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vbaProject.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 codeName="{37E998C4-C9E5-D4B9-71C8-EB1FF731991C}"/>
  <workbookPr codeName="ThisWorkbook" defaultThemeVersion="124226"/>
  <bookViews>
    <workbookView xWindow="360" yWindow="360" windowWidth="14940" windowHeight="7365" firstSheet="2" activeTab="2"/>
  </bookViews>
  <sheets>
    <sheet name="TS" sheetId="3" state="hidden" r:id="rId1"/>
    <sheet name="Data" sheetId="2" state="hidden" r:id="rId2"/>
    <sheet name="Nhóm(1)" sheetId="1" r:id="rId3"/>
  </sheets>
  <functionGroups/>
  <definedNames>
    <definedName name="_xlnm._FilterDatabase" localSheetId="1" hidden="1">Data!$A$1:$F$5146</definedName>
    <definedName name="_xlnm._FilterDatabase" localSheetId="2" hidden="1">'Nhóm(1)'!$A$9:$AM$15647</definedName>
    <definedName name="_xlnm._FilterDatabase" localSheetId="0" hidden="1">TS!$A$1:$G$54750</definedName>
    <definedName name="DATE">Data!$D$2:$F$5146</definedName>
    <definedName name="_xlnm.Print_Titles" localSheetId="2">'Nhóm(1)'!$4:$9</definedName>
    <definedName name="Trong_so">TS!$A$1:$G$10000</definedName>
  </definedNames>
  <calcPr calcId="124519"/>
</workbook>
</file>

<file path=xl/calcChain.xml><?xml version="1.0" encoding="utf-8"?>
<calcChain xmlns="http://schemas.openxmlformats.org/spreadsheetml/2006/main">
  <c r="P16" i="1"/>
  <c r="P28"/>
  <c r="P47"/>
  <c r="P49"/>
  <c r="P84"/>
  <c r="P111"/>
  <c r="P117"/>
  <c r="P131"/>
  <c r="P138"/>
  <c r="P149"/>
  <c r="P172"/>
  <c r="P212"/>
  <c r="P216"/>
  <c r="P222"/>
  <c r="P228"/>
  <c r="P229"/>
  <c r="P232"/>
  <c r="P233"/>
  <c r="P234"/>
  <c r="P238"/>
  <c r="P245"/>
  <c r="P258"/>
  <c r="P259"/>
  <c r="P268"/>
  <c r="P271"/>
  <c r="P276"/>
  <c r="P277"/>
  <c r="P279"/>
  <c r="P285"/>
  <c r="P289"/>
  <c r="P298"/>
  <c r="P304"/>
  <c r="P305"/>
  <c r="P306"/>
  <c r="P311"/>
  <c r="P319"/>
  <c r="P320"/>
  <c r="P322"/>
  <c r="P330"/>
  <c r="P338"/>
  <c r="P340"/>
  <c r="P341"/>
  <c r="P353"/>
  <c r="P355"/>
  <c r="P356"/>
  <c r="P359"/>
  <c r="P403"/>
  <c r="P405"/>
  <c r="P411"/>
  <c r="P421"/>
  <c r="P426"/>
  <c r="P476"/>
  <c r="P492"/>
  <c r="P544"/>
  <c r="P572"/>
  <c r="P592"/>
  <c r="P629"/>
  <c r="P647"/>
  <c r="P697"/>
  <c r="P724"/>
  <c r="P729"/>
  <c r="P738"/>
  <c r="P744"/>
  <c r="P746"/>
  <c r="T11" l="1" a="1"/>
  <c r="T11" s="1"/>
  <c r="T12" a="1"/>
  <c r="T12" s="1"/>
  <c r="T13" a="1"/>
  <c r="T13" s="1"/>
  <c r="T14" a="1"/>
  <c r="T14" s="1"/>
  <c r="T15" a="1"/>
  <c r="T15" s="1"/>
  <c r="T16" a="1"/>
  <c r="T16" s="1"/>
  <c r="T17" a="1"/>
  <c r="T17" s="1"/>
  <c r="T18" a="1"/>
  <c r="T18" s="1"/>
  <c r="T19" a="1"/>
  <c r="T19" s="1"/>
  <c r="T20" a="1"/>
  <c r="T20" s="1"/>
  <c r="T21" a="1"/>
  <c r="T21" s="1"/>
  <c r="T22" a="1"/>
  <c r="T22" s="1"/>
  <c r="T23" a="1"/>
  <c r="T23" s="1"/>
  <c r="T24" a="1"/>
  <c r="T24" s="1"/>
  <c r="T25" a="1"/>
  <c r="T25" s="1"/>
  <c r="T26" a="1"/>
  <c r="T26" s="1"/>
  <c r="T27" a="1"/>
  <c r="T27" s="1"/>
  <c r="T28" a="1"/>
  <c r="T28" s="1"/>
  <c r="T29" a="1"/>
  <c r="T29" s="1"/>
  <c r="T30" a="1"/>
  <c r="T30" s="1"/>
  <c r="T31" a="1"/>
  <c r="T31" s="1"/>
  <c r="T32" a="1"/>
  <c r="T32" s="1"/>
  <c r="T33" a="1"/>
  <c r="T33" s="1"/>
  <c r="T34" a="1"/>
  <c r="T34" s="1"/>
  <c r="T35" a="1"/>
  <c r="T35" s="1"/>
  <c r="T36" a="1"/>
  <c r="T36" s="1"/>
  <c r="T37" a="1"/>
  <c r="T37" s="1"/>
  <c r="T38" a="1"/>
  <c r="T38" s="1"/>
  <c r="T39" a="1"/>
  <c r="T39" s="1"/>
  <c r="T40" a="1"/>
  <c r="T40" s="1"/>
  <c r="T41" a="1"/>
  <c r="T41" s="1"/>
  <c r="T42" a="1"/>
  <c r="T42" s="1"/>
  <c r="T43" a="1"/>
  <c r="T43" s="1"/>
  <c r="T44" a="1"/>
  <c r="T44" s="1"/>
  <c r="T45" a="1"/>
  <c r="T45" s="1"/>
  <c r="T46" a="1"/>
  <c r="T46" s="1"/>
  <c r="T47" a="1"/>
  <c r="T47" s="1"/>
  <c r="T48" a="1"/>
  <c r="T48" s="1"/>
  <c r="T49" a="1"/>
  <c r="T49" s="1"/>
  <c r="T50" a="1"/>
  <c r="T50" s="1"/>
  <c r="T51" a="1"/>
  <c r="T51" s="1"/>
  <c r="T52" a="1"/>
  <c r="T52" s="1"/>
  <c r="T53" a="1"/>
  <c r="T53" s="1"/>
  <c r="T54" a="1"/>
  <c r="T54" s="1"/>
  <c r="T55" a="1"/>
  <c r="T55" s="1"/>
  <c r="T56" a="1"/>
  <c r="T56" s="1"/>
  <c r="T57" a="1"/>
  <c r="T57" s="1"/>
  <c r="T58" a="1"/>
  <c r="T58" s="1"/>
  <c r="T59" a="1"/>
  <c r="T59" s="1"/>
  <c r="T60" a="1"/>
  <c r="T60" s="1"/>
  <c r="T61" a="1"/>
  <c r="T61" s="1"/>
  <c r="T62" a="1"/>
  <c r="T62" s="1"/>
  <c r="T63" a="1"/>
  <c r="T63" s="1"/>
  <c r="T64" a="1"/>
  <c r="T64" s="1"/>
  <c r="T65" a="1"/>
  <c r="T65" s="1"/>
  <c r="T66" a="1"/>
  <c r="T66" s="1"/>
  <c r="T67" a="1"/>
  <c r="T67" s="1"/>
  <c r="T68" a="1"/>
  <c r="T68" s="1"/>
  <c r="T69" a="1"/>
  <c r="T69" s="1"/>
  <c r="T70" a="1"/>
  <c r="T70" s="1"/>
  <c r="T71" a="1"/>
  <c r="T71" s="1"/>
  <c r="T72" a="1"/>
  <c r="T72" s="1"/>
  <c r="T73" a="1"/>
  <c r="T73" s="1"/>
  <c r="T74" a="1"/>
  <c r="T74" s="1"/>
  <c r="T75" a="1"/>
  <c r="T75" s="1"/>
  <c r="T76" a="1"/>
  <c r="T76" s="1"/>
  <c r="T77" a="1"/>
  <c r="T77" s="1"/>
  <c r="T78" a="1"/>
  <c r="T78" s="1"/>
  <c r="T79" a="1"/>
  <c r="T79" s="1"/>
  <c r="T80" a="1"/>
  <c r="T80" s="1"/>
  <c r="T81" a="1"/>
  <c r="T81" s="1"/>
  <c r="T82" a="1"/>
  <c r="T82" s="1"/>
  <c r="T83" a="1"/>
  <c r="T83" s="1"/>
  <c r="T84" a="1"/>
  <c r="T84" s="1"/>
  <c r="T85" a="1"/>
  <c r="T85" s="1"/>
  <c r="T86" a="1"/>
  <c r="T86" s="1"/>
  <c r="T87" a="1"/>
  <c r="T87" s="1"/>
  <c r="T88" a="1"/>
  <c r="T88" s="1"/>
  <c r="T89" a="1"/>
  <c r="T89" s="1"/>
  <c r="T90" a="1"/>
  <c r="T90" s="1"/>
  <c r="T91" a="1"/>
  <c r="T91" s="1"/>
  <c r="T92" a="1"/>
  <c r="T92" s="1"/>
  <c r="T93" a="1"/>
  <c r="T93" s="1"/>
  <c r="T94" a="1"/>
  <c r="T94" s="1"/>
  <c r="T95" a="1"/>
  <c r="T95" s="1"/>
  <c r="T96" a="1"/>
  <c r="T96" s="1"/>
  <c r="T97" a="1"/>
  <c r="T97" s="1"/>
  <c r="T98" a="1"/>
  <c r="T98" s="1"/>
  <c r="T99" a="1"/>
  <c r="T99" s="1"/>
  <c r="T100" a="1"/>
  <c r="T100" s="1"/>
  <c r="T101" a="1"/>
  <c r="T101" s="1"/>
  <c r="T102" a="1"/>
  <c r="T102" s="1"/>
  <c r="T103" a="1"/>
  <c r="T103" s="1"/>
  <c r="T104" a="1"/>
  <c r="T104" s="1"/>
  <c r="T105" a="1"/>
  <c r="T105" s="1"/>
  <c r="T106" a="1"/>
  <c r="T106" s="1"/>
  <c r="T107" a="1"/>
  <c r="T107" s="1"/>
  <c r="T108" a="1"/>
  <c r="T108" s="1"/>
  <c r="T109" a="1"/>
  <c r="T109" s="1"/>
  <c r="T110" a="1"/>
  <c r="T110" s="1"/>
  <c r="T111" a="1"/>
  <c r="T111" s="1"/>
  <c r="T112" a="1"/>
  <c r="T112" s="1"/>
  <c r="T113" a="1"/>
  <c r="T113" s="1"/>
  <c r="T114" a="1"/>
  <c r="T114" s="1"/>
  <c r="T115" a="1"/>
  <c r="T115" s="1"/>
  <c r="T116" a="1"/>
  <c r="T116" s="1"/>
  <c r="T117" a="1"/>
  <c r="T117" s="1"/>
  <c r="T118" a="1"/>
  <c r="T118" s="1"/>
  <c r="T119" a="1"/>
  <c r="T119" s="1"/>
  <c r="T120" a="1"/>
  <c r="T120" s="1"/>
  <c r="T121" a="1"/>
  <c r="T121" s="1"/>
  <c r="T122" a="1"/>
  <c r="T122" s="1"/>
  <c r="T123" a="1"/>
  <c r="T123" s="1"/>
  <c r="T124" a="1"/>
  <c r="T124" s="1"/>
  <c r="T125" a="1"/>
  <c r="T125" s="1"/>
  <c r="T126" a="1"/>
  <c r="T126" s="1"/>
  <c r="T127" a="1"/>
  <c r="T127" s="1"/>
  <c r="T128" a="1"/>
  <c r="T128" s="1"/>
  <c r="T129" a="1"/>
  <c r="T129" s="1"/>
  <c r="T130" a="1"/>
  <c r="T130" s="1"/>
  <c r="T131" a="1"/>
  <c r="T131" s="1"/>
  <c r="T132" a="1"/>
  <c r="T132" s="1"/>
  <c r="T133" a="1"/>
  <c r="T133" s="1"/>
  <c r="T134" a="1"/>
  <c r="T134" s="1"/>
  <c r="T135" a="1"/>
  <c r="T135" s="1"/>
  <c r="T136" a="1"/>
  <c r="T136" s="1"/>
  <c r="T137" a="1"/>
  <c r="T137" s="1"/>
  <c r="T138" a="1"/>
  <c r="T138" s="1"/>
  <c r="T139" a="1"/>
  <c r="T139" s="1"/>
  <c r="T140" a="1"/>
  <c r="T140" s="1"/>
  <c r="T141" a="1"/>
  <c r="T141" s="1"/>
  <c r="T142" a="1"/>
  <c r="T142" s="1"/>
  <c r="T143" a="1"/>
  <c r="T143" s="1"/>
  <c r="T144" a="1"/>
  <c r="T144" s="1"/>
  <c r="T145" a="1"/>
  <c r="T145" s="1"/>
  <c r="T146" a="1"/>
  <c r="T146" s="1"/>
  <c r="T147" a="1"/>
  <c r="T147" s="1"/>
  <c r="T148" a="1"/>
  <c r="T148" s="1"/>
  <c r="T149" a="1"/>
  <c r="T149" s="1"/>
  <c r="T150" a="1"/>
  <c r="T150" s="1"/>
  <c r="T151" a="1"/>
  <c r="T151" s="1"/>
  <c r="T152" a="1"/>
  <c r="T152" s="1"/>
  <c r="T153" a="1"/>
  <c r="T153" s="1"/>
  <c r="T154" a="1"/>
  <c r="T154" s="1"/>
  <c r="T155" a="1"/>
  <c r="T155" s="1"/>
  <c r="T156" a="1"/>
  <c r="T156" s="1"/>
  <c r="T157" a="1"/>
  <c r="T157" s="1"/>
  <c r="T158" a="1"/>
  <c r="T158" s="1"/>
  <c r="T159" a="1"/>
  <c r="T159" s="1"/>
  <c r="T160" a="1"/>
  <c r="T160" s="1"/>
  <c r="T161" a="1"/>
  <c r="T161" s="1"/>
  <c r="T162" a="1"/>
  <c r="T162" s="1"/>
  <c r="T163" a="1"/>
  <c r="T163" s="1"/>
  <c r="T164" a="1"/>
  <c r="T164" s="1"/>
  <c r="T165" a="1"/>
  <c r="T165" s="1"/>
  <c r="T166" a="1"/>
  <c r="T166" s="1"/>
  <c r="T167" a="1"/>
  <c r="T167" s="1"/>
  <c r="T168" a="1"/>
  <c r="T168" s="1"/>
  <c r="T169" a="1"/>
  <c r="T169" s="1"/>
  <c r="T170" a="1"/>
  <c r="T170" s="1"/>
  <c r="T171" a="1"/>
  <c r="T171" s="1"/>
  <c r="T172" a="1"/>
  <c r="T172" s="1"/>
  <c r="T173" a="1"/>
  <c r="T173" s="1"/>
  <c r="T174" a="1"/>
  <c r="T174" s="1"/>
  <c r="T175" a="1"/>
  <c r="T175" s="1"/>
  <c r="T176" a="1"/>
  <c r="T176" s="1"/>
  <c r="T177" a="1"/>
  <c r="T177" s="1"/>
  <c r="T178" a="1"/>
  <c r="T178" s="1"/>
  <c r="T179" a="1"/>
  <c r="T179" s="1"/>
  <c r="T180" a="1"/>
  <c r="T180" s="1"/>
  <c r="T181" a="1"/>
  <c r="T181" s="1"/>
  <c r="T182" a="1"/>
  <c r="T182" s="1"/>
  <c r="T183" a="1"/>
  <c r="T183" s="1"/>
  <c r="T184" a="1"/>
  <c r="T184" s="1"/>
  <c r="T185" a="1"/>
  <c r="T185" s="1"/>
  <c r="T186" a="1"/>
  <c r="T186" s="1"/>
  <c r="T187" a="1"/>
  <c r="T187" s="1"/>
  <c r="T188" a="1"/>
  <c r="T188" s="1"/>
  <c r="T189" a="1"/>
  <c r="T189" s="1"/>
  <c r="T190" a="1"/>
  <c r="T190" s="1"/>
  <c r="T191" a="1"/>
  <c r="T191" s="1"/>
  <c r="T192" a="1"/>
  <c r="T192" s="1"/>
  <c r="T193" a="1"/>
  <c r="T193" s="1"/>
  <c r="T194" a="1"/>
  <c r="T194" s="1"/>
  <c r="T195" a="1"/>
  <c r="T195" s="1"/>
  <c r="T196" a="1"/>
  <c r="T196" s="1"/>
  <c r="T197" a="1"/>
  <c r="T197" s="1"/>
  <c r="T198" a="1"/>
  <c r="T198" s="1"/>
  <c r="T199" a="1"/>
  <c r="T199" s="1"/>
  <c r="T200" a="1"/>
  <c r="T200" s="1"/>
  <c r="T201" a="1"/>
  <c r="T201" s="1"/>
  <c r="T202" a="1"/>
  <c r="T202" s="1"/>
  <c r="T203" a="1"/>
  <c r="T203" s="1"/>
  <c r="T204" a="1"/>
  <c r="T204" s="1"/>
  <c r="T205" a="1"/>
  <c r="T205" s="1"/>
  <c r="T206" a="1"/>
  <c r="T206" s="1"/>
  <c r="T207" a="1"/>
  <c r="T207" s="1"/>
  <c r="T208" a="1"/>
  <c r="T208" s="1"/>
  <c r="T209" a="1"/>
  <c r="T209" s="1"/>
  <c r="T210" a="1"/>
  <c r="T210" s="1"/>
  <c r="T211" a="1"/>
  <c r="T211" s="1"/>
  <c r="T212" a="1"/>
  <c r="T212" s="1"/>
  <c r="T213" a="1"/>
  <c r="T213" s="1"/>
  <c r="T214" a="1"/>
  <c r="T214" s="1"/>
  <c r="T215" a="1"/>
  <c r="T215" s="1"/>
  <c r="T216" a="1"/>
  <c r="T216" s="1"/>
  <c r="T217" a="1"/>
  <c r="T217" s="1"/>
  <c r="T218" a="1"/>
  <c r="T218" s="1"/>
  <c r="T219" a="1"/>
  <c r="T219" s="1"/>
  <c r="T220" a="1"/>
  <c r="T220" s="1"/>
  <c r="T221" a="1"/>
  <c r="T221" s="1"/>
  <c r="T222" a="1"/>
  <c r="T222" s="1"/>
  <c r="T223" a="1"/>
  <c r="T223" s="1"/>
  <c r="T224" a="1"/>
  <c r="T224" s="1"/>
  <c r="T225" a="1"/>
  <c r="T225" s="1"/>
  <c r="T226" a="1"/>
  <c r="T226" s="1"/>
  <c r="T227" a="1"/>
  <c r="T227" s="1"/>
  <c r="T228" a="1"/>
  <c r="T228" s="1"/>
  <c r="T229" a="1"/>
  <c r="T229" s="1"/>
  <c r="T230" a="1"/>
  <c r="T230" s="1"/>
  <c r="T231" a="1"/>
  <c r="T231" s="1"/>
  <c r="T232" a="1"/>
  <c r="T232" s="1"/>
  <c r="T233" a="1"/>
  <c r="T233" s="1"/>
  <c r="T234" a="1"/>
  <c r="T234" s="1"/>
  <c r="T235" a="1"/>
  <c r="T235" s="1"/>
  <c r="T236" a="1"/>
  <c r="T236" s="1"/>
  <c r="T237" a="1"/>
  <c r="T237" s="1"/>
  <c r="T238" a="1"/>
  <c r="T238" s="1"/>
  <c r="T239" a="1"/>
  <c r="T239" s="1"/>
  <c r="T240" a="1"/>
  <c r="T240" s="1"/>
  <c r="T241" a="1"/>
  <c r="T241" s="1"/>
  <c r="T242" a="1"/>
  <c r="T242" s="1"/>
  <c r="T243" a="1"/>
  <c r="T243" s="1"/>
  <c r="T244" a="1"/>
  <c r="T244" s="1"/>
  <c r="T245" a="1"/>
  <c r="T245" s="1"/>
  <c r="T246" a="1"/>
  <c r="T246" s="1"/>
  <c r="T247" a="1"/>
  <c r="T247" s="1"/>
  <c r="T248" a="1"/>
  <c r="T248" s="1"/>
  <c r="T249" a="1"/>
  <c r="T249" s="1"/>
  <c r="T250" a="1"/>
  <c r="T250" s="1"/>
  <c r="T251" a="1"/>
  <c r="T251" s="1"/>
  <c r="T252" a="1"/>
  <c r="T252" s="1"/>
  <c r="T253" a="1"/>
  <c r="T253" s="1"/>
  <c r="T254" a="1"/>
  <c r="T254" s="1"/>
  <c r="T255" a="1"/>
  <c r="T255" s="1"/>
  <c r="T256" a="1"/>
  <c r="T256" s="1"/>
  <c r="T257" a="1"/>
  <c r="T257" s="1"/>
  <c r="T258" a="1"/>
  <c r="T258" s="1"/>
  <c r="T259" a="1"/>
  <c r="T259" s="1"/>
  <c r="T260" a="1"/>
  <c r="T260" s="1"/>
  <c r="T261" a="1"/>
  <c r="T261" s="1"/>
  <c r="T262" a="1"/>
  <c r="T262" s="1"/>
  <c r="T263" a="1"/>
  <c r="T263" s="1"/>
  <c r="T264" a="1"/>
  <c r="T264" s="1"/>
  <c r="T265" a="1"/>
  <c r="T265" s="1"/>
  <c r="T266" a="1"/>
  <c r="T266" s="1"/>
  <c r="T267" a="1"/>
  <c r="T267" s="1"/>
  <c r="T268" a="1"/>
  <c r="T268" s="1"/>
  <c r="T269" a="1"/>
  <c r="T269" s="1"/>
  <c r="T270" a="1"/>
  <c r="T270" s="1"/>
  <c r="T271" a="1"/>
  <c r="T271" s="1"/>
  <c r="T272" a="1"/>
  <c r="T272" s="1"/>
  <c r="T273" a="1"/>
  <c r="T273" s="1"/>
  <c r="T274" a="1"/>
  <c r="T274" s="1"/>
  <c r="T275" a="1"/>
  <c r="T275" s="1"/>
  <c r="T276" a="1"/>
  <c r="T276" s="1"/>
  <c r="T277" a="1"/>
  <c r="T277" s="1"/>
  <c r="T278" a="1"/>
  <c r="T278" s="1"/>
  <c r="T279" a="1"/>
  <c r="T279" s="1"/>
  <c r="T280" a="1"/>
  <c r="T280" s="1"/>
  <c r="T281" a="1"/>
  <c r="T281" s="1"/>
  <c r="T282" a="1"/>
  <c r="T282" s="1"/>
  <c r="T283" a="1"/>
  <c r="T283" s="1"/>
  <c r="T284" a="1"/>
  <c r="T284" s="1"/>
  <c r="T285" a="1"/>
  <c r="T285" s="1"/>
  <c r="T286" a="1"/>
  <c r="T286" s="1"/>
  <c r="T287" a="1"/>
  <c r="T287" s="1"/>
  <c r="T288" a="1"/>
  <c r="T288" s="1"/>
  <c r="T289" a="1"/>
  <c r="T289" s="1"/>
  <c r="T290" a="1"/>
  <c r="T290" s="1"/>
  <c r="T291" a="1"/>
  <c r="T291" s="1"/>
  <c r="T292" a="1"/>
  <c r="T292" s="1"/>
  <c r="T293" a="1"/>
  <c r="T293" s="1"/>
  <c r="T294" a="1"/>
  <c r="T294" s="1"/>
  <c r="T295" a="1"/>
  <c r="T295" s="1"/>
  <c r="T296" a="1"/>
  <c r="T296" s="1"/>
  <c r="T297" a="1"/>
  <c r="T297" s="1"/>
  <c r="T298" a="1"/>
  <c r="T298" s="1"/>
  <c r="T299" a="1"/>
  <c r="T299" s="1"/>
  <c r="T300" a="1"/>
  <c r="T300" s="1"/>
  <c r="T301" a="1"/>
  <c r="T301" s="1"/>
  <c r="T302" a="1"/>
  <c r="T302" s="1"/>
  <c r="T303" a="1"/>
  <c r="T303" s="1"/>
  <c r="T304" a="1"/>
  <c r="T304" s="1"/>
  <c r="T305" a="1"/>
  <c r="T305" s="1"/>
  <c r="T306" a="1"/>
  <c r="T306" s="1"/>
  <c r="T307" a="1"/>
  <c r="T307" s="1"/>
  <c r="T308" a="1"/>
  <c r="T308" s="1"/>
  <c r="T309" a="1"/>
  <c r="T309" s="1"/>
  <c r="T310" a="1"/>
  <c r="T310" s="1"/>
  <c r="T311" a="1"/>
  <c r="T311" s="1"/>
  <c r="T312" a="1"/>
  <c r="T312" s="1"/>
  <c r="T313" a="1"/>
  <c r="T313" s="1"/>
  <c r="T314" a="1"/>
  <c r="T314" s="1"/>
  <c r="T315" a="1"/>
  <c r="T315" s="1"/>
  <c r="T316" a="1"/>
  <c r="T316" s="1"/>
  <c r="T317" a="1"/>
  <c r="T317" s="1"/>
  <c r="T318" a="1"/>
  <c r="T318" s="1"/>
  <c r="T319" a="1"/>
  <c r="T319" s="1"/>
  <c r="T320" a="1"/>
  <c r="T320" s="1"/>
  <c r="T321" a="1"/>
  <c r="T321" s="1"/>
  <c r="T322" a="1"/>
  <c r="T322" s="1"/>
  <c r="T323" a="1"/>
  <c r="T323" s="1"/>
  <c r="T324" a="1"/>
  <c r="T324" s="1"/>
  <c r="T325" a="1"/>
  <c r="T325" s="1"/>
  <c r="T326" a="1"/>
  <c r="T326" s="1"/>
  <c r="T327" a="1"/>
  <c r="T327" s="1"/>
  <c r="T328" a="1"/>
  <c r="T328" s="1"/>
  <c r="T329" a="1"/>
  <c r="T329" s="1"/>
  <c r="T330" a="1"/>
  <c r="T330" s="1"/>
  <c r="T331" a="1"/>
  <c r="T331" s="1"/>
  <c r="T332" a="1"/>
  <c r="T332" s="1"/>
  <c r="T333" a="1"/>
  <c r="T333" s="1"/>
  <c r="T334" a="1"/>
  <c r="T334" s="1"/>
  <c r="T335" a="1"/>
  <c r="T335" s="1"/>
  <c r="T336" a="1"/>
  <c r="T336" s="1"/>
  <c r="T337" a="1"/>
  <c r="T337" s="1"/>
  <c r="T338" a="1"/>
  <c r="T338" s="1"/>
  <c r="T339" a="1"/>
  <c r="T339" s="1"/>
  <c r="T340" a="1"/>
  <c r="T340" s="1"/>
  <c r="T341" a="1"/>
  <c r="T341" s="1"/>
  <c r="T342" a="1"/>
  <c r="T342" s="1"/>
  <c r="T343" a="1"/>
  <c r="T343" s="1"/>
  <c r="T344" a="1"/>
  <c r="T344" s="1"/>
  <c r="T345" a="1"/>
  <c r="T345" s="1"/>
  <c r="T346" a="1"/>
  <c r="T346" s="1"/>
  <c r="T347" a="1"/>
  <c r="T347" s="1"/>
  <c r="T348" a="1"/>
  <c r="T348" s="1"/>
  <c r="T349" a="1"/>
  <c r="T349" s="1"/>
  <c r="T350" a="1"/>
  <c r="T350" s="1"/>
  <c r="T351" a="1"/>
  <c r="T351" s="1"/>
  <c r="T352" a="1"/>
  <c r="T352" s="1"/>
  <c r="T353" a="1"/>
  <c r="T353" s="1"/>
  <c r="T354" a="1"/>
  <c r="T354" s="1"/>
  <c r="T355" a="1"/>
  <c r="T355" s="1"/>
  <c r="T356" a="1"/>
  <c r="T356" s="1"/>
  <c r="T357" a="1"/>
  <c r="T357" s="1"/>
  <c r="T358" a="1"/>
  <c r="T358" s="1"/>
  <c r="T359" a="1"/>
  <c r="T359" s="1"/>
  <c r="T360" a="1"/>
  <c r="T360" s="1"/>
  <c r="T361" a="1"/>
  <c r="T361" s="1"/>
  <c r="T362" a="1"/>
  <c r="T362" s="1"/>
  <c r="T363" a="1"/>
  <c r="T363" s="1"/>
  <c r="T364" a="1"/>
  <c r="T364" s="1"/>
  <c r="T365" a="1"/>
  <c r="T365" s="1"/>
  <c r="T366" a="1"/>
  <c r="T366" s="1"/>
  <c r="T367" a="1"/>
  <c r="T367" s="1"/>
  <c r="T368" a="1"/>
  <c r="T368" s="1"/>
  <c r="T369" a="1"/>
  <c r="T369" s="1"/>
  <c r="T370" a="1"/>
  <c r="T370" s="1"/>
  <c r="T371" a="1"/>
  <c r="T371" s="1"/>
  <c r="T372" a="1"/>
  <c r="T372" s="1"/>
  <c r="T373" a="1"/>
  <c r="T373" s="1"/>
  <c r="T374" a="1"/>
  <c r="T374" s="1"/>
  <c r="T375" a="1"/>
  <c r="T375" s="1"/>
  <c r="T376" a="1"/>
  <c r="T376" s="1"/>
  <c r="T377" a="1"/>
  <c r="T377" s="1"/>
  <c r="T378" a="1"/>
  <c r="T378" s="1"/>
  <c r="T379" a="1"/>
  <c r="T379" s="1"/>
  <c r="T380" a="1"/>
  <c r="T380" s="1"/>
  <c r="T381" a="1"/>
  <c r="T381" s="1"/>
  <c r="T382" a="1"/>
  <c r="T382" s="1"/>
  <c r="T383" a="1"/>
  <c r="T383" s="1"/>
  <c r="T384" a="1"/>
  <c r="T384" s="1"/>
  <c r="T385" a="1"/>
  <c r="T385" s="1"/>
  <c r="T386" a="1"/>
  <c r="T386" s="1"/>
  <c r="T387" a="1"/>
  <c r="T387" s="1"/>
  <c r="T388" a="1"/>
  <c r="T388" s="1"/>
  <c r="T389" a="1"/>
  <c r="T389" s="1"/>
  <c r="T390" a="1"/>
  <c r="T390" s="1"/>
  <c r="T391" a="1"/>
  <c r="T391" s="1"/>
  <c r="T392" a="1"/>
  <c r="T392" s="1"/>
  <c r="T393" a="1"/>
  <c r="T393" s="1"/>
  <c r="T394" a="1"/>
  <c r="T394" s="1"/>
  <c r="T395" a="1"/>
  <c r="T395" s="1"/>
  <c r="T396" a="1"/>
  <c r="T396" s="1"/>
  <c r="T397" a="1"/>
  <c r="T397" s="1"/>
  <c r="T398" a="1"/>
  <c r="T398" s="1"/>
  <c r="T399" a="1"/>
  <c r="T399" s="1"/>
  <c r="T400" a="1"/>
  <c r="T400" s="1"/>
  <c r="T401" a="1"/>
  <c r="T401" s="1"/>
  <c r="T402" a="1"/>
  <c r="T402" s="1"/>
  <c r="T403" a="1"/>
  <c r="T403" s="1"/>
  <c r="T404" a="1"/>
  <c r="T404" s="1"/>
  <c r="T405" a="1"/>
  <c r="T405" s="1"/>
  <c r="T406" a="1"/>
  <c r="T406" s="1"/>
  <c r="T407" a="1"/>
  <c r="T407" s="1"/>
  <c r="T408" a="1"/>
  <c r="T408" s="1"/>
  <c r="T409" a="1"/>
  <c r="T409" s="1"/>
  <c r="T410" a="1"/>
  <c r="T410" s="1"/>
  <c r="T411" a="1"/>
  <c r="T411" s="1"/>
  <c r="T412" a="1"/>
  <c r="T412" s="1"/>
  <c r="T413" a="1"/>
  <c r="T413" s="1"/>
  <c r="T414" a="1"/>
  <c r="T414" s="1"/>
  <c r="T415" a="1"/>
  <c r="T415" s="1"/>
  <c r="T416" a="1"/>
  <c r="T416" s="1"/>
  <c r="T417" a="1"/>
  <c r="T417" s="1"/>
  <c r="T418" a="1"/>
  <c r="T418" s="1"/>
  <c r="T419" a="1"/>
  <c r="T419" s="1"/>
  <c r="T420" a="1"/>
  <c r="T420" s="1"/>
  <c r="T421" a="1"/>
  <c r="T421" s="1"/>
  <c r="T422" a="1"/>
  <c r="T422" s="1"/>
  <c r="T423" a="1"/>
  <c r="T423" s="1"/>
  <c r="T424" a="1"/>
  <c r="T424" s="1"/>
  <c r="T425" a="1"/>
  <c r="T425" s="1"/>
  <c r="T426" a="1"/>
  <c r="T426" s="1"/>
  <c r="T427" a="1"/>
  <c r="T427" s="1"/>
  <c r="T428" a="1"/>
  <c r="T428" s="1"/>
  <c r="T429" a="1"/>
  <c r="T429" s="1"/>
  <c r="T430" a="1"/>
  <c r="T430" s="1"/>
  <c r="T431" a="1"/>
  <c r="T431" s="1"/>
  <c r="T432" a="1"/>
  <c r="T432" s="1"/>
  <c r="T433" a="1"/>
  <c r="T433" s="1"/>
  <c r="T434" a="1"/>
  <c r="T434" s="1"/>
  <c r="T435" a="1"/>
  <c r="T435" s="1"/>
  <c r="T436" a="1"/>
  <c r="T436" s="1"/>
  <c r="T437" a="1"/>
  <c r="T437" s="1"/>
  <c r="T438" a="1"/>
  <c r="T438" s="1"/>
  <c r="T439" a="1"/>
  <c r="T439" s="1"/>
  <c r="T440" a="1"/>
  <c r="T440" s="1"/>
  <c r="T441" a="1"/>
  <c r="T441" s="1"/>
  <c r="T442" a="1"/>
  <c r="T442" s="1"/>
  <c r="T443" a="1"/>
  <c r="T443" s="1"/>
  <c r="T444" a="1"/>
  <c r="T444" s="1"/>
  <c r="T445" a="1"/>
  <c r="T445" s="1"/>
  <c r="T446" a="1"/>
  <c r="T446" s="1"/>
  <c r="T447" a="1"/>
  <c r="T447" s="1"/>
  <c r="T448" a="1"/>
  <c r="T448" s="1"/>
  <c r="T449" a="1"/>
  <c r="T449" s="1"/>
  <c r="T450" a="1"/>
  <c r="T450" s="1"/>
  <c r="T451" a="1"/>
  <c r="T451" s="1"/>
  <c r="T452" a="1"/>
  <c r="T452" s="1"/>
  <c r="T453" a="1"/>
  <c r="T453" s="1"/>
  <c r="T454" a="1"/>
  <c r="T454" s="1"/>
  <c r="T455" a="1"/>
  <c r="T455" s="1"/>
  <c r="T456" a="1"/>
  <c r="T456" s="1"/>
  <c r="T457" a="1"/>
  <c r="T457" s="1"/>
  <c r="T458" a="1"/>
  <c r="T458" s="1"/>
  <c r="T459" a="1"/>
  <c r="T459" s="1"/>
  <c r="T460" a="1"/>
  <c r="T460" s="1"/>
  <c r="T461" a="1"/>
  <c r="T461" s="1"/>
  <c r="T462" a="1"/>
  <c r="T462" s="1"/>
  <c r="T463" a="1"/>
  <c r="T463" s="1"/>
  <c r="T464" a="1"/>
  <c r="T464" s="1"/>
  <c r="T465" a="1"/>
  <c r="T465" s="1"/>
  <c r="T466" a="1"/>
  <c r="T466" s="1"/>
  <c r="T467" a="1"/>
  <c r="T467" s="1"/>
  <c r="T468" a="1"/>
  <c r="T468" s="1"/>
  <c r="T469" a="1"/>
  <c r="T469" s="1"/>
  <c r="T470" a="1"/>
  <c r="T470" s="1"/>
  <c r="T471" a="1"/>
  <c r="T471" s="1"/>
  <c r="T472" a="1"/>
  <c r="T472" s="1"/>
  <c r="T473" a="1"/>
  <c r="T473" s="1"/>
  <c r="T474" a="1"/>
  <c r="T474" s="1"/>
  <c r="T475" a="1"/>
  <c r="T475" s="1"/>
  <c r="T476" a="1"/>
  <c r="T476" s="1"/>
  <c r="T477" a="1"/>
  <c r="T477" s="1"/>
  <c r="T478" a="1"/>
  <c r="T478" s="1"/>
  <c r="T479" a="1"/>
  <c r="T479" s="1"/>
  <c r="T480" a="1"/>
  <c r="T480" s="1"/>
  <c r="T481" a="1"/>
  <c r="T481" s="1"/>
  <c r="T482" a="1"/>
  <c r="T482" s="1"/>
  <c r="T483" a="1"/>
  <c r="T483" s="1"/>
  <c r="T484" a="1"/>
  <c r="T484" s="1"/>
  <c r="T485" a="1"/>
  <c r="T485" s="1"/>
  <c r="T486" a="1"/>
  <c r="T486" s="1"/>
  <c r="T487" a="1"/>
  <c r="T487" s="1"/>
  <c r="T488" a="1"/>
  <c r="T488" s="1"/>
  <c r="T489" a="1"/>
  <c r="T489" s="1"/>
  <c r="T490" a="1"/>
  <c r="T490" s="1"/>
  <c r="T491" a="1"/>
  <c r="T491" s="1"/>
  <c r="T492" a="1"/>
  <c r="T492" s="1"/>
  <c r="T493" a="1"/>
  <c r="T493" s="1"/>
  <c r="T494" a="1"/>
  <c r="T494" s="1"/>
  <c r="T495" a="1"/>
  <c r="T495" s="1"/>
  <c r="T496" a="1"/>
  <c r="T496" s="1"/>
  <c r="T497" a="1"/>
  <c r="T497" s="1"/>
  <c r="T498" a="1"/>
  <c r="T498" s="1"/>
  <c r="T499" a="1"/>
  <c r="T499" s="1"/>
  <c r="T500" a="1"/>
  <c r="T500" s="1"/>
  <c r="T501" a="1"/>
  <c r="T501" s="1"/>
  <c r="T502" a="1"/>
  <c r="T502" s="1"/>
  <c r="T503" a="1"/>
  <c r="T503" s="1"/>
  <c r="T504" a="1"/>
  <c r="T504" s="1"/>
  <c r="T505" a="1"/>
  <c r="T505" s="1"/>
  <c r="T506" a="1"/>
  <c r="T506" s="1"/>
  <c r="T507" a="1"/>
  <c r="T507" s="1"/>
  <c r="T508" a="1"/>
  <c r="T508" s="1"/>
  <c r="T509" a="1"/>
  <c r="T509" s="1"/>
  <c r="T510" a="1"/>
  <c r="T510" s="1"/>
  <c r="T511" a="1"/>
  <c r="T511" s="1"/>
  <c r="T512" a="1"/>
  <c r="T512" s="1"/>
  <c r="T513" a="1"/>
  <c r="T513" s="1"/>
  <c r="T514" a="1"/>
  <c r="T514" s="1"/>
  <c r="T515" a="1"/>
  <c r="T515" s="1"/>
  <c r="T516" a="1"/>
  <c r="T516" s="1"/>
  <c r="T517" a="1"/>
  <c r="T517" s="1"/>
  <c r="T518" a="1"/>
  <c r="T518" s="1"/>
  <c r="T519" a="1"/>
  <c r="T519" s="1"/>
  <c r="T520" a="1"/>
  <c r="T520" s="1"/>
  <c r="T521" a="1"/>
  <c r="T521" s="1"/>
  <c r="T522" a="1"/>
  <c r="T522" s="1"/>
  <c r="T523" a="1"/>
  <c r="T523" s="1"/>
  <c r="T524" a="1"/>
  <c r="T524" s="1"/>
  <c r="T525" a="1"/>
  <c r="T525" s="1"/>
  <c r="T526" a="1"/>
  <c r="T526" s="1"/>
  <c r="T527" a="1"/>
  <c r="T527" s="1"/>
  <c r="T528" a="1"/>
  <c r="T528" s="1"/>
  <c r="T529" a="1"/>
  <c r="T529" s="1"/>
  <c r="T530" a="1"/>
  <c r="T530" s="1"/>
  <c r="T531" a="1"/>
  <c r="T531" s="1"/>
  <c r="T532" a="1"/>
  <c r="T532" s="1"/>
  <c r="T533" a="1"/>
  <c r="T533" s="1"/>
  <c r="T534" a="1"/>
  <c r="T534" s="1"/>
  <c r="T535" a="1"/>
  <c r="T535" s="1"/>
  <c r="T536" a="1"/>
  <c r="T536" s="1"/>
  <c r="T537" a="1"/>
  <c r="T537" s="1"/>
  <c r="T538" a="1"/>
  <c r="T538" s="1"/>
  <c r="T539" a="1"/>
  <c r="T539" s="1"/>
  <c r="T540" a="1"/>
  <c r="T540" s="1"/>
  <c r="T541" a="1"/>
  <c r="T541" s="1"/>
  <c r="T542" a="1"/>
  <c r="T542" s="1"/>
  <c r="T543" a="1"/>
  <c r="T543" s="1"/>
  <c r="T544" a="1"/>
  <c r="T544" s="1"/>
  <c r="T545" a="1"/>
  <c r="T545" s="1"/>
  <c r="T546" a="1"/>
  <c r="T546" s="1"/>
  <c r="T547" a="1"/>
  <c r="T547" s="1"/>
  <c r="T548" a="1"/>
  <c r="T548" s="1"/>
  <c r="T549" a="1"/>
  <c r="T549" s="1"/>
  <c r="T550" a="1"/>
  <c r="T550" s="1"/>
  <c r="T551" a="1"/>
  <c r="T551" s="1"/>
  <c r="T552" a="1"/>
  <c r="T552" s="1"/>
  <c r="T553" a="1"/>
  <c r="T553" s="1"/>
  <c r="T554" a="1"/>
  <c r="T554" s="1"/>
  <c r="T555" a="1"/>
  <c r="T555" s="1"/>
  <c r="T556" a="1"/>
  <c r="T556" s="1"/>
  <c r="T557" a="1"/>
  <c r="T557" s="1"/>
  <c r="T558" a="1"/>
  <c r="T558" s="1"/>
  <c r="T559" a="1"/>
  <c r="T559" s="1"/>
  <c r="T560" a="1"/>
  <c r="T560" s="1"/>
  <c r="T561" a="1"/>
  <c r="T561" s="1"/>
  <c r="T562" a="1"/>
  <c r="T562" s="1"/>
  <c r="T563" a="1"/>
  <c r="T563" s="1"/>
  <c r="T564" a="1"/>
  <c r="T564" s="1"/>
  <c r="T565" a="1"/>
  <c r="T565" s="1"/>
  <c r="T566" a="1"/>
  <c r="T566" s="1"/>
  <c r="T567" a="1"/>
  <c r="T567" s="1"/>
  <c r="T568" a="1"/>
  <c r="T568" s="1"/>
  <c r="T569" a="1"/>
  <c r="T569" s="1"/>
  <c r="T570" a="1"/>
  <c r="T570" s="1"/>
  <c r="T571" a="1"/>
  <c r="T571" s="1"/>
  <c r="T572" a="1"/>
  <c r="T572" s="1"/>
  <c r="T573" a="1"/>
  <c r="T573" s="1"/>
  <c r="T574" a="1"/>
  <c r="T574" s="1"/>
  <c r="T575" a="1"/>
  <c r="T575" s="1"/>
  <c r="T576" a="1"/>
  <c r="T576" s="1"/>
  <c r="T577" a="1"/>
  <c r="T577" s="1"/>
  <c r="T578" a="1"/>
  <c r="T578" s="1"/>
  <c r="T579" a="1"/>
  <c r="T579" s="1"/>
  <c r="T580" a="1"/>
  <c r="T580" s="1"/>
  <c r="T581" a="1"/>
  <c r="T581" s="1"/>
  <c r="T582" a="1"/>
  <c r="T582" s="1"/>
  <c r="T583" a="1"/>
  <c r="T583" s="1"/>
  <c r="T584" a="1"/>
  <c r="T584" s="1"/>
  <c r="T585" a="1"/>
  <c r="T585" s="1"/>
  <c r="T586" a="1"/>
  <c r="T586" s="1"/>
  <c r="T587" a="1"/>
  <c r="T587" s="1"/>
  <c r="T588" a="1"/>
  <c r="T588" s="1"/>
  <c r="T589" a="1"/>
  <c r="T589" s="1"/>
  <c r="T590" a="1"/>
  <c r="T590" s="1"/>
  <c r="T591" a="1"/>
  <c r="T591" s="1"/>
  <c r="T592" a="1"/>
  <c r="T592" s="1"/>
  <c r="T593" a="1"/>
  <c r="T593" s="1"/>
  <c r="T594" a="1"/>
  <c r="T594" s="1"/>
  <c r="T595" a="1"/>
  <c r="T595" s="1"/>
  <c r="T596" a="1"/>
  <c r="T596" s="1"/>
  <c r="T597" a="1"/>
  <c r="T597" s="1"/>
  <c r="T598" a="1"/>
  <c r="T598" s="1"/>
  <c r="T599" a="1"/>
  <c r="T599" s="1"/>
  <c r="T600" a="1"/>
  <c r="T600" s="1"/>
  <c r="T601" a="1"/>
  <c r="T601" s="1"/>
  <c r="T602" a="1"/>
  <c r="T602" s="1"/>
  <c r="T603" a="1"/>
  <c r="T603" s="1"/>
  <c r="T604" a="1"/>
  <c r="T604" s="1"/>
  <c r="T605" a="1"/>
  <c r="T605" s="1"/>
  <c r="T606" a="1"/>
  <c r="T606" s="1"/>
  <c r="T607" a="1"/>
  <c r="T607" s="1"/>
  <c r="T608" a="1"/>
  <c r="T608" s="1"/>
  <c r="T609" a="1"/>
  <c r="T609" s="1"/>
  <c r="T610" a="1"/>
  <c r="T610" s="1"/>
  <c r="T611" a="1"/>
  <c r="T611" s="1"/>
  <c r="T612" a="1"/>
  <c r="T612" s="1"/>
  <c r="T613" a="1"/>
  <c r="T613" s="1"/>
  <c r="T614" a="1"/>
  <c r="T614" s="1"/>
  <c r="T615" a="1"/>
  <c r="T615" s="1"/>
  <c r="T616" a="1"/>
  <c r="T616" s="1"/>
  <c r="T617" a="1"/>
  <c r="T617" s="1"/>
  <c r="T618" a="1"/>
  <c r="T618" s="1"/>
  <c r="T619" a="1"/>
  <c r="T619" s="1"/>
  <c r="T620" a="1"/>
  <c r="T620" s="1"/>
  <c r="T621" a="1"/>
  <c r="T621" s="1"/>
  <c r="T622" a="1"/>
  <c r="T622" s="1"/>
  <c r="T623" a="1"/>
  <c r="T623" s="1"/>
  <c r="T624" a="1"/>
  <c r="T624" s="1"/>
  <c r="T625" a="1"/>
  <c r="T625" s="1"/>
  <c r="T626" a="1"/>
  <c r="T626" s="1"/>
  <c r="T627" a="1"/>
  <c r="T627" s="1"/>
  <c r="T628" a="1"/>
  <c r="T628" s="1"/>
  <c r="T629" a="1"/>
  <c r="T629" s="1"/>
  <c r="T630" a="1"/>
  <c r="T630" s="1"/>
  <c r="T631" a="1"/>
  <c r="T631" s="1"/>
  <c r="T632" a="1"/>
  <c r="T632" s="1"/>
  <c r="T633" a="1"/>
  <c r="T633" s="1"/>
  <c r="T634" a="1"/>
  <c r="T634" s="1"/>
  <c r="T635" a="1"/>
  <c r="T635" s="1"/>
  <c r="T636" a="1"/>
  <c r="T636" s="1"/>
  <c r="T637" a="1"/>
  <c r="T637" s="1"/>
  <c r="T638" a="1"/>
  <c r="T638" s="1"/>
  <c r="T639" a="1"/>
  <c r="T639" s="1"/>
  <c r="T640" a="1"/>
  <c r="T640" s="1"/>
  <c r="T641" a="1"/>
  <c r="T641" s="1"/>
  <c r="T642" a="1"/>
  <c r="T642" s="1"/>
  <c r="T643" a="1"/>
  <c r="T643" s="1"/>
  <c r="T644" a="1"/>
  <c r="T644" s="1"/>
  <c r="T645" a="1"/>
  <c r="T645" s="1"/>
  <c r="T646" a="1"/>
  <c r="T646" s="1"/>
  <c r="T647" a="1"/>
  <c r="T647" s="1"/>
  <c r="T648" a="1"/>
  <c r="T648" s="1"/>
  <c r="T649" a="1"/>
  <c r="T649" s="1"/>
  <c r="T650" a="1"/>
  <c r="T650" s="1"/>
  <c r="T651" a="1"/>
  <c r="T651" s="1"/>
  <c r="T652" a="1"/>
  <c r="T652" s="1"/>
  <c r="T653" a="1"/>
  <c r="T653" s="1"/>
  <c r="T654" a="1"/>
  <c r="T654" s="1"/>
  <c r="T655" a="1"/>
  <c r="T655" s="1"/>
  <c r="T656" a="1"/>
  <c r="T656" s="1"/>
  <c r="T657" a="1"/>
  <c r="T657" s="1"/>
  <c r="T658" a="1"/>
  <c r="T658" s="1"/>
  <c r="T659" a="1"/>
  <c r="T659" s="1"/>
  <c r="T660" a="1"/>
  <c r="T660" s="1"/>
  <c r="T661" a="1"/>
  <c r="T661" s="1"/>
  <c r="T662" a="1"/>
  <c r="T662" s="1"/>
  <c r="T663" a="1"/>
  <c r="T663" s="1"/>
  <c r="T664" a="1"/>
  <c r="T664" s="1"/>
  <c r="T665" a="1"/>
  <c r="T665" s="1"/>
  <c r="T666" a="1"/>
  <c r="T666" s="1"/>
  <c r="T667" a="1"/>
  <c r="T667" s="1"/>
  <c r="T668" a="1"/>
  <c r="T668" s="1"/>
  <c r="T669" a="1"/>
  <c r="T669" s="1"/>
  <c r="T670" a="1"/>
  <c r="T670" s="1"/>
  <c r="T671" a="1"/>
  <c r="T671" s="1"/>
  <c r="T672" a="1"/>
  <c r="T672" s="1"/>
  <c r="T673" a="1"/>
  <c r="T673" s="1"/>
  <c r="T674" a="1"/>
  <c r="T674" s="1"/>
  <c r="T675" a="1"/>
  <c r="T675" s="1"/>
  <c r="T676" a="1"/>
  <c r="T676" s="1"/>
  <c r="T677" a="1"/>
  <c r="T677" s="1"/>
  <c r="T678" a="1"/>
  <c r="T678" s="1"/>
  <c r="T679" a="1"/>
  <c r="T679" s="1"/>
  <c r="T680" a="1"/>
  <c r="T680" s="1"/>
  <c r="T681" a="1"/>
  <c r="T681" s="1"/>
  <c r="T682" a="1"/>
  <c r="T682" s="1"/>
  <c r="T683" a="1"/>
  <c r="T683" s="1"/>
  <c r="T684" a="1"/>
  <c r="T684" s="1"/>
  <c r="T685" a="1"/>
  <c r="T685" s="1"/>
  <c r="T686" a="1"/>
  <c r="T686" s="1"/>
  <c r="T687" a="1"/>
  <c r="T687" s="1"/>
  <c r="T688" a="1"/>
  <c r="T688" s="1"/>
  <c r="T689" a="1"/>
  <c r="T689" s="1"/>
  <c r="T690" a="1"/>
  <c r="T690" s="1"/>
  <c r="T691" a="1"/>
  <c r="T691" s="1"/>
  <c r="T692" a="1"/>
  <c r="T692" s="1"/>
  <c r="T693" a="1"/>
  <c r="T693" s="1"/>
  <c r="T694" a="1"/>
  <c r="T694" s="1"/>
  <c r="T695" a="1"/>
  <c r="T695" s="1"/>
  <c r="T696" a="1"/>
  <c r="T696" s="1"/>
  <c r="T697" a="1"/>
  <c r="T697" s="1"/>
  <c r="T698" a="1"/>
  <c r="T698" s="1"/>
  <c r="T699" a="1"/>
  <c r="T699" s="1"/>
  <c r="T700" a="1"/>
  <c r="T700" s="1"/>
  <c r="T701" a="1"/>
  <c r="T701" s="1"/>
  <c r="T702" a="1"/>
  <c r="T702" s="1"/>
  <c r="T703" a="1"/>
  <c r="T703" s="1"/>
  <c r="T704" a="1"/>
  <c r="T704" s="1"/>
  <c r="T705" a="1"/>
  <c r="T705" s="1"/>
  <c r="T706" a="1"/>
  <c r="T706" s="1"/>
  <c r="T707" a="1"/>
  <c r="T707" s="1"/>
  <c r="T708" a="1"/>
  <c r="T708" s="1"/>
  <c r="T709" a="1"/>
  <c r="T709" s="1"/>
  <c r="T710" a="1"/>
  <c r="T710" s="1"/>
  <c r="T711" a="1"/>
  <c r="T711" s="1"/>
  <c r="T712" a="1"/>
  <c r="T712" s="1"/>
  <c r="T713" a="1"/>
  <c r="T713" s="1"/>
  <c r="T714" a="1"/>
  <c r="T714" s="1"/>
  <c r="T715" a="1"/>
  <c r="T715" s="1"/>
  <c r="T716" a="1"/>
  <c r="T716" s="1"/>
  <c r="T717" a="1"/>
  <c r="T717" s="1"/>
  <c r="T718" a="1"/>
  <c r="T718" s="1"/>
  <c r="T719" a="1"/>
  <c r="T719" s="1"/>
  <c r="T720" a="1"/>
  <c r="T720" s="1"/>
  <c r="T721" a="1"/>
  <c r="T721" s="1"/>
  <c r="T722" a="1"/>
  <c r="T722" s="1"/>
  <c r="T723" a="1"/>
  <c r="T723" s="1"/>
  <c r="T724" a="1"/>
  <c r="T724" s="1"/>
  <c r="T725" a="1"/>
  <c r="T725" s="1"/>
  <c r="T726" a="1"/>
  <c r="T726" s="1"/>
  <c r="T727" a="1"/>
  <c r="T727" s="1"/>
  <c r="T728" a="1"/>
  <c r="T728" s="1"/>
  <c r="T729" a="1"/>
  <c r="T729" s="1"/>
  <c r="T730" a="1"/>
  <c r="T730" s="1"/>
  <c r="T731" a="1"/>
  <c r="T731" s="1"/>
  <c r="T732" a="1"/>
  <c r="T732" s="1"/>
  <c r="T733" a="1"/>
  <c r="T733" s="1"/>
  <c r="T734" a="1"/>
  <c r="T734" s="1"/>
  <c r="T735" a="1"/>
  <c r="T735" s="1"/>
  <c r="T736" a="1"/>
  <c r="T736" s="1"/>
  <c r="T737" a="1"/>
  <c r="T737" s="1"/>
  <c r="T738" a="1"/>
  <c r="T738" s="1"/>
  <c r="T739" a="1"/>
  <c r="T739" s="1"/>
  <c r="T740" a="1"/>
  <c r="T740" s="1"/>
  <c r="T741" a="1"/>
  <c r="T741" s="1"/>
  <c r="T742" a="1"/>
  <c r="T742" s="1"/>
  <c r="T743" a="1"/>
  <c r="T743" s="1"/>
  <c r="T744" a="1"/>
  <c r="T744" s="1"/>
  <c r="T745" a="1"/>
  <c r="T745" s="1"/>
  <c r="T746" a="1"/>
  <c r="T746" s="1"/>
  <c r="T747" a="1"/>
  <c r="T747" s="1"/>
  <c r="T748" a="1"/>
  <c r="T748" s="1"/>
  <c r="T749" a="1"/>
  <c r="T749" s="1"/>
  <c r="T750" a="1"/>
  <c r="T750" s="1"/>
  <c r="T751" a="1"/>
  <c r="T751" s="1"/>
  <c r="T752" a="1"/>
  <c r="T752" s="1"/>
  <c r="T753" a="1"/>
  <c r="T753" s="1"/>
  <c r="T754" a="1"/>
  <c r="T754" s="1"/>
  <c r="T755" a="1"/>
  <c r="T755" s="1"/>
  <c r="T756" a="1"/>
  <c r="T756" s="1"/>
  <c r="T757" a="1"/>
  <c r="T757" s="1"/>
  <c r="T758" a="1"/>
  <c r="T758" s="1"/>
  <c r="T759" a="1"/>
  <c r="T759" s="1"/>
  <c r="T760" a="1"/>
  <c r="T760" s="1"/>
  <c r="T761" a="1"/>
  <c r="T761" s="1"/>
  <c r="T10" a="1"/>
  <c r="T10" s="1"/>
  <c r="W62" l="1"/>
  <c r="V62"/>
  <c r="B62"/>
  <c r="W61"/>
  <c r="V61"/>
  <c r="B61"/>
  <c r="W60"/>
  <c r="V60"/>
  <c r="B60"/>
  <c r="W59"/>
  <c r="V59"/>
  <c r="B59"/>
  <c r="W58"/>
  <c r="V58"/>
  <c r="B58"/>
  <c r="W57"/>
  <c r="V57"/>
  <c r="B57"/>
  <c r="W56"/>
  <c r="V56"/>
  <c r="B56"/>
  <c r="W55"/>
  <c r="V55"/>
  <c r="B55"/>
  <c r="W54"/>
  <c r="V54"/>
  <c r="B54"/>
  <c r="W53"/>
  <c r="V53"/>
  <c r="B53"/>
  <c r="W52"/>
  <c r="V52"/>
  <c r="B52"/>
  <c r="W51"/>
  <c r="V51"/>
  <c r="B51"/>
  <c r="W50"/>
  <c r="V50"/>
  <c r="B50"/>
  <c r="W49"/>
  <c r="V49"/>
  <c r="B49"/>
  <c r="W48"/>
  <c r="V48"/>
  <c r="B48"/>
  <c r="W47"/>
  <c r="V47"/>
  <c r="B47"/>
  <c r="W46"/>
  <c r="V46"/>
  <c r="B46"/>
  <c r="W45"/>
  <c r="V45"/>
  <c r="B45"/>
  <c r="W44"/>
  <c r="V44"/>
  <c r="B44"/>
  <c r="W43"/>
  <c r="V43"/>
  <c r="B43"/>
  <c r="W42"/>
  <c r="V42"/>
  <c r="B42"/>
  <c r="W41"/>
  <c r="V41"/>
  <c r="B41"/>
  <c r="W40"/>
  <c r="V40"/>
  <c r="B40"/>
  <c r="W39"/>
  <c r="V39"/>
  <c r="B39"/>
  <c r="W38"/>
  <c r="V38"/>
  <c r="B38"/>
  <c r="W37"/>
  <c r="V37"/>
  <c r="B37"/>
  <c r="W36"/>
  <c r="V36"/>
  <c r="B36"/>
  <c r="W35"/>
  <c r="V35"/>
  <c r="B35"/>
  <c r="W34"/>
  <c r="V34"/>
  <c r="B34"/>
  <c r="W33"/>
  <c r="V33"/>
  <c r="B33"/>
  <c r="W32"/>
  <c r="V32"/>
  <c r="B32"/>
  <c r="W31"/>
  <c r="V31"/>
  <c r="B31"/>
  <c r="W30"/>
  <c r="V30"/>
  <c r="B30"/>
  <c r="W29"/>
  <c r="V29"/>
  <c r="B29"/>
  <c r="W28"/>
  <c r="V28"/>
  <c r="B28"/>
  <c r="W27"/>
  <c r="V27"/>
  <c r="B27"/>
  <c r="W26"/>
  <c r="V26"/>
  <c r="B26"/>
  <c r="W25"/>
  <c r="V25"/>
  <c r="B25"/>
  <c r="W24"/>
  <c r="V24"/>
  <c r="B24"/>
  <c r="W23"/>
  <c r="V23"/>
  <c r="B23"/>
  <c r="W22"/>
  <c r="V22"/>
  <c r="B22"/>
  <c r="W21"/>
  <c r="V21"/>
  <c r="B21"/>
  <c r="W20"/>
  <c r="V20"/>
  <c r="B20"/>
  <c r="W19"/>
  <c r="V19"/>
  <c r="B19"/>
  <c r="W18"/>
  <c r="V18"/>
  <c r="B18"/>
  <c r="W17"/>
  <c r="V17"/>
  <c r="B17"/>
  <c r="W16"/>
  <c r="V16"/>
  <c r="B16"/>
  <c r="W15"/>
  <c r="V15"/>
  <c r="B15"/>
  <c r="W14"/>
  <c r="V14"/>
  <c r="B14"/>
  <c r="W13"/>
  <c r="V13"/>
  <c r="B13"/>
  <c r="W12"/>
  <c r="V12"/>
  <c r="B12"/>
  <c r="W120"/>
  <c r="V120"/>
  <c r="B120"/>
  <c r="W119"/>
  <c r="V119"/>
  <c r="B119"/>
  <c r="W118"/>
  <c r="V118"/>
  <c r="B118"/>
  <c r="W117"/>
  <c r="V117"/>
  <c r="B117"/>
  <c r="W116"/>
  <c r="V116"/>
  <c r="B116"/>
  <c r="W115"/>
  <c r="V115"/>
  <c r="B115"/>
  <c r="W114"/>
  <c r="V114"/>
  <c r="B114"/>
  <c r="W113"/>
  <c r="V113"/>
  <c r="B113"/>
  <c r="W112"/>
  <c r="V112"/>
  <c r="B112"/>
  <c r="W111"/>
  <c r="V111"/>
  <c r="B111"/>
  <c r="W110"/>
  <c r="V110"/>
  <c r="B110"/>
  <c r="W109"/>
  <c r="V109"/>
  <c r="B109"/>
  <c r="W108"/>
  <c r="V108"/>
  <c r="B108"/>
  <c r="W107"/>
  <c r="V107"/>
  <c r="B107"/>
  <c r="W106"/>
  <c r="V106"/>
  <c r="B106"/>
  <c r="W105"/>
  <c r="V105"/>
  <c r="B105"/>
  <c r="W104"/>
  <c r="V104"/>
  <c r="B104"/>
  <c r="W103"/>
  <c r="V103"/>
  <c r="B103"/>
  <c r="W102"/>
  <c r="V102"/>
  <c r="B102"/>
  <c r="W101"/>
  <c r="V101"/>
  <c r="B101"/>
  <c r="W100"/>
  <c r="V100"/>
  <c r="B100"/>
  <c r="W99"/>
  <c r="V99"/>
  <c r="B99"/>
  <c r="W98"/>
  <c r="V98"/>
  <c r="B98"/>
  <c r="W97"/>
  <c r="V97"/>
  <c r="B97"/>
  <c r="W96"/>
  <c r="V96"/>
  <c r="B96"/>
  <c r="W95"/>
  <c r="V95"/>
  <c r="B95"/>
  <c r="W94"/>
  <c r="V94"/>
  <c r="B94"/>
  <c r="W93"/>
  <c r="V93"/>
  <c r="B93"/>
  <c r="W92"/>
  <c r="V92"/>
  <c r="B92"/>
  <c r="W91"/>
  <c r="V91"/>
  <c r="B91"/>
  <c r="W90"/>
  <c r="V90"/>
  <c r="B90"/>
  <c r="W89"/>
  <c r="V89"/>
  <c r="B89"/>
  <c r="W88"/>
  <c r="V88"/>
  <c r="B88"/>
  <c r="W87"/>
  <c r="V87"/>
  <c r="B87"/>
  <c r="W86"/>
  <c r="V86"/>
  <c r="B86"/>
  <c r="W85"/>
  <c r="V85"/>
  <c r="B85"/>
  <c r="W84"/>
  <c r="V84"/>
  <c r="B84"/>
  <c r="W83"/>
  <c r="V83"/>
  <c r="B83"/>
  <c r="W82"/>
  <c r="V82"/>
  <c r="B82"/>
  <c r="W81"/>
  <c r="V81"/>
  <c r="B81"/>
  <c r="W80"/>
  <c r="V80"/>
  <c r="B80"/>
  <c r="W79"/>
  <c r="V79"/>
  <c r="B79"/>
  <c r="W78"/>
  <c r="V78"/>
  <c r="B78"/>
  <c r="W77"/>
  <c r="V77"/>
  <c r="B77"/>
  <c r="W76"/>
  <c r="V76"/>
  <c r="B76"/>
  <c r="W75"/>
  <c r="V75"/>
  <c r="B75"/>
  <c r="W74"/>
  <c r="V74"/>
  <c r="B74"/>
  <c r="W73"/>
  <c r="V73"/>
  <c r="B73"/>
  <c r="W72"/>
  <c r="V72"/>
  <c r="B72"/>
  <c r="W71"/>
  <c r="V71"/>
  <c r="B71"/>
  <c r="W70"/>
  <c r="V70"/>
  <c r="B70"/>
  <c r="W69"/>
  <c r="V69"/>
  <c r="B69"/>
  <c r="W68"/>
  <c r="V68"/>
  <c r="B68"/>
  <c r="W67"/>
  <c r="V67"/>
  <c r="B67"/>
  <c r="W66"/>
  <c r="V66"/>
  <c r="B66"/>
  <c r="W65"/>
  <c r="V65"/>
  <c r="B65"/>
  <c r="W64"/>
  <c r="V64"/>
  <c r="B64"/>
  <c r="W761"/>
  <c r="V761"/>
  <c r="B761"/>
  <c r="W760"/>
  <c r="V760"/>
  <c r="B760"/>
  <c r="W759"/>
  <c r="V759"/>
  <c r="B759"/>
  <c r="W758"/>
  <c r="V758"/>
  <c r="B758"/>
  <c r="W757"/>
  <c r="V757"/>
  <c r="B757"/>
  <c r="W756"/>
  <c r="V756"/>
  <c r="B756"/>
  <c r="W755"/>
  <c r="V755"/>
  <c r="B755"/>
  <c r="W754"/>
  <c r="V754"/>
  <c r="B754"/>
  <c r="W753"/>
  <c r="V753"/>
  <c r="B753"/>
  <c r="W752"/>
  <c r="V752"/>
  <c r="B752"/>
  <c r="W751"/>
  <c r="V751"/>
  <c r="B751"/>
  <c r="W750"/>
  <c r="V750"/>
  <c r="B750"/>
  <c r="W749"/>
  <c r="V749"/>
  <c r="B749"/>
  <c r="W748"/>
  <c r="V748"/>
  <c r="B748"/>
  <c r="W747"/>
  <c r="V747"/>
  <c r="B747"/>
  <c r="W746"/>
  <c r="V746"/>
  <c r="B746"/>
  <c r="W745"/>
  <c r="V745"/>
  <c r="B745"/>
  <c r="W744"/>
  <c r="V744"/>
  <c r="B744"/>
  <c r="W743"/>
  <c r="V743"/>
  <c r="B743"/>
  <c r="W742"/>
  <c r="V742"/>
  <c r="B742"/>
  <c r="W741"/>
  <c r="V741"/>
  <c r="B741"/>
  <c r="W740"/>
  <c r="V740"/>
  <c r="B740"/>
  <c r="W739"/>
  <c r="V739"/>
  <c r="B739"/>
  <c r="W738"/>
  <c r="V738"/>
  <c r="B738"/>
  <c r="W737"/>
  <c r="V737"/>
  <c r="B737"/>
  <c r="W736"/>
  <c r="V736"/>
  <c r="B736"/>
  <c r="W735"/>
  <c r="V735"/>
  <c r="B735"/>
  <c r="W734"/>
  <c r="V734"/>
  <c r="B734"/>
  <c r="W733"/>
  <c r="V733"/>
  <c r="B733"/>
  <c r="W732"/>
  <c r="V732"/>
  <c r="B732"/>
  <c r="W731"/>
  <c r="V731"/>
  <c r="B731"/>
  <c r="W730"/>
  <c r="V730"/>
  <c r="B730"/>
  <c r="W729"/>
  <c r="V729"/>
  <c r="B729"/>
  <c r="W728"/>
  <c r="V728"/>
  <c r="B728"/>
  <c r="W727"/>
  <c r="V727"/>
  <c r="B727"/>
  <c r="W726"/>
  <c r="V726"/>
  <c r="B726"/>
  <c r="W725"/>
  <c r="V725"/>
  <c r="B725"/>
  <c r="W724"/>
  <c r="V724"/>
  <c r="B724"/>
  <c r="W723"/>
  <c r="V723"/>
  <c r="B723"/>
  <c r="W722"/>
  <c r="V722"/>
  <c r="B722"/>
  <c r="W721"/>
  <c r="V721"/>
  <c r="B721"/>
  <c r="W720"/>
  <c r="V720"/>
  <c r="B720"/>
  <c r="W719"/>
  <c r="V719"/>
  <c r="B719"/>
  <c r="W718"/>
  <c r="V718"/>
  <c r="B718"/>
  <c r="W717"/>
  <c r="V717"/>
  <c r="B717"/>
  <c r="W716"/>
  <c r="V716"/>
  <c r="B716"/>
  <c r="W715"/>
  <c r="V715"/>
  <c r="B715"/>
  <c r="W714"/>
  <c r="V714"/>
  <c r="B714"/>
  <c r="W713"/>
  <c r="V713"/>
  <c r="B713"/>
  <c r="W712"/>
  <c r="V712"/>
  <c r="B712"/>
  <c r="W711"/>
  <c r="V711"/>
  <c r="B711"/>
  <c r="W710"/>
  <c r="V710"/>
  <c r="B710"/>
  <c r="W709"/>
  <c r="V709"/>
  <c r="B709"/>
  <c r="W708"/>
  <c r="V708"/>
  <c r="B708"/>
  <c r="W707"/>
  <c r="V707"/>
  <c r="B707"/>
  <c r="W706"/>
  <c r="V706"/>
  <c r="B706"/>
  <c r="W705"/>
  <c r="V705"/>
  <c r="B705"/>
  <c r="W704"/>
  <c r="V704"/>
  <c r="B704"/>
  <c r="W703"/>
  <c r="V703"/>
  <c r="B703"/>
  <c r="W702"/>
  <c r="V702"/>
  <c r="B702"/>
  <c r="W701"/>
  <c r="V701"/>
  <c r="B701"/>
  <c r="W700"/>
  <c r="V700"/>
  <c r="B700"/>
  <c r="W699"/>
  <c r="V699"/>
  <c r="B699"/>
  <c r="W698"/>
  <c r="V698"/>
  <c r="B698"/>
  <c r="W697"/>
  <c r="V697"/>
  <c r="B697"/>
  <c r="W696"/>
  <c r="V696"/>
  <c r="B696"/>
  <c r="W695"/>
  <c r="V695"/>
  <c r="B695"/>
  <c r="W694"/>
  <c r="V694"/>
  <c r="B694"/>
  <c r="W693"/>
  <c r="V693"/>
  <c r="B693"/>
  <c r="W692"/>
  <c r="V692"/>
  <c r="B692"/>
  <c r="W691"/>
  <c r="V691"/>
  <c r="B691"/>
  <c r="W690"/>
  <c r="V690"/>
  <c r="B690"/>
  <c r="W689"/>
  <c r="V689"/>
  <c r="B689"/>
  <c r="W688"/>
  <c r="V688"/>
  <c r="B688"/>
  <c r="W687"/>
  <c r="V687"/>
  <c r="B687"/>
  <c r="W686"/>
  <c r="V686"/>
  <c r="B686"/>
  <c r="W685"/>
  <c r="V685"/>
  <c r="B685"/>
  <c r="W684"/>
  <c r="V684"/>
  <c r="B684"/>
  <c r="W683"/>
  <c r="V683"/>
  <c r="B683"/>
  <c r="W682"/>
  <c r="V682"/>
  <c r="B682"/>
  <c r="W681"/>
  <c r="V681"/>
  <c r="B681"/>
  <c r="W680"/>
  <c r="V680"/>
  <c r="B680"/>
  <c r="W679"/>
  <c r="V679"/>
  <c r="B679"/>
  <c r="W678"/>
  <c r="V678"/>
  <c r="B678"/>
  <c r="W677"/>
  <c r="V677"/>
  <c r="B677"/>
  <c r="W676"/>
  <c r="V676"/>
  <c r="B676"/>
  <c r="W675"/>
  <c r="V675"/>
  <c r="B675"/>
  <c r="W674"/>
  <c r="V674"/>
  <c r="B674"/>
  <c r="W673"/>
  <c r="V673"/>
  <c r="B673"/>
  <c r="W672"/>
  <c r="V672"/>
  <c r="B672"/>
  <c r="W671"/>
  <c r="V671"/>
  <c r="B671"/>
  <c r="W670"/>
  <c r="V670"/>
  <c r="B670"/>
  <c r="W669"/>
  <c r="V669"/>
  <c r="B669"/>
  <c r="W668"/>
  <c r="V668"/>
  <c r="B668"/>
  <c r="W667"/>
  <c r="V667"/>
  <c r="B667"/>
  <c r="W666"/>
  <c r="V666"/>
  <c r="B666"/>
  <c r="W665"/>
  <c r="V665"/>
  <c r="B665"/>
  <c r="W664"/>
  <c r="V664"/>
  <c r="B664"/>
  <c r="W663"/>
  <c r="V663"/>
  <c r="B663"/>
  <c r="W662"/>
  <c r="V662"/>
  <c r="B662"/>
  <c r="W661"/>
  <c r="V661"/>
  <c r="B661"/>
  <c r="W660"/>
  <c r="V660"/>
  <c r="B660"/>
  <c r="W659"/>
  <c r="V659"/>
  <c r="B659"/>
  <c r="W658"/>
  <c r="V658"/>
  <c r="B658"/>
  <c r="W657"/>
  <c r="V657"/>
  <c r="B657"/>
  <c r="W656"/>
  <c r="V656"/>
  <c r="B656"/>
  <c r="W655"/>
  <c r="V655"/>
  <c r="B655"/>
  <c r="W654"/>
  <c r="V654"/>
  <c r="B654"/>
  <c r="W653"/>
  <c r="V653"/>
  <c r="B653"/>
  <c r="W652"/>
  <c r="V652"/>
  <c r="B652"/>
  <c r="W651"/>
  <c r="V651"/>
  <c r="B651"/>
  <c r="W650"/>
  <c r="V650"/>
  <c r="B650"/>
  <c r="W649"/>
  <c r="V649"/>
  <c r="B649"/>
  <c r="W648"/>
  <c r="V648"/>
  <c r="B648"/>
  <c r="W647"/>
  <c r="V647"/>
  <c r="B647"/>
  <c r="W646"/>
  <c r="V646"/>
  <c r="B646"/>
  <c r="W645"/>
  <c r="V645"/>
  <c r="B645"/>
  <c r="W644"/>
  <c r="V644"/>
  <c r="B644"/>
  <c r="W643"/>
  <c r="V643"/>
  <c r="B643"/>
  <c r="W642"/>
  <c r="V642"/>
  <c r="B642"/>
  <c r="W641"/>
  <c r="V641"/>
  <c r="B641"/>
  <c r="W640"/>
  <c r="V640"/>
  <c r="B640"/>
  <c r="W639"/>
  <c r="V639"/>
  <c r="B639"/>
  <c r="W638"/>
  <c r="V638"/>
  <c r="B638"/>
  <c r="W637"/>
  <c r="V637"/>
  <c r="B637"/>
  <c r="W636"/>
  <c r="V636"/>
  <c r="B636"/>
  <c r="W635"/>
  <c r="V635"/>
  <c r="B635"/>
  <c r="W634"/>
  <c r="V634"/>
  <c r="B634"/>
  <c r="W633"/>
  <c r="V633"/>
  <c r="B633"/>
  <c r="W632"/>
  <c r="V632"/>
  <c r="B632"/>
  <c r="W631"/>
  <c r="V631"/>
  <c r="B631"/>
  <c r="W630"/>
  <c r="V630"/>
  <c r="B630"/>
  <c r="W629"/>
  <c r="V629"/>
  <c r="B629"/>
  <c r="W628"/>
  <c r="V628"/>
  <c r="B628"/>
  <c r="W627"/>
  <c r="V627"/>
  <c r="B627"/>
  <c r="W626"/>
  <c r="V626"/>
  <c r="B626"/>
  <c r="W625"/>
  <c r="V625"/>
  <c r="B625"/>
  <c r="W624"/>
  <c r="V624"/>
  <c r="B624"/>
  <c r="W623"/>
  <c r="V623"/>
  <c r="B623"/>
  <c r="W622"/>
  <c r="V622"/>
  <c r="B622"/>
  <c r="W621"/>
  <c r="V621"/>
  <c r="B621"/>
  <c r="W620"/>
  <c r="V620"/>
  <c r="B620"/>
  <c r="W619"/>
  <c r="V619"/>
  <c r="B619"/>
  <c r="W618"/>
  <c r="V618"/>
  <c r="B618"/>
  <c r="W617"/>
  <c r="V617"/>
  <c r="B617"/>
  <c r="W616"/>
  <c r="V616"/>
  <c r="B616"/>
  <c r="W615"/>
  <c r="V615"/>
  <c r="B615"/>
  <c r="W614"/>
  <c r="V614"/>
  <c r="B614"/>
  <c r="W613"/>
  <c r="V613"/>
  <c r="B613"/>
  <c r="W612"/>
  <c r="V612"/>
  <c r="B612"/>
  <c r="W611"/>
  <c r="V611"/>
  <c r="B611"/>
  <c r="W610"/>
  <c r="V610"/>
  <c r="B610"/>
  <c r="W609"/>
  <c r="V609"/>
  <c r="B609"/>
  <c r="W608"/>
  <c r="V608"/>
  <c r="B608"/>
  <c r="W607"/>
  <c r="V607"/>
  <c r="B607"/>
  <c r="W606"/>
  <c r="V606"/>
  <c r="B606"/>
  <c r="W605"/>
  <c r="V605"/>
  <c r="B605"/>
  <c r="W604"/>
  <c r="V604"/>
  <c r="B604"/>
  <c r="W603"/>
  <c r="V603"/>
  <c r="B603"/>
  <c r="W602"/>
  <c r="V602"/>
  <c r="B602"/>
  <c r="W601"/>
  <c r="V601"/>
  <c r="B601"/>
  <c r="W600"/>
  <c r="V600"/>
  <c r="B600"/>
  <c r="W599"/>
  <c r="V599"/>
  <c r="B599"/>
  <c r="W598"/>
  <c r="V598"/>
  <c r="B598"/>
  <c r="W597"/>
  <c r="V597"/>
  <c r="B597"/>
  <c r="W596"/>
  <c r="V596"/>
  <c r="B596"/>
  <c r="W595"/>
  <c r="V595"/>
  <c r="B595"/>
  <c r="W594"/>
  <c r="V594"/>
  <c r="B594"/>
  <c r="W593"/>
  <c r="V593"/>
  <c r="B593"/>
  <c r="W592"/>
  <c r="V592"/>
  <c r="B592"/>
  <c r="W591"/>
  <c r="V591"/>
  <c r="B591"/>
  <c r="W590"/>
  <c r="V590"/>
  <c r="B590"/>
  <c r="W589"/>
  <c r="V589"/>
  <c r="B589"/>
  <c r="W588"/>
  <c r="V588"/>
  <c r="B588"/>
  <c r="W587"/>
  <c r="V587"/>
  <c r="B587"/>
  <c r="W586"/>
  <c r="V586"/>
  <c r="B586"/>
  <c r="W585"/>
  <c r="V585"/>
  <c r="B585"/>
  <c r="W584"/>
  <c r="V584"/>
  <c r="B584"/>
  <c r="W583"/>
  <c r="V583"/>
  <c r="B583"/>
  <c r="W582"/>
  <c r="V582"/>
  <c r="B582"/>
  <c r="W581"/>
  <c r="V581"/>
  <c r="B581"/>
  <c r="W580"/>
  <c r="V580"/>
  <c r="B580"/>
  <c r="W579"/>
  <c r="V579"/>
  <c r="B579"/>
  <c r="W578"/>
  <c r="V578"/>
  <c r="B578"/>
  <c r="W577"/>
  <c r="V577"/>
  <c r="B577"/>
  <c r="W576"/>
  <c r="V576"/>
  <c r="B576"/>
  <c r="W575"/>
  <c r="V575"/>
  <c r="B575"/>
  <c r="W574"/>
  <c r="V574"/>
  <c r="B574"/>
  <c r="W573"/>
  <c r="V573"/>
  <c r="B573"/>
  <c r="W572"/>
  <c r="V572"/>
  <c r="B572"/>
  <c r="W571"/>
  <c r="V571"/>
  <c r="B571"/>
  <c r="W570"/>
  <c r="V570"/>
  <c r="B570"/>
  <c r="W569"/>
  <c r="V569"/>
  <c r="B569"/>
  <c r="W568"/>
  <c r="V568"/>
  <c r="B568"/>
  <c r="W567"/>
  <c r="V567"/>
  <c r="B567"/>
  <c r="W566"/>
  <c r="V566"/>
  <c r="B566"/>
  <c r="W565"/>
  <c r="V565"/>
  <c r="B565"/>
  <c r="W564"/>
  <c r="V564"/>
  <c r="B564"/>
  <c r="W563"/>
  <c r="V563"/>
  <c r="B563"/>
  <c r="W562"/>
  <c r="V562"/>
  <c r="B562"/>
  <c r="W561"/>
  <c r="V561"/>
  <c r="B561"/>
  <c r="W560"/>
  <c r="V560"/>
  <c r="B560"/>
  <c r="W559"/>
  <c r="V559"/>
  <c r="B559"/>
  <c r="W558"/>
  <c r="V558"/>
  <c r="B558"/>
  <c r="W557"/>
  <c r="V557"/>
  <c r="B557"/>
  <c r="W556"/>
  <c r="V556"/>
  <c r="B556"/>
  <c r="W555"/>
  <c r="V555"/>
  <c r="B555"/>
  <c r="W554"/>
  <c r="V554"/>
  <c r="B554"/>
  <c r="W553"/>
  <c r="V553"/>
  <c r="B553"/>
  <c r="W552"/>
  <c r="V552"/>
  <c r="B552"/>
  <c r="W551"/>
  <c r="V551"/>
  <c r="B551"/>
  <c r="W550"/>
  <c r="V550"/>
  <c r="B550"/>
  <c r="W549"/>
  <c r="V549"/>
  <c r="B549"/>
  <c r="W548"/>
  <c r="V548"/>
  <c r="B548"/>
  <c r="W547"/>
  <c r="V547"/>
  <c r="B547"/>
  <c r="W546"/>
  <c r="V546"/>
  <c r="B546"/>
  <c r="W545"/>
  <c r="V545"/>
  <c r="B545"/>
  <c r="W544"/>
  <c r="V544"/>
  <c r="B544"/>
  <c r="W543"/>
  <c r="V543"/>
  <c r="B543"/>
  <c r="W542"/>
  <c r="V542"/>
  <c r="B542"/>
  <c r="W541"/>
  <c r="V541"/>
  <c r="B541"/>
  <c r="W540"/>
  <c r="V540"/>
  <c r="B540"/>
  <c r="W539"/>
  <c r="V539"/>
  <c r="B539"/>
  <c r="W538"/>
  <c r="V538"/>
  <c r="B538"/>
  <c r="W537"/>
  <c r="V537"/>
  <c r="B537"/>
  <c r="W536"/>
  <c r="V536"/>
  <c r="B536"/>
  <c r="W535"/>
  <c r="V535"/>
  <c r="B535"/>
  <c r="W534"/>
  <c r="V534"/>
  <c r="B534"/>
  <c r="W533"/>
  <c r="V533"/>
  <c r="B533"/>
  <c r="W532"/>
  <c r="V532"/>
  <c r="B532"/>
  <c r="W531"/>
  <c r="V531"/>
  <c r="B531"/>
  <c r="W530"/>
  <c r="V530"/>
  <c r="B530"/>
  <c r="W529"/>
  <c r="V529"/>
  <c r="B529"/>
  <c r="W528"/>
  <c r="V528"/>
  <c r="B528"/>
  <c r="W527"/>
  <c r="V527"/>
  <c r="B527"/>
  <c r="W526"/>
  <c r="V526"/>
  <c r="B526"/>
  <c r="W525"/>
  <c r="V525"/>
  <c r="B525"/>
  <c r="W524"/>
  <c r="V524"/>
  <c r="B524"/>
  <c r="W523"/>
  <c r="V523"/>
  <c r="B523"/>
  <c r="W522"/>
  <c r="V522"/>
  <c r="B522"/>
  <c r="W521"/>
  <c r="V521"/>
  <c r="B521"/>
  <c r="W520"/>
  <c r="V520"/>
  <c r="B520"/>
  <c r="W519"/>
  <c r="V519"/>
  <c r="B519"/>
  <c r="W518"/>
  <c r="V518"/>
  <c r="B518"/>
  <c r="W517"/>
  <c r="V517"/>
  <c r="B517"/>
  <c r="W516"/>
  <c r="V516"/>
  <c r="B516"/>
  <c r="W515"/>
  <c r="V515"/>
  <c r="B515"/>
  <c r="W514"/>
  <c r="V514"/>
  <c r="B514"/>
  <c r="W513"/>
  <c r="V513"/>
  <c r="B513"/>
  <c r="W512"/>
  <c r="V512"/>
  <c r="B512"/>
  <c r="W511"/>
  <c r="V511"/>
  <c r="B511"/>
  <c r="W510"/>
  <c r="V510"/>
  <c r="B510"/>
  <c r="W509"/>
  <c r="V509"/>
  <c r="B509"/>
  <c r="W508"/>
  <c r="V508"/>
  <c r="B508"/>
  <c r="W507"/>
  <c r="V507"/>
  <c r="B507"/>
  <c r="W506"/>
  <c r="V506"/>
  <c r="B506"/>
  <c r="W505"/>
  <c r="V505"/>
  <c r="B505"/>
  <c r="W504"/>
  <c r="V504"/>
  <c r="B504"/>
  <c r="W503"/>
  <c r="V503"/>
  <c r="B503"/>
  <c r="W502"/>
  <c r="V502"/>
  <c r="B502"/>
  <c r="W501"/>
  <c r="V501"/>
  <c r="B501"/>
  <c r="W500"/>
  <c r="V500"/>
  <c r="B500"/>
  <c r="W499"/>
  <c r="V499"/>
  <c r="B499"/>
  <c r="W498"/>
  <c r="V498"/>
  <c r="B498"/>
  <c r="W497"/>
  <c r="V497"/>
  <c r="B497"/>
  <c r="W496"/>
  <c r="V496"/>
  <c r="B496"/>
  <c r="W495"/>
  <c r="V495"/>
  <c r="B495"/>
  <c r="W494"/>
  <c r="V494"/>
  <c r="B494"/>
  <c r="W493"/>
  <c r="V493"/>
  <c r="B493"/>
  <c r="W492"/>
  <c r="V492"/>
  <c r="B492"/>
  <c r="W491"/>
  <c r="V491"/>
  <c r="B491"/>
  <c r="W490"/>
  <c r="V490"/>
  <c r="B490"/>
  <c r="W489"/>
  <c r="V489"/>
  <c r="B489"/>
  <c r="W488"/>
  <c r="V488"/>
  <c r="B488"/>
  <c r="W487"/>
  <c r="V487"/>
  <c r="B487"/>
  <c r="W486"/>
  <c r="V486"/>
  <c r="B486"/>
  <c r="W485"/>
  <c r="V485"/>
  <c r="B485"/>
  <c r="W484"/>
  <c r="V484"/>
  <c r="B484"/>
  <c r="W483"/>
  <c r="V483"/>
  <c r="B483"/>
  <c r="W482"/>
  <c r="V482"/>
  <c r="B482"/>
  <c r="W481"/>
  <c r="V481"/>
  <c r="B481"/>
  <c r="W480"/>
  <c r="V480"/>
  <c r="B480"/>
  <c r="W479"/>
  <c r="V479"/>
  <c r="B479"/>
  <c r="W478"/>
  <c r="V478"/>
  <c r="B478"/>
  <c r="W477"/>
  <c r="V477"/>
  <c r="B477"/>
  <c r="W476"/>
  <c r="V476"/>
  <c r="B476"/>
  <c r="W475"/>
  <c r="V475"/>
  <c r="B475"/>
  <c r="W474"/>
  <c r="V474"/>
  <c r="B474"/>
  <c r="W473"/>
  <c r="V473"/>
  <c r="B473"/>
  <c r="W472"/>
  <c r="V472"/>
  <c r="B472"/>
  <c r="W471"/>
  <c r="V471"/>
  <c r="B471"/>
  <c r="W470"/>
  <c r="V470"/>
  <c r="B470"/>
  <c r="W469"/>
  <c r="V469"/>
  <c r="B469"/>
  <c r="W468"/>
  <c r="V468"/>
  <c r="B468"/>
  <c r="W467"/>
  <c r="V467"/>
  <c r="B467"/>
  <c r="W466"/>
  <c r="V466"/>
  <c r="B466"/>
  <c r="W465"/>
  <c r="V465"/>
  <c r="B465"/>
  <c r="W464"/>
  <c r="V464"/>
  <c r="B464"/>
  <c r="W463"/>
  <c r="V463"/>
  <c r="B463"/>
  <c r="W462"/>
  <c r="V462"/>
  <c r="B462"/>
  <c r="W461"/>
  <c r="V461"/>
  <c r="B461"/>
  <c r="W460"/>
  <c r="V460"/>
  <c r="B460"/>
  <c r="W459"/>
  <c r="V459"/>
  <c r="B459"/>
  <c r="W458"/>
  <c r="V458"/>
  <c r="B458"/>
  <c r="W457"/>
  <c r="V457"/>
  <c r="B457"/>
  <c r="W456"/>
  <c r="V456"/>
  <c r="B456"/>
  <c r="W455"/>
  <c r="V455"/>
  <c r="B455"/>
  <c r="W454"/>
  <c r="V454"/>
  <c r="B454"/>
  <c r="W453"/>
  <c r="V453"/>
  <c r="B453"/>
  <c r="W452"/>
  <c r="V452"/>
  <c r="B452"/>
  <c r="W451"/>
  <c r="V451"/>
  <c r="B451"/>
  <c r="W450"/>
  <c r="V450"/>
  <c r="B450"/>
  <c r="W449"/>
  <c r="V449"/>
  <c r="B449"/>
  <c r="W448"/>
  <c r="V448"/>
  <c r="B448"/>
  <c r="W447"/>
  <c r="V447"/>
  <c r="B447"/>
  <c r="W446"/>
  <c r="V446"/>
  <c r="B446"/>
  <c r="W445"/>
  <c r="V445"/>
  <c r="B445"/>
  <c r="W444"/>
  <c r="V444"/>
  <c r="B444"/>
  <c r="W443"/>
  <c r="V443"/>
  <c r="B443"/>
  <c r="W442"/>
  <c r="V442"/>
  <c r="B442"/>
  <c r="W441"/>
  <c r="V441"/>
  <c r="B441"/>
  <c r="W440"/>
  <c r="V440"/>
  <c r="B440"/>
  <c r="W439"/>
  <c r="V439"/>
  <c r="B439"/>
  <c r="W438"/>
  <c r="V438"/>
  <c r="B438"/>
  <c r="W437"/>
  <c r="V437"/>
  <c r="B437"/>
  <c r="W436"/>
  <c r="V436"/>
  <c r="B436"/>
  <c r="W435"/>
  <c r="V435"/>
  <c r="B435"/>
  <c r="W434"/>
  <c r="V434"/>
  <c r="B434"/>
  <c r="W433"/>
  <c r="V433"/>
  <c r="B433"/>
  <c r="W432"/>
  <c r="V432"/>
  <c r="B432"/>
  <c r="W431"/>
  <c r="V431"/>
  <c r="B431"/>
  <c r="W430"/>
  <c r="V430"/>
  <c r="B430"/>
  <c r="W429"/>
  <c r="V429"/>
  <c r="B429"/>
  <c r="W428"/>
  <c r="V428"/>
  <c r="B428"/>
  <c r="W427"/>
  <c r="V427"/>
  <c r="B427"/>
  <c r="W426"/>
  <c r="V426"/>
  <c r="B426"/>
  <c r="W425"/>
  <c r="V425"/>
  <c r="B425"/>
  <c r="W424"/>
  <c r="V424"/>
  <c r="B424"/>
  <c r="W423"/>
  <c r="V423"/>
  <c r="B423"/>
  <c r="W422"/>
  <c r="V422"/>
  <c r="B422"/>
  <c r="W421"/>
  <c r="V421"/>
  <c r="B421"/>
  <c r="W420"/>
  <c r="V420"/>
  <c r="B420"/>
  <c r="W419"/>
  <c r="V419"/>
  <c r="B419"/>
  <c r="W418"/>
  <c r="V418"/>
  <c r="B418"/>
  <c r="W417"/>
  <c r="V417"/>
  <c r="B417"/>
  <c r="W416"/>
  <c r="V416"/>
  <c r="B416"/>
  <c r="W415"/>
  <c r="V415"/>
  <c r="B415"/>
  <c r="W414"/>
  <c r="V414"/>
  <c r="B414"/>
  <c r="W413"/>
  <c r="V413"/>
  <c r="B413"/>
  <c r="W412"/>
  <c r="V412"/>
  <c r="B412"/>
  <c r="W411"/>
  <c r="V411"/>
  <c r="B411"/>
  <c r="W410"/>
  <c r="V410"/>
  <c r="B410"/>
  <c r="W409"/>
  <c r="V409"/>
  <c r="B409"/>
  <c r="W408"/>
  <c r="V408"/>
  <c r="B408"/>
  <c r="W407"/>
  <c r="V407"/>
  <c r="B407"/>
  <c r="W406"/>
  <c r="V406"/>
  <c r="B406"/>
  <c r="W405"/>
  <c r="V405"/>
  <c r="B405"/>
  <c r="W404"/>
  <c r="V404"/>
  <c r="B404"/>
  <c r="W403"/>
  <c r="V403"/>
  <c r="B403"/>
  <c r="W402"/>
  <c r="V402"/>
  <c r="B402"/>
  <c r="W401"/>
  <c r="V401"/>
  <c r="B401"/>
  <c r="W400"/>
  <c r="V400"/>
  <c r="B400"/>
  <c r="W399"/>
  <c r="V399"/>
  <c r="B399"/>
  <c r="W398"/>
  <c r="V398"/>
  <c r="B398"/>
  <c r="W397"/>
  <c r="V397"/>
  <c r="B397"/>
  <c r="W396"/>
  <c r="V396"/>
  <c r="B396"/>
  <c r="W395"/>
  <c r="V395"/>
  <c r="B395"/>
  <c r="W394"/>
  <c r="V394"/>
  <c r="B394"/>
  <c r="W393"/>
  <c r="V393"/>
  <c r="B393"/>
  <c r="W392"/>
  <c r="V392"/>
  <c r="B392"/>
  <c r="W391"/>
  <c r="V391"/>
  <c r="B391"/>
  <c r="W390"/>
  <c r="V390"/>
  <c r="B390"/>
  <c r="W389"/>
  <c r="V389"/>
  <c r="B389"/>
  <c r="W388"/>
  <c r="V388"/>
  <c r="B388"/>
  <c r="W387"/>
  <c r="V387"/>
  <c r="B387"/>
  <c r="W386"/>
  <c r="V386"/>
  <c r="B386"/>
  <c r="W385"/>
  <c r="V385"/>
  <c r="B385"/>
  <c r="W384"/>
  <c r="V384"/>
  <c r="B384"/>
  <c r="W383"/>
  <c r="V383"/>
  <c r="B383"/>
  <c r="W382"/>
  <c r="V382"/>
  <c r="B382"/>
  <c r="W381"/>
  <c r="V381"/>
  <c r="B381"/>
  <c r="W380"/>
  <c r="V380"/>
  <c r="B380"/>
  <c r="W379"/>
  <c r="V379"/>
  <c r="B379"/>
  <c r="W378"/>
  <c r="V378"/>
  <c r="B378"/>
  <c r="W377"/>
  <c r="V377"/>
  <c r="B377"/>
  <c r="W376"/>
  <c r="V376"/>
  <c r="B376"/>
  <c r="W375"/>
  <c r="V375"/>
  <c r="B375"/>
  <c r="W374"/>
  <c r="V374"/>
  <c r="B374"/>
  <c r="W373"/>
  <c r="V373"/>
  <c r="B373"/>
  <c r="W372"/>
  <c r="V372"/>
  <c r="B372"/>
  <c r="W371"/>
  <c r="V371"/>
  <c r="B371"/>
  <c r="W370"/>
  <c r="V370"/>
  <c r="B370"/>
  <c r="W369"/>
  <c r="V369"/>
  <c r="B369"/>
  <c r="W368"/>
  <c r="V368"/>
  <c r="B368"/>
  <c r="W367"/>
  <c r="V367"/>
  <c r="B367"/>
  <c r="W366"/>
  <c r="V366"/>
  <c r="B366"/>
  <c r="W365"/>
  <c r="V365"/>
  <c r="B365"/>
  <c r="W364"/>
  <c r="V364"/>
  <c r="B364"/>
  <c r="W363"/>
  <c r="V363"/>
  <c r="B363"/>
  <c r="W362"/>
  <c r="V362"/>
  <c r="B362"/>
  <c r="W361"/>
  <c r="V361"/>
  <c r="B361"/>
  <c r="W360"/>
  <c r="V360"/>
  <c r="B360"/>
  <c r="W359"/>
  <c r="V359"/>
  <c r="B359"/>
  <c r="W358"/>
  <c r="V358"/>
  <c r="B358"/>
  <c r="W357"/>
  <c r="V357"/>
  <c r="B357"/>
  <c r="W356"/>
  <c r="V356"/>
  <c r="B356"/>
  <c r="W355"/>
  <c r="V355"/>
  <c r="B355"/>
  <c r="W354"/>
  <c r="V354"/>
  <c r="B354"/>
  <c r="W353"/>
  <c r="V353"/>
  <c r="B353"/>
  <c r="W352"/>
  <c r="V352"/>
  <c r="B352"/>
  <c r="W351"/>
  <c r="V351"/>
  <c r="B351"/>
  <c r="W350"/>
  <c r="V350"/>
  <c r="B350"/>
  <c r="W349"/>
  <c r="V349"/>
  <c r="B349"/>
  <c r="W348"/>
  <c r="V348"/>
  <c r="B348"/>
  <c r="W347"/>
  <c r="V347"/>
  <c r="B347"/>
  <c r="W346"/>
  <c r="V346"/>
  <c r="B346"/>
  <c r="W345"/>
  <c r="V345"/>
  <c r="B345"/>
  <c r="W344"/>
  <c r="V344"/>
  <c r="B344"/>
  <c r="W343"/>
  <c r="V343"/>
  <c r="B343"/>
  <c r="W342"/>
  <c r="V342"/>
  <c r="B342"/>
  <c r="W341"/>
  <c r="V341"/>
  <c r="B341"/>
  <c r="W340"/>
  <c r="V340"/>
  <c r="B340"/>
  <c r="W339"/>
  <c r="V339"/>
  <c r="B339"/>
  <c r="W338"/>
  <c r="V338"/>
  <c r="B338"/>
  <c r="W337"/>
  <c r="V337"/>
  <c r="B337"/>
  <c r="W336"/>
  <c r="V336"/>
  <c r="B336"/>
  <c r="W335"/>
  <c r="V335"/>
  <c r="B335"/>
  <c r="W334"/>
  <c r="V334"/>
  <c r="B334"/>
  <c r="W333"/>
  <c r="V333"/>
  <c r="B333"/>
  <c r="W332"/>
  <c r="V332"/>
  <c r="B332"/>
  <c r="W331"/>
  <c r="V331"/>
  <c r="B331"/>
  <c r="W330"/>
  <c r="V330"/>
  <c r="B330"/>
  <c r="W329"/>
  <c r="V329"/>
  <c r="B329"/>
  <c r="W328"/>
  <c r="V328"/>
  <c r="B328"/>
  <c r="W327"/>
  <c r="V327"/>
  <c r="B327"/>
  <c r="W326"/>
  <c r="V326"/>
  <c r="B326"/>
  <c r="W325"/>
  <c r="V325"/>
  <c r="B325"/>
  <c r="W324"/>
  <c r="V324"/>
  <c r="B324"/>
  <c r="W323"/>
  <c r="V323"/>
  <c r="B323"/>
  <c r="W322"/>
  <c r="V322"/>
  <c r="B322"/>
  <c r="W321"/>
  <c r="V321"/>
  <c r="B321"/>
  <c r="W320"/>
  <c r="V320"/>
  <c r="B320"/>
  <c r="W319"/>
  <c r="V319"/>
  <c r="B319"/>
  <c r="W318"/>
  <c r="V318"/>
  <c r="B318"/>
  <c r="W317"/>
  <c r="V317"/>
  <c r="B317"/>
  <c r="W316"/>
  <c r="V316"/>
  <c r="B316"/>
  <c r="W315"/>
  <c r="V315"/>
  <c r="B315"/>
  <c r="W314"/>
  <c r="V314"/>
  <c r="B314"/>
  <c r="W313"/>
  <c r="V313"/>
  <c r="B313"/>
  <c r="W312"/>
  <c r="V312"/>
  <c r="B312"/>
  <c r="W311"/>
  <c r="V311"/>
  <c r="B311"/>
  <c r="W310"/>
  <c r="V310"/>
  <c r="B310"/>
  <c r="W309"/>
  <c r="V309"/>
  <c r="B309"/>
  <c r="W308"/>
  <c r="V308"/>
  <c r="B308"/>
  <c r="W307"/>
  <c r="V307"/>
  <c r="B307"/>
  <c r="W306"/>
  <c r="V306"/>
  <c r="B306"/>
  <c r="W305"/>
  <c r="V305"/>
  <c r="B305"/>
  <c r="W304"/>
  <c r="V304"/>
  <c r="B304"/>
  <c r="W303"/>
  <c r="V303"/>
  <c r="B303"/>
  <c r="W302"/>
  <c r="V302"/>
  <c r="B302"/>
  <c r="W301"/>
  <c r="V301"/>
  <c r="B301"/>
  <c r="W300"/>
  <c r="V300"/>
  <c r="B300"/>
  <c r="W299"/>
  <c r="V299"/>
  <c r="B299"/>
  <c r="W298"/>
  <c r="V298"/>
  <c r="B298"/>
  <c r="W297"/>
  <c r="V297"/>
  <c r="B297"/>
  <c r="W296"/>
  <c r="V296"/>
  <c r="B296"/>
  <c r="W295"/>
  <c r="V295"/>
  <c r="B295"/>
  <c r="W294"/>
  <c r="V294"/>
  <c r="B294"/>
  <c r="W293"/>
  <c r="V293"/>
  <c r="B293"/>
  <c r="W292"/>
  <c r="V292"/>
  <c r="B292"/>
  <c r="W291"/>
  <c r="V291"/>
  <c r="B291"/>
  <c r="W290"/>
  <c r="V290"/>
  <c r="B290"/>
  <c r="W289"/>
  <c r="V289"/>
  <c r="B289"/>
  <c r="W288"/>
  <c r="V288"/>
  <c r="B288"/>
  <c r="W287"/>
  <c r="V287"/>
  <c r="B287"/>
  <c r="W286"/>
  <c r="V286"/>
  <c r="B286"/>
  <c r="W285"/>
  <c r="V285"/>
  <c r="B285"/>
  <c r="W284"/>
  <c r="V284"/>
  <c r="B284"/>
  <c r="W283"/>
  <c r="V283"/>
  <c r="B283"/>
  <c r="W282"/>
  <c r="V282"/>
  <c r="B282"/>
  <c r="W281"/>
  <c r="V281"/>
  <c r="B281"/>
  <c r="W280"/>
  <c r="V280"/>
  <c r="B280"/>
  <c r="W279"/>
  <c r="V279"/>
  <c r="B279"/>
  <c r="W278"/>
  <c r="V278"/>
  <c r="B278"/>
  <c r="W277"/>
  <c r="V277"/>
  <c r="B277"/>
  <c r="W276"/>
  <c r="V276"/>
  <c r="B276"/>
  <c r="W275"/>
  <c r="V275"/>
  <c r="B275"/>
  <c r="W274"/>
  <c r="V274"/>
  <c r="B274"/>
  <c r="W273"/>
  <c r="V273"/>
  <c r="B273"/>
  <c r="W272"/>
  <c r="V272"/>
  <c r="B272"/>
  <c r="W271"/>
  <c r="V271"/>
  <c r="B271"/>
  <c r="W270"/>
  <c r="V270"/>
  <c r="B270"/>
  <c r="W269"/>
  <c r="V269"/>
  <c r="B269"/>
  <c r="W268"/>
  <c r="V268"/>
  <c r="B268"/>
  <c r="W267"/>
  <c r="V267"/>
  <c r="B267"/>
  <c r="W266"/>
  <c r="V266"/>
  <c r="B266"/>
  <c r="W265"/>
  <c r="V265"/>
  <c r="B265"/>
  <c r="W264"/>
  <c r="V264"/>
  <c r="B264"/>
  <c r="W263"/>
  <c r="V263"/>
  <c r="B263"/>
  <c r="W262"/>
  <c r="V262"/>
  <c r="B262"/>
  <c r="W261"/>
  <c r="V261"/>
  <c r="B261"/>
  <c r="W260"/>
  <c r="V260"/>
  <c r="B260"/>
  <c r="W259"/>
  <c r="V259"/>
  <c r="B259"/>
  <c r="W258"/>
  <c r="V258"/>
  <c r="B258"/>
  <c r="W257"/>
  <c r="V257"/>
  <c r="B257"/>
  <c r="W256"/>
  <c r="V256"/>
  <c r="B256"/>
  <c r="W255"/>
  <c r="V255"/>
  <c r="B255"/>
  <c r="W254"/>
  <c r="V254"/>
  <c r="B254"/>
  <c r="W253"/>
  <c r="V253"/>
  <c r="B253"/>
  <c r="W252"/>
  <c r="V252"/>
  <c r="B252"/>
  <c r="W251"/>
  <c r="V251"/>
  <c r="B251"/>
  <c r="W250"/>
  <c r="V250"/>
  <c r="B250"/>
  <c r="W249"/>
  <c r="V249"/>
  <c r="B249"/>
  <c r="W248"/>
  <c r="V248"/>
  <c r="B248"/>
  <c r="W247"/>
  <c r="V247"/>
  <c r="B247"/>
  <c r="W246"/>
  <c r="V246"/>
  <c r="B246"/>
  <c r="W245"/>
  <c r="V245"/>
  <c r="B245"/>
  <c r="W244"/>
  <c r="V244"/>
  <c r="B244"/>
  <c r="W243"/>
  <c r="V243"/>
  <c r="B243"/>
  <c r="W242"/>
  <c r="V242"/>
  <c r="B242"/>
  <c r="W241"/>
  <c r="V241"/>
  <c r="B241"/>
  <c r="W240"/>
  <c r="V240"/>
  <c r="B240"/>
  <c r="W239"/>
  <c r="V239"/>
  <c r="B239"/>
  <c r="W238"/>
  <c r="V238"/>
  <c r="B238"/>
  <c r="W237"/>
  <c r="V237"/>
  <c r="B237"/>
  <c r="W236"/>
  <c r="V236"/>
  <c r="B236"/>
  <c r="W235"/>
  <c r="V235"/>
  <c r="B235"/>
  <c r="W234"/>
  <c r="V234"/>
  <c r="B234"/>
  <c r="W233"/>
  <c r="V233"/>
  <c r="B233"/>
  <c r="W232"/>
  <c r="V232"/>
  <c r="B232"/>
  <c r="W231"/>
  <c r="V231"/>
  <c r="B231"/>
  <c r="W230"/>
  <c r="V230"/>
  <c r="B230"/>
  <c r="W229"/>
  <c r="V229"/>
  <c r="B229"/>
  <c r="W228"/>
  <c r="V228"/>
  <c r="B228"/>
  <c r="W227"/>
  <c r="V227"/>
  <c r="B227"/>
  <c r="W226"/>
  <c r="V226"/>
  <c r="B226"/>
  <c r="W225"/>
  <c r="V225"/>
  <c r="B225"/>
  <c r="W224"/>
  <c r="V224"/>
  <c r="B224"/>
  <c r="W223"/>
  <c r="V223"/>
  <c r="B223"/>
  <c r="W222"/>
  <c r="V222"/>
  <c r="B222"/>
  <c r="W221"/>
  <c r="V221"/>
  <c r="B221"/>
  <c r="W220"/>
  <c r="V220"/>
  <c r="B220"/>
  <c r="W219"/>
  <c r="V219"/>
  <c r="B219"/>
  <c r="W218"/>
  <c r="V218"/>
  <c r="B218"/>
  <c r="W217"/>
  <c r="V217"/>
  <c r="B217"/>
  <c r="W216"/>
  <c r="V216"/>
  <c r="B216"/>
  <c r="W215"/>
  <c r="V215"/>
  <c r="B215"/>
  <c r="W214"/>
  <c r="V214"/>
  <c r="B214"/>
  <c r="W213"/>
  <c r="V213"/>
  <c r="B213"/>
  <c r="W212"/>
  <c r="V212"/>
  <c r="B212"/>
  <c r="W211"/>
  <c r="V211"/>
  <c r="B211"/>
  <c r="W210"/>
  <c r="V210"/>
  <c r="B210"/>
  <c r="W209"/>
  <c r="V209"/>
  <c r="B209"/>
  <c r="W208"/>
  <c r="V208"/>
  <c r="B208"/>
  <c r="W207"/>
  <c r="V207"/>
  <c r="B207"/>
  <c r="W206"/>
  <c r="V206"/>
  <c r="B206"/>
  <c r="W205"/>
  <c r="V205"/>
  <c r="B205"/>
  <c r="W204"/>
  <c r="V204"/>
  <c r="B204"/>
  <c r="W203"/>
  <c r="V203"/>
  <c r="B203"/>
  <c r="W202"/>
  <c r="V202"/>
  <c r="B202"/>
  <c r="W201"/>
  <c r="V201"/>
  <c r="B201"/>
  <c r="W200"/>
  <c r="V200"/>
  <c r="B200"/>
  <c r="W199"/>
  <c r="V199"/>
  <c r="B199"/>
  <c r="W198"/>
  <c r="V198"/>
  <c r="B198"/>
  <c r="W197"/>
  <c r="V197"/>
  <c r="B197"/>
  <c r="W196"/>
  <c r="V196"/>
  <c r="B196"/>
  <c r="W195"/>
  <c r="V195"/>
  <c r="B195"/>
  <c r="W194"/>
  <c r="V194"/>
  <c r="B194"/>
  <c r="W193"/>
  <c r="V193"/>
  <c r="B193"/>
  <c r="W192"/>
  <c r="V192"/>
  <c r="B192"/>
  <c r="W191"/>
  <c r="V191"/>
  <c r="B191"/>
  <c r="W190"/>
  <c r="V190"/>
  <c r="B190"/>
  <c r="W189"/>
  <c r="V189"/>
  <c r="B189"/>
  <c r="W188"/>
  <c r="V188"/>
  <c r="B188"/>
  <c r="W187"/>
  <c r="V187"/>
  <c r="B187"/>
  <c r="W186"/>
  <c r="V186"/>
  <c r="B186"/>
  <c r="W185"/>
  <c r="V185"/>
  <c r="B185"/>
  <c r="W184"/>
  <c r="V184"/>
  <c r="B184"/>
  <c r="W183"/>
  <c r="V183"/>
  <c r="B183"/>
  <c r="W182"/>
  <c r="V182"/>
  <c r="B182"/>
  <c r="W181"/>
  <c r="V181"/>
  <c r="B181"/>
  <c r="W180"/>
  <c r="V180"/>
  <c r="B180"/>
  <c r="W179"/>
  <c r="V179"/>
  <c r="B179"/>
  <c r="W178"/>
  <c r="V178"/>
  <c r="B178"/>
  <c r="W177"/>
  <c r="V177"/>
  <c r="B177"/>
  <c r="W176"/>
  <c r="V176"/>
  <c r="B176"/>
  <c r="W175"/>
  <c r="V175"/>
  <c r="B175"/>
  <c r="W174"/>
  <c r="V174"/>
  <c r="B174"/>
  <c r="W173"/>
  <c r="V173"/>
  <c r="B173"/>
  <c r="W172"/>
  <c r="V172"/>
  <c r="B172"/>
  <c r="W171"/>
  <c r="V171"/>
  <c r="B171"/>
  <c r="W170"/>
  <c r="V170"/>
  <c r="B170"/>
  <c r="W169"/>
  <c r="V169"/>
  <c r="B169"/>
  <c r="W168"/>
  <c r="V168"/>
  <c r="B168"/>
  <c r="W167"/>
  <c r="V167"/>
  <c r="B167"/>
  <c r="W166"/>
  <c r="V166"/>
  <c r="B166"/>
  <c r="W165"/>
  <c r="V165"/>
  <c r="B165"/>
  <c r="W164"/>
  <c r="V164"/>
  <c r="B164"/>
  <c r="W163"/>
  <c r="V163"/>
  <c r="B163"/>
  <c r="W162"/>
  <c r="V162"/>
  <c r="B162"/>
  <c r="W161"/>
  <c r="V161"/>
  <c r="B161"/>
  <c r="W160"/>
  <c r="V160"/>
  <c r="B160"/>
  <c r="W159"/>
  <c r="V159"/>
  <c r="B159"/>
  <c r="W158"/>
  <c r="V158"/>
  <c r="B158"/>
  <c r="W157"/>
  <c r="V157"/>
  <c r="B157"/>
  <c r="W156"/>
  <c r="V156"/>
  <c r="B156"/>
  <c r="W155"/>
  <c r="V155"/>
  <c r="B155"/>
  <c r="W154"/>
  <c r="V154"/>
  <c r="B154"/>
  <c r="W153"/>
  <c r="V153"/>
  <c r="B153"/>
  <c r="W152"/>
  <c r="V152"/>
  <c r="B152"/>
  <c r="W151"/>
  <c r="V151"/>
  <c r="B151"/>
  <c r="W150"/>
  <c r="V150"/>
  <c r="B150"/>
  <c r="W149"/>
  <c r="V149"/>
  <c r="B149"/>
  <c r="W148"/>
  <c r="V148"/>
  <c r="B148"/>
  <c r="W147"/>
  <c r="V147"/>
  <c r="B147"/>
  <c r="W146"/>
  <c r="V146"/>
  <c r="B146"/>
  <c r="W145"/>
  <c r="V145"/>
  <c r="B145"/>
  <c r="W144"/>
  <c r="V144"/>
  <c r="B144"/>
  <c r="W143"/>
  <c r="V143"/>
  <c r="B143"/>
  <c r="W142"/>
  <c r="V142"/>
  <c r="B142"/>
  <c r="W141"/>
  <c r="V141"/>
  <c r="B141"/>
  <c r="W140"/>
  <c r="V140"/>
  <c r="B140"/>
  <c r="W139"/>
  <c r="V139"/>
  <c r="B139"/>
  <c r="W138"/>
  <c r="V138"/>
  <c r="B138"/>
  <c r="W137"/>
  <c r="V137"/>
  <c r="B137"/>
  <c r="W136"/>
  <c r="V136"/>
  <c r="B136"/>
  <c r="W135"/>
  <c r="V135"/>
  <c r="B135"/>
  <c r="W134"/>
  <c r="V134"/>
  <c r="B134"/>
  <c r="W133"/>
  <c r="V133"/>
  <c r="B133"/>
  <c r="W132"/>
  <c r="V132"/>
  <c r="B132"/>
  <c r="W131"/>
  <c r="V131"/>
  <c r="B131"/>
  <c r="W130"/>
  <c r="V130"/>
  <c r="B130"/>
  <c r="W129"/>
  <c r="V129"/>
  <c r="B129"/>
  <c r="W128"/>
  <c r="V128"/>
  <c r="B128"/>
  <c r="W127"/>
  <c r="V127"/>
  <c r="B127"/>
  <c r="W126"/>
  <c r="V126"/>
  <c r="B126"/>
  <c r="W125"/>
  <c r="V125"/>
  <c r="B125"/>
  <c r="W124"/>
  <c r="V124"/>
  <c r="B124"/>
  <c r="W123"/>
  <c r="V123"/>
  <c r="B123"/>
  <c r="W122"/>
  <c r="V122"/>
  <c r="B122"/>
  <c r="W121"/>
  <c r="V121"/>
  <c r="B121"/>
  <c r="W63"/>
  <c r="V63"/>
  <c r="B63"/>
  <c r="W11"/>
  <c r="V11"/>
  <c r="B11"/>
  <c r="W10" l="1"/>
  <c r="V10"/>
  <c r="B10" l="1"/>
  <c r="S4"/>
  <c r="H9" l="1"/>
  <c r="G9"/>
  <c r="J9"/>
  <c r="D5"/>
  <c r="I9"/>
  <c r="D4"/>
  <c r="S5"/>
  <c r="F5"/>
  <c r="Z8"/>
  <c r="O9" l="1"/>
  <c r="P443" s="1"/>
  <c r="P208" l="1"/>
  <c r="P617"/>
  <c r="P600"/>
  <c r="P615"/>
  <c r="P612"/>
  <c r="P620"/>
  <c r="P599"/>
  <c r="P614"/>
  <c r="P604"/>
  <c r="P308"/>
  <c r="P300"/>
  <c r="P309"/>
  <c r="P317"/>
  <c r="P296"/>
  <c r="P327"/>
  <c r="P312"/>
  <c r="P425"/>
  <c r="P414"/>
  <c r="P413"/>
  <c r="P402"/>
  <c r="P422"/>
  <c r="P424"/>
  <c r="P428"/>
  <c r="P74"/>
  <c r="P61"/>
  <c r="P53"/>
  <c r="P48"/>
  <c r="P56"/>
  <c r="P44"/>
  <c r="P51"/>
  <c r="P735"/>
  <c r="P748"/>
  <c r="P761"/>
  <c r="P760"/>
  <c r="P750"/>
  <c r="P753"/>
  <c r="P737"/>
  <c r="P755"/>
  <c r="P445"/>
  <c r="P430"/>
  <c r="P438"/>
  <c r="P458"/>
  <c r="P459"/>
  <c r="P440"/>
  <c r="P452"/>
  <c r="P550"/>
  <c r="P623"/>
  <c r="P602"/>
  <c r="P621"/>
  <c r="P606"/>
  <c r="P622"/>
  <c r="P618"/>
  <c r="P597"/>
  <c r="P619"/>
  <c r="P297"/>
  <c r="P307"/>
  <c r="P302"/>
  <c r="P299"/>
  <c r="P323"/>
  <c r="P326"/>
  <c r="P314"/>
  <c r="P400"/>
  <c r="P401"/>
  <c r="P419"/>
  <c r="P397"/>
  <c r="P416"/>
  <c r="P406"/>
  <c r="P407"/>
  <c r="P50"/>
  <c r="P67"/>
  <c r="P75"/>
  <c r="P55"/>
  <c r="P72"/>
  <c r="P66"/>
  <c r="P63"/>
  <c r="P57"/>
  <c r="P757"/>
  <c r="P740"/>
  <c r="P734"/>
  <c r="P752"/>
  <c r="P743"/>
  <c r="P747"/>
  <c r="P739"/>
  <c r="P457"/>
  <c r="P429"/>
  <c r="P431"/>
  <c r="P449"/>
  <c r="P333"/>
  <c r="P343"/>
  <c r="P331"/>
  <c r="P342"/>
  <c r="P346"/>
  <c r="P350"/>
  <c r="P348"/>
  <c r="P352"/>
  <c r="P357"/>
  <c r="P337"/>
  <c r="P358"/>
  <c r="P349"/>
  <c r="P191"/>
  <c r="P200"/>
  <c r="P181"/>
  <c r="P198"/>
  <c r="P182"/>
  <c r="P195"/>
  <c r="P187"/>
  <c r="P204"/>
  <c r="P192"/>
  <c r="P166"/>
  <c r="P164"/>
  <c r="P147"/>
  <c r="P155"/>
  <c r="P178"/>
  <c r="P158"/>
  <c r="P173"/>
  <c r="P723"/>
  <c r="P709"/>
  <c r="P712"/>
  <c r="P708"/>
  <c r="P725"/>
  <c r="P715"/>
  <c r="P726"/>
  <c r="P695"/>
  <c r="P706"/>
  <c r="P719"/>
  <c r="P714"/>
  <c r="P701"/>
  <c r="P705"/>
  <c r="P467"/>
  <c r="P478"/>
  <c r="P471"/>
  <c r="P495"/>
  <c r="P485"/>
  <c r="P477"/>
  <c r="P491"/>
  <c r="P486"/>
  <c r="P247"/>
  <c r="P251"/>
  <c r="P249"/>
  <c r="P246"/>
  <c r="P231"/>
  <c r="P261"/>
  <c r="P389"/>
  <c r="P384"/>
  <c r="P378"/>
  <c r="P366"/>
  <c r="P376"/>
  <c r="P380"/>
  <c r="P369"/>
  <c r="P386"/>
  <c r="P372"/>
  <c r="P581"/>
  <c r="P585"/>
  <c r="P568"/>
  <c r="P591"/>
  <c r="P587"/>
  <c r="P595"/>
  <c r="P566"/>
  <c r="P590"/>
  <c r="P663"/>
  <c r="P678"/>
  <c r="P666"/>
  <c r="P673"/>
  <c r="P691"/>
  <c r="P662"/>
  <c r="P683"/>
  <c r="P675"/>
  <c r="P90"/>
  <c r="P103"/>
  <c r="P98"/>
  <c r="P92"/>
  <c r="P97"/>
  <c r="P88"/>
  <c r="P81"/>
  <c r="P105"/>
  <c r="P112"/>
  <c r="P132"/>
  <c r="P113"/>
  <c r="P123"/>
  <c r="P118"/>
  <c r="P119"/>
  <c r="P133"/>
  <c r="P632"/>
  <c r="P658"/>
  <c r="P634"/>
  <c r="P637"/>
  <c r="P640"/>
  <c r="P642"/>
  <c r="P649"/>
  <c r="P655"/>
  <c r="P515"/>
  <c r="P516"/>
  <c r="P514"/>
  <c r="P528"/>
  <c r="P517"/>
  <c r="P518"/>
  <c r="P520"/>
  <c r="P510"/>
  <c r="P294"/>
  <c r="P262"/>
  <c r="P275"/>
  <c r="P292"/>
  <c r="P281"/>
  <c r="P284"/>
  <c r="P269"/>
  <c r="P551"/>
  <c r="P561"/>
  <c r="P560"/>
  <c r="P549"/>
  <c r="P529"/>
  <c r="P535"/>
  <c r="P532"/>
  <c r="P205"/>
  <c r="P219"/>
  <c r="P223"/>
  <c r="P207"/>
  <c r="P221"/>
  <c r="P217"/>
  <c r="P206"/>
  <c r="P226"/>
  <c r="P225"/>
  <c r="P210"/>
  <c r="P186"/>
  <c r="P193"/>
  <c r="P35"/>
  <c r="P26"/>
  <c r="P27"/>
  <c r="P42"/>
  <c r="P40"/>
  <c r="P29"/>
  <c r="P14"/>
  <c r="P37"/>
  <c r="P32"/>
  <c r="P21"/>
  <c r="P43"/>
  <c r="P31"/>
  <c r="P15"/>
  <c r="P34"/>
  <c r="P30"/>
  <c r="P19"/>
  <c r="P176"/>
  <c r="P154"/>
  <c r="P175"/>
  <c r="P177"/>
  <c r="P180"/>
  <c r="P165"/>
  <c r="P152"/>
  <c r="P151"/>
  <c r="P162"/>
  <c r="P171"/>
  <c r="P159"/>
  <c r="P700"/>
  <c r="P707"/>
  <c r="P703"/>
  <c r="P489"/>
  <c r="P465"/>
  <c r="P473"/>
  <c r="P466"/>
  <c r="P464"/>
  <c r="P468"/>
  <c r="P482"/>
  <c r="P488"/>
  <c r="P256"/>
  <c r="P252"/>
  <c r="P237"/>
  <c r="P241"/>
  <c r="P236"/>
  <c r="P240"/>
  <c r="P370"/>
  <c r="P394"/>
  <c r="P381"/>
  <c r="P367"/>
  <c r="P387"/>
  <c r="P391"/>
  <c r="P388"/>
  <c r="P365"/>
  <c r="P582"/>
  <c r="P578"/>
  <c r="P580"/>
  <c r="P594"/>
  <c r="P588"/>
  <c r="P583"/>
  <c r="P567"/>
  <c r="P570"/>
  <c r="P667"/>
  <c r="P672"/>
  <c r="P679"/>
  <c r="P692"/>
  <c r="P685"/>
  <c r="P690"/>
  <c r="P684"/>
  <c r="P694"/>
  <c r="P664"/>
  <c r="P100"/>
  <c r="P93"/>
  <c r="P91"/>
  <c r="P96"/>
  <c r="P79"/>
  <c r="P87"/>
  <c r="P77"/>
  <c r="P94"/>
  <c r="P130"/>
  <c r="P124"/>
  <c r="P137"/>
  <c r="P129"/>
  <c r="P114"/>
  <c r="P126"/>
  <c r="P125"/>
  <c r="P653"/>
  <c r="P631"/>
  <c r="P644"/>
  <c r="P645"/>
  <c r="P639"/>
  <c r="P648"/>
  <c r="P630"/>
  <c r="P657"/>
  <c r="P525"/>
  <c r="P504"/>
  <c r="P496"/>
  <c r="P523"/>
  <c r="P508"/>
  <c r="P503"/>
  <c r="P511"/>
  <c r="P506"/>
  <c r="P280"/>
  <c r="P267"/>
  <c r="P286"/>
  <c r="P287"/>
  <c r="P291"/>
  <c r="P274"/>
  <c r="P263"/>
  <c r="P536"/>
  <c r="P558"/>
  <c r="P545"/>
  <c r="P540"/>
  <c r="P534"/>
  <c r="P548"/>
  <c r="P554"/>
  <c r="P533"/>
  <c r="P433"/>
  <c r="P447"/>
  <c r="P448"/>
  <c r="P434"/>
  <c r="P354"/>
  <c r="P345"/>
  <c r="P361"/>
  <c r="P334"/>
  <c r="P336"/>
  <c r="P360"/>
  <c r="P351"/>
  <c r="P332"/>
  <c r="P347"/>
  <c r="P344"/>
  <c r="P329"/>
  <c r="P335"/>
  <c r="P197"/>
  <c r="P196"/>
  <c r="P185"/>
  <c r="P188"/>
  <c r="P201"/>
  <c r="P203"/>
  <c r="P199"/>
  <c r="P184"/>
  <c r="P190"/>
  <c r="P202"/>
  <c r="P167"/>
  <c r="P145"/>
  <c r="P157"/>
  <c r="P156"/>
  <c r="P153"/>
  <c r="P170"/>
  <c r="P698"/>
  <c r="P696"/>
  <c r="P722"/>
  <c r="P720"/>
  <c r="P710"/>
  <c r="P727"/>
  <c r="P728"/>
  <c r="P704"/>
  <c r="P713"/>
  <c r="P711"/>
  <c r="P718"/>
  <c r="P721"/>
  <c r="P717"/>
  <c r="P702"/>
  <c r="P493"/>
  <c r="P472"/>
  <c r="P484"/>
  <c r="P481"/>
  <c r="P470"/>
  <c r="P483"/>
  <c r="P463"/>
  <c r="P254"/>
  <c r="P235"/>
  <c r="P250"/>
  <c r="P260"/>
  <c r="P239"/>
  <c r="P248"/>
  <c r="P230"/>
  <c r="P374"/>
  <c r="P390"/>
  <c r="P368"/>
  <c r="P364"/>
  <c r="P392"/>
  <c r="P385"/>
  <c r="P393"/>
  <c r="P363"/>
  <c r="P564"/>
  <c r="P565"/>
  <c r="P576"/>
  <c r="P579"/>
  <c r="P569"/>
  <c r="P586"/>
  <c r="P584"/>
  <c r="P562"/>
  <c r="P668"/>
  <c r="P670"/>
  <c r="P676"/>
  <c r="P687"/>
  <c r="P677"/>
  <c r="P682"/>
  <c r="P688"/>
  <c r="P669"/>
  <c r="P108"/>
  <c r="P86"/>
  <c r="P85"/>
  <c r="P104"/>
  <c r="P95"/>
  <c r="P110"/>
  <c r="P109"/>
  <c r="P80"/>
  <c r="P102"/>
  <c r="P140"/>
  <c r="P128"/>
  <c r="P120"/>
  <c r="P136"/>
  <c r="P116"/>
  <c r="P143"/>
  <c r="P139"/>
  <c r="P660"/>
  <c r="P641"/>
  <c r="P651"/>
  <c r="P659"/>
  <c r="P654"/>
  <c r="P661"/>
  <c r="P643"/>
  <c r="P652"/>
  <c r="P526"/>
  <c r="P512"/>
  <c r="P527"/>
  <c r="P509"/>
  <c r="P522"/>
  <c r="P501"/>
  <c r="P499"/>
  <c r="P513"/>
  <c r="P270"/>
  <c r="P290"/>
  <c r="P288"/>
  <c r="P283"/>
  <c r="P282"/>
  <c r="P264"/>
  <c r="P555"/>
  <c r="P556"/>
  <c r="P539"/>
  <c r="P547"/>
  <c r="P552"/>
  <c r="P531"/>
  <c r="P546"/>
  <c r="P553"/>
  <c r="P214"/>
  <c r="P209"/>
  <c r="P224"/>
  <c r="P215"/>
  <c r="P213"/>
  <c r="P220"/>
  <c r="P218"/>
  <c r="P227"/>
  <c r="P211"/>
  <c r="P183"/>
  <c r="P194"/>
  <c r="P189"/>
  <c r="P25"/>
  <c r="P18"/>
  <c r="P24"/>
  <c r="P38"/>
  <c r="P23"/>
  <c r="P11"/>
  <c r="P22"/>
  <c r="P39"/>
  <c r="P17"/>
  <c r="P10"/>
  <c r="P13"/>
  <c r="P20"/>
  <c r="P41"/>
  <c r="P12"/>
  <c r="P36"/>
  <c r="P33"/>
  <c r="P174"/>
  <c r="P169"/>
  <c r="P150"/>
  <c r="P144"/>
  <c r="P163"/>
  <c r="P146"/>
  <c r="P160"/>
  <c r="P148"/>
  <c r="P161"/>
  <c r="P179"/>
  <c r="P168"/>
  <c r="P699"/>
  <c r="P716"/>
  <c r="P494"/>
  <c r="P469"/>
  <c r="P474"/>
  <c r="P487"/>
  <c r="P480"/>
  <c r="P490"/>
  <c r="P479"/>
  <c r="P475"/>
  <c r="P255"/>
  <c r="P244"/>
  <c r="P242"/>
  <c r="P253"/>
  <c r="P243"/>
  <c r="P257"/>
  <c r="P375"/>
  <c r="P382"/>
  <c r="P379"/>
  <c r="P383"/>
  <c r="P362"/>
  <c r="P395"/>
  <c r="P373"/>
  <c r="P377"/>
  <c r="P371"/>
  <c r="P593"/>
  <c r="P571"/>
  <c r="P575"/>
  <c r="P573"/>
  <c r="P577"/>
  <c r="P563"/>
  <c r="P574"/>
  <c r="P589"/>
  <c r="P665"/>
  <c r="P689"/>
  <c r="P693"/>
  <c r="P686"/>
  <c r="P680"/>
  <c r="P671"/>
  <c r="P674"/>
  <c r="P681"/>
  <c r="P106"/>
  <c r="P83"/>
  <c r="P82"/>
  <c r="P107"/>
  <c r="P99"/>
  <c r="P78"/>
  <c r="P101"/>
  <c r="P89"/>
  <c r="P122"/>
  <c r="P135"/>
  <c r="P141"/>
  <c r="P142"/>
  <c r="P121"/>
  <c r="P134"/>
  <c r="P127"/>
  <c r="P115"/>
  <c r="P633"/>
  <c r="P635"/>
  <c r="P638"/>
  <c r="P650"/>
  <c r="P636"/>
  <c r="P656"/>
  <c r="P646"/>
  <c r="P505"/>
  <c r="P502"/>
  <c r="P497"/>
  <c r="P519"/>
  <c r="P521"/>
  <c r="P524"/>
  <c r="P500"/>
  <c r="P507"/>
  <c r="P498"/>
  <c r="P265"/>
  <c r="P273"/>
  <c r="P278"/>
  <c r="P272"/>
  <c r="P293"/>
  <c r="P266"/>
  <c r="P530"/>
  <c r="P557"/>
  <c r="P542"/>
  <c r="P543"/>
  <c r="P559"/>
  <c r="P538"/>
  <c r="P541"/>
  <c r="P537"/>
  <c r="P455"/>
  <c r="P446"/>
  <c r="P460"/>
  <c r="P432"/>
  <c r="P435"/>
  <c r="P625"/>
  <c r="P596"/>
  <c r="P627"/>
  <c r="P598"/>
  <c r="P601"/>
  <c r="P609"/>
  <c r="P611"/>
  <c r="P603"/>
  <c r="P607"/>
  <c r="P295"/>
  <c r="P301"/>
  <c r="P313"/>
  <c r="P328"/>
  <c r="P310"/>
  <c r="P318"/>
  <c r="P398"/>
  <c r="P420"/>
  <c r="P427"/>
  <c r="P396"/>
  <c r="P418"/>
  <c r="P417"/>
  <c r="P412"/>
  <c r="P65"/>
  <c r="P58"/>
  <c r="P73"/>
  <c r="P69"/>
  <c r="P70"/>
  <c r="P46"/>
  <c r="P59"/>
  <c r="P64"/>
  <c r="P732"/>
  <c r="P733"/>
  <c r="P754"/>
  <c r="P742"/>
  <c r="P731"/>
  <c r="P736"/>
  <c r="P756"/>
  <c r="P437"/>
  <c r="P442"/>
  <c r="P453"/>
  <c r="P444"/>
  <c r="P441"/>
  <c r="P461"/>
  <c r="P450"/>
  <c r="P456"/>
  <c r="P339"/>
  <c r="P608"/>
  <c r="P610"/>
  <c r="P613"/>
  <c r="P628"/>
  <c r="P626"/>
  <c r="P605"/>
  <c r="P616"/>
  <c r="P624"/>
  <c r="P303"/>
  <c r="P321"/>
  <c r="P316"/>
  <c r="P325"/>
  <c r="P324"/>
  <c r="P315"/>
  <c r="P399"/>
  <c r="P408"/>
  <c r="P404"/>
  <c r="P415"/>
  <c r="P409"/>
  <c r="P423"/>
  <c r="P410"/>
  <c r="P76"/>
  <c r="P68"/>
  <c r="P52"/>
  <c r="P62"/>
  <c r="P54"/>
  <c r="P60"/>
  <c r="P45"/>
  <c r="P71"/>
  <c r="P741"/>
  <c r="P745"/>
  <c r="P749"/>
  <c r="P730"/>
  <c r="P758"/>
  <c r="P751"/>
  <c r="P759"/>
  <c r="P436"/>
  <c r="P454"/>
  <c r="P451"/>
  <c r="P462"/>
  <c r="P439"/>
  <c r="R31"/>
  <c r="Q12"/>
  <c r="Q29"/>
  <c r="Q61"/>
  <c r="Y8"/>
  <c r="S12" l="1"/>
  <c r="X12" s="1"/>
  <c r="R12"/>
  <c r="S31"/>
  <c r="X31" s="1"/>
  <c r="Q31"/>
  <c r="R29"/>
  <c r="S29"/>
  <c r="X29" s="1"/>
  <c r="R61"/>
  <c r="S61"/>
  <c r="X61" s="1"/>
  <c r="S38"/>
  <c r="X38" s="1"/>
  <c r="Q38"/>
  <c r="R38"/>
  <c r="R57"/>
  <c r="Q57"/>
  <c r="S57"/>
  <c r="X57" s="1"/>
  <c r="R45"/>
  <c r="Q45"/>
  <c r="S45"/>
  <c r="X45" s="1"/>
  <c r="R51"/>
  <c r="Q51"/>
  <c r="S51"/>
  <c r="X51" s="1"/>
  <c r="S60"/>
  <c r="X60" s="1"/>
  <c r="R60"/>
  <c r="Q60"/>
  <c r="S28"/>
  <c r="X28" s="1"/>
  <c r="R28"/>
  <c r="Q28"/>
  <c r="S16"/>
  <c r="X16" s="1"/>
  <c r="Q16"/>
  <c r="R16"/>
  <c r="Q19"/>
  <c r="S19"/>
  <c r="X19" s="1"/>
  <c r="R19"/>
  <c r="S18"/>
  <c r="X18" s="1"/>
  <c r="R18"/>
  <c r="Q18"/>
  <c r="S56"/>
  <c r="X56" s="1"/>
  <c r="R56"/>
  <c r="Q56"/>
  <c r="S24"/>
  <c r="X24" s="1"/>
  <c r="R24"/>
  <c r="Q24"/>
  <c r="R55"/>
  <c r="Q55"/>
  <c r="S55"/>
  <c r="X55" s="1"/>
  <c r="S62"/>
  <c r="X62" s="1"/>
  <c r="Q62"/>
  <c r="R62"/>
  <c r="S30"/>
  <c r="X30" s="1"/>
  <c r="Q30"/>
  <c r="R30"/>
  <c r="R25"/>
  <c r="Q25"/>
  <c r="S25"/>
  <c r="X25" s="1"/>
  <c r="S20"/>
  <c r="X20" s="1"/>
  <c r="R20"/>
  <c r="Q20"/>
  <c r="R41"/>
  <c r="Q41"/>
  <c r="S41"/>
  <c r="X41" s="1"/>
  <c r="S52"/>
  <c r="X52" s="1"/>
  <c r="R52"/>
  <c r="Q52"/>
  <c r="R59"/>
  <c r="Q59"/>
  <c r="S59"/>
  <c r="X59" s="1"/>
  <c r="R39"/>
  <c r="Q39"/>
  <c r="S39"/>
  <c r="X39" s="1"/>
  <c r="S58"/>
  <c r="X58" s="1"/>
  <c r="R58"/>
  <c r="Q58"/>
  <c r="Q15"/>
  <c r="R15"/>
  <c r="S15"/>
  <c r="X15" s="1"/>
  <c r="S48"/>
  <c r="X48" s="1"/>
  <c r="R48"/>
  <c r="Q48"/>
  <c r="R43"/>
  <c r="Q43"/>
  <c r="S43"/>
  <c r="X43" s="1"/>
  <c r="R23"/>
  <c r="Q23"/>
  <c r="S23"/>
  <c r="X23" s="1"/>
  <c r="S54"/>
  <c r="X54" s="1"/>
  <c r="Q54"/>
  <c r="R54"/>
  <c r="S22"/>
  <c r="X22" s="1"/>
  <c r="Q22"/>
  <c r="R22"/>
  <c r="R47"/>
  <c r="Q47"/>
  <c r="S47"/>
  <c r="X47" s="1"/>
  <c r="S50"/>
  <c r="X50" s="1"/>
  <c r="R50"/>
  <c r="Q50"/>
  <c r="S44"/>
  <c r="X44" s="1"/>
  <c r="R44"/>
  <c r="Q44"/>
  <c r="R27"/>
  <c r="Q27"/>
  <c r="S27"/>
  <c r="X27" s="1"/>
  <c r="Q13"/>
  <c r="S13"/>
  <c r="X13" s="1"/>
  <c r="R13"/>
  <c r="S42"/>
  <c r="X42" s="1"/>
  <c r="R42"/>
  <c r="Q42"/>
  <c r="S40"/>
  <c r="X40" s="1"/>
  <c r="R40"/>
  <c r="Q40"/>
  <c r="Q17"/>
  <c r="S17"/>
  <c r="X17" s="1"/>
  <c r="R17"/>
  <c r="R53"/>
  <c r="Q53"/>
  <c r="S53"/>
  <c r="X53" s="1"/>
  <c r="S46"/>
  <c r="X46" s="1"/>
  <c r="Q46"/>
  <c r="R46"/>
  <c r="R35"/>
  <c r="Q35"/>
  <c r="S35"/>
  <c r="X35" s="1"/>
  <c r="S14"/>
  <c r="X14" s="1"/>
  <c r="R14"/>
  <c r="Q14"/>
  <c r="S34"/>
  <c r="X34" s="1"/>
  <c r="R34"/>
  <c r="Q34"/>
  <c r="S36"/>
  <c r="X36" s="1"/>
  <c r="R36"/>
  <c r="Q36"/>
  <c r="R49"/>
  <c r="Q49"/>
  <c r="S49"/>
  <c r="X49" s="1"/>
  <c r="R37"/>
  <c r="Q37"/>
  <c r="S37"/>
  <c r="X37" s="1"/>
  <c r="S26"/>
  <c r="X26" s="1"/>
  <c r="R26"/>
  <c r="Q26"/>
  <c r="S32"/>
  <c r="X32" s="1"/>
  <c r="R32"/>
  <c r="Q32"/>
  <c r="R33"/>
  <c r="Q33"/>
  <c r="S33"/>
  <c r="X33" s="1"/>
  <c r="R21"/>
  <c r="Q21"/>
  <c r="S21"/>
  <c r="X21" s="1"/>
  <c r="S112"/>
  <c r="X112" s="1"/>
  <c r="Q112"/>
  <c r="R112"/>
  <c r="S80"/>
  <c r="X80" s="1"/>
  <c r="Q80"/>
  <c r="R80"/>
  <c r="Q77"/>
  <c r="S77"/>
  <c r="X77" s="1"/>
  <c r="R77"/>
  <c r="S66"/>
  <c r="X66" s="1"/>
  <c r="Q66"/>
  <c r="R66"/>
  <c r="S94"/>
  <c r="X94" s="1"/>
  <c r="Q94"/>
  <c r="R94"/>
  <c r="R87"/>
  <c r="Q87"/>
  <c r="S87"/>
  <c r="X87" s="1"/>
  <c r="R93"/>
  <c r="Q93"/>
  <c r="S93"/>
  <c r="X93" s="1"/>
  <c r="S108"/>
  <c r="X108" s="1"/>
  <c r="Q108"/>
  <c r="R108"/>
  <c r="R115"/>
  <c r="Q115"/>
  <c r="S115"/>
  <c r="X115" s="1"/>
  <c r="Q69"/>
  <c r="S69"/>
  <c r="X69" s="1"/>
  <c r="R69"/>
  <c r="Q75"/>
  <c r="S75"/>
  <c r="X75" s="1"/>
  <c r="R75"/>
  <c r="S90"/>
  <c r="X90" s="1"/>
  <c r="Q90"/>
  <c r="R90"/>
  <c r="R79"/>
  <c r="Q79"/>
  <c r="S79"/>
  <c r="X79" s="1"/>
  <c r="R85"/>
  <c r="Q85"/>
  <c r="S85"/>
  <c r="X85" s="1"/>
  <c r="S104"/>
  <c r="X104" s="1"/>
  <c r="Q104"/>
  <c r="R104"/>
  <c r="R107"/>
  <c r="Q107"/>
  <c r="S107"/>
  <c r="X107" s="1"/>
  <c r="R113"/>
  <c r="Q113"/>
  <c r="S113"/>
  <c r="X113" s="1"/>
  <c r="S118"/>
  <c r="X118" s="1"/>
  <c r="Q118"/>
  <c r="R118"/>
  <c r="S86"/>
  <c r="X86" s="1"/>
  <c r="Q86"/>
  <c r="R86"/>
  <c r="S72"/>
  <c r="X72" s="1"/>
  <c r="Q72"/>
  <c r="R72"/>
  <c r="S78"/>
  <c r="X78" s="1"/>
  <c r="Q78"/>
  <c r="R78"/>
  <c r="S100"/>
  <c r="X100" s="1"/>
  <c r="Q100"/>
  <c r="R100"/>
  <c r="R99"/>
  <c r="Q99"/>
  <c r="S99"/>
  <c r="X99" s="1"/>
  <c r="R105"/>
  <c r="Q105"/>
  <c r="S105"/>
  <c r="X105" s="1"/>
  <c r="S114"/>
  <c r="X114" s="1"/>
  <c r="Q114"/>
  <c r="R114"/>
  <c r="S82"/>
  <c r="X82" s="1"/>
  <c r="Q82"/>
  <c r="R82"/>
  <c r="S65"/>
  <c r="X65" s="1"/>
  <c r="R65"/>
  <c r="Q65"/>
  <c r="S70"/>
  <c r="X70" s="1"/>
  <c r="Q70"/>
  <c r="R70"/>
  <c r="S96"/>
  <c r="X96" s="1"/>
  <c r="Q96"/>
  <c r="R96"/>
  <c r="R91"/>
  <c r="Q91"/>
  <c r="S91"/>
  <c r="X91" s="1"/>
  <c r="R97"/>
  <c r="Q97"/>
  <c r="S97"/>
  <c r="X97" s="1"/>
  <c r="S110"/>
  <c r="X110" s="1"/>
  <c r="Q110"/>
  <c r="R110"/>
  <c r="R119"/>
  <c r="Q119"/>
  <c r="S119"/>
  <c r="X119" s="1"/>
  <c r="Q73"/>
  <c r="S73"/>
  <c r="X73" s="1"/>
  <c r="R73"/>
  <c r="R64"/>
  <c r="Q64"/>
  <c r="S64"/>
  <c r="X64" s="1"/>
  <c r="S92"/>
  <c r="X92" s="1"/>
  <c r="Q92"/>
  <c r="R92"/>
  <c r="R83"/>
  <c r="Q83"/>
  <c r="S83"/>
  <c r="X83" s="1"/>
  <c r="R89"/>
  <c r="Q89"/>
  <c r="S89"/>
  <c r="X89" s="1"/>
  <c r="S106"/>
  <c r="X106" s="1"/>
  <c r="Q106"/>
  <c r="R106"/>
  <c r="R111"/>
  <c r="Q111"/>
  <c r="S111"/>
  <c r="X111" s="1"/>
  <c r="R117"/>
  <c r="Q117"/>
  <c r="S117"/>
  <c r="X117" s="1"/>
  <c r="Q71"/>
  <c r="S71"/>
  <c r="X71" s="1"/>
  <c r="R71"/>
  <c r="S120"/>
  <c r="X120" s="1"/>
  <c r="Q120"/>
  <c r="R120"/>
  <c r="S88"/>
  <c r="X88" s="1"/>
  <c r="Q88"/>
  <c r="R88"/>
  <c r="S76"/>
  <c r="X76" s="1"/>
  <c r="Q76"/>
  <c r="R76"/>
  <c r="R81"/>
  <c r="Q81"/>
  <c r="S81"/>
  <c r="X81" s="1"/>
  <c r="S102"/>
  <c r="X102" s="1"/>
  <c r="Q102"/>
  <c r="R102"/>
  <c r="R103"/>
  <c r="Q103"/>
  <c r="S103"/>
  <c r="X103" s="1"/>
  <c r="R109"/>
  <c r="Q109"/>
  <c r="S109"/>
  <c r="X109" s="1"/>
  <c r="S116"/>
  <c r="X116" s="1"/>
  <c r="Q116"/>
  <c r="R116"/>
  <c r="S84"/>
  <c r="X84" s="1"/>
  <c r="Q84"/>
  <c r="R84"/>
  <c r="S68"/>
  <c r="X68" s="1"/>
  <c r="Q68"/>
  <c r="R68"/>
  <c r="S74"/>
  <c r="X74" s="1"/>
  <c r="Q74"/>
  <c r="R74"/>
  <c r="S98"/>
  <c r="X98" s="1"/>
  <c r="Q98"/>
  <c r="R98"/>
  <c r="R95"/>
  <c r="Q95"/>
  <c r="S95"/>
  <c r="X95" s="1"/>
  <c r="R101"/>
  <c r="Q101"/>
  <c r="S101"/>
  <c r="X101" s="1"/>
  <c r="Q67"/>
  <c r="S67"/>
  <c r="X67" s="1"/>
  <c r="R67"/>
  <c r="Q755"/>
  <c r="S755"/>
  <c r="X755" s="1"/>
  <c r="R755"/>
  <c r="S723"/>
  <c r="X723" s="1"/>
  <c r="R723"/>
  <c r="Q723"/>
  <c r="R691"/>
  <c r="S691"/>
  <c r="X691" s="1"/>
  <c r="Q691"/>
  <c r="R659"/>
  <c r="S659"/>
  <c r="X659" s="1"/>
  <c r="Q659"/>
  <c r="S752"/>
  <c r="X752" s="1"/>
  <c r="R752"/>
  <c r="Q752"/>
  <c r="R720"/>
  <c r="Q720"/>
  <c r="S720"/>
  <c r="X720" s="1"/>
  <c r="R688"/>
  <c r="S688"/>
  <c r="X688" s="1"/>
  <c r="Q688"/>
  <c r="R656"/>
  <c r="S656"/>
  <c r="X656" s="1"/>
  <c r="Q656"/>
  <c r="S618"/>
  <c r="X618" s="1"/>
  <c r="R618"/>
  <c r="Q618"/>
  <c r="S586"/>
  <c r="X586" s="1"/>
  <c r="R586"/>
  <c r="Q586"/>
  <c r="R613"/>
  <c r="Q613"/>
  <c r="S613"/>
  <c r="X613" s="1"/>
  <c r="R581"/>
  <c r="Q581"/>
  <c r="S581"/>
  <c r="X581" s="1"/>
  <c r="Q534"/>
  <c r="S534"/>
  <c r="X534" s="1"/>
  <c r="R534"/>
  <c r="S491"/>
  <c r="X491" s="1"/>
  <c r="R491"/>
  <c r="Q491"/>
  <c r="S459"/>
  <c r="X459" s="1"/>
  <c r="R459"/>
  <c r="Q459"/>
  <c r="S427"/>
  <c r="X427" s="1"/>
  <c r="R427"/>
  <c r="Q427"/>
  <c r="R395"/>
  <c r="Q395"/>
  <c r="S395"/>
  <c r="X395" s="1"/>
  <c r="S558"/>
  <c r="X558" s="1"/>
  <c r="Q558"/>
  <c r="R558"/>
  <c r="Q555"/>
  <c r="S555"/>
  <c r="X555" s="1"/>
  <c r="R555"/>
  <c r="R504"/>
  <c r="Q504"/>
  <c r="S504"/>
  <c r="X504" s="1"/>
  <c r="R472"/>
  <c r="Q472"/>
  <c r="S472"/>
  <c r="X472" s="1"/>
  <c r="R440"/>
  <c r="Q440"/>
  <c r="S440"/>
  <c r="X440" s="1"/>
  <c r="R408"/>
  <c r="Q408"/>
  <c r="S408"/>
  <c r="X408" s="1"/>
  <c r="S572"/>
  <c r="X572" s="1"/>
  <c r="Q572"/>
  <c r="R572"/>
  <c r="R374"/>
  <c r="S374"/>
  <c r="X374" s="1"/>
  <c r="Q374"/>
  <c r="Q342"/>
  <c r="S342"/>
  <c r="X342" s="1"/>
  <c r="R342"/>
  <c r="Q310"/>
  <c r="S310"/>
  <c r="X310" s="1"/>
  <c r="R310"/>
  <c r="Q278"/>
  <c r="S278"/>
  <c r="X278" s="1"/>
  <c r="R278"/>
  <c r="Q246"/>
  <c r="S246"/>
  <c r="X246" s="1"/>
  <c r="R246"/>
  <c r="Q214"/>
  <c r="S214"/>
  <c r="X214" s="1"/>
  <c r="R214"/>
  <c r="Q182"/>
  <c r="S182"/>
  <c r="X182" s="1"/>
  <c r="R182"/>
  <c r="Q150"/>
  <c r="S150"/>
  <c r="X150" s="1"/>
  <c r="R150"/>
  <c r="S361"/>
  <c r="X361" s="1"/>
  <c r="R361"/>
  <c r="Q361"/>
  <c r="S329"/>
  <c r="X329" s="1"/>
  <c r="R329"/>
  <c r="Q329"/>
  <c r="S297"/>
  <c r="X297" s="1"/>
  <c r="R297"/>
  <c r="Q297"/>
  <c r="S265"/>
  <c r="X265" s="1"/>
  <c r="R265"/>
  <c r="Q265"/>
  <c r="S233"/>
  <c r="X233" s="1"/>
  <c r="R233"/>
  <c r="Q233"/>
  <c r="S201"/>
  <c r="X201" s="1"/>
  <c r="R201"/>
  <c r="Q201"/>
  <c r="S169"/>
  <c r="X169" s="1"/>
  <c r="R169"/>
  <c r="Q169"/>
  <c r="S137"/>
  <c r="X137" s="1"/>
  <c r="R137"/>
  <c r="Q137"/>
  <c r="Q761"/>
  <c r="S761"/>
  <c r="X761" s="1"/>
  <c r="R761"/>
  <c r="S729"/>
  <c r="X729" s="1"/>
  <c r="R729"/>
  <c r="Q729"/>
  <c r="R697"/>
  <c r="S697"/>
  <c r="X697" s="1"/>
  <c r="Q697"/>
  <c r="R665"/>
  <c r="S665"/>
  <c r="X665" s="1"/>
  <c r="Q665"/>
  <c r="S758"/>
  <c r="X758" s="1"/>
  <c r="R758"/>
  <c r="Q758"/>
  <c r="R726"/>
  <c r="Q726"/>
  <c r="S726"/>
  <c r="X726" s="1"/>
  <c r="R694"/>
  <c r="S694"/>
  <c r="X694" s="1"/>
  <c r="Q694"/>
  <c r="R662"/>
  <c r="S662"/>
  <c r="X662" s="1"/>
  <c r="Q662"/>
  <c r="S624"/>
  <c r="X624" s="1"/>
  <c r="R624"/>
  <c r="Q624"/>
  <c r="S592"/>
  <c r="X592" s="1"/>
  <c r="R592"/>
  <c r="Q592"/>
  <c r="R619"/>
  <c r="Q619"/>
  <c r="S619"/>
  <c r="X619" s="1"/>
  <c r="R587"/>
  <c r="Q587"/>
  <c r="S587"/>
  <c r="X587" s="1"/>
  <c r="Q545"/>
  <c r="S545"/>
  <c r="X545" s="1"/>
  <c r="R545"/>
  <c r="S497"/>
  <c r="X497" s="1"/>
  <c r="R497"/>
  <c r="Q497"/>
  <c r="S465"/>
  <c r="X465" s="1"/>
  <c r="R465"/>
  <c r="Q465"/>
  <c r="S433"/>
  <c r="X433" s="1"/>
  <c r="R433"/>
  <c r="Q433"/>
  <c r="S401"/>
  <c r="X401" s="1"/>
  <c r="R401"/>
  <c r="Q401"/>
  <c r="S570"/>
  <c r="X570" s="1"/>
  <c r="Q570"/>
  <c r="R570"/>
  <c r="Q567"/>
  <c r="S567"/>
  <c r="X567" s="1"/>
  <c r="R567"/>
  <c r="R510"/>
  <c r="Q510"/>
  <c r="S510"/>
  <c r="X510" s="1"/>
  <c r="R478"/>
  <c r="Q478"/>
  <c r="S478"/>
  <c r="X478" s="1"/>
  <c r="R446"/>
  <c r="Q446"/>
  <c r="S446"/>
  <c r="X446" s="1"/>
  <c r="R414"/>
  <c r="Q414"/>
  <c r="S414"/>
  <c r="X414" s="1"/>
  <c r="R382"/>
  <c r="S382"/>
  <c r="X382" s="1"/>
  <c r="Q382"/>
  <c r="S521"/>
  <c r="X521" s="1"/>
  <c r="R521"/>
  <c r="Q521"/>
  <c r="Q348"/>
  <c r="S348"/>
  <c r="X348" s="1"/>
  <c r="R348"/>
  <c r="Q316"/>
  <c r="S316"/>
  <c r="X316" s="1"/>
  <c r="R316"/>
  <c r="Q284"/>
  <c r="S284"/>
  <c r="X284" s="1"/>
  <c r="R284"/>
  <c r="Q252"/>
  <c r="S252"/>
  <c r="X252" s="1"/>
  <c r="R252"/>
  <c r="Q220"/>
  <c r="S220"/>
  <c r="X220" s="1"/>
  <c r="R220"/>
  <c r="Q188"/>
  <c r="S188"/>
  <c r="X188" s="1"/>
  <c r="R188"/>
  <c r="Q156"/>
  <c r="S156"/>
  <c r="X156" s="1"/>
  <c r="R156"/>
  <c r="S367"/>
  <c r="X367" s="1"/>
  <c r="R367"/>
  <c r="Q367"/>
  <c r="S335"/>
  <c r="X335" s="1"/>
  <c r="R335"/>
  <c r="Q335"/>
  <c r="S303"/>
  <c r="X303" s="1"/>
  <c r="R303"/>
  <c r="Q303"/>
  <c r="S271"/>
  <c r="X271" s="1"/>
  <c r="R271"/>
  <c r="Q271"/>
  <c r="S239"/>
  <c r="X239" s="1"/>
  <c r="R239"/>
  <c r="Q239"/>
  <c r="S207"/>
  <c r="X207" s="1"/>
  <c r="R207"/>
  <c r="Q207"/>
  <c r="S175"/>
  <c r="X175" s="1"/>
  <c r="R175"/>
  <c r="Q175"/>
  <c r="S143"/>
  <c r="X143" s="1"/>
  <c r="R143"/>
  <c r="Q143"/>
  <c r="Q735"/>
  <c r="S735"/>
  <c r="X735" s="1"/>
  <c r="R735"/>
  <c r="R703"/>
  <c r="S703"/>
  <c r="X703" s="1"/>
  <c r="Q703"/>
  <c r="R671"/>
  <c r="S671"/>
  <c r="X671" s="1"/>
  <c r="Q671"/>
  <c r="S639"/>
  <c r="X639" s="1"/>
  <c r="R639"/>
  <c r="Q639"/>
  <c r="S732"/>
  <c r="X732" s="1"/>
  <c r="R732"/>
  <c r="Q732"/>
  <c r="R700"/>
  <c r="S700"/>
  <c r="X700" s="1"/>
  <c r="Q700"/>
  <c r="R668"/>
  <c r="S668"/>
  <c r="X668" s="1"/>
  <c r="Q668"/>
  <c r="S630"/>
  <c r="X630" s="1"/>
  <c r="R630"/>
  <c r="Q630"/>
  <c r="S598"/>
  <c r="X598" s="1"/>
  <c r="R598"/>
  <c r="Q598"/>
  <c r="R625"/>
  <c r="Q625"/>
  <c r="S625"/>
  <c r="X625" s="1"/>
  <c r="R593"/>
  <c r="Q593"/>
  <c r="S593"/>
  <c r="X593" s="1"/>
  <c r="Q557"/>
  <c r="S557"/>
  <c r="X557" s="1"/>
  <c r="R557"/>
  <c r="S503"/>
  <c r="X503" s="1"/>
  <c r="R503"/>
  <c r="Q503"/>
  <c r="S471"/>
  <c r="X471" s="1"/>
  <c r="R471"/>
  <c r="Q471"/>
  <c r="S439"/>
  <c r="X439" s="1"/>
  <c r="R439"/>
  <c r="Q439"/>
  <c r="S407"/>
  <c r="X407" s="1"/>
  <c r="R407"/>
  <c r="Q407"/>
  <c r="S375"/>
  <c r="X375" s="1"/>
  <c r="R375"/>
  <c r="Q375"/>
  <c r="Q516"/>
  <c r="R516"/>
  <c r="S516"/>
  <c r="X516" s="1"/>
  <c r="S515"/>
  <c r="X515" s="1"/>
  <c r="R515"/>
  <c r="Q515"/>
  <c r="R484"/>
  <c r="Q484"/>
  <c r="S484"/>
  <c r="X484" s="1"/>
  <c r="R452"/>
  <c r="Q452"/>
  <c r="S452"/>
  <c r="X452" s="1"/>
  <c r="R420"/>
  <c r="Q420"/>
  <c r="S420"/>
  <c r="X420" s="1"/>
  <c r="R388"/>
  <c r="S388"/>
  <c r="X388" s="1"/>
  <c r="Q388"/>
  <c r="Q536"/>
  <c r="S536"/>
  <c r="X536" s="1"/>
  <c r="R536"/>
  <c r="Q354"/>
  <c r="S354"/>
  <c r="X354" s="1"/>
  <c r="R354"/>
  <c r="Q322"/>
  <c r="S322"/>
  <c r="X322" s="1"/>
  <c r="R322"/>
  <c r="Q290"/>
  <c r="S290"/>
  <c r="X290" s="1"/>
  <c r="R290"/>
  <c r="Q258"/>
  <c r="S258"/>
  <c r="X258" s="1"/>
  <c r="R258"/>
  <c r="Q226"/>
  <c r="S226"/>
  <c r="X226" s="1"/>
  <c r="R226"/>
  <c r="Q194"/>
  <c r="S194"/>
  <c r="X194" s="1"/>
  <c r="R194"/>
  <c r="Q162"/>
  <c r="S162"/>
  <c r="X162" s="1"/>
  <c r="R162"/>
  <c r="R378"/>
  <c r="S378"/>
  <c r="X378" s="1"/>
  <c r="Q378"/>
  <c r="S341"/>
  <c r="X341" s="1"/>
  <c r="R341"/>
  <c r="Q341"/>
  <c r="S309"/>
  <c r="X309" s="1"/>
  <c r="R309"/>
  <c r="Q309"/>
  <c r="S277"/>
  <c r="X277" s="1"/>
  <c r="R277"/>
  <c r="Q277"/>
  <c r="S245"/>
  <c r="X245" s="1"/>
  <c r="R245"/>
  <c r="Q245"/>
  <c r="S213"/>
  <c r="X213" s="1"/>
  <c r="R213"/>
  <c r="Q213"/>
  <c r="S181"/>
  <c r="X181" s="1"/>
  <c r="R181"/>
  <c r="Q181"/>
  <c r="S149"/>
  <c r="X149" s="1"/>
  <c r="R149"/>
  <c r="Q149"/>
  <c r="Q741"/>
  <c r="S741"/>
  <c r="X741" s="1"/>
  <c r="R741"/>
  <c r="R709"/>
  <c r="S709"/>
  <c r="X709" s="1"/>
  <c r="Q709"/>
  <c r="R677"/>
  <c r="S677"/>
  <c r="X677" s="1"/>
  <c r="Q677"/>
  <c r="R645"/>
  <c r="S645"/>
  <c r="X645" s="1"/>
  <c r="Q645"/>
  <c r="S738"/>
  <c r="X738" s="1"/>
  <c r="R738"/>
  <c r="Q738"/>
  <c r="R706"/>
  <c r="S706"/>
  <c r="X706" s="1"/>
  <c r="Q706"/>
  <c r="R674"/>
  <c r="S674"/>
  <c r="X674" s="1"/>
  <c r="Q674"/>
  <c r="S636"/>
  <c r="X636" s="1"/>
  <c r="R636"/>
  <c r="Q636"/>
  <c r="S604"/>
  <c r="X604" s="1"/>
  <c r="R604"/>
  <c r="Q604"/>
  <c r="R631"/>
  <c r="Q631"/>
  <c r="S631"/>
  <c r="X631" s="1"/>
  <c r="R599"/>
  <c r="Q599"/>
  <c r="S599"/>
  <c r="X599" s="1"/>
  <c r="Q569"/>
  <c r="S569"/>
  <c r="X569" s="1"/>
  <c r="R569"/>
  <c r="S509"/>
  <c r="X509" s="1"/>
  <c r="R509"/>
  <c r="Q509"/>
  <c r="S477"/>
  <c r="X477" s="1"/>
  <c r="R477"/>
  <c r="Q477"/>
  <c r="S445"/>
  <c r="X445" s="1"/>
  <c r="R445"/>
  <c r="Q445"/>
  <c r="S413"/>
  <c r="X413" s="1"/>
  <c r="R413"/>
  <c r="Q413"/>
  <c r="R381"/>
  <c r="Q381"/>
  <c r="S381"/>
  <c r="X381" s="1"/>
  <c r="S525"/>
  <c r="X525" s="1"/>
  <c r="Q525"/>
  <c r="R525"/>
  <c r="Q530"/>
  <c r="S530"/>
  <c r="X530" s="1"/>
  <c r="R530"/>
  <c r="R490"/>
  <c r="Q490"/>
  <c r="S490"/>
  <c r="X490" s="1"/>
  <c r="R458"/>
  <c r="Q458"/>
  <c r="S458"/>
  <c r="X458" s="1"/>
  <c r="R426"/>
  <c r="Q426"/>
  <c r="S426"/>
  <c r="X426" s="1"/>
  <c r="R394"/>
  <c r="S394"/>
  <c r="X394" s="1"/>
  <c r="Q394"/>
  <c r="S544"/>
  <c r="X544" s="1"/>
  <c r="Q544"/>
  <c r="R544"/>
  <c r="Q360"/>
  <c r="S360"/>
  <c r="X360" s="1"/>
  <c r="R360"/>
  <c r="Q328"/>
  <c r="S328"/>
  <c r="X328" s="1"/>
  <c r="R328"/>
  <c r="Q296"/>
  <c r="S296"/>
  <c r="X296" s="1"/>
  <c r="R296"/>
  <c r="Q264"/>
  <c r="S264"/>
  <c r="X264" s="1"/>
  <c r="R264"/>
  <c r="Q232"/>
  <c r="S232"/>
  <c r="X232" s="1"/>
  <c r="R232"/>
  <c r="Q200"/>
  <c r="S200"/>
  <c r="X200" s="1"/>
  <c r="R200"/>
  <c r="Q168"/>
  <c r="S168"/>
  <c r="X168" s="1"/>
  <c r="R168"/>
  <c r="Q136"/>
  <c r="S136"/>
  <c r="X136" s="1"/>
  <c r="R136"/>
  <c r="S347"/>
  <c r="X347" s="1"/>
  <c r="R347"/>
  <c r="Q347"/>
  <c r="S315"/>
  <c r="X315" s="1"/>
  <c r="R315"/>
  <c r="Q315"/>
  <c r="S283"/>
  <c r="X283" s="1"/>
  <c r="R283"/>
  <c r="Q283"/>
  <c r="S251"/>
  <c r="X251" s="1"/>
  <c r="R251"/>
  <c r="Q251"/>
  <c r="S219"/>
  <c r="X219" s="1"/>
  <c r="R219"/>
  <c r="Q219"/>
  <c r="S187"/>
  <c r="X187" s="1"/>
  <c r="R187"/>
  <c r="Q187"/>
  <c r="S155"/>
  <c r="X155" s="1"/>
  <c r="R155"/>
  <c r="Q155"/>
  <c r="Q747"/>
  <c r="S747"/>
  <c r="X747" s="1"/>
  <c r="R747"/>
  <c r="S715"/>
  <c r="X715" s="1"/>
  <c r="R715"/>
  <c r="Q715"/>
  <c r="R683"/>
  <c r="S683"/>
  <c r="X683" s="1"/>
  <c r="Q683"/>
  <c r="R651"/>
  <c r="S651"/>
  <c r="X651" s="1"/>
  <c r="Q651"/>
  <c r="S744"/>
  <c r="X744" s="1"/>
  <c r="R744"/>
  <c r="Q744"/>
  <c r="R712"/>
  <c r="Q712"/>
  <c r="S712"/>
  <c r="X712" s="1"/>
  <c r="R680"/>
  <c r="S680"/>
  <c r="X680" s="1"/>
  <c r="Q680"/>
  <c r="R648"/>
  <c r="S648"/>
  <c r="X648" s="1"/>
  <c r="Q648"/>
  <c r="S610"/>
  <c r="X610" s="1"/>
  <c r="R610"/>
  <c r="Q610"/>
  <c r="S578"/>
  <c r="X578" s="1"/>
  <c r="R578"/>
  <c r="Q578"/>
  <c r="R605"/>
  <c r="Q605"/>
  <c r="S605"/>
  <c r="X605" s="1"/>
  <c r="R640"/>
  <c r="S640"/>
  <c r="X640" s="1"/>
  <c r="Q640"/>
  <c r="Q518"/>
  <c r="S518"/>
  <c r="X518" s="1"/>
  <c r="R518"/>
  <c r="S483"/>
  <c r="X483" s="1"/>
  <c r="R483"/>
  <c r="Q483"/>
  <c r="S451"/>
  <c r="X451" s="1"/>
  <c r="R451"/>
  <c r="Q451"/>
  <c r="S419"/>
  <c r="X419" s="1"/>
  <c r="R419"/>
  <c r="Q419"/>
  <c r="R387"/>
  <c r="Q387"/>
  <c r="S387"/>
  <c r="X387" s="1"/>
  <c r="S542"/>
  <c r="X542" s="1"/>
  <c r="Q542"/>
  <c r="R542"/>
  <c r="Q539"/>
  <c r="S539"/>
  <c r="X539" s="1"/>
  <c r="R539"/>
  <c r="R496"/>
  <c r="Q496"/>
  <c r="S496"/>
  <c r="X496" s="1"/>
  <c r="R464"/>
  <c r="Q464"/>
  <c r="S464"/>
  <c r="X464" s="1"/>
  <c r="R432"/>
  <c r="Q432"/>
  <c r="S432"/>
  <c r="X432" s="1"/>
  <c r="R400"/>
  <c r="S400"/>
  <c r="X400" s="1"/>
  <c r="Q400"/>
  <c r="S556"/>
  <c r="X556" s="1"/>
  <c r="Q556"/>
  <c r="R556"/>
  <c r="Q366"/>
  <c r="S366"/>
  <c r="X366" s="1"/>
  <c r="R366"/>
  <c r="Q334"/>
  <c r="S334"/>
  <c r="X334" s="1"/>
  <c r="R334"/>
  <c r="Q302"/>
  <c r="S302"/>
  <c r="X302" s="1"/>
  <c r="R302"/>
  <c r="Q270"/>
  <c r="S270"/>
  <c r="X270" s="1"/>
  <c r="R270"/>
  <c r="Q238"/>
  <c r="S238"/>
  <c r="X238" s="1"/>
  <c r="R238"/>
  <c r="Q206"/>
  <c r="S206"/>
  <c r="X206" s="1"/>
  <c r="R206"/>
  <c r="Q174"/>
  <c r="S174"/>
  <c r="X174" s="1"/>
  <c r="R174"/>
  <c r="Q142"/>
  <c r="S142"/>
  <c r="X142" s="1"/>
  <c r="R142"/>
  <c r="S353"/>
  <c r="X353" s="1"/>
  <c r="R353"/>
  <c r="Q353"/>
  <c r="S321"/>
  <c r="X321" s="1"/>
  <c r="R321"/>
  <c r="Q321"/>
  <c r="S289"/>
  <c r="X289" s="1"/>
  <c r="R289"/>
  <c r="Q289"/>
  <c r="S257"/>
  <c r="X257" s="1"/>
  <c r="R257"/>
  <c r="Q257"/>
  <c r="S225"/>
  <c r="X225" s="1"/>
  <c r="R225"/>
  <c r="Q225"/>
  <c r="S193"/>
  <c r="X193" s="1"/>
  <c r="R193"/>
  <c r="Q193"/>
  <c r="S161"/>
  <c r="X161" s="1"/>
  <c r="R161"/>
  <c r="Q161"/>
  <c r="Q753"/>
  <c r="S753"/>
  <c r="X753" s="1"/>
  <c r="R753"/>
  <c r="S721"/>
  <c r="X721" s="1"/>
  <c r="R721"/>
  <c r="Q721"/>
  <c r="R689"/>
  <c r="S689"/>
  <c r="X689" s="1"/>
  <c r="Q689"/>
  <c r="R657"/>
  <c r="S657"/>
  <c r="X657" s="1"/>
  <c r="Q657"/>
  <c r="S750"/>
  <c r="X750" s="1"/>
  <c r="R750"/>
  <c r="Q750"/>
  <c r="R718"/>
  <c r="Q718"/>
  <c r="S718"/>
  <c r="X718" s="1"/>
  <c r="R686"/>
  <c r="S686"/>
  <c r="X686" s="1"/>
  <c r="Q686"/>
  <c r="R654"/>
  <c r="S654"/>
  <c r="X654" s="1"/>
  <c r="Q654"/>
  <c r="S616"/>
  <c r="X616" s="1"/>
  <c r="R616"/>
  <c r="Q616"/>
  <c r="S584"/>
  <c r="X584" s="1"/>
  <c r="R584"/>
  <c r="Q584"/>
  <c r="R611"/>
  <c r="Q611"/>
  <c r="S611"/>
  <c r="X611" s="1"/>
  <c r="R579"/>
  <c r="Q579"/>
  <c r="S579"/>
  <c r="X579" s="1"/>
  <c r="S527"/>
  <c r="X527" s="1"/>
  <c r="R527"/>
  <c r="Q527"/>
  <c r="S489"/>
  <c r="X489" s="1"/>
  <c r="R489"/>
  <c r="Q489"/>
  <c r="S457"/>
  <c r="X457" s="1"/>
  <c r="R457"/>
  <c r="Q457"/>
  <c r="S425"/>
  <c r="X425" s="1"/>
  <c r="R425"/>
  <c r="Q425"/>
  <c r="R393"/>
  <c r="Q393"/>
  <c r="S393"/>
  <c r="X393" s="1"/>
  <c r="S554"/>
  <c r="X554" s="1"/>
  <c r="Q554"/>
  <c r="R554"/>
  <c r="Q551"/>
  <c r="S551"/>
  <c r="X551" s="1"/>
  <c r="R551"/>
  <c r="R502"/>
  <c r="Q502"/>
  <c r="S502"/>
  <c r="X502" s="1"/>
  <c r="R470"/>
  <c r="Q470"/>
  <c r="S470"/>
  <c r="X470" s="1"/>
  <c r="R438"/>
  <c r="Q438"/>
  <c r="S438"/>
  <c r="X438" s="1"/>
  <c r="R406"/>
  <c r="Q406"/>
  <c r="S406"/>
  <c r="X406" s="1"/>
  <c r="S568"/>
  <c r="X568" s="1"/>
  <c r="Q568"/>
  <c r="R568"/>
  <c r="Q372"/>
  <c r="S372"/>
  <c r="X372" s="1"/>
  <c r="R372"/>
  <c r="Q340"/>
  <c r="S340"/>
  <c r="X340" s="1"/>
  <c r="R340"/>
  <c r="Q308"/>
  <c r="S308"/>
  <c r="X308" s="1"/>
  <c r="R308"/>
  <c r="Q276"/>
  <c r="S276"/>
  <c r="X276" s="1"/>
  <c r="R276"/>
  <c r="Q244"/>
  <c r="S244"/>
  <c r="X244" s="1"/>
  <c r="R244"/>
  <c r="Q212"/>
  <c r="S212"/>
  <c r="X212" s="1"/>
  <c r="R212"/>
  <c r="Q180"/>
  <c r="S180"/>
  <c r="X180" s="1"/>
  <c r="R180"/>
  <c r="Q148"/>
  <c r="S148"/>
  <c r="X148" s="1"/>
  <c r="R148"/>
  <c r="S359"/>
  <c r="X359" s="1"/>
  <c r="R359"/>
  <c r="Q359"/>
  <c r="S327"/>
  <c r="X327" s="1"/>
  <c r="R327"/>
  <c r="Q327"/>
  <c r="S295"/>
  <c r="X295" s="1"/>
  <c r="R295"/>
  <c r="Q295"/>
  <c r="S263"/>
  <c r="X263" s="1"/>
  <c r="R263"/>
  <c r="Q263"/>
  <c r="S231"/>
  <c r="X231" s="1"/>
  <c r="R231"/>
  <c r="Q231"/>
  <c r="S199"/>
  <c r="X199" s="1"/>
  <c r="R199"/>
  <c r="Q199"/>
  <c r="S167"/>
  <c r="X167" s="1"/>
  <c r="R167"/>
  <c r="Q167"/>
  <c r="S135"/>
  <c r="X135" s="1"/>
  <c r="R135"/>
  <c r="Q135"/>
  <c r="Q759"/>
  <c r="S759"/>
  <c r="X759" s="1"/>
  <c r="R759"/>
  <c r="S727"/>
  <c r="X727" s="1"/>
  <c r="R727"/>
  <c r="Q727"/>
  <c r="R695"/>
  <c r="S695"/>
  <c r="X695" s="1"/>
  <c r="Q695"/>
  <c r="R663"/>
  <c r="S663"/>
  <c r="X663" s="1"/>
  <c r="Q663"/>
  <c r="S756"/>
  <c r="X756" s="1"/>
  <c r="R756"/>
  <c r="Q756"/>
  <c r="R724"/>
  <c r="Q724"/>
  <c r="S724"/>
  <c r="X724" s="1"/>
  <c r="R692"/>
  <c r="S692"/>
  <c r="X692" s="1"/>
  <c r="Q692"/>
  <c r="R660"/>
  <c r="S660"/>
  <c r="X660" s="1"/>
  <c r="Q660"/>
  <c r="S622"/>
  <c r="X622" s="1"/>
  <c r="R622"/>
  <c r="Q622"/>
  <c r="S590"/>
  <c r="X590" s="1"/>
  <c r="R590"/>
  <c r="Q590"/>
  <c r="R617"/>
  <c r="Q617"/>
  <c r="S617"/>
  <c r="X617" s="1"/>
  <c r="R585"/>
  <c r="Q585"/>
  <c r="S585"/>
  <c r="X585" s="1"/>
  <c r="Q541"/>
  <c r="S541"/>
  <c r="X541" s="1"/>
  <c r="R541"/>
  <c r="S495"/>
  <c r="X495" s="1"/>
  <c r="R495"/>
  <c r="Q495"/>
  <c r="S463"/>
  <c r="X463" s="1"/>
  <c r="R463"/>
  <c r="Q463"/>
  <c r="S431"/>
  <c r="X431" s="1"/>
  <c r="R431"/>
  <c r="Q431"/>
  <c r="R399"/>
  <c r="Q399"/>
  <c r="S399"/>
  <c r="X399" s="1"/>
  <c r="S566"/>
  <c r="X566" s="1"/>
  <c r="Q566"/>
  <c r="R566"/>
  <c r="Q563"/>
  <c r="S563"/>
  <c r="X563" s="1"/>
  <c r="R563"/>
  <c r="R508"/>
  <c r="Q508"/>
  <c r="S508"/>
  <c r="X508" s="1"/>
  <c r="R476"/>
  <c r="Q476"/>
  <c r="S476"/>
  <c r="X476" s="1"/>
  <c r="R444"/>
  <c r="Q444"/>
  <c r="S444"/>
  <c r="X444" s="1"/>
  <c r="R412"/>
  <c r="Q412"/>
  <c r="S412"/>
  <c r="X412" s="1"/>
  <c r="R380"/>
  <c r="S380"/>
  <c r="X380" s="1"/>
  <c r="Q380"/>
  <c r="Q520"/>
  <c r="S520"/>
  <c r="X520" s="1"/>
  <c r="R520"/>
  <c r="Q346"/>
  <c r="S346"/>
  <c r="X346" s="1"/>
  <c r="R346"/>
  <c r="Q314"/>
  <c r="S314"/>
  <c r="X314" s="1"/>
  <c r="R314"/>
  <c r="Q282"/>
  <c r="S282"/>
  <c r="X282" s="1"/>
  <c r="R282"/>
  <c r="Q250"/>
  <c r="S250"/>
  <c r="X250" s="1"/>
  <c r="R250"/>
  <c r="Q218"/>
  <c r="S218"/>
  <c r="X218" s="1"/>
  <c r="R218"/>
  <c r="Q186"/>
  <c r="S186"/>
  <c r="X186" s="1"/>
  <c r="R186"/>
  <c r="Q154"/>
  <c r="S154"/>
  <c r="X154" s="1"/>
  <c r="R154"/>
  <c r="S365"/>
  <c r="X365" s="1"/>
  <c r="R365"/>
  <c r="Q365"/>
  <c r="S333"/>
  <c r="X333" s="1"/>
  <c r="R333"/>
  <c r="Q333"/>
  <c r="S301"/>
  <c r="X301" s="1"/>
  <c r="R301"/>
  <c r="Q301"/>
  <c r="S269"/>
  <c r="X269" s="1"/>
  <c r="R269"/>
  <c r="Q269"/>
  <c r="S237"/>
  <c r="X237" s="1"/>
  <c r="R237"/>
  <c r="Q237"/>
  <c r="S205"/>
  <c r="X205" s="1"/>
  <c r="R205"/>
  <c r="Q205"/>
  <c r="S173"/>
  <c r="X173" s="1"/>
  <c r="R173"/>
  <c r="Q173"/>
  <c r="S141"/>
  <c r="X141" s="1"/>
  <c r="R141"/>
  <c r="Q141"/>
  <c r="Q733"/>
  <c r="S733"/>
  <c r="X733" s="1"/>
  <c r="R733"/>
  <c r="R701"/>
  <c r="S701"/>
  <c r="X701" s="1"/>
  <c r="Q701"/>
  <c r="R669"/>
  <c r="S669"/>
  <c r="X669" s="1"/>
  <c r="Q669"/>
  <c r="S637"/>
  <c r="X637" s="1"/>
  <c r="R637"/>
  <c r="Q637"/>
  <c r="S730"/>
  <c r="X730" s="1"/>
  <c r="R730"/>
  <c r="Q730"/>
  <c r="R698"/>
  <c r="S698"/>
  <c r="X698" s="1"/>
  <c r="Q698"/>
  <c r="R666"/>
  <c r="S666"/>
  <c r="X666" s="1"/>
  <c r="Q666"/>
  <c r="S628"/>
  <c r="X628" s="1"/>
  <c r="R628"/>
  <c r="Q628"/>
  <c r="S596"/>
  <c r="X596" s="1"/>
  <c r="R596"/>
  <c r="Q596"/>
  <c r="R623"/>
  <c r="Q623"/>
  <c r="S623"/>
  <c r="X623" s="1"/>
  <c r="R591"/>
  <c r="Q591"/>
  <c r="S591"/>
  <c r="X591" s="1"/>
  <c r="Q553"/>
  <c r="S553"/>
  <c r="X553" s="1"/>
  <c r="R553"/>
  <c r="S501"/>
  <c r="X501" s="1"/>
  <c r="R501"/>
  <c r="Q501"/>
  <c r="S469"/>
  <c r="X469" s="1"/>
  <c r="R469"/>
  <c r="Q469"/>
  <c r="S437"/>
  <c r="X437" s="1"/>
  <c r="R437"/>
  <c r="Q437"/>
  <c r="S405"/>
  <c r="X405" s="1"/>
  <c r="R405"/>
  <c r="Q405"/>
  <c r="S373"/>
  <c r="X373" s="1"/>
  <c r="R373"/>
  <c r="Q373"/>
  <c r="Q575"/>
  <c r="S575"/>
  <c r="X575" s="1"/>
  <c r="R575"/>
  <c r="Q514"/>
  <c r="S514"/>
  <c r="X514" s="1"/>
  <c r="R514"/>
  <c r="R482"/>
  <c r="Q482"/>
  <c r="S482"/>
  <c r="X482" s="1"/>
  <c r="R450"/>
  <c r="Q450"/>
  <c r="S450"/>
  <c r="X450" s="1"/>
  <c r="R418"/>
  <c r="Q418"/>
  <c r="S418"/>
  <c r="X418" s="1"/>
  <c r="R386"/>
  <c r="S386"/>
  <c r="X386" s="1"/>
  <c r="Q386"/>
  <c r="S529"/>
  <c r="X529" s="1"/>
  <c r="R529"/>
  <c r="Q529"/>
  <c r="Q352"/>
  <c r="S352"/>
  <c r="X352" s="1"/>
  <c r="R352"/>
  <c r="Q320"/>
  <c r="S320"/>
  <c r="X320" s="1"/>
  <c r="R320"/>
  <c r="Q288"/>
  <c r="S288"/>
  <c r="X288" s="1"/>
  <c r="R288"/>
  <c r="Q256"/>
  <c r="S256"/>
  <c r="X256" s="1"/>
  <c r="R256"/>
  <c r="Q224"/>
  <c r="S224"/>
  <c r="X224" s="1"/>
  <c r="R224"/>
  <c r="Q192"/>
  <c r="S192"/>
  <c r="X192" s="1"/>
  <c r="R192"/>
  <c r="Q160"/>
  <c r="S160"/>
  <c r="X160" s="1"/>
  <c r="R160"/>
  <c r="S371"/>
  <c r="X371" s="1"/>
  <c r="R371"/>
  <c r="Q371"/>
  <c r="S339"/>
  <c r="X339" s="1"/>
  <c r="R339"/>
  <c r="Q339"/>
  <c r="S307"/>
  <c r="X307" s="1"/>
  <c r="R307"/>
  <c r="Q307"/>
  <c r="S275"/>
  <c r="X275" s="1"/>
  <c r="R275"/>
  <c r="Q275"/>
  <c r="S243"/>
  <c r="X243" s="1"/>
  <c r="R243"/>
  <c r="Q243"/>
  <c r="S211"/>
  <c r="X211" s="1"/>
  <c r="R211"/>
  <c r="Q211"/>
  <c r="S179"/>
  <c r="X179" s="1"/>
  <c r="R179"/>
  <c r="Q179"/>
  <c r="S147"/>
  <c r="X147" s="1"/>
  <c r="R147"/>
  <c r="Q147"/>
  <c r="Q739"/>
  <c r="S739"/>
  <c r="X739" s="1"/>
  <c r="R739"/>
  <c r="R707"/>
  <c r="S707"/>
  <c r="X707" s="1"/>
  <c r="Q707"/>
  <c r="R675"/>
  <c r="S675"/>
  <c r="X675" s="1"/>
  <c r="Q675"/>
  <c r="R643"/>
  <c r="S643"/>
  <c r="X643" s="1"/>
  <c r="Q643"/>
  <c r="S736"/>
  <c r="X736" s="1"/>
  <c r="R736"/>
  <c r="Q736"/>
  <c r="R704"/>
  <c r="S704"/>
  <c r="X704" s="1"/>
  <c r="Q704"/>
  <c r="R672"/>
  <c r="S672"/>
  <c r="X672" s="1"/>
  <c r="Q672"/>
  <c r="S634"/>
  <c r="X634" s="1"/>
  <c r="R634"/>
  <c r="Q634"/>
  <c r="S602"/>
  <c r="X602" s="1"/>
  <c r="R602"/>
  <c r="Q602"/>
  <c r="R629"/>
  <c r="Q629"/>
  <c r="S629"/>
  <c r="X629" s="1"/>
  <c r="R597"/>
  <c r="Q597"/>
  <c r="S597"/>
  <c r="X597" s="1"/>
  <c r="Q565"/>
  <c r="S565"/>
  <c r="X565" s="1"/>
  <c r="R565"/>
  <c r="S507"/>
  <c r="X507" s="1"/>
  <c r="R507"/>
  <c r="Q507"/>
  <c r="S475"/>
  <c r="X475" s="1"/>
  <c r="R475"/>
  <c r="Q475"/>
  <c r="S443"/>
  <c r="X443" s="1"/>
  <c r="R443"/>
  <c r="Q443"/>
  <c r="S411"/>
  <c r="X411" s="1"/>
  <c r="R411"/>
  <c r="Q411"/>
  <c r="R379"/>
  <c r="Q379"/>
  <c r="S379"/>
  <c r="X379" s="1"/>
  <c r="Q524"/>
  <c r="R524"/>
  <c r="S524"/>
  <c r="X524" s="1"/>
  <c r="S523"/>
  <c r="X523" s="1"/>
  <c r="R523"/>
  <c r="Q523"/>
  <c r="R488"/>
  <c r="Q488"/>
  <c r="S488"/>
  <c r="X488" s="1"/>
  <c r="R456"/>
  <c r="Q456"/>
  <c r="S456"/>
  <c r="X456" s="1"/>
  <c r="R424"/>
  <c r="Q424"/>
  <c r="S424"/>
  <c r="X424" s="1"/>
  <c r="R392"/>
  <c r="S392"/>
  <c r="X392" s="1"/>
  <c r="Q392"/>
  <c r="S540"/>
  <c r="X540" s="1"/>
  <c r="Q540"/>
  <c r="R540"/>
  <c r="Q358"/>
  <c r="S358"/>
  <c r="X358" s="1"/>
  <c r="R358"/>
  <c r="Q326"/>
  <c r="S326"/>
  <c r="X326" s="1"/>
  <c r="R326"/>
  <c r="Q294"/>
  <c r="S294"/>
  <c r="X294" s="1"/>
  <c r="R294"/>
  <c r="Q262"/>
  <c r="S262"/>
  <c r="X262" s="1"/>
  <c r="R262"/>
  <c r="Q230"/>
  <c r="S230"/>
  <c r="X230" s="1"/>
  <c r="R230"/>
  <c r="Q198"/>
  <c r="S198"/>
  <c r="X198" s="1"/>
  <c r="R198"/>
  <c r="Q166"/>
  <c r="S166"/>
  <c r="X166" s="1"/>
  <c r="R166"/>
  <c r="Q134"/>
  <c r="S134"/>
  <c r="X134" s="1"/>
  <c r="R134"/>
  <c r="S345"/>
  <c r="X345" s="1"/>
  <c r="R345"/>
  <c r="Q345"/>
  <c r="S313"/>
  <c r="X313" s="1"/>
  <c r="R313"/>
  <c r="Q313"/>
  <c r="S281"/>
  <c r="X281" s="1"/>
  <c r="R281"/>
  <c r="Q281"/>
  <c r="S249"/>
  <c r="X249" s="1"/>
  <c r="R249"/>
  <c r="Q249"/>
  <c r="S217"/>
  <c r="X217" s="1"/>
  <c r="R217"/>
  <c r="Q217"/>
  <c r="S185"/>
  <c r="X185" s="1"/>
  <c r="R185"/>
  <c r="Q185"/>
  <c r="S153"/>
  <c r="X153" s="1"/>
  <c r="R153"/>
  <c r="Q153"/>
  <c r="Q745"/>
  <c r="S745"/>
  <c r="X745" s="1"/>
  <c r="R745"/>
  <c r="S713"/>
  <c r="X713" s="1"/>
  <c r="R713"/>
  <c r="Q713"/>
  <c r="R681"/>
  <c r="S681"/>
  <c r="X681" s="1"/>
  <c r="Q681"/>
  <c r="R649"/>
  <c r="S649"/>
  <c r="X649" s="1"/>
  <c r="Q649"/>
  <c r="S742"/>
  <c r="X742" s="1"/>
  <c r="R742"/>
  <c r="Q742"/>
  <c r="R710"/>
  <c r="S710"/>
  <c r="X710" s="1"/>
  <c r="Q710"/>
  <c r="R678"/>
  <c r="S678"/>
  <c r="X678" s="1"/>
  <c r="Q678"/>
  <c r="R646"/>
  <c r="S646"/>
  <c r="X646" s="1"/>
  <c r="Q646"/>
  <c r="S608"/>
  <c r="X608" s="1"/>
  <c r="R608"/>
  <c r="Q608"/>
  <c r="R635"/>
  <c r="Q635"/>
  <c r="S635"/>
  <c r="X635" s="1"/>
  <c r="R603"/>
  <c r="Q603"/>
  <c r="S603"/>
  <c r="X603" s="1"/>
  <c r="R638"/>
  <c r="S638"/>
  <c r="X638" s="1"/>
  <c r="Q638"/>
  <c r="S513"/>
  <c r="X513" s="1"/>
  <c r="R513"/>
  <c r="Q513"/>
  <c r="S481"/>
  <c r="X481" s="1"/>
  <c r="R481"/>
  <c r="Q481"/>
  <c r="S449"/>
  <c r="X449" s="1"/>
  <c r="R449"/>
  <c r="Q449"/>
  <c r="S417"/>
  <c r="X417" s="1"/>
  <c r="R417"/>
  <c r="Q417"/>
  <c r="R385"/>
  <c r="Q385"/>
  <c r="S385"/>
  <c r="X385" s="1"/>
  <c r="S533"/>
  <c r="X533" s="1"/>
  <c r="Q533"/>
  <c r="R533"/>
  <c r="Q538"/>
  <c r="S538"/>
  <c r="X538" s="1"/>
  <c r="R538"/>
  <c r="R494"/>
  <c r="Q494"/>
  <c r="S494"/>
  <c r="X494" s="1"/>
  <c r="R462"/>
  <c r="Q462"/>
  <c r="S462"/>
  <c r="X462" s="1"/>
  <c r="R430"/>
  <c r="Q430"/>
  <c r="S430"/>
  <c r="X430" s="1"/>
  <c r="R398"/>
  <c r="S398"/>
  <c r="X398" s="1"/>
  <c r="Q398"/>
  <c r="S552"/>
  <c r="X552" s="1"/>
  <c r="Q552"/>
  <c r="R552"/>
  <c r="Q364"/>
  <c r="S364"/>
  <c r="X364" s="1"/>
  <c r="R364"/>
  <c r="Q332"/>
  <c r="S332"/>
  <c r="X332" s="1"/>
  <c r="R332"/>
  <c r="Q300"/>
  <c r="S300"/>
  <c r="X300" s="1"/>
  <c r="R300"/>
  <c r="Q268"/>
  <c r="S268"/>
  <c r="X268" s="1"/>
  <c r="R268"/>
  <c r="Q236"/>
  <c r="S236"/>
  <c r="X236" s="1"/>
  <c r="R236"/>
  <c r="Q204"/>
  <c r="S204"/>
  <c r="X204" s="1"/>
  <c r="R204"/>
  <c r="Q172"/>
  <c r="S172"/>
  <c r="X172" s="1"/>
  <c r="R172"/>
  <c r="Q140"/>
  <c r="S140"/>
  <c r="X140" s="1"/>
  <c r="R140"/>
  <c r="S351"/>
  <c r="X351" s="1"/>
  <c r="R351"/>
  <c r="Q351"/>
  <c r="S319"/>
  <c r="X319" s="1"/>
  <c r="R319"/>
  <c r="Q319"/>
  <c r="S287"/>
  <c r="X287" s="1"/>
  <c r="R287"/>
  <c r="Q287"/>
  <c r="S255"/>
  <c r="X255" s="1"/>
  <c r="R255"/>
  <c r="Q255"/>
  <c r="S223"/>
  <c r="X223" s="1"/>
  <c r="R223"/>
  <c r="Q223"/>
  <c r="S191"/>
  <c r="X191" s="1"/>
  <c r="R191"/>
  <c r="Q191"/>
  <c r="S159"/>
  <c r="X159" s="1"/>
  <c r="R159"/>
  <c r="Q159"/>
  <c r="Q751"/>
  <c r="S751"/>
  <c r="X751" s="1"/>
  <c r="R751"/>
  <c r="S719"/>
  <c r="X719" s="1"/>
  <c r="R719"/>
  <c r="Q719"/>
  <c r="R687"/>
  <c r="S687"/>
  <c r="X687" s="1"/>
  <c r="Q687"/>
  <c r="R655"/>
  <c r="S655"/>
  <c r="X655" s="1"/>
  <c r="Q655"/>
  <c r="S748"/>
  <c r="X748" s="1"/>
  <c r="R748"/>
  <c r="Q748"/>
  <c r="R716"/>
  <c r="Q716"/>
  <c r="S716"/>
  <c r="X716" s="1"/>
  <c r="R684"/>
  <c r="S684"/>
  <c r="X684" s="1"/>
  <c r="Q684"/>
  <c r="R652"/>
  <c r="S652"/>
  <c r="X652" s="1"/>
  <c r="Q652"/>
  <c r="S614"/>
  <c r="X614" s="1"/>
  <c r="R614"/>
  <c r="Q614"/>
  <c r="S582"/>
  <c r="X582" s="1"/>
  <c r="R582"/>
  <c r="Q582"/>
  <c r="R609"/>
  <c r="Q609"/>
  <c r="S609"/>
  <c r="X609" s="1"/>
  <c r="Q577"/>
  <c r="S577"/>
  <c r="X577" s="1"/>
  <c r="R577"/>
  <c r="Q526"/>
  <c r="S526"/>
  <c r="X526" s="1"/>
  <c r="R526"/>
  <c r="S487"/>
  <c r="X487" s="1"/>
  <c r="R487"/>
  <c r="Q487"/>
  <c r="S455"/>
  <c r="X455" s="1"/>
  <c r="R455"/>
  <c r="Q455"/>
  <c r="S423"/>
  <c r="X423" s="1"/>
  <c r="R423"/>
  <c r="Q423"/>
  <c r="R391"/>
  <c r="Q391"/>
  <c r="S391"/>
  <c r="X391" s="1"/>
  <c r="S550"/>
  <c r="X550" s="1"/>
  <c r="Q550"/>
  <c r="R550"/>
  <c r="Q547"/>
  <c r="S547"/>
  <c r="X547" s="1"/>
  <c r="R547"/>
  <c r="R500"/>
  <c r="Q500"/>
  <c r="S500"/>
  <c r="X500" s="1"/>
  <c r="R468"/>
  <c r="Q468"/>
  <c r="S468"/>
  <c r="X468" s="1"/>
  <c r="R436"/>
  <c r="Q436"/>
  <c r="S436"/>
  <c r="X436" s="1"/>
  <c r="R404"/>
  <c r="Q404"/>
  <c r="S404"/>
  <c r="X404" s="1"/>
  <c r="S564"/>
  <c r="X564" s="1"/>
  <c r="Q564"/>
  <c r="R564"/>
  <c r="Q370"/>
  <c r="S370"/>
  <c r="X370" s="1"/>
  <c r="R370"/>
  <c r="Q338"/>
  <c r="S338"/>
  <c r="X338" s="1"/>
  <c r="R338"/>
  <c r="Q306"/>
  <c r="S306"/>
  <c r="X306" s="1"/>
  <c r="R306"/>
  <c r="Q274"/>
  <c r="S274"/>
  <c r="X274" s="1"/>
  <c r="R274"/>
  <c r="Q242"/>
  <c r="S242"/>
  <c r="X242" s="1"/>
  <c r="R242"/>
  <c r="Q210"/>
  <c r="S210"/>
  <c r="X210" s="1"/>
  <c r="R210"/>
  <c r="Q178"/>
  <c r="S178"/>
  <c r="X178" s="1"/>
  <c r="R178"/>
  <c r="Q146"/>
  <c r="S146"/>
  <c r="X146" s="1"/>
  <c r="R146"/>
  <c r="S357"/>
  <c r="X357" s="1"/>
  <c r="R357"/>
  <c r="Q357"/>
  <c r="S325"/>
  <c r="X325" s="1"/>
  <c r="R325"/>
  <c r="Q325"/>
  <c r="S293"/>
  <c r="X293" s="1"/>
  <c r="R293"/>
  <c r="Q293"/>
  <c r="S261"/>
  <c r="X261" s="1"/>
  <c r="R261"/>
  <c r="Q261"/>
  <c r="S229"/>
  <c r="X229" s="1"/>
  <c r="R229"/>
  <c r="Q229"/>
  <c r="S197"/>
  <c r="X197" s="1"/>
  <c r="R197"/>
  <c r="Q197"/>
  <c r="S165"/>
  <c r="X165" s="1"/>
  <c r="R165"/>
  <c r="Q165"/>
  <c r="S133"/>
  <c r="X133" s="1"/>
  <c r="R133"/>
  <c r="Q133"/>
  <c r="Q757"/>
  <c r="S757"/>
  <c r="X757" s="1"/>
  <c r="R757"/>
  <c r="S725"/>
  <c r="X725" s="1"/>
  <c r="R725"/>
  <c r="Q725"/>
  <c r="R693"/>
  <c r="S693"/>
  <c r="X693" s="1"/>
  <c r="Q693"/>
  <c r="R661"/>
  <c r="S661"/>
  <c r="X661" s="1"/>
  <c r="Q661"/>
  <c r="S754"/>
  <c r="X754" s="1"/>
  <c r="R754"/>
  <c r="Q754"/>
  <c r="R722"/>
  <c r="Q722"/>
  <c r="S722"/>
  <c r="X722" s="1"/>
  <c r="R690"/>
  <c r="S690"/>
  <c r="X690" s="1"/>
  <c r="Q690"/>
  <c r="R658"/>
  <c r="S658"/>
  <c r="X658" s="1"/>
  <c r="Q658"/>
  <c r="S620"/>
  <c r="X620" s="1"/>
  <c r="R620"/>
  <c r="Q620"/>
  <c r="S588"/>
  <c r="X588" s="1"/>
  <c r="R588"/>
  <c r="Q588"/>
  <c r="R615"/>
  <c r="Q615"/>
  <c r="S615"/>
  <c r="X615" s="1"/>
  <c r="R583"/>
  <c r="Q583"/>
  <c r="S583"/>
  <c r="X583" s="1"/>
  <c r="S535"/>
  <c r="X535" s="1"/>
  <c r="R535"/>
  <c r="Q535"/>
  <c r="S493"/>
  <c r="X493" s="1"/>
  <c r="R493"/>
  <c r="Q493"/>
  <c r="S461"/>
  <c r="X461" s="1"/>
  <c r="R461"/>
  <c r="Q461"/>
  <c r="S429"/>
  <c r="X429" s="1"/>
  <c r="R429"/>
  <c r="Q429"/>
  <c r="R397"/>
  <c r="Q397"/>
  <c r="S397"/>
  <c r="X397" s="1"/>
  <c r="S562"/>
  <c r="X562" s="1"/>
  <c r="Q562"/>
  <c r="R562"/>
  <c r="Q559"/>
  <c r="S559"/>
  <c r="X559" s="1"/>
  <c r="R559"/>
  <c r="R506"/>
  <c r="Q506"/>
  <c r="S506"/>
  <c r="X506" s="1"/>
  <c r="R474"/>
  <c r="Q474"/>
  <c r="S474"/>
  <c r="X474" s="1"/>
  <c r="R442"/>
  <c r="Q442"/>
  <c r="S442"/>
  <c r="X442" s="1"/>
  <c r="R410"/>
  <c r="Q410"/>
  <c r="S410"/>
  <c r="X410" s="1"/>
  <c r="S576"/>
  <c r="X576" s="1"/>
  <c r="R576"/>
  <c r="Q576"/>
  <c r="R376"/>
  <c r="S376"/>
  <c r="X376" s="1"/>
  <c r="Q376"/>
  <c r="Q344"/>
  <c r="S344"/>
  <c r="X344" s="1"/>
  <c r="R344"/>
  <c r="Q312"/>
  <c r="S312"/>
  <c r="X312" s="1"/>
  <c r="R312"/>
  <c r="Q280"/>
  <c r="S280"/>
  <c r="X280" s="1"/>
  <c r="R280"/>
  <c r="Q248"/>
  <c r="S248"/>
  <c r="X248" s="1"/>
  <c r="R248"/>
  <c r="Q216"/>
  <c r="S216"/>
  <c r="X216" s="1"/>
  <c r="R216"/>
  <c r="Q184"/>
  <c r="S184"/>
  <c r="X184" s="1"/>
  <c r="R184"/>
  <c r="Q152"/>
  <c r="S152"/>
  <c r="X152" s="1"/>
  <c r="R152"/>
  <c r="S363"/>
  <c r="X363" s="1"/>
  <c r="R363"/>
  <c r="Q363"/>
  <c r="S331"/>
  <c r="X331" s="1"/>
  <c r="R331"/>
  <c r="Q331"/>
  <c r="S299"/>
  <c r="X299" s="1"/>
  <c r="R299"/>
  <c r="Q299"/>
  <c r="S267"/>
  <c r="X267" s="1"/>
  <c r="R267"/>
  <c r="Q267"/>
  <c r="S235"/>
  <c r="X235" s="1"/>
  <c r="R235"/>
  <c r="Q235"/>
  <c r="S203"/>
  <c r="X203" s="1"/>
  <c r="R203"/>
  <c r="Q203"/>
  <c r="S171"/>
  <c r="X171" s="1"/>
  <c r="R171"/>
  <c r="Q171"/>
  <c r="S139"/>
  <c r="X139" s="1"/>
  <c r="R139"/>
  <c r="Q139"/>
  <c r="Q731"/>
  <c r="S731"/>
  <c r="X731" s="1"/>
  <c r="R731"/>
  <c r="R699"/>
  <c r="S699"/>
  <c r="X699" s="1"/>
  <c r="Q699"/>
  <c r="R667"/>
  <c r="S667"/>
  <c r="X667" s="1"/>
  <c r="Q667"/>
  <c r="S760"/>
  <c r="X760" s="1"/>
  <c r="R760"/>
  <c r="Q760"/>
  <c r="R728"/>
  <c r="Q728"/>
  <c r="S728"/>
  <c r="X728" s="1"/>
  <c r="R696"/>
  <c r="S696"/>
  <c r="X696" s="1"/>
  <c r="Q696"/>
  <c r="R664"/>
  <c r="S664"/>
  <c r="X664" s="1"/>
  <c r="Q664"/>
  <c r="S626"/>
  <c r="X626" s="1"/>
  <c r="R626"/>
  <c r="Q626"/>
  <c r="S594"/>
  <c r="X594" s="1"/>
  <c r="R594"/>
  <c r="Q594"/>
  <c r="R621"/>
  <c r="Q621"/>
  <c r="S621"/>
  <c r="X621" s="1"/>
  <c r="R589"/>
  <c r="Q589"/>
  <c r="S589"/>
  <c r="X589" s="1"/>
  <c r="Q549"/>
  <c r="S549"/>
  <c r="X549" s="1"/>
  <c r="R549"/>
  <c r="S499"/>
  <c r="X499" s="1"/>
  <c r="R499"/>
  <c r="Q499"/>
  <c r="S467"/>
  <c r="X467" s="1"/>
  <c r="R467"/>
  <c r="Q467"/>
  <c r="S435"/>
  <c r="X435" s="1"/>
  <c r="R435"/>
  <c r="Q435"/>
  <c r="S403"/>
  <c r="X403" s="1"/>
  <c r="R403"/>
  <c r="Q403"/>
  <c r="S574"/>
  <c r="X574" s="1"/>
  <c r="Q574"/>
  <c r="R574"/>
  <c r="Q571"/>
  <c r="S571"/>
  <c r="X571" s="1"/>
  <c r="R571"/>
  <c r="R512"/>
  <c r="Q512"/>
  <c r="S512"/>
  <c r="X512" s="1"/>
  <c r="R480"/>
  <c r="Q480"/>
  <c r="S480"/>
  <c r="X480" s="1"/>
  <c r="R448"/>
  <c r="Q448"/>
  <c r="S448"/>
  <c r="X448" s="1"/>
  <c r="R416"/>
  <c r="Q416"/>
  <c r="S416"/>
  <c r="X416" s="1"/>
  <c r="R384"/>
  <c r="S384"/>
  <c r="X384" s="1"/>
  <c r="Q384"/>
  <c r="Q528"/>
  <c r="S528"/>
  <c r="X528" s="1"/>
  <c r="R528"/>
  <c r="Q350"/>
  <c r="S350"/>
  <c r="X350" s="1"/>
  <c r="R350"/>
  <c r="Q318"/>
  <c r="S318"/>
  <c r="X318" s="1"/>
  <c r="R318"/>
  <c r="Q286"/>
  <c r="S286"/>
  <c r="X286" s="1"/>
  <c r="R286"/>
  <c r="Q254"/>
  <c r="S254"/>
  <c r="X254" s="1"/>
  <c r="R254"/>
  <c r="Q222"/>
  <c r="S222"/>
  <c r="X222" s="1"/>
  <c r="R222"/>
  <c r="Q190"/>
  <c r="S190"/>
  <c r="X190" s="1"/>
  <c r="R190"/>
  <c r="Q158"/>
  <c r="S158"/>
  <c r="X158" s="1"/>
  <c r="R158"/>
  <c r="S369"/>
  <c r="X369" s="1"/>
  <c r="R369"/>
  <c r="Q369"/>
  <c r="S337"/>
  <c r="X337" s="1"/>
  <c r="R337"/>
  <c r="Q337"/>
  <c r="S305"/>
  <c r="X305" s="1"/>
  <c r="R305"/>
  <c r="Q305"/>
  <c r="S273"/>
  <c r="X273" s="1"/>
  <c r="R273"/>
  <c r="Q273"/>
  <c r="S241"/>
  <c r="X241" s="1"/>
  <c r="R241"/>
  <c r="Q241"/>
  <c r="S209"/>
  <c r="X209" s="1"/>
  <c r="R209"/>
  <c r="Q209"/>
  <c r="S177"/>
  <c r="X177" s="1"/>
  <c r="R177"/>
  <c r="Q177"/>
  <c r="S145"/>
  <c r="X145" s="1"/>
  <c r="R145"/>
  <c r="Q145"/>
  <c r="Q737"/>
  <c r="S737"/>
  <c r="X737" s="1"/>
  <c r="R737"/>
  <c r="R705"/>
  <c r="S705"/>
  <c r="X705" s="1"/>
  <c r="Q705"/>
  <c r="R673"/>
  <c r="S673"/>
  <c r="X673" s="1"/>
  <c r="Q673"/>
  <c r="S641"/>
  <c r="X641" s="1"/>
  <c r="R641"/>
  <c r="Q641"/>
  <c r="S734"/>
  <c r="X734" s="1"/>
  <c r="R734"/>
  <c r="Q734"/>
  <c r="R702"/>
  <c r="S702"/>
  <c r="X702" s="1"/>
  <c r="Q702"/>
  <c r="R670"/>
  <c r="S670"/>
  <c r="X670" s="1"/>
  <c r="Q670"/>
  <c r="S632"/>
  <c r="X632" s="1"/>
  <c r="R632"/>
  <c r="Q632"/>
  <c r="S600"/>
  <c r="X600" s="1"/>
  <c r="R600"/>
  <c r="Q600"/>
  <c r="R627"/>
  <c r="Q627"/>
  <c r="S627"/>
  <c r="X627" s="1"/>
  <c r="R595"/>
  <c r="Q595"/>
  <c r="S595"/>
  <c r="X595" s="1"/>
  <c r="Q561"/>
  <c r="S561"/>
  <c r="X561" s="1"/>
  <c r="R561"/>
  <c r="S505"/>
  <c r="X505" s="1"/>
  <c r="R505"/>
  <c r="Q505"/>
  <c r="S473"/>
  <c r="X473" s="1"/>
  <c r="R473"/>
  <c r="Q473"/>
  <c r="S441"/>
  <c r="X441" s="1"/>
  <c r="R441"/>
  <c r="Q441"/>
  <c r="S409"/>
  <c r="X409" s="1"/>
  <c r="R409"/>
  <c r="Q409"/>
  <c r="Q377"/>
  <c r="R377"/>
  <c r="S377"/>
  <c r="X377" s="1"/>
  <c r="S517"/>
  <c r="X517" s="1"/>
  <c r="Q517"/>
  <c r="R517"/>
  <c r="Q522"/>
  <c r="S522"/>
  <c r="X522" s="1"/>
  <c r="R522"/>
  <c r="R486"/>
  <c r="Q486"/>
  <c r="S486"/>
  <c r="X486" s="1"/>
  <c r="R454"/>
  <c r="Q454"/>
  <c r="S454"/>
  <c r="X454" s="1"/>
  <c r="R422"/>
  <c r="Q422"/>
  <c r="S422"/>
  <c r="X422" s="1"/>
  <c r="R390"/>
  <c r="S390"/>
  <c r="X390" s="1"/>
  <c r="Q390"/>
  <c r="S537"/>
  <c r="X537" s="1"/>
  <c r="R537"/>
  <c r="Q537"/>
  <c r="Q356"/>
  <c r="S356"/>
  <c r="X356" s="1"/>
  <c r="R356"/>
  <c r="Q324"/>
  <c r="S324"/>
  <c r="X324" s="1"/>
  <c r="R324"/>
  <c r="Q292"/>
  <c r="S292"/>
  <c r="X292" s="1"/>
  <c r="R292"/>
  <c r="Q260"/>
  <c r="S260"/>
  <c r="X260" s="1"/>
  <c r="R260"/>
  <c r="Q228"/>
  <c r="S228"/>
  <c r="X228" s="1"/>
  <c r="R228"/>
  <c r="Q196"/>
  <c r="S196"/>
  <c r="X196" s="1"/>
  <c r="R196"/>
  <c r="Q164"/>
  <c r="S164"/>
  <c r="X164" s="1"/>
  <c r="R164"/>
  <c r="Q132"/>
  <c r="S132"/>
  <c r="X132" s="1"/>
  <c r="R132"/>
  <c r="S343"/>
  <c r="X343" s="1"/>
  <c r="R343"/>
  <c r="Q343"/>
  <c r="S311"/>
  <c r="X311" s="1"/>
  <c r="R311"/>
  <c r="Q311"/>
  <c r="S279"/>
  <c r="X279" s="1"/>
  <c r="R279"/>
  <c r="Q279"/>
  <c r="S247"/>
  <c r="X247" s="1"/>
  <c r="R247"/>
  <c r="Q247"/>
  <c r="S215"/>
  <c r="X215" s="1"/>
  <c r="R215"/>
  <c r="Q215"/>
  <c r="S183"/>
  <c r="X183" s="1"/>
  <c r="R183"/>
  <c r="Q183"/>
  <c r="S151"/>
  <c r="X151" s="1"/>
  <c r="R151"/>
  <c r="Q151"/>
  <c r="Q743"/>
  <c r="S743"/>
  <c r="X743" s="1"/>
  <c r="R743"/>
  <c r="S711"/>
  <c r="X711" s="1"/>
  <c r="R711"/>
  <c r="Q711"/>
  <c r="R679"/>
  <c r="S679"/>
  <c r="X679" s="1"/>
  <c r="Q679"/>
  <c r="R647"/>
  <c r="S647"/>
  <c r="X647" s="1"/>
  <c r="Q647"/>
  <c r="S740"/>
  <c r="X740" s="1"/>
  <c r="R740"/>
  <c r="Q740"/>
  <c r="R708"/>
  <c r="S708"/>
  <c r="X708" s="1"/>
  <c r="Q708"/>
  <c r="R676"/>
  <c r="S676"/>
  <c r="X676" s="1"/>
  <c r="Q676"/>
  <c r="R644"/>
  <c r="S644"/>
  <c r="X644" s="1"/>
  <c r="Q644"/>
  <c r="S606"/>
  <c r="X606" s="1"/>
  <c r="R606"/>
  <c r="Q606"/>
  <c r="R633"/>
  <c r="Q633"/>
  <c r="S633"/>
  <c r="X633" s="1"/>
  <c r="R601"/>
  <c r="Q601"/>
  <c r="S601"/>
  <c r="X601" s="1"/>
  <c r="Q573"/>
  <c r="S573"/>
  <c r="X573" s="1"/>
  <c r="R573"/>
  <c r="S511"/>
  <c r="X511" s="1"/>
  <c r="R511"/>
  <c r="Q511"/>
  <c r="S479"/>
  <c r="X479" s="1"/>
  <c r="R479"/>
  <c r="Q479"/>
  <c r="S447"/>
  <c r="X447" s="1"/>
  <c r="R447"/>
  <c r="Q447"/>
  <c r="S415"/>
  <c r="X415" s="1"/>
  <c r="R415"/>
  <c r="Q415"/>
  <c r="R383"/>
  <c r="Q383"/>
  <c r="S383"/>
  <c r="X383" s="1"/>
  <c r="Q532"/>
  <c r="R532"/>
  <c r="S532"/>
  <c r="X532" s="1"/>
  <c r="S531"/>
  <c r="X531" s="1"/>
  <c r="R531"/>
  <c r="Q531"/>
  <c r="R492"/>
  <c r="Q492"/>
  <c r="S492"/>
  <c r="X492" s="1"/>
  <c r="R460"/>
  <c r="Q460"/>
  <c r="S460"/>
  <c r="X460" s="1"/>
  <c r="R428"/>
  <c r="Q428"/>
  <c r="S428"/>
  <c r="X428" s="1"/>
  <c r="R396"/>
  <c r="S396"/>
  <c r="X396" s="1"/>
  <c r="Q396"/>
  <c r="S548"/>
  <c r="X548" s="1"/>
  <c r="Q548"/>
  <c r="R548"/>
  <c r="Q362"/>
  <c r="S362"/>
  <c r="X362" s="1"/>
  <c r="R362"/>
  <c r="Q330"/>
  <c r="S330"/>
  <c r="X330" s="1"/>
  <c r="R330"/>
  <c r="Q298"/>
  <c r="S298"/>
  <c r="X298" s="1"/>
  <c r="R298"/>
  <c r="Q266"/>
  <c r="S266"/>
  <c r="X266" s="1"/>
  <c r="R266"/>
  <c r="Q234"/>
  <c r="S234"/>
  <c r="X234" s="1"/>
  <c r="R234"/>
  <c r="Q202"/>
  <c r="S202"/>
  <c r="X202" s="1"/>
  <c r="R202"/>
  <c r="Q170"/>
  <c r="S170"/>
  <c r="X170" s="1"/>
  <c r="R170"/>
  <c r="Q138"/>
  <c r="S138"/>
  <c r="X138" s="1"/>
  <c r="R138"/>
  <c r="S349"/>
  <c r="X349" s="1"/>
  <c r="R349"/>
  <c r="Q349"/>
  <c r="S317"/>
  <c r="X317" s="1"/>
  <c r="R317"/>
  <c r="Q317"/>
  <c r="S285"/>
  <c r="X285" s="1"/>
  <c r="R285"/>
  <c r="Q285"/>
  <c r="S253"/>
  <c r="X253" s="1"/>
  <c r="R253"/>
  <c r="Q253"/>
  <c r="S221"/>
  <c r="X221" s="1"/>
  <c r="R221"/>
  <c r="Q221"/>
  <c r="S189"/>
  <c r="X189" s="1"/>
  <c r="R189"/>
  <c r="Q189"/>
  <c r="S157"/>
  <c r="X157" s="1"/>
  <c r="R157"/>
  <c r="Q157"/>
  <c r="Q749"/>
  <c r="S749"/>
  <c r="X749" s="1"/>
  <c r="R749"/>
  <c r="S717"/>
  <c r="X717" s="1"/>
  <c r="R717"/>
  <c r="Q717"/>
  <c r="R685"/>
  <c r="S685"/>
  <c r="X685" s="1"/>
  <c r="Q685"/>
  <c r="R653"/>
  <c r="S653"/>
  <c r="X653" s="1"/>
  <c r="Q653"/>
  <c r="S746"/>
  <c r="X746" s="1"/>
  <c r="R746"/>
  <c r="Q746"/>
  <c r="R714"/>
  <c r="Q714"/>
  <c r="S714"/>
  <c r="X714" s="1"/>
  <c r="R682"/>
  <c r="S682"/>
  <c r="X682" s="1"/>
  <c r="Q682"/>
  <c r="R650"/>
  <c r="S650"/>
  <c r="X650" s="1"/>
  <c r="Q650"/>
  <c r="S612"/>
  <c r="X612" s="1"/>
  <c r="R612"/>
  <c r="Q612"/>
  <c r="S580"/>
  <c r="X580" s="1"/>
  <c r="R580"/>
  <c r="Q580"/>
  <c r="R607"/>
  <c r="Q607"/>
  <c r="S607"/>
  <c r="X607" s="1"/>
  <c r="R642"/>
  <c r="S642"/>
  <c r="X642" s="1"/>
  <c r="Q642"/>
  <c r="S519"/>
  <c r="X519" s="1"/>
  <c r="R519"/>
  <c r="Q519"/>
  <c r="S485"/>
  <c r="X485" s="1"/>
  <c r="R485"/>
  <c r="Q485"/>
  <c r="S453"/>
  <c r="X453" s="1"/>
  <c r="R453"/>
  <c r="Q453"/>
  <c r="S421"/>
  <c r="X421" s="1"/>
  <c r="R421"/>
  <c r="Q421"/>
  <c r="R389"/>
  <c r="Q389"/>
  <c r="S389"/>
  <c r="X389" s="1"/>
  <c r="S546"/>
  <c r="X546" s="1"/>
  <c r="Q546"/>
  <c r="R546"/>
  <c r="Q543"/>
  <c r="S543"/>
  <c r="X543" s="1"/>
  <c r="R543"/>
  <c r="R498"/>
  <c r="Q498"/>
  <c r="S498"/>
  <c r="X498" s="1"/>
  <c r="R466"/>
  <c r="Q466"/>
  <c r="S466"/>
  <c r="X466" s="1"/>
  <c r="R434"/>
  <c r="Q434"/>
  <c r="S434"/>
  <c r="X434" s="1"/>
  <c r="R402"/>
  <c r="Q402"/>
  <c r="S402"/>
  <c r="X402" s="1"/>
  <c r="S560"/>
  <c r="X560" s="1"/>
  <c r="Q560"/>
  <c r="R560"/>
  <c r="Q368"/>
  <c r="S368"/>
  <c r="X368" s="1"/>
  <c r="R368"/>
  <c r="Q336"/>
  <c r="S336"/>
  <c r="X336" s="1"/>
  <c r="R336"/>
  <c r="Q304"/>
  <c r="S304"/>
  <c r="X304" s="1"/>
  <c r="R304"/>
  <c r="Q272"/>
  <c r="S272"/>
  <c r="X272" s="1"/>
  <c r="R272"/>
  <c r="Q240"/>
  <c r="S240"/>
  <c r="X240" s="1"/>
  <c r="R240"/>
  <c r="Q208"/>
  <c r="S208"/>
  <c r="X208" s="1"/>
  <c r="R208"/>
  <c r="Q176"/>
  <c r="S176"/>
  <c r="X176" s="1"/>
  <c r="R176"/>
  <c r="Q144"/>
  <c r="S144"/>
  <c r="X144" s="1"/>
  <c r="R144"/>
  <c r="S355"/>
  <c r="X355" s="1"/>
  <c r="R355"/>
  <c r="Q355"/>
  <c r="S323"/>
  <c r="X323" s="1"/>
  <c r="R323"/>
  <c r="Q323"/>
  <c r="S291"/>
  <c r="X291" s="1"/>
  <c r="R291"/>
  <c r="Q291"/>
  <c r="S259"/>
  <c r="X259" s="1"/>
  <c r="R259"/>
  <c r="Q259"/>
  <c r="S227"/>
  <c r="X227" s="1"/>
  <c r="R227"/>
  <c r="Q227"/>
  <c r="S195"/>
  <c r="X195" s="1"/>
  <c r="R195"/>
  <c r="Q195"/>
  <c r="S163"/>
  <c r="X163" s="1"/>
  <c r="R163"/>
  <c r="Q163"/>
  <c r="S131"/>
  <c r="X131" s="1"/>
  <c r="R131"/>
  <c r="Q131"/>
  <c r="R128"/>
  <c r="Q128"/>
  <c r="S128"/>
  <c r="X128" s="1"/>
  <c r="Q125"/>
  <c r="S125"/>
  <c r="X125" s="1"/>
  <c r="R125"/>
  <c r="R126"/>
  <c r="Q126"/>
  <c r="S126"/>
  <c r="X126" s="1"/>
  <c r="R124"/>
  <c r="Q124"/>
  <c r="S124"/>
  <c r="X124" s="1"/>
  <c r="Q129"/>
  <c r="S129"/>
  <c r="X129" s="1"/>
  <c r="R129"/>
  <c r="Q121"/>
  <c r="R121"/>
  <c r="S121"/>
  <c r="X121" s="1"/>
  <c r="Q11"/>
  <c r="R11"/>
  <c r="S11"/>
  <c r="X11" s="1"/>
  <c r="Q123"/>
  <c r="S123"/>
  <c r="X123" s="1"/>
  <c r="R123"/>
  <c r="R130"/>
  <c r="Q130"/>
  <c r="S130"/>
  <c r="X130" s="1"/>
  <c r="R63"/>
  <c r="Q63"/>
  <c r="S63"/>
  <c r="X63" s="1"/>
  <c r="Q127"/>
  <c r="S127"/>
  <c r="X127" s="1"/>
  <c r="R127"/>
  <c r="R122"/>
  <c r="Q122"/>
  <c r="S122"/>
  <c r="X122" s="1"/>
  <c r="R10" l="1"/>
  <c r="Q10"/>
  <c r="S10"/>
  <c r="X10" s="1"/>
  <c r="AC8" l="1"/>
  <c r="AB8"/>
  <c r="AF8"/>
  <c r="AD8"/>
  <c r="AH8"/>
  <c r="AJ8"/>
  <c r="AL8"/>
  <c r="AA8" l="1"/>
  <c r="AM8" s="1"/>
  <c r="AK8" l="1"/>
  <c r="AI8"/>
  <c r="AG8"/>
  <c r="AE8"/>
  <c r="S1"/>
</calcChain>
</file>

<file path=xl/sharedStrings.xml><?xml version="1.0" encoding="utf-8"?>
<sst xmlns="http://schemas.openxmlformats.org/spreadsheetml/2006/main" count="36980" uniqueCount="4019">
  <si>
    <t>HỌC VIỆN CÔNG NGHỆ BƯU CHÍNH VIỄN THÔNG</t>
  </si>
  <si>
    <t>TRUNG TÂM KHẢO THÍ VÀ ĐẢM BẢO CHẤT LƯỢNG GIÁO DỤC</t>
  </si>
  <si>
    <t>Học phần:</t>
  </si>
  <si>
    <t>Số tín chỉ:</t>
  </si>
  <si>
    <t>Số
TT</t>
  </si>
  <si>
    <t>Mã SV</t>
  </si>
  <si>
    <t>Họ và tên</t>
  </si>
  <si>
    <t>Lớp</t>
  </si>
  <si>
    <t>Điểm CC</t>
  </si>
  <si>
    <t>Điểm TBKT</t>
  </si>
  <si>
    <t>Điểm TN-TH</t>
  </si>
  <si>
    <t>Điểm BTTL</t>
  </si>
  <si>
    <t>Mã đề</t>
  </si>
  <si>
    <t>Số tờ</t>
  </si>
  <si>
    <t>Ký tên</t>
  </si>
  <si>
    <t>Điểm
THI</t>
  </si>
  <si>
    <t>Điểm
KTHP</t>
  </si>
  <si>
    <t>Điểm hệ
chữ</t>
  </si>
  <si>
    <t>Xếp loại</t>
  </si>
  <si>
    <t>Ghi chú</t>
  </si>
  <si>
    <t>Phòng thi</t>
  </si>
  <si>
    <t>KT</t>
  </si>
  <si>
    <t>CC</t>
  </si>
  <si>
    <t>ĐCT</t>
  </si>
  <si>
    <t>Tỷ lệ</t>
  </si>
  <si>
    <t>SL</t>
  </si>
  <si>
    <t>Trọng số:</t>
  </si>
  <si>
    <t/>
  </si>
  <si>
    <t>Thi đạt</t>
  </si>
  <si>
    <t>Thi lại</t>
  </si>
  <si>
    <t>Học lại</t>
  </si>
  <si>
    <t>Vắng thi</t>
  </si>
  <si>
    <t>Vi phạm quy chế thi</t>
  </si>
  <si>
    <t>Sỹ số</t>
  </si>
  <si>
    <t>Học phần</t>
  </si>
  <si>
    <t xml:space="preserve">Ngày thi: </t>
  </si>
  <si>
    <t>GioThi</t>
  </si>
  <si>
    <t>NgayThi</t>
  </si>
  <si>
    <t>Phòng thi:</t>
  </si>
  <si>
    <t>Nhóm:</t>
  </si>
  <si>
    <t>MaSV</t>
  </si>
  <si>
    <t>INT1156</t>
  </si>
  <si>
    <t>Tin học cơ sở 3</t>
  </si>
  <si>
    <t>INT14100</t>
  </si>
  <si>
    <t>An ninh mạng</t>
  </si>
  <si>
    <t>INT1484</t>
  </si>
  <si>
    <t>An toàn hệ điều hành</t>
  </si>
  <si>
    <t>INT1482</t>
  </si>
  <si>
    <t>An toàn mạng</t>
  </si>
  <si>
    <t>INT1483</t>
  </si>
  <si>
    <t>An toàn mạng nâng cao</t>
  </si>
  <si>
    <t>INT1499</t>
  </si>
  <si>
    <t>An toàn phần mềm</t>
  </si>
  <si>
    <t>INT14105</t>
  </si>
  <si>
    <t>An toàn ứng dụng web và cơ sở dữ liệu</t>
  </si>
  <si>
    <t>INT1303</t>
  </si>
  <si>
    <t>An toàn và bảo mật hệ thống thông tin</t>
  </si>
  <si>
    <t>INT1404</t>
  </si>
  <si>
    <t>Các hệ thống dựa trên tri thức</t>
  </si>
  <si>
    <t>INT1405</t>
  </si>
  <si>
    <t>Các hệ thống phân tán</t>
  </si>
  <si>
    <t>INT14102</t>
  </si>
  <si>
    <t>Các kỹ thuật giấu tin</t>
  </si>
  <si>
    <t>INT1470</t>
  </si>
  <si>
    <t>Các kỹ thuật lập trình</t>
  </si>
  <si>
    <t>INT1306</t>
  </si>
  <si>
    <t>Cấu trúc dữ liệu và giải thuật</t>
  </si>
  <si>
    <t>INT1408</t>
  </si>
  <si>
    <t>Chuyên đề công nghệ phần mềm</t>
  </si>
  <si>
    <t>INT1409</t>
  </si>
  <si>
    <t>Chuyên đề hệ thống thông tin</t>
  </si>
  <si>
    <t>INT1472</t>
  </si>
  <si>
    <t>Cơ sở an toàn thông tin</t>
  </si>
  <si>
    <t>INT1313</t>
  </si>
  <si>
    <t>Cơ sở dữ liệu</t>
  </si>
  <si>
    <t>INT1414</t>
  </si>
  <si>
    <t>Cơ sở dữ liệu phân tán</t>
  </si>
  <si>
    <t>INT1416</t>
  </si>
  <si>
    <t>Đảm bảo chất lượng phần mềm</t>
  </si>
  <si>
    <t>INT1418</t>
  </si>
  <si>
    <t>Hệ cơ sở dữ liệu đa phương tiện</t>
  </si>
  <si>
    <t>INT1319</t>
  </si>
  <si>
    <t>Hệ điều hành</t>
  </si>
  <si>
    <t>INT1487</t>
  </si>
  <si>
    <t>Hệ điều hành Windows và Linux/Unix</t>
  </si>
  <si>
    <t>INT1422</t>
  </si>
  <si>
    <t>Kho dữ liệu và khai phá dữ liệu</t>
  </si>
  <si>
    <t>INT14107</t>
  </si>
  <si>
    <t>Kiểm thử xâm nhập mạng</t>
  </si>
  <si>
    <t>INT1323</t>
  </si>
  <si>
    <t>Kiến trúc máy tính</t>
  </si>
  <si>
    <t>INT1427</t>
  </si>
  <si>
    <t>Kiến trúc và thiết kế phần mềm</t>
  </si>
  <si>
    <t>Kỹ thuật đồ họa</t>
  </si>
  <si>
    <t>INT13111</t>
  </si>
  <si>
    <t>INT14103</t>
  </si>
  <si>
    <t>Kỹ thuật lập trình hướng đối tượng</t>
  </si>
  <si>
    <t>INT1429M</t>
  </si>
  <si>
    <t>Kỹ thuật theo dõi và giám sát an toàn mạng</t>
  </si>
  <si>
    <t>INT1330</t>
  </si>
  <si>
    <t>Kỹ thuật vi xử lý</t>
  </si>
  <si>
    <t>INT1332</t>
  </si>
  <si>
    <t>Lập trình hướng đối tượng</t>
  </si>
  <si>
    <t>INT1433</t>
  </si>
  <si>
    <t>Lập trình mạng</t>
  </si>
  <si>
    <t>INT1434</t>
  </si>
  <si>
    <t>Lập trình Web</t>
  </si>
  <si>
    <t>INT1336</t>
  </si>
  <si>
    <t>Mạng máy tính</t>
  </si>
  <si>
    <t>INT1344</t>
  </si>
  <si>
    <t>Mật mã học cơ sở</t>
  </si>
  <si>
    <t>INT1491</t>
  </si>
  <si>
    <t>Mật mã học nâng cao</t>
  </si>
  <si>
    <t>INT1339</t>
  </si>
  <si>
    <t>Ngôn ngữ lập trình C++</t>
  </si>
  <si>
    <t>INT13108</t>
  </si>
  <si>
    <t>Ngôn ngữ lập trình Java</t>
  </si>
  <si>
    <t>INT1340</t>
  </si>
  <si>
    <t>Nhập môn công nghệ phần mềm</t>
  </si>
  <si>
    <t>INT1341</t>
  </si>
  <si>
    <t>Nhập môn trí tuệ nhân tạo</t>
  </si>
  <si>
    <t>INT14104</t>
  </si>
  <si>
    <t>Phân tích thiết kế đảm bảo chất lượng phần mềm</t>
  </si>
  <si>
    <t>INT1342M</t>
  </si>
  <si>
    <t>Phân tích và thiết kế hệ thống thông tin</t>
  </si>
  <si>
    <t>INT1497</t>
  </si>
  <si>
    <t>Phát triển hệ thống dựa trên tri thức</t>
  </si>
  <si>
    <t>INT1445</t>
  </si>
  <si>
    <t>Phát triển hệ thống thông tin quản lý</t>
  </si>
  <si>
    <t>INT1446</t>
  </si>
  <si>
    <t>Phát triển hệ thống thương mại điện tử</t>
  </si>
  <si>
    <t>INT1448</t>
  </si>
  <si>
    <t>Phát triển phần mềm hướng dịch vụ</t>
  </si>
  <si>
    <t>INT1449</t>
  </si>
  <si>
    <t>Phát triển ứng dụng cho các thiết bị di động</t>
  </si>
  <si>
    <t>INT1498</t>
  </si>
  <si>
    <t>Phát triển ứng dụng phân tán</t>
  </si>
  <si>
    <t>INT14106</t>
  </si>
  <si>
    <t>Quản lý an toàn thông tin</t>
  </si>
  <si>
    <t>INT1450</t>
  </si>
  <si>
    <t>Quản lý dự án phần mềm</t>
  </si>
  <si>
    <t>INT1154</t>
  </si>
  <si>
    <t>Tin học cơ sở 1</t>
  </si>
  <si>
    <t>INT1155</t>
  </si>
  <si>
    <t>Tin học cơ sở 2</t>
  </si>
  <si>
    <t>INT1357</t>
  </si>
  <si>
    <t>Tin học quản lý</t>
  </si>
  <si>
    <t>INT1358</t>
  </si>
  <si>
    <t>Toán rời rạc 1</t>
  </si>
  <si>
    <t>INT1359</t>
  </si>
  <si>
    <t>Toán rời rạc 2</t>
  </si>
  <si>
    <t>INT1461</t>
  </si>
  <si>
    <t>Xây dựng các hệ thống nhúng</t>
  </si>
  <si>
    <t>B18DCCN044</t>
  </si>
  <si>
    <t>B18DCCN588</t>
  </si>
  <si>
    <t>B18DCVT119</t>
  </si>
  <si>
    <t>B18DCDT209</t>
  </si>
  <si>
    <t>B13DCDT060</t>
  </si>
  <si>
    <t>B17DCVT151</t>
  </si>
  <si>
    <t>202-A2</t>
  </si>
  <si>
    <t>B17DCCN731</t>
  </si>
  <si>
    <t>B17DCCN656</t>
  </si>
  <si>
    <t>201-A2</t>
  </si>
  <si>
    <t>B17DCCN737</t>
  </si>
  <si>
    <t>B16DCCN523</t>
  </si>
  <si>
    <t>502-A2</t>
  </si>
  <si>
    <t>401-A2</t>
  </si>
  <si>
    <t>B17DCCN719</t>
  </si>
  <si>
    <t>B17DCCN440</t>
  </si>
  <si>
    <t>B17DCCN589</t>
  </si>
  <si>
    <t>B17DCCN758</t>
  </si>
  <si>
    <t>305-A2</t>
  </si>
  <si>
    <t>101-A2</t>
  </si>
  <si>
    <t>B17DCAT088</t>
  </si>
  <si>
    <t>B17DCCN168</t>
  </si>
  <si>
    <t>B17DCCN302</t>
  </si>
  <si>
    <t>302-A2</t>
  </si>
  <si>
    <t>B16DCCN111</t>
  </si>
  <si>
    <t>203-A2</t>
  </si>
  <si>
    <t>402-A2</t>
  </si>
  <si>
    <t>B17DCCN212</t>
  </si>
  <si>
    <t>301-A2</t>
  </si>
  <si>
    <t>B15DCCN354</t>
  </si>
  <si>
    <t>B15DCCN378</t>
  </si>
  <si>
    <t>B15DCCN580</t>
  </si>
  <si>
    <t>B15DCCN669</t>
  </si>
  <si>
    <t>B15DCCN390</t>
  </si>
  <si>
    <t>B15DCCN590</t>
  </si>
  <si>
    <t>102-A2</t>
  </si>
  <si>
    <t>B17DCCN008</t>
  </si>
  <si>
    <t>B17DCCN296</t>
  </si>
  <si>
    <t>B17DCCN548</t>
  </si>
  <si>
    <t>B17DCCN376</t>
  </si>
  <si>
    <t>B15DCCN010</t>
  </si>
  <si>
    <t>B15DCCN484</t>
  </si>
  <si>
    <t>B15DCCN338</t>
  </si>
  <si>
    <t>B15DCCN385</t>
  </si>
  <si>
    <t>B18DCCN313</t>
  </si>
  <si>
    <t>B18DCCN308</t>
  </si>
  <si>
    <t>B18DCCN529</t>
  </si>
  <si>
    <t>B18DCCN182</t>
  </si>
  <si>
    <t>B18DCCN054</t>
  </si>
  <si>
    <t>B18DCCN066</t>
  </si>
  <si>
    <t>B16DCDT032</t>
  </si>
  <si>
    <t>B18DCCN327</t>
  </si>
  <si>
    <t>B18DCCN393</t>
  </si>
  <si>
    <t>B18DCVT385</t>
  </si>
  <si>
    <t>B15DCVT082</t>
  </si>
  <si>
    <t>B15DCDT120</t>
  </si>
  <si>
    <t>B18DCCN570</t>
  </si>
  <si>
    <t>B18DCCN579</t>
  </si>
  <si>
    <t>B16DCCN026</t>
  </si>
  <si>
    <t>B16DCCN210</t>
  </si>
  <si>
    <t>B16DCCN269</t>
  </si>
  <si>
    <t>B16DCCN041</t>
  </si>
  <si>
    <t>304-A2</t>
  </si>
  <si>
    <t>B16DCCN526</t>
  </si>
  <si>
    <t>B16DCCN195</t>
  </si>
  <si>
    <t>B16DCCN201</t>
  </si>
  <si>
    <t>B16DCCN241</t>
  </si>
  <si>
    <t>B16DCCN503</t>
  </si>
  <si>
    <t>B16DCCN021</t>
  </si>
  <si>
    <t>B16DCCN531</t>
  </si>
  <si>
    <t>B16DCCN266</t>
  </si>
  <si>
    <t>405-A2</t>
  </si>
  <si>
    <t>B16DCDT022</t>
  </si>
  <si>
    <t>B16DCDT078</t>
  </si>
  <si>
    <t>B18DCCN230</t>
  </si>
  <si>
    <t>B14DCCN494</t>
  </si>
  <si>
    <t>B18DCCN283</t>
  </si>
  <si>
    <t>B18DCDT146</t>
  </si>
  <si>
    <t>B18DCCN534</t>
  </si>
  <si>
    <t>B18DCCN697</t>
  </si>
  <si>
    <t>B18DCCN314</t>
  </si>
  <si>
    <t>B18DCDT185</t>
  </si>
  <si>
    <t>B15DCVT043</t>
  </si>
  <si>
    <t>B15DCDT068</t>
  </si>
  <si>
    <t>B17DCVT254</t>
  </si>
  <si>
    <t>B16DCVT239</t>
  </si>
  <si>
    <t>B15DCDT194</t>
  </si>
  <si>
    <t>B16DCDT204</t>
  </si>
  <si>
    <t>B14DCDT059</t>
  </si>
  <si>
    <t>B18DCCN114</t>
  </si>
  <si>
    <t>B18DCVT109</t>
  </si>
  <si>
    <t>B18DCVT299</t>
  </si>
  <si>
    <t>B17DCVT056</t>
  </si>
  <si>
    <t>B15DCVT474</t>
  </si>
  <si>
    <t>B17DCVT191</t>
  </si>
  <si>
    <t>B17DCVT290</t>
  </si>
  <si>
    <t>B16DCDT191</t>
  </si>
  <si>
    <t>B15DCCN031</t>
  </si>
  <si>
    <t>B15DCVT122</t>
  </si>
  <si>
    <t>B15DCAT146</t>
  </si>
  <si>
    <t>B15DCCN529</t>
  </si>
  <si>
    <t>B15DCCN556</t>
  </si>
  <si>
    <t>B15DCPT052</t>
  </si>
  <si>
    <t>B15DCVT442</t>
  </si>
  <si>
    <t>B15DCQT199</t>
  </si>
  <si>
    <t>B17DCDT190</t>
  </si>
  <si>
    <t>B17DCDT194</t>
  </si>
  <si>
    <t>B18DCCN003</t>
  </si>
  <si>
    <t>B18DCDT026</t>
  </si>
  <si>
    <t>B18DCCN116</t>
  </si>
  <si>
    <t>B18DCVT101</t>
  </si>
  <si>
    <t>B17DCDT161</t>
  </si>
  <si>
    <t>B17DCDT172</t>
  </si>
  <si>
    <t>B18DCCN628</t>
  </si>
  <si>
    <t>B18DCDT254</t>
  </si>
  <si>
    <t>B18DCCN380</t>
  </si>
  <si>
    <t>B18DCCN278</t>
  </si>
  <si>
    <t>B15DCCN235</t>
  </si>
  <si>
    <t>505-A2</t>
  </si>
  <si>
    <t>B15DCCN183</t>
  </si>
  <si>
    <t>B15DCCN370</t>
  </si>
  <si>
    <t>B15DCAT152</t>
  </si>
  <si>
    <t>B15DCAT181</t>
  </si>
  <si>
    <t>B15DCDT031</t>
  </si>
  <si>
    <t>B15DCDT040</t>
  </si>
  <si>
    <t>B15DCDT078</t>
  </si>
  <si>
    <t>B17DCVT182</t>
  </si>
  <si>
    <t>B18DCCN677</t>
  </si>
  <si>
    <t>B18DCCN171</t>
  </si>
  <si>
    <t>B18DCDT174</t>
  </si>
  <si>
    <t>B18DCCN083</t>
  </si>
  <si>
    <t>B18DCCN371</t>
  </si>
  <si>
    <t>B18DCCN084</t>
  </si>
  <si>
    <t>B18DCVT158</t>
  </si>
  <si>
    <t>B18DCVT352</t>
  </si>
  <si>
    <t>B16DCVT139</t>
  </si>
  <si>
    <t>B15DCKT199</t>
  </si>
  <si>
    <t>B15DCCN133</t>
  </si>
  <si>
    <t>B14DCCN433</t>
  </si>
  <si>
    <t>B15DCDT183</t>
  </si>
  <si>
    <t>B15DCDT084</t>
  </si>
  <si>
    <t>B15DCDT001</t>
  </si>
  <si>
    <t>B15DCDT226</t>
  </si>
  <si>
    <t>B15DCDT115</t>
  </si>
  <si>
    <t>B17DCCN059</t>
  </si>
  <si>
    <t>B17DCVT038</t>
  </si>
  <si>
    <t>B17DCVT049</t>
  </si>
  <si>
    <t>B17DCCN111</t>
  </si>
  <si>
    <t>B17DCVT053</t>
  </si>
  <si>
    <t>B17DCAT059</t>
  </si>
  <si>
    <t>B17DCAT075</t>
  </si>
  <si>
    <t>B17DCCN288</t>
  </si>
  <si>
    <t>B17DCCN393</t>
  </si>
  <si>
    <t>B17DCVT270</t>
  </si>
  <si>
    <t>B17DCAT155</t>
  </si>
  <si>
    <t>B17DCVT306</t>
  </si>
  <si>
    <t>B17DCCN564</t>
  </si>
  <si>
    <t>B17DCVT353</t>
  </si>
  <si>
    <t>B17DCDT189</t>
  </si>
  <si>
    <t>B17DCCN693</t>
  </si>
  <si>
    <t>B17DCVT005</t>
  </si>
  <si>
    <t>B17DCDT006</t>
  </si>
  <si>
    <t>B17DCCN023</t>
  </si>
  <si>
    <t>B17DCCN025</t>
  </si>
  <si>
    <t>B17DCVT014</t>
  </si>
  <si>
    <t>B17DCCN074</t>
  </si>
  <si>
    <t>B17DCCN178</t>
  </si>
  <si>
    <t>B17DCVT092</t>
  </si>
  <si>
    <t>B17DCDT039</t>
  </si>
  <si>
    <t>B17DCCN188</t>
  </si>
  <si>
    <t>B17DCDT080</t>
  </si>
  <si>
    <t>B17DCCN315</t>
  </si>
  <si>
    <t>B17DCVT203</t>
  </si>
  <si>
    <t>B17DCVT213</t>
  </si>
  <si>
    <t>B17DCDT116</t>
  </si>
  <si>
    <t>B17DCVT243</t>
  </si>
  <si>
    <t>B17DCCN436</t>
  </si>
  <si>
    <t>B17DCCN463</t>
  </si>
  <si>
    <t>B17DCVT264</t>
  </si>
  <si>
    <t>B17DCCN476</t>
  </si>
  <si>
    <t>B17DCVT309</t>
  </si>
  <si>
    <t>B17DCAT172</t>
  </si>
  <si>
    <t>B17DCDT180</t>
  </si>
  <si>
    <t>B17DCVT395</t>
  </si>
  <si>
    <t>B17DCDT212</t>
  </si>
  <si>
    <t>B13DCAT095</t>
  </si>
  <si>
    <t>B16DCVT400</t>
  </si>
  <si>
    <t>B16DCVT058</t>
  </si>
  <si>
    <t>B15DCVT179</t>
  </si>
  <si>
    <t>B16DCVT153</t>
  </si>
  <si>
    <t>B15DCVT209</t>
  </si>
  <si>
    <t>B16DCVT200</t>
  </si>
  <si>
    <t>B15DCVT307</t>
  </si>
  <si>
    <t>B16DCVT271</t>
  </si>
  <si>
    <t>B16DCVT300</t>
  </si>
  <si>
    <t>B16DCVT006</t>
  </si>
  <si>
    <t>B16DCVT025</t>
  </si>
  <si>
    <t>B16DCVT089</t>
  </si>
  <si>
    <t>B16DCVT241</t>
  </si>
  <si>
    <t>B16DCVT274</t>
  </si>
  <si>
    <t>B16DCVT333</t>
  </si>
  <si>
    <t>B16DCVT065</t>
  </si>
  <si>
    <t>B16DCVT146</t>
  </si>
  <si>
    <t>B16DCVT190</t>
  </si>
  <si>
    <t>B16DCVT197</t>
  </si>
  <si>
    <t>B16DCVT249</t>
  </si>
  <si>
    <t>B16DCVT323</t>
  </si>
  <si>
    <t>B16DCVT334</t>
  </si>
  <si>
    <t>B16DCVT014</t>
  </si>
  <si>
    <t>B16DCVT019</t>
  </si>
  <si>
    <t>B16DCVT034</t>
  </si>
  <si>
    <t>B16DCVT060</t>
  </si>
  <si>
    <t>B16DCVT220</t>
  </si>
  <si>
    <t>B16DCVT261</t>
  </si>
  <si>
    <t>B16DCVT270</t>
  </si>
  <si>
    <t>B15DCVT415</t>
  </si>
  <si>
    <t>B14DCVT650</t>
  </si>
  <si>
    <t>B16DCVT340</t>
  </si>
  <si>
    <t>B14DCVT536</t>
  </si>
  <si>
    <t>B16DCVT044</t>
  </si>
  <si>
    <t>B16DCVT105</t>
  </si>
  <si>
    <t>B16DCVT137</t>
  </si>
  <si>
    <t>B14DCVT191</t>
  </si>
  <si>
    <t>B17DCDT011</t>
  </si>
  <si>
    <t>B17DCDT018</t>
  </si>
  <si>
    <t>B17DCDT052</t>
  </si>
  <si>
    <t>B17DCDT031</t>
  </si>
  <si>
    <t>B17DCDT057</t>
  </si>
  <si>
    <t>B17DCDT091</t>
  </si>
  <si>
    <t>B17DCDT101</t>
  </si>
  <si>
    <t>B17DCDT108</t>
  </si>
  <si>
    <t>B17DCDT119</t>
  </si>
  <si>
    <t>B17DCDT152</t>
  </si>
  <si>
    <t>B17DCDT146</t>
  </si>
  <si>
    <t>B17DCDT156</t>
  </si>
  <si>
    <t>B17DCDT169</t>
  </si>
  <si>
    <t>B17DCDT179</t>
  </si>
  <si>
    <t>B17DCDT054</t>
  </si>
  <si>
    <t>B17DCDT178</t>
  </si>
  <si>
    <t>B17DCDT007</t>
  </si>
  <si>
    <t>B17DCDT010</t>
  </si>
  <si>
    <t>B17DCDT065</t>
  </si>
  <si>
    <t>B17DCDT069</t>
  </si>
  <si>
    <t>B17DCDT092</t>
  </si>
  <si>
    <t>B17DCDT100</t>
  </si>
  <si>
    <t>B17DCDT121</t>
  </si>
  <si>
    <t>B17DCDT126</t>
  </si>
  <si>
    <t>B17DCDT200</t>
  </si>
  <si>
    <t>B17DCDT111</t>
  </si>
  <si>
    <t>B17DCDT084</t>
  </si>
  <si>
    <t>B17DCDT002</t>
  </si>
  <si>
    <t>B17DCDT012</t>
  </si>
  <si>
    <t>B17DCDT017</t>
  </si>
  <si>
    <t>B17DCDT047</t>
  </si>
  <si>
    <t>B17DCDT050</t>
  </si>
  <si>
    <t>B17DCDT038</t>
  </si>
  <si>
    <t>B17DCDT042</t>
  </si>
  <si>
    <t>B17DCDT058</t>
  </si>
  <si>
    <t>B17DCDT066</t>
  </si>
  <si>
    <t>B17DCDT093</t>
  </si>
  <si>
    <t>B17DCDT114</t>
  </si>
  <si>
    <t>B17DCDT118</t>
  </si>
  <si>
    <t>B17DCDT128</t>
  </si>
  <si>
    <t>B17DCDT136</t>
  </si>
  <si>
    <t>B17DCDT141</t>
  </si>
  <si>
    <t>B17DCDT148</t>
  </si>
  <si>
    <t>B17DCDT209</t>
  </si>
  <si>
    <t>B17DCDT019</t>
  </si>
  <si>
    <t>B17DCDT023</t>
  </si>
  <si>
    <t>B17DCDT026</t>
  </si>
  <si>
    <t>B17DCDT062</t>
  </si>
  <si>
    <t>B17DCDT071</t>
  </si>
  <si>
    <t>B17DCDT078</t>
  </si>
  <si>
    <t>B17DCDT082</t>
  </si>
  <si>
    <t>B17DCDT085</t>
  </si>
  <si>
    <t>B17DCDT098</t>
  </si>
  <si>
    <t>B17DCDT102</t>
  </si>
  <si>
    <t>B17DCDT103</t>
  </si>
  <si>
    <t>B17DCDT104</t>
  </si>
  <si>
    <t>B17DCDT110</t>
  </si>
  <si>
    <t>B17DCDT113</t>
  </si>
  <si>
    <t>B17DCDT122</t>
  </si>
  <si>
    <t>B17DCDT124</t>
  </si>
  <si>
    <t>B17DCDT145</t>
  </si>
  <si>
    <t>B17DCDT157</t>
  </si>
  <si>
    <t>B17DCDT177</t>
  </si>
  <si>
    <t>B17DCDT183</t>
  </si>
  <si>
    <t>B17DCDT186</t>
  </si>
  <si>
    <t>B17DCDT191</t>
  </si>
  <si>
    <t>B17DCDT193</t>
  </si>
  <si>
    <t>B17DCDT211</t>
  </si>
  <si>
    <t>B17DCDT218</t>
  </si>
  <si>
    <t>B17DCDT079</t>
  </si>
  <si>
    <t>B17DCDT125</t>
  </si>
  <si>
    <t>B17DCDT153</t>
  </si>
  <si>
    <t>B17DCDT174</t>
  </si>
  <si>
    <t>B17DCDT192</t>
  </si>
  <si>
    <t>B17DCDT205</t>
  </si>
  <si>
    <t>B16DCDT001</t>
  </si>
  <si>
    <t>B17DCDT045</t>
  </si>
  <si>
    <t>B17DCDT089</t>
  </si>
  <si>
    <t>B17DCDT131</t>
  </si>
  <si>
    <t>B17DCDT197</t>
  </si>
  <si>
    <t>B17DCDT117</t>
  </si>
  <si>
    <t>B17DCDT195</t>
  </si>
  <si>
    <t>B17DCDT115</t>
  </si>
  <si>
    <t>B17DCDT123</t>
  </si>
  <si>
    <t>B17DCDT155</t>
  </si>
  <si>
    <t>B17DCDT159</t>
  </si>
  <si>
    <t>B17DCDT165</t>
  </si>
  <si>
    <t>B17DCDT203</t>
  </si>
  <si>
    <t>B17DCDT021</t>
  </si>
  <si>
    <t>B17DCDT068</t>
  </si>
  <si>
    <t>B17DCDT083</t>
  </si>
  <si>
    <t>B17DCDT094</t>
  </si>
  <si>
    <t>B17DCDT096</t>
  </si>
  <si>
    <t>B17DCDT137</t>
  </si>
  <si>
    <t>B17DCDT138</t>
  </si>
  <si>
    <t>B17DCDT142</t>
  </si>
  <si>
    <t>B17DCDT029</t>
  </si>
  <si>
    <t>B17DCDT158</t>
  </si>
  <si>
    <t>B17DCDT176</t>
  </si>
  <si>
    <t>B17DCDT004</t>
  </si>
  <si>
    <t>B17DCDT016</t>
  </si>
  <si>
    <t>B17DCDT040</t>
  </si>
  <si>
    <t>B17DCDT036</t>
  </si>
  <si>
    <t>B17DCDT133</t>
  </si>
  <si>
    <t>B17DCDT167</t>
  </si>
  <si>
    <t>B17DCDT168</t>
  </si>
  <si>
    <t>B17DCDT184</t>
  </si>
  <si>
    <t>B17DCDT208</t>
  </si>
  <si>
    <t>B17DCDT037</t>
  </si>
  <si>
    <t>B17DCDT075</t>
  </si>
  <si>
    <t>B17DCDT120</t>
  </si>
  <si>
    <t>B17DCDT219</t>
  </si>
  <si>
    <t>B13DCAT048</t>
  </si>
  <si>
    <t>Nhóm thi</t>
  </si>
  <si>
    <t>Giờ thi:</t>
  </si>
  <si>
    <t>B17DCVT197</t>
  </si>
  <si>
    <t>B17DCVT013</t>
  </si>
  <si>
    <t>B16DCDT011</t>
  </si>
  <si>
    <t>B15DCDT119</t>
  </si>
  <si>
    <t>B17DCVT271</t>
  </si>
  <si>
    <t>B15DCDT153</t>
  </si>
  <si>
    <t>B17DCVT310</t>
  </si>
  <si>
    <t>B15DCDT182</t>
  </si>
  <si>
    <t>B16DCDT203</t>
  </si>
  <si>
    <t>B17DCVT394</t>
  </si>
  <si>
    <t>B15DCDT221</t>
  </si>
  <si>
    <t>B17DCVT019</t>
  </si>
  <si>
    <t>B15DCDT013</t>
  </si>
  <si>
    <t>B17DCVT030</t>
  </si>
  <si>
    <t>B17DCVT035</t>
  </si>
  <si>
    <t>B17DCVT044</t>
  </si>
  <si>
    <t>B17DCVT057</t>
  </si>
  <si>
    <t>B17DCVT075</t>
  </si>
  <si>
    <t>B18DCCN190</t>
  </si>
  <si>
    <t>B17DCVT287</t>
  </si>
  <si>
    <t>B17DCVT301</t>
  </si>
  <si>
    <t>B17DCVT318</t>
  </si>
  <si>
    <t>B17DCVT365</t>
  </si>
  <si>
    <t>B17DCVT375</t>
  </si>
  <si>
    <t>B16DCDT002</t>
  </si>
  <si>
    <t>B16DCDT007</t>
  </si>
  <si>
    <t>B15DCDT007</t>
  </si>
  <si>
    <t>B17DCVT036</t>
  </si>
  <si>
    <t>B16DCDT033</t>
  </si>
  <si>
    <t>B17DCVT127</t>
  </si>
  <si>
    <t>B17DCVT146</t>
  </si>
  <si>
    <t>B17DCVT157</t>
  </si>
  <si>
    <t>B14DCVT387</t>
  </si>
  <si>
    <t>B15DCDT093</t>
  </si>
  <si>
    <t>B15DCDT143</t>
  </si>
  <si>
    <t>B17DCVT296</t>
  </si>
  <si>
    <t>B16DCDT178</t>
  </si>
  <si>
    <t>B16DCDT210</t>
  </si>
  <si>
    <t>B16DCDT214</t>
  </si>
  <si>
    <t>B17DCVT384</t>
  </si>
  <si>
    <t>B16DCDT228</t>
  </si>
  <si>
    <t>B17DCVT016</t>
  </si>
  <si>
    <t>B17DCVT032</t>
  </si>
  <si>
    <t>B17DCVT043</t>
  </si>
  <si>
    <t>B17DCVT101</t>
  </si>
  <si>
    <t>B17DCVT051</t>
  </si>
  <si>
    <t>B17DCVT154</t>
  </si>
  <si>
    <t>B17DCVT183</t>
  </si>
  <si>
    <t>B17DCVT200</t>
  </si>
  <si>
    <t>B17DCVT219</t>
  </si>
  <si>
    <t>B17DCVT224</t>
  </si>
  <si>
    <t>B17DCVT237</t>
  </si>
  <si>
    <t>B17DCVT266</t>
  </si>
  <si>
    <t>B17DCVT277</t>
  </si>
  <si>
    <t>B17DCVT281</t>
  </si>
  <si>
    <t>B15DCDT188</t>
  </si>
  <si>
    <t>B17DCVT347</t>
  </si>
  <si>
    <t>B17DCVT402</t>
  </si>
  <si>
    <t>B16DCDT017</t>
  </si>
  <si>
    <t>B17DCVT039</t>
  </si>
  <si>
    <t>B17DCVT041</t>
  </si>
  <si>
    <t>B16DCDT026</t>
  </si>
  <si>
    <t>B17DCVT059</t>
  </si>
  <si>
    <t>B16DCDT037</t>
  </si>
  <si>
    <t>B17DCVT293</t>
  </si>
  <si>
    <t>B15DCDT181</t>
  </si>
  <si>
    <t>B17DCVT345</t>
  </si>
  <si>
    <t>B16DCDT206</t>
  </si>
  <si>
    <t>B17DCVT366</t>
  </si>
  <si>
    <t>B17DCVT413</t>
  </si>
  <si>
    <t>B15DCDT066</t>
  </si>
  <si>
    <t>B15DCDT211</t>
  </si>
  <si>
    <t>B15DCDT042</t>
  </si>
  <si>
    <t>B15DCDT079</t>
  </si>
  <si>
    <t>B16DCDT104</t>
  </si>
  <si>
    <t>B15DCDT210</t>
  </si>
  <si>
    <t>B15DCVT451</t>
  </si>
  <si>
    <t>B17DCVT095</t>
  </si>
  <si>
    <t>B17DCVT108</t>
  </si>
  <si>
    <t>B17DCVT155</t>
  </si>
  <si>
    <t>B16DCVT159</t>
  </si>
  <si>
    <t>B17DCVT187</t>
  </si>
  <si>
    <t>B16DCDT147</t>
  </si>
  <si>
    <t>B17DCVT339</t>
  </si>
  <si>
    <t>B17DCVT326</t>
  </si>
  <si>
    <t>B16DCDT208</t>
  </si>
  <si>
    <t>B17DCVT412</t>
  </si>
  <si>
    <t>B17DCVT261</t>
  </si>
  <si>
    <t>B17DCVT262</t>
  </si>
  <si>
    <t>B14DCDT244</t>
  </si>
  <si>
    <t>B17DCVT073</t>
  </si>
  <si>
    <t>B15DCVT127</t>
  </si>
  <si>
    <t>B17DCVT137</t>
  </si>
  <si>
    <t>B16DCDT110</t>
  </si>
  <si>
    <t>B15DCDT151</t>
  </si>
  <si>
    <t>B17DCVT340</t>
  </si>
  <si>
    <t>B17DCVT371</t>
  </si>
  <si>
    <t>B17DCVT391</t>
  </si>
  <si>
    <t>B17DCVT001</t>
  </si>
  <si>
    <t>B17DCVT009</t>
  </si>
  <si>
    <t>B17DCVT086</t>
  </si>
  <si>
    <t>B17DCVT058</t>
  </si>
  <si>
    <t>B17DCVT122</t>
  </si>
  <si>
    <t>B17DCVT225</t>
  </si>
  <si>
    <t>B15DCDT128</t>
  </si>
  <si>
    <t>B17DCVT238</t>
  </si>
  <si>
    <t>B17DCVT242</t>
  </si>
  <si>
    <t>B17DCVT246</t>
  </si>
  <si>
    <t>B17DCVT273</t>
  </si>
  <si>
    <t>B16DCDT159</t>
  </si>
  <si>
    <t>B16DCDT187</t>
  </si>
  <si>
    <t>B17DCVT316</t>
  </si>
  <si>
    <t>B16DCDT195</t>
  </si>
  <si>
    <t>B17DCVT344</t>
  </si>
  <si>
    <t>B17DCVT382</t>
  </si>
  <si>
    <t>B17DCVT401</t>
  </si>
  <si>
    <t>B16DCDT234</t>
  </si>
  <si>
    <t>B17DCVT236</t>
  </si>
  <si>
    <t>B17DCVT260</t>
  </si>
  <si>
    <t>B15DCDT018</t>
  </si>
  <si>
    <t>B16DCDT091</t>
  </si>
  <si>
    <t>B15DCDT161</t>
  </si>
  <si>
    <t>B15DCDT171</t>
  </si>
  <si>
    <t>B15DCVT044</t>
  </si>
  <si>
    <t>B15DCDT045</t>
  </si>
  <si>
    <t>B16DCDT127</t>
  </si>
  <si>
    <t>B15DCDT170</t>
  </si>
  <si>
    <t>B16DCDT207</t>
  </si>
  <si>
    <t>B15DCVT049</t>
  </si>
  <si>
    <t>B17DCVT087</t>
  </si>
  <si>
    <t>B14DCDT240</t>
  </si>
  <si>
    <t>B15DCVT073</t>
  </si>
  <si>
    <t>B16DCDT075</t>
  </si>
  <si>
    <t>B17DCVT132</t>
  </si>
  <si>
    <t>B17DCVT150</t>
  </si>
  <si>
    <t>B16DCDT100</t>
  </si>
  <si>
    <t>B16DCDT129</t>
  </si>
  <si>
    <t>B15DCDT165</t>
  </si>
  <si>
    <t>B17DCVT372</t>
  </si>
  <si>
    <t>B15DCVT020</t>
  </si>
  <si>
    <t>B15DCDT038</t>
  </si>
  <si>
    <t>B16DCVT124</t>
  </si>
  <si>
    <t>B16DCDT117</t>
  </si>
  <si>
    <t>B15DCDT149</t>
  </si>
  <si>
    <t>B16DCDT175</t>
  </si>
  <si>
    <t>B17DCVT085</t>
  </si>
  <si>
    <t>B17DCVT072</t>
  </si>
  <si>
    <t>B17DCVT055</t>
  </si>
  <si>
    <t>B17DCVT078</t>
  </si>
  <si>
    <t>B17DCVT080</t>
  </si>
  <si>
    <t>B17DCVT102</t>
  </si>
  <si>
    <t>B17DCVT118</t>
  </si>
  <si>
    <t>B17DCVT125</t>
  </si>
  <si>
    <t>B16DCDT066</t>
  </si>
  <si>
    <t>B17DCVT190</t>
  </si>
  <si>
    <t>B17DCVT214</t>
  </si>
  <si>
    <t>B17DCVT244</t>
  </si>
  <si>
    <t>B17DCVT292</t>
  </si>
  <si>
    <t>B15DCVT324</t>
  </si>
  <si>
    <t>B17DCVT335</t>
  </si>
  <si>
    <t>B17DCVT328</t>
  </si>
  <si>
    <t>B16DCDT023</t>
  </si>
  <si>
    <t>B15DCDT082</t>
  </si>
  <si>
    <t>B16DCDT153</t>
  </si>
  <si>
    <t>B15DCVT362</t>
  </si>
  <si>
    <t>B15DCDT058</t>
  </si>
  <si>
    <t>B15DCDT074</t>
  </si>
  <si>
    <t>B15DCDT098</t>
  </si>
  <si>
    <t>B16DCDT151</t>
  </si>
  <si>
    <t>B15DCVT431</t>
  </si>
  <si>
    <t>B15DCDT218</t>
  </si>
  <si>
    <t>B15DCVT454</t>
  </si>
  <si>
    <t>B15DCVT462</t>
  </si>
  <si>
    <t>B15DCDT004</t>
  </si>
  <si>
    <t>B15DCDT020</t>
  </si>
  <si>
    <t>B15DCDT064</t>
  </si>
  <si>
    <t>B16DCDT070</t>
  </si>
  <si>
    <t>B15DCDT092</t>
  </si>
  <si>
    <t>B14DCDT224</t>
  </si>
  <si>
    <t>B15DCDT133</t>
  </si>
  <si>
    <t>B15DCDT135</t>
  </si>
  <si>
    <t>B15DCDT168</t>
  </si>
  <si>
    <t>B15DCDT202</t>
  </si>
  <si>
    <t>B15DCDT206</t>
  </si>
  <si>
    <t>B15DCDT016</t>
  </si>
  <si>
    <t>B15DCDT019</t>
  </si>
  <si>
    <t>B15DCDT030</t>
  </si>
  <si>
    <t>B15DCDT056</t>
  </si>
  <si>
    <t>B15DCDT073</t>
  </si>
  <si>
    <t>B15DCDT110</t>
  </si>
  <si>
    <t>B15DCDT130</t>
  </si>
  <si>
    <t>B15DCDT132</t>
  </si>
  <si>
    <t>B15DCDT154</t>
  </si>
  <si>
    <t>B16DCDT170</t>
  </si>
  <si>
    <t>B15DCDT179</t>
  </si>
  <si>
    <t>B16DCDT198</t>
  </si>
  <si>
    <t>B15DCDT192</t>
  </si>
  <si>
    <t>B15DCDT199</t>
  </si>
  <si>
    <t>B16DCDT226</t>
  </si>
  <si>
    <t>B15CCVT002</t>
  </si>
  <si>
    <t>B17DCVT147</t>
  </si>
  <si>
    <t>B17DCVT255</t>
  </si>
  <si>
    <t>B17DCVT089</t>
  </si>
  <si>
    <t>B17DCVT141</t>
  </si>
  <si>
    <t>B17DCVT025</t>
  </si>
  <si>
    <t>B17DCVT148</t>
  </si>
  <si>
    <t>B17DCVT153</t>
  </si>
  <si>
    <t>B16DCDT107</t>
  </si>
  <si>
    <t>B17DCVT171</t>
  </si>
  <si>
    <t>B17DCVT314</t>
  </si>
  <si>
    <t>B17DCVT322</t>
  </si>
  <si>
    <t>B17DCVT040</t>
  </si>
  <si>
    <t>B17DCVT048</t>
  </si>
  <si>
    <t>B15DCVT064</t>
  </si>
  <si>
    <t>B15DCDT152</t>
  </si>
  <si>
    <t>B15DCDT167</t>
  </si>
  <si>
    <t>B17DCVT343</t>
  </si>
  <si>
    <t>B15DCDT186</t>
  </si>
  <si>
    <t>B15DCVT193</t>
  </si>
  <si>
    <t>B17DCVT006</t>
  </si>
  <si>
    <t>ELE1319-01</t>
  </si>
  <si>
    <t>B16DCDT047</t>
  </si>
  <si>
    <t>B17DCVT098</t>
  </si>
  <si>
    <t>B15DCDT032</t>
  </si>
  <si>
    <t>B15DCVT072</t>
  </si>
  <si>
    <t>B16DCDT057</t>
  </si>
  <si>
    <t>B14DCVT025</t>
  </si>
  <si>
    <t>B16DCDT073</t>
  </si>
  <si>
    <t>B17DCVT142</t>
  </si>
  <si>
    <t>B16DCDT085</t>
  </si>
  <si>
    <t>B16DCDT092</t>
  </si>
  <si>
    <t>B15DCDT101</t>
  </si>
  <si>
    <t>B16DCDT111</t>
  </si>
  <si>
    <t>B16DCDT098</t>
  </si>
  <si>
    <t>B17DCVT195</t>
  </si>
  <si>
    <t>B17DCVT211</t>
  </si>
  <si>
    <t>B17DCVT250</t>
  </si>
  <si>
    <t>B16DCDT158</t>
  </si>
  <si>
    <t>B14DCVT449</t>
  </si>
  <si>
    <t>B16DCDT186</t>
  </si>
  <si>
    <t>B17DCVT350</t>
  </si>
  <si>
    <t>B17DCVT369</t>
  </si>
  <si>
    <t>B15DCDT204</t>
  </si>
  <si>
    <t>B17DCVT386</t>
  </si>
  <si>
    <t>B17DCVT390</t>
  </si>
  <si>
    <t>B16DCDT231</t>
  </si>
  <si>
    <t>ELE1319-02</t>
  </si>
  <si>
    <t>B17DCVT022</t>
  </si>
  <si>
    <t>B16DCDT010</t>
  </si>
  <si>
    <t>B17DCVT031</t>
  </si>
  <si>
    <t>B17DCVT110</t>
  </si>
  <si>
    <t>B17DCVT120</t>
  </si>
  <si>
    <t>B17DCVT129</t>
  </si>
  <si>
    <t>B16DCDT088</t>
  </si>
  <si>
    <t>B16DCDT119</t>
  </si>
  <si>
    <t>B16DCDT121</t>
  </si>
  <si>
    <t>B16DCDT139</t>
  </si>
  <si>
    <t>B17DCVT248</t>
  </si>
  <si>
    <t>B17DCVT279</t>
  </si>
  <si>
    <t>B17DCVT303</t>
  </si>
  <si>
    <t>ELE1319-03</t>
  </si>
  <si>
    <t>B17DCVT011</t>
  </si>
  <si>
    <t>B17DCVT096</t>
  </si>
  <si>
    <t>B16DCDT029</t>
  </si>
  <si>
    <t>B17DCVT068</t>
  </si>
  <si>
    <t>B15DCDT035</t>
  </si>
  <si>
    <t>B15DCDT061</t>
  </si>
  <si>
    <t>B16DCDT063</t>
  </si>
  <si>
    <t>B16DCDT069</t>
  </si>
  <si>
    <t>B16DCDT077</t>
  </si>
  <si>
    <t>B15DCDT096</t>
  </si>
  <si>
    <t>B17DCVT229</t>
  </si>
  <si>
    <t>B17DCVT330</t>
  </si>
  <si>
    <t>B17DCVT370</t>
  </si>
  <si>
    <t>B16DCDT218</t>
  </si>
  <si>
    <t>B16DCDT236</t>
  </si>
  <si>
    <t>B17DCVT012</t>
  </si>
  <si>
    <t>ELE1319-04</t>
  </si>
  <si>
    <t>B17DCVT083</t>
  </si>
  <si>
    <t>B17DCVT088</t>
  </si>
  <si>
    <t>B17DCVT066</t>
  </si>
  <si>
    <t>B16DCDT061</t>
  </si>
  <si>
    <t>B16DCDT062</t>
  </si>
  <si>
    <t>B17DCVT144</t>
  </si>
  <si>
    <t>B17DCVT178</t>
  </si>
  <si>
    <t>B17DCVT249</t>
  </si>
  <si>
    <t>B17DCVT297</t>
  </si>
  <si>
    <t>B16DCDT192</t>
  </si>
  <si>
    <t>B17DCVT351</t>
  </si>
  <si>
    <t>B17DCVT399</t>
  </si>
  <si>
    <t>B17DCVT407</t>
  </si>
  <si>
    <t>B15DCDT039</t>
  </si>
  <si>
    <t>B15DCDT059</t>
  </si>
  <si>
    <t>B15DCDT156</t>
  </si>
  <si>
    <t>B15DCDT231</t>
  </si>
  <si>
    <t>B15DCDT208</t>
  </si>
  <si>
    <t>B15DCDT212</t>
  </si>
  <si>
    <t>B15DCVT080</t>
  </si>
  <si>
    <t>B15DCVT153</t>
  </si>
  <si>
    <t>B17DCVT077</t>
  </si>
  <si>
    <t>B17DCDT076</t>
  </si>
  <si>
    <t>B17DCVT174</t>
  </si>
  <si>
    <t>B17DCVT192</t>
  </si>
  <si>
    <t>B17DCVT194</t>
  </si>
  <si>
    <t>B17DCVT295</t>
  </si>
  <si>
    <t>B17DCVT409</t>
  </si>
  <si>
    <t>B15DCVT467</t>
  </si>
  <si>
    <t>B17DCVT070</t>
  </si>
  <si>
    <t>B16DCDT072</t>
  </si>
  <si>
    <t>B17DCVT138</t>
  </si>
  <si>
    <t>B17DCVT176</t>
  </si>
  <si>
    <t>B15DCVT184</t>
  </si>
  <si>
    <t>B17DCVT220</t>
  </si>
  <si>
    <t>B17DCVT283</t>
  </si>
  <si>
    <t>B17DCVT289</t>
  </si>
  <si>
    <t>B17DCVT346</t>
  </si>
  <si>
    <t>B17DCVT074</t>
  </si>
  <si>
    <t>B17DCVT134</t>
  </si>
  <si>
    <t>B17DCVT215</t>
  </si>
  <si>
    <t>B16DCDT179</t>
  </si>
  <si>
    <t>B16DCDT052</t>
  </si>
  <si>
    <t>B16DCDT039</t>
  </si>
  <si>
    <t>B16DCDT084</t>
  </si>
  <si>
    <t>B16DCDT096</t>
  </si>
  <si>
    <t>B16DCDT118</t>
  </si>
  <si>
    <t>B16DCDT120</t>
  </si>
  <si>
    <t>B16DCDT122</t>
  </si>
  <si>
    <t>B12DCVT317</t>
  </si>
  <si>
    <t>B15DCDT145</t>
  </si>
  <si>
    <t>B16DCDT161</t>
  </si>
  <si>
    <t>B15CCVT036</t>
  </si>
  <si>
    <t>B16DCDT201</t>
  </si>
  <si>
    <t>B15DCDT193</t>
  </si>
  <si>
    <t>B14DCDT149</t>
  </si>
  <si>
    <t>B16DCDT216</t>
  </si>
  <si>
    <t>B16DCDT229</t>
  </si>
  <si>
    <t>B16DCDT232</t>
  </si>
  <si>
    <t>B16DCDT233</t>
  </si>
  <si>
    <t>ELE1325-01</t>
  </si>
  <si>
    <t>ELE1426-01</t>
  </si>
  <si>
    <t>B14DCDT043</t>
  </si>
  <si>
    <t>B15CCVT005</t>
  </si>
  <si>
    <t>B16DCDT003</t>
  </si>
  <si>
    <t>B15CCVT003</t>
  </si>
  <si>
    <t>B16DCDT035</t>
  </si>
  <si>
    <t>B16DCDT048</t>
  </si>
  <si>
    <t>B16DCDT055</t>
  </si>
  <si>
    <t>B16DCDT093</t>
  </si>
  <si>
    <t>B16DCDT142</t>
  </si>
  <si>
    <t>B16DCDT167</t>
  </si>
  <si>
    <t>B16DCDT173</t>
  </si>
  <si>
    <t>B16DCDT176</t>
  </si>
  <si>
    <t>B16DCDT181</t>
  </si>
  <si>
    <t>B16DCDT219</t>
  </si>
  <si>
    <t>B17LDVT001</t>
  </si>
  <si>
    <t>B17DCVT170</t>
  </si>
  <si>
    <t>B17DCVT173</t>
  </si>
  <si>
    <t>B17DCVT179</t>
  </si>
  <si>
    <t>B17DCVT165</t>
  </si>
  <si>
    <t>B15DCVT208</t>
  </si>
  <si>
    <t>B17DCVT334</t>
  </si>
  <si>
    <t>B17DCVT337</t>
  </si>
  <si>
    <t>B17DCVT342</t>
  </si>
  <si>
    <t>B17DCVT410</t>
  </si>
  <si>
    <t>B17DCVT245</t>
  </si>
  <si>
    <t>B17DCVT285</t>
  </si>
  <si>
    <t>B17DCVT114</t>
  </si>
  <si>
    <t>B17DCVT149</t>
  </si>
  <si>
    <t>B17DCVT175</t>
  </si>
  <si>
    <t>B16DCDT115</t>
  </si>
  <si>
    <t>B17DCVT202</t>
  </si>
  <si>
    <t>B17DCVT408</t>
  </si>
  <si>
    <t>B15DCDT009</t>
  </si>
  <si>
    <t>B15DCDT071</t>
  </si>
  <si>
    <t>B15DCDT077</t>
  </si>
  <si>
    <t>B15DCDT097</t>
  </si>
  <si>
    <t>B15DCDT091</t>
  </si>
  <si>
    <t>B15DCDT155</t>
  </si>
  <si>
    <t>B15DCDT196</t>
  </si>
  <si>
    <t>B15DCDT219</t>
  </si>
  <si>
    <t>B15DCDT224</t>
  </si>
  <si>
    <t>B15DCDT225</t>
  </si>
  <si>
    <t>ELE1438-01</t>
  </si>
  <si>
    <t>B15DCVT036</t>
  </si>
  <si>
    <t>B15DCVT062</t>
  </si>
  <si>
    <t>B15DCVT170</t>
  </si>
  <si>
    <t>B15DCVT319</t>
  </si>
  <si>
    <t>B17LDVT003</t>
  </si>
  <si>
    <t>B16DCDT042</t>
  </si>
  <si>
    <t>B17DCVT105</t>
  </si>
  <si>
    <t>B16DCDT065</t>
  </si>
  <si>
    <t>B16DCDT140</t>
  </si>
  <si>
    <t>B17DCVT002</t>
  </si>
  <si>
    <t>B17DCVT024</t>
  </si>
  <si>
    <t>B17DCVT116</t>
  </si>
  <si>
    <t>B17DCVT168</t>
  </si>
  <si>
    <t>B17DCVT204</t>
  </si>
  <si>
    <t>B17DCVT223</t>
  </si>
  <si>
    <t>B17DCVT312</t>
  </si>
  <si>
    <t>B17DCVT396</t>
  </si>
  <si>
    <t>B17DCVT029</t>
  </si>
  <si>
    <t>B17DCVT126</t>
  </si>
  <si>
    <t>B17DCVT185</t>
  </si>
  <si>
    <t>B17DCVT274</t>
  </si>
  <si>
    <t>B17DCVT315</t>
  </si>
  <si>
    <t>B17DCVT327</t>
  </si>
  <si>
    <t>B17DCVT389</t>
  </si>
  <si>
    <t>B17DCVT397</t>
  </si>
  <si>
    <t>B16DCDT004</t>
  </si>
  <si>
    <t>B16DCDT005</t>
  </si>
  <si>
    <t>B16DCDT024</t>
  </si>
  <si>
    <t>B16DCDT027</t>
  </si>
  <si>
    <t>B16DCDT038</t>
  </si>
  <si>
    <t>B16DCDT041</t>
  </si>
  <si>
    <t>B16DCDT059</t>
  </si>
  <si>
    <t>B16DCDT067</t>
  </si>
  <si>
    <t>B16DCDT132</t>
  </si>
  <si>
    <t>B16DCDT165</t>
  </si>
  <si>
    <t>B16DCDT169</t>
  </si>
  <si>
    <t>B16DCDT183</t>
  </si>
  <si>
    <t>B17DCVT091</t>
  </si>
  <si>
    <t>B17DCVT278</t>
  </si>
  <si>
    <t>B17DCVT093</t>
  </si>
  <si>
    <t>B15DCDT026</t>
  </si>
  <si>
    <t>B15DCDT107</t>
  </si>
  <si>
    <t>ELE1432-01</t>
  </si>
  <si>
    <t>ELE1428-01</t>
  </si>
  <si>
    <t>B15DCDT060</t>
  </si>
  <si>
    <t>B15DCVT083</t>
  </si>
  <si>
    <t>B15DCVT238</t>
  </si>
  <si>
    <t>B16DCDT009</t>
  </si>
  <si>
    <t>B15DCDT142</t>
  </si>
  <si>
    <t>B14DCDT283</t>
  </si>
  <si>
    <t>B15DCDT209</t>
  </si>
  <si>
    <t>B16DCDT006</t>
  </si>
  <si>
    <t>B17DCVT079</t>
  </si>
  <si>
    <t>B16DCDT182</t>
  </si>
  <si>
    <t>B17DCVT359</t>
  </si>
  <si>
    <t>B17DCVT411</t>
  </si>
  <si>
    <t>B15DCDT057</t>
  </si>
  <si>
    <t>B15DCDT201</t>
  </si>
  <si>
    <t>ELE1433-01</t>
  </si>
  <si>
    <t>ELE1433-02</t>
  </si>
  <si>
    <t>B15DCVT141</t>
  </si>
  <si>
    <t>B17DCVT201</t>
  </si>
  <si>
    <t>B16DCDT143</t>
  </si>
  <si>
    <t>B16DCDT149</t>
  </si>
  <si>
    <t>B17DCVT378</t>
  </si>
  <si>
    <t>B17DCVT008</t>
  </si>
  <si>
    <t>ELE1330-01</t>
  </si>
  <si>
    <t>B16DCDT212</t>
  </si>
  <si>
    <t>ELE1302-01</t>
  </si>
  <si>
    <t>B16DCDT141</t>
  </si>
  <si>
    <t>B15DCDT144</t>
  </si>
  <si>
    <t>ELE1302-02</t>
  </si>
  <si>
    <t>B17DCVT180</t>
  </si>
  <si>
    <t>B16DCDT114</t>
  </si>
  <si>
    <t>B16DCDT152</t>
  </si>
  <si>
    <t>B15DCVT376</t>
  </si>
  <si>
    <t>B17DCVT139</t>
  </si>
  <si>
    <t>B16DCDT087</t>
  </si>
  <si>
    <t>B17DCVT217</t>
  </si>
  <si>
    <t>ELE1406-01</t>
  </si>
  <si>
    <t>B14DCDT019</t>
  </si>
  <si>
    <t>B16DCDT103</t>
  </si>
  <si>
    <t>B16DCDT196</t>
  </si>
  <si>
    <t>B16DCDT015</t>
  </si>
  <si>
    <t>B16DCDT156</t>
  </si>
  <si>
    <t>B16DCDT205</t>
  </si>
  <si>
    <t>B16DCDT116</t>
  </si>
  <si>
    <t>B15DCDT136</t>
  </si>
  <si>
    <t>B16DCDT155</t>
  </si>
  <si>
    <t>B15DCDT197</t>
  </si>
  <si>
    <t>B16DCDT036</t>
  </si>
  <si>
    <t>B16DCDT148</t>
  </si>
  <si>
    <t>B16DCDT180</t>
  </si>
  <si>
    <t>B16DCDT200</t>
  </si>
  <si>
    <t>B15DCDT174</t>
  </si>
  <si>
    <t>B16DCDT019</t>
  </si>
  <si>
    <t>B16DCDT034</t>
  </si>
  <si>
    <t>B16DCDT049</t>
  </si>
  <si>
    <t>B16DCDT068</t>
  </si>
  <si>
    <t>B16DCDT081</t>
  </si>
  <si>
    <t>B16DCDT133</t>
  </si>
  <si>
    <t>B16DCDT154</t>
  </si>
  <si>
    <t>B16DCDT168</t>
  </si>
  <si>
    <t>B16DCDT209</t>
  </si>
  <si>
    <t>B16DCDT222</t>
  </si>
  <si>
    <t>B16DCDT230</t>
  </si>
  <si>
    <t>B16DCDT235</t>
  </si>
  <si>
    <t>An toàn cơ sở dữ liệu</t>
  </si>
  <si>
    <t>INT1486</t>
  </si>
  <si>
    <t>Chuyên đề an toàn thông tin</t>
  </si>
  <si>
    <t>MaMH</t>
  </si>
  <si>
    <t>BAS1106</t>
  </si>
  <si>
    <t>BAS1115</t>
  </si>
  <si>
    <t>BAS1143</t>
  </si>
  <si>
    <t>BAS1146</t>
  </si>
  <si>
    <t>BAS1117</t>
  </si>
  <si>
    <t>BAS1144</t>
  </si>
  <si>
    <t>BAS1107</t>
  </si>
  <si>
    <t>BAS1145</t>
  </si>
  <si>
    <t>BAS1142</t>
  </si>
  <si>
    <t>OTC1301</t>
  </si>
  <si>
    <t>BSA1403</t>
  </si>
  <si>
    <t>TEL1417</t>
  </si>
  <si>
    <t>MUL13121</t>
  </si>
  <si>
    <t>CDT1236</t>
  </si>
  <si>
    <t>CDT1459</t>
  </si>
  <si>
    <t>ELE1325</t>
  </si>
  <si>
    <t>MUL13124</t>
  </si>
  <si>
    <t>MUL1314</t>
  </si>
  <si>
    <t>MUL1454</t>
  </si>
  <si>
    <t>TEL1435</t>
  </si>
  <si>
    <t>BAS1122</t>
  </si>
  <si>
    <t>FIA1312</t>
  </si>
  <si>
    <t>BAS1220</t>
  </si>
  <si>
    <t>ELE1319</t>
  </si>
  <si>
    <t>FIA1324</t>
  </si>
  <si>
    <t>TEL1405</t>
  </si>
  <si>
    <t>BAS1224</t>
  </si>
  <si>
    <t>BSA1309</t>
  </si>
  <si>
    <t>ELE1310</t>
  </si>
  <si>
    <t>ELE1426</t>
  </si>
  <si>
    <t>FIA1313</t>
  </si>
  <si>
    <t>FIA1321</t>
  </si>
  <si>
    <t>MAR1322</t>
  </si>
  <si>
    <t>MUL1307</t>
  </si>
  <si>
    <t>TEL1414</t>
  </si>
  <si>
    <t>TEL1415</t>
  </si>
  <si>
    <t>BSA1328</t>
  </si>
  <si>
    <t>ELE1309</t>
  </si>
  <si>
    <t>FIA1326</t>
  </si>
  <si>
    <t>TEL1420</t>
  </si>
  <si>
    <t>CDT1241</t>
  </si>
  <si>
    <t>CDT1343</t>
  </si>
  <si>
    <t>CDT1456</t>
  </si>
  <si>
    <t>ELE1438</t>
  </si>
  <si>
    <t>MUL14133</t>
  </si>
  <si>
    <t>MUL1425</t>
  </si>
  <si>
    <t>TEL1436</t>
  </si>
  <si>
    <t>CDT1457</t>
  </si>
  <si>
    <t>ELE1421</t>
  </si>
  <si>
    <t>BAS1226</t>
  </si>
  <si>
    <t>BSA1241</t>
  </si>
  <si>
    <t>ELE1304</t>
  </si>
  <si>
    <t>TEL1418</t>
  </si>
  <si>
    <t>BAS1111</t>
  </si>
  <si>
    <t>BAS1118</t>
  </si>
  <si>
    <t>BAS1204</t>
  </si>
  <si>
    <t>BAS1210</t>
  </si>
  <si>
    <t>ELE1318</t>
  </si>
  <si>
    <t>FIA1416</t>
  </si>
  <si>
    <t>BAS1201</t>
  </si>
  <si>
    <t>BAS1219</t>
  </si>
  <si>
    <t>BSA1305</t>
  </si>
  <si>
    <t>BSA1314</t>
  </si>
  <si>
    <t>ELE1320</t>
  </si>
  <si>
    <t>ELE1432</t>
  </si>
  <si>
    <t>FIA1310</t>
  </si>
  <si>
    <t>FIA1408</t>
  </si>
  <si>
    <t>TEL1422</t>
  </si>
  <si>
    <t>BAS1208</t>
  </si>
  <si>
    <t>BSA1307</t>
  </si>
  <si>
    <t>BSA1310</t>
  </si>
  <si>
    <t>BSA1313</t>
  </si>
  <si>
    <t>ELE1428</t>
  </si>
  <si>
    <t>FIA1406</t>
  </si>
  <si>
    <t>MAR1315</t>
  </si>
  <si>
    <t>MAR1323</t>
  </si>
  <si>
    <t>SKD1108</t>
  </si>
  <si>
    <t>TEL1403</t>
  </si>
  <si>
    <t>TEL1412</t>
  </si>
  <si>
    <t>ELE1412</t>
  </si>
  <si>
    <t>MUL1218</t>
  </si>
  <si>
    <t>BAS1141</t>
  </si>
  <si>
    <t>MUL13122</t>
  </si>
  <si>
    <t>BAS1109</t>
  </si>
  <si>
    <t>BAS1221</t>
  </si>
  <si>
    <t>BSA1311</t>
  </si>
  <si>
    <t>ELE1433</t>
  </si>
  <si>
    <t>FIA1315</t>
  </si>
  <si>
    <t>TEL1406</t>
  </si>
  <si>
    <t>BAS1203</t>
  </si>
  <si>
    <t>BSA1333</t>
  </si>
  <si>
    <t>BSA1338</t>
  </si>
  <si>
    <t>ELE1330</t>
  </si>
  <si>
    <t>FIA1401</t>
  </si>
  <si>
    <t>TEL1401M</t>
  </si>
  <si>
    <t>TEL1409</t>
  </si>
  <si>
    <t>TEL1411</t>
  </si>
  <si>
    <t>TEL1416</t>
  </si>
  <si>
    <t>BAS1227</t>
  </si>
  <si>
    <t>BSA1349</t>
  </si>
  <si>
    <t>ELE1302</t>
  </si>
  <si>
    <t>FIA1334</t>
  </si>
  <si>
    <t>FIA1404</t>
  </si>
  <si>
    <t>FIA1405</t>
  </si>
  <si>
    <t>FIA1407</t>
  </si>
  <si>
    <t>FIA1420</t>
  </si>
  <si>
    <t>FIA1441M</t>
  </si>
  <si>
    <t>TEL1402</t>
  </si>
  <si>
    <t>TEL1410</t>
  </si>
  <si>
    <t>BAS1102</t>
  </si>
  <si>
    <t>BAS1225</t>
  </si>
  <si>
    <t>BSA1221</t>
  </si>
  <si>
    <t>BSA1320</t>
  </si>
  <si>
    <t>BSA1325</t>
  </si>
  <si>
    <t>ELE1406</t>
  </si>
  <si>
    <t>FIA1318</t>
  </si>
  <si>
    <t>FIA1414</t>
  </si>
  <si>
    <t>FIA1440</t>
  </si>
  <si>
    <t>MAR1333</t>
  </si>
  <si>
    <t>MAR1405</t>
  </si>
  <si>
    <t>TEL1408</t>
  </si>
  <si>
    <t>TEL1419</t>
  </si>
  <si>
    <t>CDT1466</t>
  </si>
  <si>
    <t>MUL1240</t>
  </si>
  <si>
    <t>SKD1101</t>
  </si>
  <si>
    <t>SKD1103</t>
  </si>
  <si>
    <t>CDT1473</t>
  </si>
  <si>
    <t>SKD1102</t>
  </si>
  <si>
    <t>BAS1112</t>
  </si>
  <si>
    <t>BSA1418</t>
  </si>
  <si>
    <t>CDT1302M</t>
  </si>
  <si>
    <t>TEL1407</t>
  </si>
  <si>
    <t>TEL1421</t>
  </si>
  <si>
    <t>CDT1460</t>
  </si>
  <si>
    <t>Giáo dục thể chất 1</t>
  </si>
  <si>
    <t>Tiếng Anh 3</t>
  </si>
  <si>
    <t>Tiếng anh A21</t>
  </si>
  <si>
    <t>Tiếng anh B12</t>
  </si>
  <si>
    <t>Tiếng Anh 5</t>
  </si>
  <si>
    <t>Tiếng anh A22</t>
  </si>
  <si>
    <t>Giáo dục thể chất 2</t>
  </si>
  <si>
    <t>Tiếng anh B11</t>
  </si>
  <si>
    <t>Tiếng anh A12</t>
  </si>
  <si>
    <t>Thực hành cơ sở</t>
  </si>
  <si>
    <t>Chuyên đề Thương mại điện tử</t>
  </si>
  <si>
    <t>Thực hành chuyên sâu</t>
  </si>
  <si>
    <t>Thiết kế đồ họa</t>
  </si>
  <si>
    <t>Hình họa</t>
  </si>
  <si>
    <t>Thiết kế nhận diện thương hiệu</t>
  </si>
  <si>
    <t>Matlab và ứng dụng</t>
  </si>
  <si>
    <t>Dựng audio và video phi tuyến</t>
  </si>
  <si>
    <t>Kỹ thuật quay phim</t>
  </si>
  <si>
    <t>Lập trình game cơ bản</t>
  </si>
  <si>
    <t>Thiết kế đồ họa 3D</t>
  </si>
  <si>
    <t>Tư tưởng Hồ Chí Minh</t>
  </si>
  <si>
    <t>Kế toán tài chính 1</t>
  </si>
  <si>
    <t>Toán cao cấp 2</t>
  </si>
  <si>
    <t>Lý thuyết thông tin</t>
  </si>
  <si>
    <t>Quản trị tài chính doanh nghiệp</t>
  </si>
  <si>
    <t>Cơ sở kỹ thuật mạng truyền thông</t>
  </si>
  <si>
    <t>Vật lý 1 và thí nghiệm</t>
  </si>
  <si>
    <t>Kinh tế lượng</t>
  </si>
  <si>
    <t>Điện tử tương tự</t>
  </si>
  <si>
    <t>Thiết kế logic số</t>
  </si>
  <si>
    <t>Kế toán tài chính 2</t>
  </si>
  <si>
    <t>Nguyên lý kế toán</t>
  </si>
  <si>
    <t>Marketing căn bản</t>
  </si>
  <si>
    <t>Xử lý và truyền thông đa phương tiện</t>
  </si>
  <si>
    <t>Quản lý mạng viễn thông</t>
  </si>
  <si>
    <t>Thông tin di động</t>
  </si>
  <si>
    <t>Quản trị học</t>
  </si>
  <si>
    <t>Điện tử số</t>
  </si>
  <si>
    <t>Tài chính tiền tệ</t>
  </si>
  <si>
    <t>Truyền dẫn số</t>
  </si>
  <si>
    <t>Tâm lý học đại cương</t>
  </si>
  <si>
    <t>Ngôn ngữ hình ảnh</t>
  </si>
  <si>
    <t>Thiết kế hoạt hình 3D</t>
  </si>
  <si>
    <t>Mỹ thuật nâng cao</t>
  </si>
  <si>
    <t>Thiết kế tương tác đa phương tiện</t>
  </si>
  <si>
    <t>Công nghệ truy nhập quang</t>
  </si>
  <si>
    <t>Công nghệ vô tuyến băng rộng</t>
  </si>
  <si>
    <t>Thiết kế web nâng cao</t>
  </si>
  <si>
    <t>Mạng cảm biến</t>
  </si>
  <si>
    <t>Kịch bản phân cảnh</t>
  </si>
  <si>
    <t>Xác suất thống kê</t>
  </si>
  <si>
    <t>Toán kinh tế</t>
  </si>
  <si>
    <t>Cơ sở điều khiển tự động</t>
  </si>
  <si>
    <t>Tín hiệu và hệ thống</t>
  </si>
  <si>
    <t>Tiếng Anh 6</t>
  </si>
  <si>
    <t>Giải tích 2</t>
  </si>
  <si>
    <t>Lý thuyết xác suất và thống kê</t>
  </si>
  <si>
    <t>Lý thuyết mạch</t>
  </si>
  <si>
    <t>Kiểm toán tài chính</t>
  </si>
  <si>
    <t>Đại số</t>
  </si>
  <si>
    <t>Toán cao cấp 1</t>
  </si>
  <si>
    <t>Luật kinh doanh</t>
  </si>
  <si>
    <t>Xử lý tiếng nói</t>
  </si>
  <si>
    <t>Kế toán quản trị 1</t>
  </si>
  <si>
    <t>Kế toán ngân hàng thương mại</t>
  </si>
  <si>
    <t>Xử lý âm thanh và hình ảnh</t>
  </si>
  <si>
    <t>Hóa học</t>
  </si>
  <si>
    <t>Hệ thống thông tin quản lý</t>
  </si>
  <si>
    <t>Kinh tế vi mô 1</t>
  </si>
  <si>
    <t>Lập và thẩm định dự án đầu tư</t>
  </si>
  <si>
    <t>Truyền thông số</t>
  </si>
  <si>
    <t>Kế toán doanh nghiệp bảo hiểm</t>
  </si>
  <si>
    <t>Thương mại điện tử</t>
  </si>
  <si>
    <t>Các mạng thông tin vô tuyến</t>
  </si>
  <si>
    <t>Mô phỏng hệ thống truyền thông</t>
  </si>
  <si>
    <t>Đồ án thiết kế mạch điện tử</t>
  </si>
  <si>
    <t>Mỹ thuật cơ bản</t>
  </si>
  <si>
    <t>Tiếng anh A11</t>
  </si>
  <si>
    <t>Kỹ thuật nhiếp ảnh</t>
  </si>
  <si>
    <t>Lịch sử các học thuyết kinh tế</t>
  </si>
  <si>
    <t>Toán kỹ thuật</t>
  </si>
  <si>
    <t>Kinh tế vĩ mô 1</t>
  </si>
  <si>
    <t>Kỹ thuật số</t>
  </si>
  <si>
    <t>Kiểm toán căn bản</t>
  </si>
  <si>
    <t>Cơ sở kỹ thuật thông tin quang</t>
  </si>
  <si>
    <t>Giải tích 1</t>
  </si>
  <si>
    <t>Quản trị sản xuất</t>
  </si>
  <si>
    <t>Thống kê doanh nghiệp</t>
  </si>
  <si>
    <t>Xử lý tín hiệu số</t>
  </si>
  <si>
    <t>ACCA</t>
  </si>
  <si>
    <t>An ninh mạng thông tin</t>
  </si>
  <si>
    <t>Internet và giao thức</t>
  </si>
  <si>
    <t>Kỹ thuật phát thanh và truyền hình</t>
  </si>
  <si>
    <t>Thu phát vô tuyến</t>
  </si>
  <si>
    <t>Vật lý 3 và thí nghiệm</t>
  </si>
  <si>
    <t>Quản lý dự án</t>
  </si>
  <si>
    <t>Cấu kiện điện tử</t>
  </si>
  <si>
    <t>Kế toán quản trị</t>
  </si>
  <si>
    <t>Hệ thống thông tin kế toán</t>
  </si>
  <si>
    <t>Kế toán công</t>
  </si>
  <si>
    <t>Thuế và kế toán thuế</t>
  </si>
  <si>
    <t>Kế toán quản trị 2</t>
  </si>
  <si>
    <t>Báo hiệu và điều khiển kết nối</t>
  </si>
  <si>
    <t>Đa truy nhập vô tuyến</t>
  </si>
  <si>
    <t>Vật lý 2 và thí nghiệm</t>
  </si>
  <si>
    <t>Pháp luật đại cương</t>
  </si>
  <si>
    <t>Phân tích hoạt động kinh doanh</t>
  </si>
  <si>
    <t>Quản trị chiến lược</t>
  </si>
  <si>
    <t>Cơ sở mật mã học</t>
  </si>
  <si>
    <t>Kinh doanh chứng khoán</t>
  </si>
  <si>
    <t>Kế toán tài chính 3</t>
  </si>
  <si>
    <t>Định giá doanh nghiệp</t>
  </si>
  <si>
    <t>Marketing bằng công cụ tìm kiếm</t>
  </si>
  <si>
    <t>Công nghệ truyền tải quang</t>
  </si>
  <si>
    <t>Tổng quan về viễn thông</t>
  </si>
  <si>
    <t>Tâm lý học truyền thông</t>
  </si>
  <si>
    <t>Cơ sở văn hóa Việt Nam</t>
  </si>
  <si>
    <t>Kỹ năng thuyết trình</t>
  </si>
  <si>
    <t>Kỹ năng tạo lập Văn bản</t>
  </si>
  <si>
    <t>Kỹ năng làm việc nhóm</t>
  </si>
  <si>
    <t>Nghiệp vụ thương mại</t>
  </si>
  <si>
    <t>Tổ chức và biên tập văn bản báo chí</t>
  </si>
  <si>
    <t>Cơ sở kỹ thuật thông tin vô tuyến</t>
  </si>
  <si>
    <t>Truyền sóng và anten</t>
  </si>
  <si>
    <t>Cơ sở lý thuyết quảng cáo</t>
  </si>
  <si>
    <t>Thi lần 1 Học kỳ I năm học 2019 - 2010</t>
  </si>
  <si>
    <t>TenMH</t>
  </si>
  <si>
    <t>SoTinChi</t>
  </si>
  <si>
    <t>B1(Bài tập)</t>
  </si>
  <si>
    <t>K1(Kiểm tra)</t>
  </si>
  <si>
    <t>K2(Thực hành)</t>
  </si>
  <si>
    <t>K3(Chuyên cần)</t>
  </si>
  <si>
    <t>TEL1401</t>
  </si>
  <si>
    <t>An ninh mạng viễn thông</t>
  </si>
  <si>
    <t>INT1485</t>
  </si>
  <si>
    <t>MUL14106</t>
  </si>
  <si>
    <t>Báo chí đa phương tiện</t>
  </si>
  <si>
    <t>MUL13101</t>
  </si>
  <si>
    <t>Báo chí điều tra</t>
  </si>
  <si>
    <t>MUL1488</t>
  </si>
  <si>
    <t>Báo mạng điện tử</t>
  </si>
  <si>
    <t>MUL1397</t>
  </si>
  <si>
    <t>Biên tập văn bản báo chí</t>
  </si>
  <si>
    <t>Các công nghệ mạng truyền thông tiên tiến</t>
  </si>
  <si>
    <t>Các hệ thống thông tin trong doanh nghiệp</t>
  </si>
  <si>
    <t>MUL13119</t>
  </si>
  <si>
    <t>Các loại hình báo chí hiện đại</t>
  </si>
  <si>
    <t>ELE1401</t>
  </si>
  <si>
    <t>CAD/CAM</t>
  </si>
  <si>
    <t>FIA1402</t>
  </si>
  <si>
    <t>CFA</t>
  </si>
  <si>
    <t>TEL1404</t>
  </si>
  <si>
    <t>Chuyên đề</t>
  </si>
  <si>
    <t>CD_ECN</t>
  </si>
  <si>
    <t>Chuyên đề (CLC CNTT)</t>
  </si>
  <si>
    <t>CDT1451</t>
  </si>
  <si>
    <t>Chuyên đề phát triển ứng dụng đa phương tiện</t>
  </si>
  <si>
    <t>BSA1402</t>
  </si>
  <si>
    <t>Chuyên đề Quản trị doanh nghiệp</t>
  </si>
  <si>
    <t>CDT1465</t>
  </si>
  <si>
    <t>Chuyên đề thiết kế đa phương tiện</t>
  </si>
  <si>
    <t>CDT1481M</t>
  </si>
  <si>
    <t>Chuyên đề truyền thông đa phương tiện</t>
  </si>
  <si>
    <t>ELE1403</t>
  </si>
  <si>
    <t>Chuyên đề xử lý tín hiệu và truyền thông</t>
  </si>
  <si>
    <t>ELE1305</t>
  </si>
  <si>
    <t>Cơ sở đo lường điện tử</t>
  </si>
  <si>
    <t>CDT1238</t>
  </si>
  <si>
    <t>Cơ sở tạo hình</t>
  </si>
  <si>
    <t>MUL14132</t>
  </si>
  <si>
    <t>Cơ sở tạo hình nâng cao</t>
  </si>
  <si>
    <t>ELE1407</t>
  </si>
  <si>
    <t>Công nghệ phát thanh truyền hình số</t>
  </si>
  <si>
    <t>TEL1433</t>
  </si>
  <si>
    <t>BSA1304</t>
  </si>
  <si>
    <t>Đàm phán kinh doanh</t>
  </si>
  <si>
    <t>Đạo đức kinh doanh và văn hóa doanh nghiệp</t>
  </si>
  <si>
    <t>MAR1402</t>
  </si>
  <si>
    <t>Đề án: Kế hoạch Internet Marketing</t>
  </si>
  <si>
    <t>MUL13100</t>
  </si>
  <si>
    <t>Diễn thuyết trước công chúng</t>
  </si>
  <si>
    <t>ELE1308</t>
  </si>
  <si>
    <t>Điện tử công suất</t>
  </si>
  <si>
    <t>ELE1413</t>
  </si>
  <si>
    <t>Đồ án thiết kế hệ thống nhúng</t>
  </si>
  <si>
    <t>ELE1411</t>
  </si>
  <si>
    <t>Đồ án thiết kế hệ thống số</t>
  </si>
  <si>
    <t>MUL14141</t>
  </si>
  <si>
    <t>Đồ án thiết kế sản phẩm đa phương tiện</t>
  </si>
  <si>
    <t>INT1478</t>
  </si>
  <si>
    <t>Đồ án tốt nghiệp</t>
  </si>
  <si>
    <t>ELE1414</t>
  </si>
  <si>
    <t>Đồ án xử lý tín hiệu số</t>
  </si>
  <si>
    <t>Đường lối cách mạng của Đảng cộng sản Việt Nam</t>
  </si>
  <si>
    <t>MAR1427</t>
  </si>
  <si>
    <t>E-Marketing</t>
  </si>
  <si>
    <t>BAS1105M</t>
  </si>
  <si>
    <t>Giáo dục quốc phòng</t>
  </si>
  <si>
    <t>MAR1304</t>
  </si>
  <si>
    <t>Hành vi khách hàng</t>
  </si>
  <si>
    <t>ELE1415</t>
  </si>
  <si>
    <t>Hệ thống nhúng</t>
  </si>
  <si>
    <t>CDT1479</t>
  </si>
  <si>
    <t>Hoạch định chiến lược trong truyền thông</t>
  </si>
  <si>
    <t>Internet và ứng dụng trong kinh doanh</t>
  </si>
  <si>
    <t>FIA1435</t>
  </si>
  <si>
    <t>Kế toán doanh nghiệp BCVT</t>
  </si>
  <si>
    <t>FIA1437</t>
  </si>
  <si>
    <t>Kế toán doanh nghiệp du lịch</t>
  </si>
  <si>
    <t>Kế toán doanh nghiệp thương mại dịch vụ</t>
  </si>
  <si>
    <t>FIA1436</t>
  </si>
  <si>
    <t>Kế toán doanh nghiệp vận tải</t>
  </si>
  <si>
    <t>FIA1409</t>
  </si>
  <si>
    <t>Kế toán máy</t>
  </si>
  <si>
    <t>MAR1438</t>
  </si>
  <si>
    <t>Khai phá dữ liệu trong Marketing</t>
  </si>
  <si>
    <t>FIA1429</t>
  </si>
  <si>
    <t>Khóa luận tốt nghiệp</t>
  </si>
  <si>
    <t>BSA1412</t>
  </si>
  <si>
    <t>Khởi sự kinh doanh</t>
  </si>
  <si>
    <t>MUL1423</t>
  </si>
  <si>
    <t>Kịch bản đa phương tiện</t>
  </si>
  <si>
    <t>CDT1411</t>
  </si>
  <si>
    <t>TA_A1</t>
  </si>
  <si>
    <t>Kiểm tra trình độ tiếng anh (A1)</t>
  </si>
  <si>
    <t>INT1325</t>
  </si>
  <si>
    <t>Kiến trúc máy tính và hệ điều hành</t>
  </si>
  <si>
    <t>BSA1449</t>
  </si>
  <si>
    <t>Kỹ năng quản lý thời gian</t>
  </si>
  <si>
    <t>MUL14146.</t>
  </si>
  <si>
    <t>Kỹ thuật lập trình ứng dụng đa phương tiện</t>
  </si>
  <si>
    <t>ELE1416</t>
  </si>
  <si>
    <t>Kỹ thuật logic khả trình PLC</t>
  </si>
  <si>
    <t>MUL1415</t>
  </si>
  <si>
    <t>Kỹ xảo đa phương tiện</t>
  </si>
  <si>
    <t>MUL14126</t>
  </si>
  <si>
    <t>Lập trình âm thanh</t>
  </si>
  <si>
    <t>CDT1446</t>
  </si>
  <si>
    <t>INT13109</t>
  </si>
  <si>
    <t>Lập trình hướng đối tượng với C++</t>
  </si>
  <si>
    <t>CDT1445</t>
  </si>
  <si>
    <t>Lập trình mạng với C++</t>
  </si>
  <si>
    <t>CDT1448</t>
  </si>
  <si>
    <t>Lập trình ứng dụng trên đầu cuối di động</t>
  </si>
  <si>
    <t>MUL12117</t>
  </si>
  <si>
    <t>Lịch sử văn minh thế giới</t>
  </si>
  <si>
    <t>MUL14108</t>
  </si>
  <si>
    <t>Lý thuyết PR</t>
  </si>
  <si>
    <t>Lý thuyết trường điện từ và siêu cao tần</t>
  </si>
  <si>
    <t>MUL1392M</t>
  </si>
  <si>
    <t>Lý thuyết truyền thông</t>
  </si>
  <si>
    <t>MAR1426</t>
  </si>
  <si>
    <t>Marketing công nghiệp</t>
  </si>
  <si>
    <t>MAR1425</t>
  </si>
  <si>
    <t>Marketing dịch vụ</t>
  </si>
  <si>
    <t>MAR1421</t>
  </si>
  <si>
    <t>Marketing dựa trên giá trị</t>
  </si>
  <si>
    <t>MAR1406</t>
  </si>
  <si>
    <t>Marketing qua phương tiện truyền thông xã hội</t>
  </si>
  <si>
    <t>FIA1439</t>
  </si>
  <si>
    <t>Ngân hàng và nghiệp vụ ngân hàng</t>
  </si>
  <si>
    <t>MUL1398</t>
  </si>
  <si>
    <t>Nghệ thuật kể chuyện đa phương tiện</t>
  </si>
  <si>
    <t>CDT1472</t>
  </si>
  <si>
    <t>Ngôn ngữ báo chí truyền thông</t>
  </si>
  <si>
    <t>BSA1348</t>
  </si>
  <si>
    <t>Nguyên lý thống kê kính tế</t>
  </si>
  <si>
    <t>MUL1320</t>
  </si>
  <si>
    <t>Nhập môn đa phương tiện</t>
  </si>
  <si>
    <t>MUL1395</t>
  </si>
  <si>
    <t>Nhập môn PR</t>
  </si>
  <si>
    <t>MUL13120</t>
  </si>
  <si>
    <t>Nhập môn quảng cáo</t>
  </si>
  <si>
    <t>MUL1391</t>
  </si>
  <si>
    <t>Nhập môn truyền thông</t>
  </si>
  <si>
    <t>Những nguyên lý cơ bản của Chủ nghĩa Mác Lênin 1</t>
  </si>
  <si>
    <t>Những nguyên lý cơ bản của Chủ nghĩa Mác Lênin 2</t>
  </si>
  <si>
    <t>FIA1422</t>
  </si>
  <si>
    <t>Phân tích báo cáo tài chính doanh nghiệp</t>
  </si>
  <si>
    <t>MAR1437</t>
  </si>
  <si>
    <t>Phân tích Marketing</t>
  </si>
  <si>
    <t>MAR1408</t>
  </si>
  <si>
    <t>Phân tích Web</t>
  </si>
  <si>
    <t>BSA1422</t>
  </si>
  <si>
    <t>Pháp luật thương mại điện tử</t>
  </si>
  <si>
    <t>MUL13118</t>
  </si>
  <si>
    <t>Pháp luật và đạo đức truyền thông</t>
  </si>
  <si>
    <t>CDT1450</t>
  </si>
  <si>
    <t>Phát triển dịch vụ giá trị gia tăng trên mạng viễn thông</t>
  </si>
  <si>
    <t>CDT1449</t>
  </si>
  <si>
    <t>Phát triển hệ thống quản lý E-Learning</t>
  </si>
  <si>
    <t>MAR1334</t>
  </si>
  <si>
    <t>Phát triển và ứng dụng web trong marketing</t>
  </si>
  <si>
    <t>MUL1487</t>
  </si>
  <si>
    <t>Phóng sự truyền hình</t>
  </si>
  <si>
    <t>MUL1399</t>
  </si>
  <si>
    <t>Phỏng vấn: Lý thuyết và thực hành</t>
  </si>
  <si>
    <t>Phương pháp luận nghiên cứu khoa học</t>
  </si>
  <si>
    <t>MAR1309</t>
  </si>
  <si>
    <t>Phương pháp nghiên cứu marketing</t>
  </si>
  <si>
    <t>MUL1289</t>
  </si>
  <si>
    <t>Phương pháp nghiên cứu truyền thông</t>
  </si>
  <si>
    <t>MAR1329</t>
  </si>
  <si>
    <t>Quản trị bán hàng</t>
  </si>
  <si>
    <t>BSA1324</t>
  </si>
  <si>
    <t>Quản trị chất lượng</t>
  </si>
  <si>
    <t>MAR1312</t>
  </si>
  <si>
    <t>Quản trị cơ sở dữ liệu kinh doanh</t>
  </si>
  <si>
    <t>BSA1326</t>
  </si>
  <si>
    <t>Quản trị công nghệ</t>
  </si>
  <si>
    <t>BSA1427</t>
  </si>
  <si>
    <t>Quản trị doanh nghiệp</t>
  </si>
  <si>
    <t>BSA1429</t>
  </si>
  <si>
    <t>Quản trị kinh doanh bán lẻ trực tuyến</t>
  </si>
  <si>
    <t>BSA1432</t>
  </si>
  <si>
    <t>Quản trị kinh doanh quốc tế</t>
  </si>
  <si>
    <t>MAR1424</t>
  </si>
  <si>
    <t>Quản trị Marketing</t>
  </si>
  <si>
    <t>BSA1331</t>
  </si>
  <si>
    <t>Quản trị nhân lực</t>
  </si>
  <si>
    <t>MAR1440</t>
  </si>
  <si>
    <t>Quản trị quan hệ khách hàng</t>
  </si>
  <si>
    <t>MAR1328</t>
  </si>
  <si>
    <t>Quản trị thương hiệu</t>
  </si>
  <si>
    <t>BSA1335</t>
  </si>
  <si>
    <t>Quản trị văn phòng</t>
  </si>
  <si>
    <t>MUL14110</t>
  </si>
  <si>
    <t>Quảng cáo đa phương tiện</t>
  </si>
  <si>
    <t>MUL13147</t>
  </si>
  <si>
    <t>Quay phim</t>
  </si>
  <si>
    <t>MUL13102</t>
  </si>
  <si>
    <t>Rủi ro và xử lý khủng hoảng truyền thông</t>
  </si>
  <si>
    <t>BSA1236</t>
  </si>
  <si>
    <t>Tâm lý quản lý</t>
  </si>
  <si>
    <t>BSA1437</t>
  </si>
  <si>
    <t>Thanh toán điện tử</t>
  </si>
  <si>
    <t>FIA1327M</t>
  </si>
  <si>
    <t>Thanh toán quốc tế</t>
  </si>
  <si>
    <t>FIA1327</t>
  </si>
  <si>
    <t>Thanh toán tín dụng quốc tế</t>
  </si>
  <si>
    <t>ELE1422</t>
  </si>
  <si>
    <t>Thị giác máy tính</t>
  </si>
  <si>
    <t>FIA1433</t>
  </si>
  <si>
    <t>Thị trường chứng khoán</t>
  </si>
  <si>
    <t>CDT1463</t>
  </si>
  <si>
    <t>Thiết kế ấn phẩm báo chí</t>
  </si>
  <si>
    <t>MUL1426</t>
  </si>
  <si>
    <t>Thiết kế đồ họa cơ bản</t>
  </si>
  <si>
    <t>CDT1458</t>
  </si>
  <si>
    <t>Thiết kế đồ họa Game</t>
  </si>
  <si>
    <t>MUL1485</t>
  </si>
  <si>
    <t>Thiết kế đồ họa nâng cao</t>
  </si>
  <si>
    <t>CDT1427</t>
  </si>
  <si>
    <t>Thiết kế games cơ bản</t>
  </si>
  <si>
    <t>ELE1423</t>
  </si>
  <si>
    <t>Thiết kế hệ thống VLSI</t>
  </si>
  <si>
    <t>MUL14134</t>
  </si>
  <si>
    <t>Thiết kế hình động 1</t>
  </si>
  <si>
    <t>MUL1486</t>
  </si>
  <si>
    <t>Thiết kế hoạt hình nâng cao</t>
  </si>
  <si>
    <t>ELE1427</t>
  </si>
  <si>
    <t>Thiết kế ngoại vi và kỹ thuật ghép nối</t>
  </si>
  <si>
    <t>CDT1462</t>
  </si>
  <si>
    <t>Thiết kế nội dung E-Learning</t>
  </si>
  <si>
    <t>CDT1461</t>
  </si>
  <si>
    <t>Thiết kế Poster quảng cáo</t>
  </si>
  <si>
    <t>CDT1421</t>
  </si>
  <si>
    <t>Thiết kế quảng cáo truyền hình</t>
  </si>
  <si>
    <t>MUL14137</t>
  </si>
  <si>
    <t>Thiết kế tương tác đa phương tiện nâng cao</t>
  </si>
  <si>
    <t>CDT1447</t>
  </si>
  <si>
    <t>Thiết kế ứng dụng trên đầu cuối di động</t>
  </si>
  <si>
    <t>MUL1484</t>
  </si>
  <si>
    <t>Thiết kế và tổ chức sản xuất sản phẩm đa phương tiện</t>
  </si>
  <si>
    <t>MUL1429</t>
  </si>
  <si>
    <t>Thiết kế web cơ bản</t>
  </si>
  <si>
    <t>TEL1432</t>
  </si>
  <si>
    <t>Thông tin vệ tinh</t>
  </si>
  <si>
    <t>MUL13116</t>
  </si>
  <si>
    <t>EPT1415</t>
  </si>
  <si>
    <t>Thực tập</t>
  </si>
  <si>
    <t>FIA1428</t>
  </si>
  <si>
    <t>Thực tập tốt nghiệp</t>
  </si>
  <si>
    <t>BAS1147</t>
  </si>
  <si>
    <t>Tiếng anh B21</t>
  </si>
  <si>
    <t>BAS1148</t>
  </si>
  <si>
    <t>Tiếng anh B22</t>
  </si>
  <si>
    <t>MUL1422</t>
  </si>
  <si>
    <t>Tổ chức sản xuất sản phẩm đa phương tiện</t>
  </si>
  <si>
    <t>BSA1440</t>
  </si>
  <si>
    <t>Tổ chức sản xuất trong doanh nghiệp</t>
  </si>
  <si>
    <t>CDT1480</t>
  </si>
  <si>
    <t>Tổ chức sự kiện</t>
  </si>
  <si>
    <t>Tổ chức và biên tập chương trình truyền hình</t>
  </si>
  <si>
    <t>MAR1413</t>
  </si>
  <si>
    <t>Tổng quan về biên tập web</t>
  </si>
  <si>
    <t>MAR1439</t>
  </si>
  <si>
    <t>Trí tuệ Marketing</t>
  </si>
  <si>
    <t>ELE1434</t>
  </si>
  <si>
    <t>Truyền thông đa phương tiện</t>
  </si>
  <si>
    <t>MAR1314</t>
  </si>
  <si>
    <t>Truyền thông marketing tích hợp</t>
  </si>
  <si>
    <t>MAR1419</t>
  </si>
  <si>
    <t>Truyền thông nội bộ trong tổ chức</t>
  </si>
  <si>
    <t>CDT1474</t>
  </si>
  <si>
    <t>Truyền thông trên Internet</t>
  </si>
  <si>
    <t>MUL1394</t>
  </si>
  <si>
    <t>Truyền thông và dư luận xã hội</t>
  </si>
  <si>
    <t>MUL1393</t>
  </si>
  <si>
    <t>Truyền thông xã hội</t>
  </si>
  <si>
    <t>MAR1318</t>
  </si>
  <si>
    <t>ứng dụng đa phương tiện trong kinh doanh</t>
  </si>
  <si>
    <t>MUL14113</t>
  </si>
  <si>
    <t>ứng dụng đồ họa đa phương tiện</t>
  </si>
  <si>
    <t>MUL14115</t>
  </si>
  <si>
    <t>Ứng dụng sản xuất audio và video</t>
  </si>
  <si>
    <t>MUL14114</t>
  </si>
  <si>
    <t>ứng dụng thiết kế web</t>
  </si>
  <si>
    <t>MUL1396</t>
  </si>
  <si>
    <t>Viết đa phương tiện</t>
  </si>
  <si>
    <t>ELE1439</t>
  </si>
  <si>
    <t>Xây dựng hệ thống số</t>
  </si>
  <si>
    <t>BSA1408</t>
  </si>
  <si>
    <t>Xây dựng website thương mại điện tử</t>
  </si>
  <si>
    <t>INT1362</t>
  </si>
  <si>
    <t>Xử lý ảnh</t>
  </si>
  <si>
    <t>ELE1431</t>
  </si>
  <si>
    <t>Xử lý tín hiệu số thời gian thực</t>
  </si>
  <si>
    <t>Xử lý tín hiệu trong hệ thống truyền thông</t>
  </si>
  <si>
    <t>MUL14107</t>
  </si>
  <si>
    <t>Báo chí dữ liệu</t>
  </si>
  <si>
    <t>MUL1465</t>
  </si>
  <si>
    <t>MUL1451</t>
  </si>
  <si>
    <t>TEL1434M</t>
  </si>
  <si>
    <t>Công nghệ truy nhập quang băng rộng</t>
  </si>
  <si>
    <t>FIA_E1350</t>
  </si>
  <si>
    <t>Ghi nhận các giao dịch tài chính</t>
  </si>
  <si>
    <t>FIA_E1354</t>
  </si>
  <si>
    <t>Kế toán trong kinh doanh 1</t>
  </si>
  <si>
    <t>MUL13104</t>
  </si>
  <si>
    <t>Kinh tế truyền thông</t>
  </si>
  <si>
    <t>MUL1446</t>
  </si>
  <si>
    <t>MUL1448</t>
  </si>
  <si>
    <t>MUL14136</t>
  </si>
  <si>
    <t>Nghệ thuật đồ họa chữ (Typography)</t>
  </si>
  <si>
    <t>INT13112</t>
  </si>
  <si>
    <t>Nguyên lý lập trình</t>
  </si>
  <si>
    <t>MUL14129</t>
  </si>
  <si>
    <t>Phát triển ứng dụng thực tại ảo</t>
  </si>
  <si>
    <t>MUL14109</t>
  </si>
  <si>
    <t>PR: Chiến lược và thực hành</t>
  </si>
  <si>
    <t>MUL13112</t>
  </si>
  <si>
    <t>Quản lý dự án truyền thông</t>
  </si>
  <si>
    <t>MUL14111</t>
  </si>
  <si>
    <t>Quảng cáo: Chiến lược và thực hành</t>
  </si>
  <si>
    <t>MUL1463</t>
  </si>
  <si>
    <t>MUL14138</t>
  </si>
  <si>
    <t>Thiết kế ấn phẩm điện tử 1</t>
  </si>
  <si>
    <t>MUL14140</t>
  </si>
  <si>
    <t>Thiết kế hình động 2</t>
  </si>
  <si>
    <t>MUL1421</t>
  </si>
  <si>
    <t>MUL14135</t>
  </si>
  <si>
    <t>Thiết kế sản phẩm đa phương tiện</t>
  </si>
  <si>
    <t>FIA_E1352</t>
  </si>
  <si>
    <t>Thông tin kế toán quản trị</t>
  </si>
  <si>
    <t>MUL14125</t>
  </si>
  <si>
    <t>Xử lý ảnh và video</t>
  </si>
  <si>
    <t>Ma MH_Nhom</t>
  </si>
  <si>
    <t>B18DCDT004</t>
  </si>
  <si>
    <t>B18DCCN097</t>
  </si>
  <si>
    <t>B17DCVT097</t>
  </si>
  <si>
    <t>B18DCCN433</t>
  </si>
  <si>
    <t>B18DCDT196</t>
  </si>
  <si>
    <t>B18DCCN510</t>
  </si>
  <si>
    <t>B18DCDT220</t>
  </si>
  <si>
    <t>B18DCCN017</t>
  </si>
  <si>
    <t>B18DCDT175</t>
  </si>
  <si>
    <t>B18DCVT323</t>
  </si>
  <si>
    <t>B17DCVT333</t>
  </si>
  <si>
    <t>B18DCVT431</t>
  </si>
  <si>
    <t>B18DCCN548</t>
  </si>
  <si>
    <t>B17DCVT393</t>
  </si>
  <si>
    <t>B18DCVT046</t>
  </si>
  <si>
    <t>B18DCDT027</t>
  </si>
  <si>
    <t>B18DCVT084</t>
  </si>
  <si>
    <t>B18DCDT095</t>
  </si>
  <si>
    <t>B17DCCN317</t>
  </si>
  <si>
    <t>B18DCVT242</t>
  </si>
  <si>
    <t>B18DCVT331</t>
  </si>
  <si>
    <t>B18DCCN600</t>
  </si>
  <si>
    <t>B18DCDT077</t>
  </si>
  <si>
    <t>B18DCDT131</t>
  </si>
  <si>
    <t>B18DCCN584</t>
  </si>
  <si>
    <t>B18DCCN592</t>
  </si>
  <si>
    <t>B17DCDT003</t>
  </si>
  <si>
    <t>B18DCCN008</t>
  </si>
  <si>
    <t>B18DCCN038</t>
  </si>
  <si>
    <t>B18DCCN109</t>
  </si>
  <si>
    <t>B18DCCN247</t>
  </si>
  <si>
    <t>B18DCCN414</t>
  </si>
  <si>
    <t>B18DCCN525</t>
  </si>
  <si>
    <t>B17DCDT005</t>
  </si>
  <si>
    <t>B18DCCN016</t>
  </si>
  <si>
    <t>B18DCVT027</t>
  </si>
  <si>
    <t>B17DCDT059</t>
  </si>
  <si>
    <t>B18DCCN296</t>
  </si>
  <si>
    <t>B17DCDT134</t>
  </si>
  <si>
    <t>B18DCCN472</t>
  </si>
  <si>
    <t>B18DCCN642</t>
  </si>
  <si>
    <t>B17DCDT217</t>
  </si>
  <si>
    <t>B18DCVT002</t>
  </si>
  <si>
    <t>B18DCDT121</t>
  </si>
  <si>
    <t>B18DCDT133</t>
  </si>
  <si>
    <t>B18DCDT169</t>
  </si>
  <si>
    <t>B18DCVT350</t>
  </si>
  <si>
    <t>B18DCVT407</t>
  </si>
  <si>
    <t>B18DCCN625</t>
  </si>
  <si>
    <t>B18DCDT248</t>
  </si>
  <si>
    <t>B18DCDT213</t>
  </si>
  <si>
    <t>B18DCVT070</t>
  </si>
  <si>
    <t>B18DCCN218</t>
  </si>
  <si>
    <t>B18DCCN252</t>
  </si>
  <si>
    <t>B18DCVT200</t>
  </si>
  <si>
    <t>B18DCCN361</t>
  </si>
  <si>
    <t>B18DCCN416</t>
  </si>
  <si>
    <t>B18DCDT179</t>
  </si>
  <si>
    <t>B18DCDT251</t>
  </si>
  <si>
    <t>B18DCVT379</t>
  </si>
  <si>
    <t>B18DCCN581</t>
  </si>
  <si>
    <t>B18DCVT452</t>
  </si>
  <si>
    <t>B17DCVT111</t>
  </si>
  <si>
    <t>B17DCVT115</t>
  </si>
  <si>
    <t>B17DCVT158</t>
  </si>
  <si>
    <t>B18DCVT291</t>
  </si>
  <si>
    <t>B17DCVT363</t>
  </si>
  <si>
    <t>B17DCVT010</t>
  </si>
  <si>
    <t>B17DCVT034</t>
  </si>
  <si>
    <t>B18DCVT055</t>
  </si>
  <si>
    <t>B18DCVT143</t>
  </si>
  <si>
    <t>B18DCVT239</t>
  </si>
  <si>
    <t>B17DCVT226</t>
  </si>
  <si>
    <t>B18DCCN484</t>
  </si>
  <si>
    <t>B18DCCN086</t>
  </si>
  <si>
    <t>B18DCCN126</t>
  </si>
  <si>
    <t>B18DCCN137</t>
  </si>
  <si>
    <t>B18DCCN176</t>
  </si>
  <si>
    <t>B18DCCN236</t>
  </si>
  <si>
    <t>B18DCVT194</t>
  </si>
  <si>
    <t>B18DCCN399</t>
  </si>
  <si>
    <t>B18DCCN481</t>
  </si>
  <si>
    <t>B18DCCN526</t>
  </si>
  <si>
    <t>B18DCCN603</t>
  </si>
  <si>
    <t>B18DCCN105</t>
  </si>
  <si>
    <t>B18DCCN643</t>
  </si>
  <si>
    <t>B18DCVT127</t>
  </si>
  <si>
    <t>B18DCCN251</t>
  </si>
  <si>
    <t>B18DCVT199</t>
  </si>
  <si>
    <t>B18DCCN482</t>
  </si>
  <si>
    <t>B17DCVT364</t>
  </si>
  <si>
    <t>B18DCVT004</t>
  </si>
  <si>
    <t>B18DCCN019</t>
  </si>
  <si>
    <t>B18DCVT045</t>
  </si>
  <si>
    <t>B18DCVT067</t>
  </si>
  <si>
    <t>B18DCCN107</t>
  </si>
  <si>
    <t>B18DCVT090</t>
  </si>
  <si>
    <t>B18DCCN159</t>
  </si>
  <si>
    <t>B18DCCN214</t>
  </si>
  <si>
    <t>B18DCCN243</t>
  </si>
  <si>
    <t>B18DCVT306</t>
  </si>
  <si>
    <t>B18DCVT339</t>
  </si>
  <si>
    <t>B18DCCN633</t>
  </si>
  <si>
    <t>B18DCVT436</t>
  </si>
  <si>
    <t>B18DCCN707</t>
  </si>
  <si>
    <t>B18DCDT001</t>
  </si>
  <si>
    <t>B18DCDT028</t>
  </si>
  <si>
    <t>B18DCCN705</t>
  </si>
  <si>
    <t>B18DCDT101</t>
  </si>
  <si>
    <t>B18DCCN297</t>
  </si>
  <si>
    <t>B18DCDT120</t>
  </si>
  <si>
    <t>B18DCDT136</t>
  </si>
  <si>
    <t>B18DCCN512</t>
  </si>
  <si>
    <t>B18DCDT208</t>
  </si>
  <si>
    <t>B18DCDT245</t>
  </si>
  <si>
    <t>B18DCDT216</t>
  </si>
  <si>
    <t>B18DCDT224</t>
  </si>
  <si>
    <t>B18DCDT265</t>
  </si>
  <si>
    <t>B18DCVT009</t>
  </si>
  <si>
    <t>B18DCCN085</t>
  </si>
  <si>
    <t>B18DCVT140</t>
  </si>
  <si>
    <t>B18DCVT160</t>
  </si>
  <si>
    <t>B18DCCN250</t>
  </si>
  <si>
    <t>B18DCCN272</t>
  </si>
  <si>
    <t>B18DCCN312</t>
  </si>
  <si>
    <t>B18DCVT241</t>
  </si>
  <si>
    <t>B18DCDT144</t>
  </si>
  <si>
    <t>B18DCVT328</t>
  </si>
  <si>
    <t>B18DCCN609</t>
  </si>
  <si>
    <t>B18DCCN612</t>
  </si>
  <si>
    <t>B18DCVT360</t>
  </si>
  <si>
    <t>B18DCDT222</t>
  </si>
  <si>
    <t>B18DCVT435</t>
  </si>
  <si>
    <t>B18DCVT020</t>
  </si>
  <si>
    <t>B18DCCN033</t>
  </si>
  <si>
    <t>B18DCCN703</t>
  </si>
  <si>
    <t>B18DCVT065</t>
  </si>
  <si>
    <t>B18DCCN133</t>
  </si>
  <si>
    <t>B18DCDT055</t>
  </si>
  <si>
    <t>B18DCCN195</t>
  </si>
  <si>
    <t>B18DCCN201</t>
  </si>
  <si>
    <t>B18DCCN258</t>
  </si>
  <si>
    <t>B18DCCN289</t>
  </si>
  <si>
    <t>B18DCVT223</t>
  </si>
  <si>
    <t>B18DCCN348</t>
  </si>
  <si>
    <t>B18DCCN372</t>
  </si>
  <si>
    <t>B18DCCN398</t>
  </si>
  <si>
    <t>B18DCVT285</t>
  </si>
  <si>
    <t>B18DCDT160</t>
  </si>
  <si>
    <t>B18DCCN442</t>
  </si>
  <si>
    <t>B18DCDT197</t>
  </si>
  <si>
    <t>B18DCCN607</t>
  </si>
  <si>
    <t>B18DCCN679</t>
  </si>
  <si>
    <t>B18DCCN576</t>
  </si>
  <si>
    <t>B18DCCN690</t>
  </si>
  <si>
    <t>B18DCVT054</t>
  </si>
  <si>
    <t>B18DCVT074</t>
  </si>
  <si>
    <t>B18DCCN138</t>
  </si>
  <si>
    <t>B18DCCN221</t>
  </si>
  <si>
    <t>B18DCCN241</t>
  </si>
  <si>
    <t>B18DCDT086</t>
  </si>
  <si>
    <t>B18DCDT093</t>
  </si>
  <si>
    <t>B18DCCN260</t>
  </si>
  <si>
    <t>B18DCVT222</t>
  </si>
  <si>
    <t>B18DCDT117</t>
  </si>
  <si>
    <t>B18DCCN362</t>
  </si>
  <si>
    <t>B18DCCN388</t>
  </si>
  <si>
    <t>B18DCCN422</t>
  </si>
  <si>
    <t>B18DCCN424</t>
  </si>
  <si>
    <t>B18DCVT324</t>
  </si>
  <si>
    <t>B18DCVT399</t>
  </si>
  <si>
    <t>B18DCVT429</t>
  </si>
  <si>
    <t>B18DCVT365</t>
  </si>
  <si>
    <t>B18DCCN550</t>
  </si>
  <si>
    <t>B18DCVT440</t>
  </si>
  <si>
    <t>B18DCCN335</t>
  </si>
  <si>
    <t>B18DCDT258</t>
  </si>
  <si>
    <t>B18DCCN587</t>
  </si>
  <si>
    <t>B17DCVT404</t>
  </si>
  <si>
    <t>B18DCDT266</t>
  </si>
  <si>
    <t>B17DCAT115</t>
  </si>
  <si>
    <t>B17DCAT016</t>
  </si>
  <si>
    <t>B17DCAT052</t>
  </si>
  <si>
    <t>B17DCCN165</t>
  </si>
  <si>
    <t>B17DCCN103</t>
  </si>
  <si>
    <t>B17DCVT052</t>
  </si>
  <si>
    <t>B17DCCN223</t>
  </si>
  <si>
    <t>B17DCVT143</t>
  </si>
  <si>
    <t>B17DCAT095</t>
  </si>
  <si>
    <t>B17DCAT091</t>
  </si>
  <si>
    <t>B17DCVT186</t>
  </si>
  <si>
    <t>B17DCCN380</t>
  </si>
  <si>
    <t>B17DCDT112</t>
  </si>
  <si>
    <t>B17DCCN408</t>
  </si>
  <si>
    <t>B17DCVT235</t>
  </si>
  <si>
    <t>B17DCVT252</t>
  </si>
  <si>
    <t>B17DCCN540</t>
  </si>
  <si>
    <t>B17DCCN625</t>
  </si>
  <si>
    <t>B18DCCN042</t>
  </si>
  <si>
    <t>B18DCCN067</t>
  </si>
  <si>
    <t>B18DCVT042</t>
  </si>
  <si>
    <t>B18DCCN123</t>
  </si>
  <si>
    <t>B18DCCN134</t>
  </si>
  <si>
    <t>B18DCVT083</t>
  </si>
  <si>
    <t>B18DCCN155</t>
  </si>
  <si>
    <t>B18DCVT105</t>
  </si>
  <si>
    <t>B18DCVT111</t>
  </si>
  <si>
    <t>B18DCVT137</t>
  </si>
  <si>
    <t>B18DCCN213</t>
  </si>
  <si>
    <t>B18DCCN220</t>
  </si>
  <si>
    <t>B18DCVT190</t>
  </si>
  <si>
    <t>B18DCDT118</t>
  </si>
  <si>
    <t>B18DCDT148</t>
  </si>
  <si>
    <t>B18DCVT294</t>
  </si>
  <si>
    <t>B18DCDT159</t>
  </si>
  <si>
    <t>B18DCVT298</t>
  </si>
  <si>
    <t>B18DCVT320</t>
  </si>
  <si>
    <t>B18DCCN494</t>
  </si>
  <si>
    <t>B18DCCN617</t>
  </si>
  <si>
    <t>B18DCCN619</t>
  </si>
  <si>
    <t>B18DCDT235</t>
  </si>
  <si>
    <t>B18DCVT411</t>
  </si>
  <si>
    <t>B18DCCN540</t>
  </si>
  <si>
    <t>B18DCCN541</t>
  </si>
  <si>
    <t>B18DCCN673</t>
  </si>
  <si>
    <t>B18DCCN683</t>
  </si>
  <si>
    <t>B18DCVT006</t>
  </si>
  <si>
    <t>B18DCCN076</t>
  </si>
  <si>
    <t>B18DCCN115</t>
  </si>
  <si>
    <t>B18DCDT035</t>
  </si>
  <si>
    <t>B18DCDT037</t>
  </si>
  <si>
    <t>B18DCVT088</t>
  </si>
  <si>
    <t>B18DCVT159</t>
  </si>
  <si>
    <t>B18DCVT166</t>
  </si>
  <si>
    <t>B18DCVT175</t>
  </si>
  <si>
    <t>B18DCVT183</t>
  </si>
  <si>
    <t>B18DCDT090</t>
  </si>
  <si>
    <t>B18DCVT215</t>
  </si>
  <si>
    <t>B18DCDT130</t>
  </si>
  <si>
    <t>B18DCCN352</t>
  </si>
  <si>
    <t>B18DCVT261</t>
  </si>
  <si>
    <t>B18DCVT305</t>
  </si>
  <si>
    <t>B18DCCN438</t>
  </si>
  <si>
    <t>B18DCVT336</t>
  </si>
  <si>
    <t>B18DCDT242</t>
  </si>
  <si>
    <t>B18DCCN640</t>
  </si>
  <si>
    <t>B18DCCN547</t>
  </si>
  <si>
    <t>B18DCCN020</t>
  </si>
  <si>
    <t>B18DCDT008</t>
  </si>
  <si>
    <t>B18DCCN059</t>
  </si>
  <si>
    <t>B18DCCN092</t>
  </si>
  <si>
    <t>B18DCCN181</t>
  </si>
  <si>
    <t>B18DCCN273</t>
  </si>
  <si>
    <t>B18DCCN301</t>
  </si>
  <si>
    <t>B18DCCN378</t>
  </si>
  <si>
    <t>B18DCCN456</t>
  </si>
  <si>
    <t>B18DCCN706</t>
  </si>
  <si>
    <t>B18DCVT345</t>
  </si>
  <si>
    <t>B18DCCN021</t>
  </si>
  <si>
    <t>B18DCCN117</t>
  </si>
  <si>
    <t>B18DCCN178</t>
  </si>
  <si>
    <t>B18DCVT243</t>
  </si>
  <si>
    <t>B18DCDT123</t>
  </si>
  <si>
    <t>B18DCCN412</t>
  </si>
  <si>
    <t>B18DCCN487</t>
  </si>
  <si>
    <t>B18DCVT351</t>
  </si>
  <si>
    <t>B18DCCN520</t>
  </si>
  <si>
    <t>B18DCCN597</t>
  </si>
  <si>
    <t>B18DCCN656</t>
  </si>
  <si>
    <t>B18DCCN659</t>
  </si>
  <si>
    <t>B18DCCN557</t>
  </si>
  <si>
    <t>B18DCVT005</t>
  </si>
  <si>
    <t>B18DCVT008</t>
  </si>
  <si>
    <t>B18DCVT021</t>
  </si>
  <si>
    <t>B18DCVT022</t>
  </si>
  <si>
    <t>B18DCCN112</t>
  </si>
  <si>
    <t>B18DCVT112</t>
  </si>
  <si>
    <t>B18DCVT149</t>
  </si>
  <si>
    <t>B18DCDT088</t>
  </si>
  <si>
    <t>B18DCVT196</t>
  </si>
  <si>
    <t>B18DCVT208</t>
  </si>
  <si>
    <t>B18DCCN276</t>
  </si>
  <si>
    <t>B18DCCN307</t>
  </si>
  <si>
    <t>B18DCCN384</t>
  </si>
  <si>
    <t>B18DCCN389</t>
  </si>
  <si>
    <t>B18DCCN441</t>
  </si>
  <si>
    <t>B18DCCN454</t>
  </si>
  <si>
    <t>B18DCDT178</t>
  </si>
  <si>
    <t>B18DCVT317</t>
  </si>
  <si>
    <t>B18DCVT329</t>
  </si>
  <si>
    <t>B18DCVT330</t>
  </si>
  <si>
    <t>B18DCDT192</t>
  </si>
  <si>
    <t>B18DCCN593</t>
  </si>
  <si>
    <t>B18DCCN538</t>
  </si>
  <si>
    <t>B18DCDT253</t>
  </si>
  <si>
    <t>B18DCCN681</t>
  </si>
  <si>
    <t>B18DCCN549</t>
  </si>
  <si>
    <t>B18DCCN568</t>
  </si>
  <si>
    <t>B18DCCN571</t>
  </si>
  <si>
    <t>B18DCVT389</t>
  </si>
  <si>
    <t>B18DCVT390</t>
  </si>
  <si>
    <t>B18DCCN026</t>
  </si>
  <si>
    <t>B18DCCN146</t>
  </si>
  <si>
    <t>B18DCCN341</t>
  </si>
  <si>
    <t>B18DCCN407</t>
  </si>
  <si>
    <t>B18DCCN471</t>
  </si>
  <si>
    <t>B18DCCN509</t>
  </si>
  <si>
    <t>B18DCCN511</t>
  </si>
  <si>
    <t>B18DCCN599</t>
  </si>
  <si>
    <t>B18DCCN563</t>
  </si>
  <si>
    <t>B18DCCN583</t>
  </si>
  <si>
    <t>B18DCCN061</t>
  </si>
  <si>
    <t>B18DCDT031</t>
  </si>
  <si>
    <t>B18DCDT038</t>
  </si>
  <si>
    <t>B18DCVT081</t>
  </si>
  <si>
    <t>B18DCCN167</t>
  </si>
  <si>
    <t>B18DCCN174</t>
  </si>
  <si>
    <t>B18DCCN180</t>
  </si>
  <si>
    <t>B18DCCN288</t>
  </si>
  <si>
    <t>B18DCDT111</t>
  </si>
  <si>
    <t>B18DCDT149</t>
  </si>
  <si>
    <t>B18DCVT297</t>
  </si>
  <si>
    <t>B18DCDT182</t>
  </si>
  <si>
    <t>B18DCDT207</t>
  </si>
  <si>
    <t>B18DCDT214</t>
  </si>
  <si>
    <t>B18DCDT007</t>
  </si>
  <si>
    <t>B18DCDT020</t>
  </si>
  <si>
    <t>B18DCCN056</t>
  </si>
  <si>
    <t>B18DCDT036</t>
  </si>
  <si>
    <t>B18DCCN129</t>
  </si>
  <si>
    <t>B18DCDT044</t>
  </si>
  <si>
    <t>B18DCCN168</t>
  </si>
  <si>
    <t>B18DCDT060</t>
  </si>
  <si>
    <t>B18DCVT153</t>
  </si>
  <si>
    <t>B18DCVT163</t>
  </si>
  <si>
    <t>B18DCDT092</t>
  </si>
  <si>
    <t>B18DCVT187</t>
  </si>
  <si>
    <t>B18DCDT099</t>
  </si>
  <si>
    <t>B18DCCN287</t>
  </si>
  <si>
    <t>B18DCDT108</t>
  </si>
  <si>
    <t>B18DCCN315</t>
  </si>
  <si>
    <t>B18DCDT203</t>
  </si>
  <si>
    <t>B18DCVT348</t>
  </si>
  <si>
    <t>B18DCDT204</t>
  </si>
  <si>
    <t>B18DCVT392</t>
  </si>
  <si>
    <t>B18DCDT237</t>
  </si>
  <si>
    <t>B18DCDT247</t>
  </si>
  <si>
    <t>B18DCVT363</t>
  </si>
  <si>
    <t>B18DCCN684</t>
  </si>
  <si>
    <t>B18DCDT263</t>
  </si>
  <si>
    <t>B18DCVT188</t>
  </si>
  <si>
    <t>B18DCCN275</t>
  </si>
  <si>
    <t>B18DCVT314</t>
  </si>
  <si>
    <t>B18DCDT239</t>
  </si>
  <si>
    <t>B18DCCN039</t>
  </si>
  <si>
    <t>B18DCCN045</t>
  </si>
  <si>
    <t>B18DCVT031</t>
  </si>
  <si>
    <t>B18DCVT064</t>
  </si>
  <si>
    <t>B18DCDT039</t>
  </si>
  <si>
    <t>B18DCDT041</t>
  </si>
  <si>
    <t>B18DCVT080</t>
  </si>
  <si>
    <t>B18DCDT057</t>
  </si>
  <si>
    <t>B18DCVT115</t>
  </si>
  <si>
    <t>B18DCVT131</t>
  </si>
  <si>
    <t>B18DCCN202</t>
  </si>
  <si>
    <t>B18DCVT138</t>
  </si>
  <si>
    <t>B18DCVT156</t>
  </si>
  <si>
    <t>B18DCCN233</t>
  </si>
  <si>
    <t>B18DCVT177</t>
  </si>
  <si>
    <t>B18DCVT230</t>
  </si>
  <si>
    <t>B18DCVT253</t>
  </si>
  <si>
    <t>B18DCDT129</t>
  </si>
  <si>
    <t>B18DCCN464</t>
  </si>
  <si>
    <t>B18DCCN498</t>
  </si>
  <si>
    <t>B18DCVT357</t>
  </si>
  <si>
    <t>B18DCVT413</t>
  </si>
  <si>
    <t>B18DCDT246</t>
  </si>
  <si>
    <t>B18DCVT418</t>
  </si>
  <si>
    <t>B18DCCN653</t>
  </si>
  <si>
    <t>B18DCCN539</t>
  </si>
  <si>
    <t>B18DCVT438</t>
  </si>
  <si>
    <t>B18DCCN698</t>
  </si>
  <si>
    <t>B18DCVT012</t>
  </si>
  <si>
    <t>B18DCVT016</t>
  </si>
  <si>
    <t>B18DCVT049</t>
  </si>
  <si>
    <t>B18DCCN106</t>
  </si>
  <si>
    <t>B18DCCN183</t>
  </si>
  <si>
    <t>B18DCCN205</t>
  </si>
  <si>
    <t>B18DCVT141</t>
  </si>
  <si>
    <t>B18DCVT147</t>
  </si>
  <si>
    <t>B18DCCN216</t>
  </si>
  <si>
    <t>B18DCDT080</t>
  </si>
  <si>
    <t>B18DCCN238</t>
  </si>
  <si>
    <t>B18DCCN248</t>
  </si>
  <si>
    <t>B18DCCN249</t>
  </si>
  <si>
    <t>B18DCCN293</t>
  </si>
  <si>
    <t>B18DCVT265</t>
  </si>
  <si>
    <t>B18DCCN423</t>
  </si>
  <si>
    <t>B18DCDT200</t>
  </si>
  <si>
    <t>B18DCCN615</t>
  </si>
  <si>
    <t>B17DCVT336</t>
  </si>
  <si>
    <t>B18DCCN626</t>
  </si>
  <si>
    <t>B18DCVT216</t>
  </si>
  <si>
    <t>B18DCCN319</t>
  </si>
  <si>
    <t>B18DCDT139</t>
  </si>
  <si>
    <t>B18DCCN402</t>
  </si>
  <si>
    <t>B18DCCN693</t>
  </si>
  <si>
    <t>B18DCCN699</t>
  </si>
  <si>
    <t>B18DCCN030</t>
  </si>
  <si>
    <t>B18DCCN063</t>
  </si>
  <si>
    <t>B18DCCN070</t>
  </si>
  <si>
    <t>B18DCDT030</t>
  </si>
  <si>
    <t>B18DCDT043</t>
  </si>
  <si>
    <t>B18DCCN145</t>
  </si>
  <si>
    <t>B18DCCN192</t>
  </si>
  <si>
    <t>B18DCDT097</t>
  </si>
  <si>
    <t>B18DCDT112</t>
  </si>
  <si>
    <t>B18DCCN368</t>
  </si>
  <si>
    <t>B18DCCN387</t>
  </si>
  <si>
    <t>B18DCVT282</t>
  </si>
  <si>
    <t>B18DCDT162</t>
  </si>
  <si>
    <t>B18DCVT302</t>
  </si>
  <si>
    <t>B18DCCN431</t>
  </si>
  <si>
    <t>B18DCDT268</t>
  </si>
  <si>
    <t>B18DCVT342</t>
  </si>
  <si>
    <t>B18DCCN519</t>
  </si>
  <si>
    <t>B18DCDT230</t>
  </si>
  <si>
    <t>B18DCCN618</t>
  </si>
  <si>
    <t>B18DCCN650</t>
  </si>
  <si>
    <t>B18DCCN658</t>
  </si>
  <si>
    <t>B18DCCN535</t>
  </si>
  <si>
    <t>B18DCDT215</t>
  </si>
  <si>
    <t>B18DCCN664</t>
  </si>
  <si>
    <t>B18DCCN669</t>
  </si>
  <si>
    <t>B18DCVT430</t>
  </si>
  <si>
    <t>B18DCCN552</t>
  </si>
  <si>
    <t>B18DCCN559</t>
  </si>
  <si>
    <t>B18DCVT381</t>
  </si>
  <si>
    <t>B18DCCN574</t>
  </si>
  <si>
    <t>B18DCCN585</t>
  </si>
  <si>
    <t>B18DCVT446</t>
  </si>
  <si>
    <t>B18DCCN004</t>
  </si>
  <si>
    <t>B18DCVT047</t>
  </si>
  <si>
    <t>B18DCCN089</t>
  </si>
  <si>
    <t>B18DCVT145</t>
  </si>
  <si>
    <t>B18DCVT231</t>
  </si>
  <si>
    <t>B18DCVT249</t>
  </si>
  <si>
    <t>B18DCVT250</t>
  </si>
  <si>
    <t>B18DCVT258</t>
  </si>
  <si>
    <t>B18DCCN367</t>
  </si>
  <si>
    <t>B18DCCN463</t>
  </si>
  <si>
    <t>B18DCCN469</t>
  </si>
  <si>
    <t>B18DCDT193</t>
  </si>
  <si>
    <t>B18DCCN515</t>
  </si>
  <si>
    <t>B18DCVT417</t>
  </si>
  <si>
    <t>B18DCCN654</t>
  </si>
  <si>
    <t>B18DCCN554</t>
  </si>
  <si>
    <t>B18DCVT373</t>
  </si>
  <si>
    <t>B18DCVT386</t>
  </si>
  <si>
    <t>B18DCVT388</t>
  </si>
  <si>
    <t>B18DCDT261</t>
  </si>
  <si>
    <t>B18DCVT445</t>
  </si>
  <si>
    <t>B18DCCN027</t>
  </si>
  <si>
    <t>B18DCDT014</t>
  </si>
  <si>
    <t>B18DCVT125</t>
  </si>
  <si>
    <t>B18DCCN210</t>
  </si>
  <si>
    <t>B18DCVT151</t>
  </si>
  <si>
    <t>B18DCVT244</t>
  </si>
  <si>
    <t>B18DCVT401</t>
  </si>
  <si>
    <t>B18DCVT382</t>
  </si>
  <si>
    <t>B18DCCN692</t>
  </si>
  <si>
    <t>B18DCDT010</t>
  </si>
  <si>
    <t>B18DCDT029</t>
  </si>
  <si>
    <t>B18DCDT049</t>
  </si>
  <si>
    <t>B18DCDT053</t>
  </si>
  <si>
    <t>B18DCDT061</t>
  </si>
  <si>
    <t>B18DCVT173</t>
  </si>
  <si>
    <t>B18DCDT113</t>
  </si>
  <si>
    <t>B18DCVT224</t>
  </si>
  <si>
    <t>B18DCVT347</t>
  </si>
  <si>
    <t>B17DCVT332</t>
  </si>
  <si>
    <t>B18DCCN668</t>
  </si>
  <si>
    <t>B17DCCN051</t>
  </si>
  <si>
    <t>ELE1433-11</t>
  </si>
  <si>
    <t>B17DCCN085</t>
  </si>
  <si>
    <t>B17DCAT047</t>
  </si>
  <si>
    <t>B17DCAT050</t>
  </si>
  <si>
    <t>B17DCAT063</t>
  </si>
  <si>
    <t>B17DCDT061</t>
  </si>
  <si>
    <t>B17DCCN241</t>
  </si>
  <si>
    <t>B17DCAT083</t>
  </si>
  <si>
    <t>B17DCCN266</t>
  </si>
  <si>
    <t>B17DCCN282</t>
  </si>
  <si>
    <t>B17DCCN303</t>
  </si>
  <si>
    <t>B16DCDT102</t>
  </si>
  <si>
    <t>B17DCCN350</t>
  </si>
  <si>
    <t>B17DCAT133</t>
  </si>
  <si>
    <t>B17DCVT258</t>
  </si>
  <si>
    <t>B17DCCN577</t>
  </si>
  <si>
    <t>B17DCAT177</t>
  </si>
  <si>
    <t>B17DCCN612</t>
  </si>
  <si>
    <t>B17DCCN652</t>
  </si>
  <si>
    <t>ELE1433-12</t>
  </si>
  <si>
    <t>B17DCCN641</t>
  </si>
  <si>
    <t>B17DCDT001</t>
  </si>
  <si>
    <t>B17DCDT015</t>
  </si>
  <si>
    <t>B17DCDT053</t>
  </si>
  <si>
    <t>B17DCDT055</t>
  </si>
  <si>
    <t>B17DCDT044</t>
  </si>
  <si>
    <t>B17DCDT063</t>
  </si>
  <si>
    <t>B17DCDT070</t>
  </si>
  <si>
    <t>B17DCDT086</t>
  </si>
  <si>
    <t>B17DCDT095</t>
  </si>
  <si>
    <t>B17DCDT099</t>
  </si>
  <si>
    <t>B17DCDT106</t>
  </si>
  <si>
    <t>B17DCDT139</t>
  </si>
  <si>
    <t>B17DCDT149</t>
  </si>
  <si>
    <t>B17DCDT150</t>
  </si>
  <si>
    <t>B17DCDT164</t>
  </si>
  <si>
    <t>B17DCDT170</t>
  </si>
  <si>
    <t>B17DCDT171</t>
  </si>
  <si>
    <t>B17DCDT187</t>
  </si>
  <si>
    <t>B17DCDT188</t>
  </si>
  <si>
    <t>B17DCDT210</t>
  </si>
  <si>
    <t>B17DCDT216</t>
  </si>
  <si>
    <t>B17DCDT014</t>
  </si>
  <si>
    <t>B17DCDT020</t>
  </si>
  <si>
    <t>B17DCDT027</t>
  </si>
  <si>
    <t>B17DCDT048</t>
  </si>
  <si>
    <t>B17DCDT051</t>
  </si>
  <si>
    <t>B17DCDT030</t>
  </si>
  <si>
    <t>B17DCDT034</t>
  </si>
  <si>
    <t>B17DCDT035</t>
  </si>
  <si>
    <t>B17DCDT067</t>
  </si>
  <si>
    <t>B17DCDT074</t>
  </si>
  <si>
    <t>B17DCDT081</t>
  </si>
  <si>
    <t>B17DCDT087</t>
  </si>
  <si>
    <t>B17DCDT129</t>
  </si>
  <si>
    <t>B17DCDT140</t>
  </si>
  <si>
    <t>B17DCDT151</t>
  </si>
  <si>
    <t>B17DCDT160</t>
  </si>
  <si>
    <t>B17DCDT175</t>
  </si>
  <si>
    <t>B17DCDT201</t>
  </si>
  <si>
    <t>B17DCDT206</t>
  </si>
  <si>
    <t>B17DCDT008</t>
  </si>
  <si>
    <t>B17DCDT022</t>
  </si>
  <si>
    <t>B17DCDT028</t>
  </si>
  <si>
    <t>B17DCDT046</t>
  </si>
  <si>
    <t>B17DCDT072</t>
  </si>
  <si>
    <t>B17DCDT127</t>
  </si>
  <si>
    <t>B17DCDT144</t>
  </si>
  <si>
    <t>B17DCDT162</t>
  </si>
  <si>
    <t>B17DCDT182</t>
  </si>
  <si>
    <t>B17DCDT185</t>
  </si>
  <si>
    <t>B17DCDT198</t>
  </si>
  <si>
    <t>B17DCDT199</t>
  </si>
  <si>
    <t>B17DCDT202</t>
  </si>
  <si>
    <t>B17DCDT215</t>
  </si>
  <si>
    <t>B17DCDT013</t>
  </si>
  <si>
    <t>B17DCDT025</t>
  </si>
  <si>
    <t>B17DCDT032</t>
  </si>
  <si>
    <t>B17DCDT041</t>
  </si>
  <si>
    <t>B17DCDT060</t>
  </si>
  <si>
    <t>B17DCDT073</t>
  </si>
  <si>
    <t>B17DCDT077</t>
  </si>
  <si>
    <t>B16DCDT128</t>
  </si>
  <si>
    <t>B17DCDT109</t>
  </si>
  <si>
    <t>B17DCDT135</t>
  </si>
  <si>
    <t>B17DCDT143</t>
  </si>
  <si>
    <t>B17DCDT163</t>
  </si>
  <si>
    <t>B17DCDT181</t>
  </si>
  <si>
    <t>B17DCDT196</t>
  </si>
  <si>
    <t>B17DCDT204</t>
  </si>
  <si>
    <t>B17DCDT207</t>
  </si>
  <si>
    <t>B17DCDT213</t>
  </si>
  <si>
    <t>B17DCDT214</t>
  </si>
  <si>
    <t>B16DCVT085</t>
  </si>
  <si>
    <t>B16DCVT122</t>
  </si>
  <si>
    <t>B16DCVT321</t>
  </si>
  <si>
    <t>B16DCVT045</t>
  </si>
  <si>
    <t>B16DCVT109</t>
  </si>
  <si>
    <t>B16DCVT286</t>
  </si>
  <si>
    <t>B18DCCN102</t>
  </si>
  <si>
    <t>B18DCCN121</t>
  </si>
  <si>
    <t>B18DCVT099</t>
  </si>
  <si>
    <t>B18DCVT100</t>
  </si>
  <si>
    <t>B18DCVT117</t>
  </si>
  <si>
    <t>B18DCCN239</t>
  </si>
  <si>
    <t>B18DCVT185</t>
  </si>
  <si>
    <t>B18DCVT260</t>
  </si>
  <si>
    <t>B18DCCN400</t>
  </si>
  <si>
    <t>B18DCDT154</t>
  </si>
  <si>
    <t>B18DCCN421</t>
  </si>
  <si>
    <t>B18DCCN436</t>
  </si>
  <si>
    <t>B18DCVT326</t>
  </si>
  <si>
    <t>B18DCCN496</t>
  </si>
  <si>
    <t>B18DCDT236</t>
  </si>
  <si>
    <t>B18DCCN627</t>
  </si>
  <si>
    <t>B18DCVT416</t>
  </si>
  <si>
    <t>B18DCCN651</t>
  </si>
  <si>
    <t>B18DCCN682</t>
  </si>
  <si>
    <t>B18DCVT003</t>
  </si>
  <si>
    <t>B18DCCN188</t>
  </si>
  <si>
    <t>B18DCCN203</t>
  </si>
  <si>
    <t>B18DCCN209</t>
  </si>
  <si>
    <t>B18DCCN234</t>
  </si>
  <si>
    <t>B18DCCN277</t>
  </si>
  <si>
    <t>B18DCCN321</t>
  </si>
  <si>
    <t>B18DCCN330</t>
  </si>
  <si>
    <t>B18DCCN332</t>
  </si>
  <si>
    <t>B18DCCN343</t>
  </si>
  <si>
    <t>B18DCCN396</t>
  </si>
  <si>
    <t>B18DCDT167</t>
  </si>
  <si>
    <t>B18DCCN429</t>
  </si>
  <si>
    <t>B18DCCN432</t>
  </si>
  <si>
    <t>B18DCCN451</t>
  </si>
  <si>
    <t>B18DCVT354</t>
  </si>
  <si>
    <t>B18DCCN594</t>
  </si>
  <si>
    <t>B18DCVT402</t>
  </si>
  <si>
    <t>B18DCCN635</t>
  </si>
  <si>
    <t>B18DCVT414</t>
  </si>
  <si>
    <t>B18DCCN660</t>
  </si>
  <si>
    <t>B18DCCN672</t>
  </si>
  <si>
    <t>B18DCVT434</t>
  </si>
  <si>
    <t>B18DCVT369</t>
  </si>
  <si>
    <t>B18DCVT374</t>
  </si>
  <si>
    <t>B18DCCN710</t>
  </si>
  <si>
    <t>B18DCCN688</t>
  </si>
  <si>
    <t>B18DCCN010</t>
  </si>
  <si>
    <t>B18DCCN048</t>
  </si>
  <si>
    <t>B18DCVT044</t>
  </si>
  <si>
    <t>B18DCCN073</t>
  </si>
  <si>
    <t>B18DCVT086</t>
  </si>
  <si>
    <t>B18DCCN144</t>
  </si>
  <si>
    <t>B18DCDT050</t>
  </si>
  <si>
    <t>B18DCCN226</t>
  </si>
  <si>
    <t>B18DCCN311</t>
  </si>
  <si>
    <t>B18DCCN339</t>
  </si>
  <si>
    <t>B18DCVT255</t>
  </si>
  <si>
    <t>B18DCVT283</t>
  </si>
  <si>
    <t>B18DCVT304</t>
  </si>
  <si>
    <t>B18DCCN492</t>
  </si>
  <si>
    <t>B18DCCN610</t>
  </si>
  <si>
    <t>B18DCCN632</t>
  </si>
  <si>
    <t>B18DCVT359</t>
  </si>
  <si>
    <t>B18DCCN532</t>
  </si>
  <si>
    <t>B18DCCN543</t>
  </si>
  <si>
    <t>B18DCCN676</t>
  </si>
  <si>
    <t>B18DCVT371</t>
  </si>
  <si>
    <t>B18DCVT376</t>
  </si>
  <si>
    <t>B18DCCN573</t>
  </si>
  <si>
    <t>B18DCVT384</t>
  </si>
  <si>
    <t>B18DCCN689</t>
  </si>
  <si>
    <t>B18DCVT448</t>
  </si>
  <si>
    <t>B18DCCN111</t>
  </si>
  <si>
    <t>B18DCCN189</t>
  </si>
  <si>
    <t>B18DCVT201</t>
  </si>
  <si>
    <t>B18DCVT408</t>
  </si>
  <si>
    <t>B18DCCN151</t>
  </si>
  <si>
    <t>B18DCVT179</t>
  </si>
  <si>
    <t>B18DCCN334</t>
  </si>
  <si>
    <t>B18DCCN365</t>
  </si>
  <si>
    <t>B18DCCN410</t>
  </si>
  <si>
    <t>B18DCCN479</t>
  </si>
  <si>
    <t>B17DCVT288</t>
  </si>
  <si>
    <t>B17DCVT033</t>
  </si>
  <si>
    <t>B18DCVT079</t>
  </si>
  <si>
    <t>B17DCCN184</t>
  </si>
  <si>
    <t>B17DCVT181</t>
  </si>
  <si>
    <t>B16DCCN520</t>
  </si>
  <si>
    <t>B16DCCN355</t>
  </si>
  <si>
    <t>B18DCVT025</t>
  </si>
  <si>
    <t>B18DCCN047</t>
  </si>
  <si>
    <t>B18DCCN082</t>
  </si>
  <si>
    <t>B18DCVT057</t>
  </si>
  <si>
    <t>B18DCVT075</t>
  </si>
  <si>
    <t>B18DCVT116</t>
  </si>
  <si>
    <t>B18DCVT118</t>
  </si>
  <si>
    <t>B18DCVT142</t>
  </si>
  <si>
    <t>B18DCVT195</t>
  </si>
  <si>
    <t>B18DCVT211</t>
  </si>
  <si>
    <t>B18DCVT219</t>
  </si>
  <si>
    <t>B18DCVT251</t>
  </si>
  <si>
    <t>B18DCCN351</t>
  </si>
  <si>
    <t>B18DCCN356</t>
  </si>
  <si>
    <t>B18DCCN377</t>
  </si>
  <si>
    <t>B18DCVT307</t>
  </si>
  <si>
    <t>B18DCCN452</t>
  </si>
  <si>
    <t>B18DCCN497</t>
  </si>
  <si>
    <t>B18DCCN606</t>
  </si>
  <si>
    <t>B18DCCN621</t>
  </si>
  <si>
    <t>B18DCCN663</t>
  </si>
  <si>
    <t>B18DCCN555</t>
  </si>
  <si>
    <t>B18DCCN567</t>
  </si>
  <si>
    <t>B18DCVT391</t>
  </si>
  <si>
    <t>B18DCCN685</t>
  </si>
  <si>
    <t>B18DCCN002</t>
  </si>
  <si>
    <t>B18DCCN078</t>
  </si>
  <si>
    <t>B18DCVT058</t>
  </si>
  <si>
    <t>B18DCVT068</t>
  </si>
  <si>
    <t>B18DCVT113</t>
  </si>
  <si>
    <t>B18DCVT122</t>
  </si>
  <si>
    <t>B18DCCN224</t>
  </si>
  <si>
    <t>B18DCVT186</t>
  </si>
  <si>
    <t>B18DCDT127</t>
  </si>
  <si>
    <t>B18DCVT266</t>
  </si>
  <si>
    <t>B18DCVT271</t>
  </si>
  <si>
    <t>B18DCDT143</t>
  </si>
  <si>
    <t>B18DCDT151</t>
  </si>
  <si>
    <t>B18DCVT286</t>
  </si>
  <si>
    <t>B18DCVT287</t>
  </si>
  <si>
    <t>B18DCDT155</t>
  </si>
  <si>
    <t>B18DCVT311</t>
  </si>
  <si>
    <t>B18DCVT318</t>
  </si>
  <si>
    <t>B18DCVT322</t>
  </si>
  <si>
    <t>B18DCVT335</t>
  </si>
  <si>
    <t>B18DCDT199</t>
  </si>
  <si>
    <t>B18DCVT343</t>
  </si>
  <si>
    <t>B18DCVT355</t>
  </si>
  <si>
    <t>B18DCVT404</t>
  </si>
  <si>
    <t>B18DCCN629</t>
  </si>
  <si>
    <t>B18DCCN637</t>
  </si>
  <si>
    <t>B18DCVT415</t>
  </si>
  <si>
    <t>B18DCCN670</t>
  </si>
  <si>
    <t>B18DCDT223</t>
  </si>
  <si>
    <t>B18DCVT063</t>
  </si>
  <si>
    <t>B18DCVT089</t>
  </si>
  <si>
    <t>B18DCVT154</t>
  </si>
  <si>
    <t>B18DCVT170</t>
  </si>
  <si>
    <t>B18DCVT174</t>
  </si>
  <si>
    <t>B18DCCN264</t>
  </si>
  <si>
    <t>B18DCVT263</t>
  </si>
  <si>
    <t>B18DCVT264</t>
  </si>
  <si>
    <t>B18DCVT279</t>
  </si>
  <si>
    <t>B18DCVT301</t>
  </si>
  <si>
    <t>B18DCVT319</t>
  </si>
  <si>
    <t>B18DCCN470</t>
  </si>
  <si>
    <t>B18DCVT325</t>
  </si>
  <si>
    <t>B18DCVT353</t>
  </si>
  <si>
    <t>B18DCVT396</t>
  </si>
  <si>
    <t>B18DCVT403</t>
  </si>
  <si>
    <t>B18DCCN657</t>
  </si>
  <si>
    <t>B18DCVT432</t>
  </si>
  <si>
    <t>B18DCCN680</t>
  </si>
  <si>
    <t>B18DCVT443</t>
  </si>
  <si>
    <t>B18DCDT015</t>
  </si>
  <si>
    <t>B18DCVT028</t>
  </si>
  <si>
    <t>B18DCVT052</t>
  </si>
  <si>
    <t>B18DCCN225</t>
  </si>
  <si>
    <t>B18DCCN255</t>
  </si>
  <si>
    <t>B18DCDT104</t>
  </si>
  <si>
    <t>B18DCCN317</t>
  </si>
  <si>
    <t>B18DCDT183</t>
  </si>
  <si>
    <t>B18DCCN602</t>
  </si>
  <si>
    <t>B18DCDT240</t>
  </si>
  <si>
    <t>B18DCVT410</t>
  </si>
  <si>
    <t>B18DCCN545</t>
  </si>
  <si>
    <t>B18DCDT005</t>
  </si>
  <si>
    <t>B18DCCN160</t>
  </si>
  <si>
    <t>B18DCVT108</t>
  </si>
  <si>
    <t>B18DCCN194</t>
  </si>
  <si>
    <t>B18DCDT069</t>
  </si>
  <si>
    <t>B18DCCN208</t>
  </si>
  <si>
    <t>B18DCDT081</t>
  </si>
  <si>
    <t>B18DCCN231</t>
  </si>
  <si>
    <t>B18DCVT202</t>
  </si>
  <si>
    <t>B18DCDT102</t>
  </si>
  <si>
    <t>B18DCCN303</t>
  </si>
  <si>
    <t>B18DCDT138</t>
  </si>
  <si>
    <t>B18DCVT427</t>
  </si>
  <si>
    <t>B18DCVT093</t>
  </si>
  <si>
    <t>B18DCCN152</t>
  </si>
  <si>
    <t>B18DCDT062</t>
  </si>
  <si>
    <t>B18DCVT189</t>
  </si>
  <si>
    <t>B18DCVT209</t>
  </si>
  <si>
    <t>B18DCCN290</t>
  </si>
  <si>
    <t>B18DCDT109</t>
  </si>
  <si>
    <t>B18DCVT232</t>
  </si>
  <si>
    <t>B18DCCN294</t>
  </si>
  <si>
    <t>B18DCCN404</t>
  </si>
  <si>
    <t>B18DCDT161</t>
  </si>
  <si>
    <t>B18DCDT165</t>
  </si>
  <si>
    <t>B18DCDT172</t>
  </si>
  <si>
    <t>B18DCCN450</t>
  </si>
  <si>
    <t>B18DCCN457</t>
  </si>
  <si>
    <t>B18DCCN440</t>
  </si>
  <si>
    <t>B18DCDT186</t>
  </si>
  <si>
    <t>B18DCCN649</t>
  </si>
  <si>
    <t>B18DCDT211</t>
  </si>
  <si>
    <t>B18DCDT218</t>
  </si>
  <si>
    <t>B18DCDT260</t>
  </si>
  <si>
    <t>B18DCVT449</t>
  </si>
  <si>
    <t>B18DCCN007</t>
  </si>
  <si>
    <t>B18DCVT007</t>
  </si>
  <si>
    <t>B18DCCN011</t>
  </si>
  <si>
    <t>B18DCDT012</t>
  </si>
  <si>
    <t>B18DCDT024</t>
  </si>
  <si>
    <t>B18DCVT076</t>
  </si>
  <si>
    <t>B18DCCN161</t>
  </si>
  <si>
    <t>B18DCCN165</t>
  </si>
  <si>
    <t>B18DCCN166</t>
  </si>
  <si>
    <t>B18DCVT132</t>
  </si>
  <si>
    <t>B18DCVT136</t>
  </si>
  <si>
    <t>B18DCCN284</t>
  </si>
  <si>
    <t>B18DCVT220</t>
  </si>
  <si>
    <t>B18DCDT114</t>
  </si>
  <si>
    <t>B18DCCN385</t>
  </si>
  <si>
    <t>B18DCDT166</t>
  </si>
  <si>
    <t>B18DCDT177</t>
  </si>
  <si>
    <t>B18DCCN473</t>
  </si>
  <si>
    <t>B18DCDT189</t>
  </si>
  <si>
    <t>B18DCDT241</t>
  </si>
  <si>
    <t>B18DCDT210</t>
  </si>
  <si>
    <t>B18DCDT217</t>
  </si>
  <si>
    <t>B18DCDT257</t>
  </si>
  <si>
    <t>B18DCCN667</t>
  </si>
  <si>
    <t>B18DCDT221</t>
  </si>
  <si>
    <t>B18DCVT451</t>
  </si>
  <si>
    <t>B18DCDT021</t>
  </si>
  <si>
    <t>B18DCCN135</t>
  </si>
  <si>
    <t>B18DCCN143</t>
  </si>
  <si>
    <t>B18DCCN154</t>
  </si>
  <si>
    <t>B18DCVT133</t>
  </si>
  <si>
    <t>B18DCCN204</t>
  </si>
  <si>
    <t>B18DCVT207</t>
  </si>
  <si>
    <t>B18DCVT221</t>
  </si>
  <si>
    <t>B18DCVT247</t>
  </si>
  <si>
    <t>B18DCVT270</t>
  </si>
  <si>
    <t>B18DCCN373</t>
  </si>
  <si>
    <t>B18DCDT140</t>
  </si>
  <si>
    <t>B18DCVT278</t>
  </si>
  <si>
    <t>B18DCVT310</t>
  </si>
  <si>
    <t>B18DCCN448</t>
  </si>
  <si>
    <t>B18DCCN466</t>
  </si>
  <si>
    <t>B18DCVT341</t>
  </si>
  <si>
    <t>B18DCCN709</t>
  </si>
  <si>
    <t>B18DCDT231</t>
  </si>
  <si>
    <t>B18DCCN648</t>
  </si>
  <si>
    <t>B18DCCN661</t>
  </si>
  <si>
    <t>B18DCVT367</t>
  </si>
  <si>
    <t>B18DCCN586</t>
  </si>
  <si>
    <t>B18DCAT255</t>
  </si>
  <si>
    <t>B18DCCN701</t>
  </si>
  <si>
    <t>B18DCCN702</t>
  </si>
  <si>
    <t>B18DCVT332</t>
  </si>
  <si>
    <t>B18DCCN582</t>
  </si>
  <si>
    <t>B17DCVT184</t>
  </si>
  <si>
    <t>B17DCVT253</t>
  </si>
  <si>
    <t>B17DCVT392</t>
  </si>
  <si>
    <t>B18DCDT064</t>
  </si>
  <si>
    <t>B17DCVT166</t>
  </si>
  <si>
    <t>B17DCVT227</t>
  </si>
  <si>
    <t>B17DCVT231</t>
  </si>
  <si>
    <t>B17DCVT257</t>
  </si>
  <si>
    <t>B17DCVT275</t>
  </si>
  <si>
    <t>B17DCVT304</t>
  </si>
  <si>
    <t>B18DCVT437</t>
  </si>
  <si>
    <t>B16DCCN207</t>
  </si>
  <si>
    <t>B17DCVT028</t>
  </si>
  <si>
    <t>B18DCCN257</t>
  </si>
  <si>
    <t>B18DCCN383</t>
  </si>
  <si>
    <t>B17DCVT065</t>
  </si>
  <si>
    <t>B18DCCN108</t>
  </si>
  <si>
    <t>B18DCCN136</t>
  </si>
  <si>
    <t>B18DCVT246</t>
  </si>
  <si>
    <t>B18DCCN355</t>
  </si>
  <si>
    <t>B18DCCN391</t>
  </si>
  <si>
    <t>B18DCCN406</t>
  </si>
  <si>
    <t>B18DCCN708</t>
  </si>
  <si>
    <t>B18DCCN465</t>
  </si>
  <si>
    <t>B18DCCN199</t>
  </si>
  <si>
    <t>B18DCCN219</t>
  </si>
  <si>
    <t>B18DCCN242</t>
  </si>
  <si>
    <t>B18DCCN262</t>
  </si>
  <si>
    <t>B18DCCN337</t>
  </si>
  <si>
    <t>B18DCCN505</t>
  </si>
  <si>
    <t>B18DCVT433</t>
  </si>
  <si>
    <t>B18DCCN569</t>
  </si>
  <si>
    <t>B18DCCN057</t>
  </si>
  <si>
    <t>B18DCCN101</t>
  </si>
  <si>
    <t>B18DCCN113</t>
  </si>
  <si>
    <t>B18DCCN179</t>
  </si>
  <si>
    <t>B18DCCN187</t>
  </si>
  <si>
    <t>B18DCDT063</t>
  </si>
  <si>
    <t>B18DCDT067</t>
  </si>
  <si>
    <t>B18DCCN211</t>
  </si>
  <si>
    <t>B18DCCN244</t>
  </si>
  <si>
    <t>B18DCCN259</t>
  </si>
  <si>
    <t>B18DCCN280</t>
  </si>
  <si>
    <t>B18DCCN298</t>
  </si>
  <si>
    <t>B18DCCN299</t>
  </si>
  <si>
    <t>B18DCCN320</t>
  </si>
  <si>
    <t>B18DCCN374</t>
  </si>
  <si>
    <t>B18DCCN390</t>
  </si>
  <si>
    <t>B18DCCN413</t>
  </si>
  <si>
    <t>B18DCCN508</t>
  </si>
  <si>
    <t>B18DCVT409</t>
  </si>
  <si>
    <t>B18DCCN641</t>
  </si>
  <si>
    <t>B18DCCN553</t>
  </si>
  <si>
    <t>B18DCDT135</t>
  </si>
  <si>
    <t>B18DCCN118</t>
  </si>
  <si>
    <t>B18DCCN162</t>
  </si>
  <si>
    <t>B18DCCN217</t>
  </si>
  <si>
    <t>B18DCCN228</t>
  </si>
  <si>
    <t>B18DCCN268</t>
  </si>
  <si>
    <t>B18DCCN411</t>
  </si>
  <si>
    <t>B18DCCN444</t>
  </si>
  <si>
    <t>B18DCCN459</t>
  </si>
  <si>
    <t>B18DCCN546</t>
  </si>
  <si>
    <t>B18DCVT254</t>
  </si>
  <si>
    <t>B18DCCN435</t>
  </si>
  <si>
    <t>B17DCVT004</t>
  </si>
  <si>
    <t>B18DCCN128</t>
  </si>
  <si>
    <t>B18DCCN172</t>
  </si>
  <si>
    <t>B18DCDT068</t>
  </si>
  <si>
    <t>B17DCVT212</t>
  </si>
  <si>
    <t>B18DCCN366</t>
  </si>
  <si>
    <t>B18DCCN370</t>
  </si>
  <si>
    <t>B18DCCN381</t>
  </si>
  <si>
    <t>B18DCDT156</t>
  </si>
  <si>
    <t>B17DCVT272</t>
  </si>
  <si>
    <t>B17DCVT291</t>
  </si>
  <si>
    <t>B17DCVT294</t>
  </si>
  <si>
    <t>B17DCVT348</t>
  </si>
  <si>
    <t>B18DCCN671</t>
  </si>
  <si>
    <t>B18DCDT228</t>
  </si>
  <si>
    <t>B17DCVT021</t>
  </si>
  <si>
    <t>B17DCVT106</t>
  </si>
  <si>
    <t>B17DCVT121</t>
  </si>
  <si>
    <t>B18DCCN240</t>
  </si>
  <si>
    <t>B17DCVT259</t>
  </si>
  <si>
    <t>B17DCVT354</t>
  </si>
  <si>
    <t>B18DCCN025</t>
  </si>
  <si>
    <t>B17DCCN336</t>
  </si>
  <si>
    <t>B18DCCN443</t>
  </si>
  <si>
    <t>B18DCCN049</t>
  </si>
  <si>
    <t>B18DCCN072</t>
  </si>
  <si>
    <t>B17DCVT060</t>
  </si>
  <si>
    <t>B17DCVT131</t>
  </si>
  <si>
    <t>B18DCCN270</t>
  </si>
  <si>
    <t>B18DCCN354</t>
  </si>
  <si>
    <t>B18DCCN475</t>
  </si>
  <si>
    <t>B17DCVT298</t>
  </si>
  <si>
    <t>B18DCVT394</t>
  </si>
  <si>
    <t>B17DCVT338</t>
  </si>
  <si>
    <t>B18DCCN687</t>
  </si>
  <si>
    <t>B18DCCN074</t>
  </si>
  <si>
    <t>B18DCCN068</t>
  </si>
  <si>
    <t>B18DCVT103</t>
  </si>
  <si>
    <t>B18DCCN212</t>
  </si>
  <si>
    <t>B18DCCN246</t>
  </si>
  <si>
    <t>B18DCCN266</t>
  </si>
  <si>
    <t>B18DCVT268</t>
  </si>
  <si>
    <t>B18DCCN405</t>
  </si>
  <si>
    <t>B18DCCN455</t>
  </si>
  <si>
    <t>B18DCCN506</t>
  </si>
  <si>
    <t>B18DCCN562</t>
  </si>
  <si>
    <t>B17DCVT265</t>
  </si>
  <si>
    <t>B18DCCN474</t>
  </si>
  <si>
    <t>B18DCCN015</t>
  </si>
  <si>
    <t>B18DCCN125</t>
  </si>
  <si>
    <t>B18DCCN147</t>
  </si>
  <si>
    <t>B18DCCN158</t>
  </si>
  <si>
    <t>B18DCCN164</t>
  </si>
  <si>
    <t>B18DCDT034</t>
  </si>
  <si>
    <t>B18DCCN386</t>
  </si>
  <si>
    <t>B17DCVT368</t>
  </si>
  <si>
    <t>B17DCVT199</t>
  </si>
  <si>
    <t>B18DCVT340</t>
  </si>
  <si>
    <t>B18DCCN516</t>
  </si>
  <si>
    <t>B17DCVT311</t>
  </si>
  <si>
    <t>B16DCVT020</t>
  </si>
  <si>
    <t>B17DCVT063</t>
  </si>
  <si>
    <t>B17DCVT107</t>
  </si>
  <si>
    <t>B18DCVT167</t>
  </si>
  <si>
    <t>B17DCVT159</t>
  </si>
  <si>
    <t>B17DCVT162</t>
  </si>
  <si>
    <t>B17DCVT210</t>
  </si>
  <si>
    <t>B18DCCN461</t>
  </si>
  <si>
    <t>B18DCCN013</t>
  </si>
  <si>
    <t>B18DCCN035</t>
  </si>
  <si>
    <t>B17DCVT081</t>
  </si>
  <si>
    <t>B18DCDT059</t>
  </si>
  <si>
    <t>B17DCVT113</t>
  </si>
  <si>
    <t>B17DCVT145</t>
  </si>
  <si>
    <t>B18DCVT182</t>
  </si>
  <si>
    <t>B17DCVT193</t>
  </si>
  <si>
    <t>B18DCCN342</t>
  </si>
  <si>
    <t>B18DCCN359</t>
  </si>
  <si>
    <t>B18DCCN427</t>
  </si>
  <si>
    <t>B18DCCN542</t>
  </si>
  <si>
    <t>B18DCCN060</t>
  </si>
  <si>
    <t>B18DCCN148</t>
  </si>
  <si>
    <t>B18DCCN153</t>
  </si>
  <si>
    <t>B18DCCN279</t>
  </si>
  <si>
    <t>B18DCCN302</t>
  </si>
  <si>
    <t>B18DCCN316</t>
  </si>
  <si>
    <t>B18DCCN295</t>
  </si>
  <si>
    <t>B18DCCN357</t>
  </si>
  <si>
    <t>B18DCCN428</t>
  </si>
  <si>
    <t>B18DCCN445</t>
  </si>
  <si>
    <t>B18DCCN043</t>
  </si>
  <si>
    <t>B18DCCN065</t>
  </si>
  <si>
    <t>B17DCVT094</t>
  </si>
  <si>
    <t>B18DCCN120</t>
  </si>
  <si>
    <t>B18DCCN124</t>
  </si>
  <si>
    <t>B17DCVT104</t>
  </si>
  <si>
    <t>B18DCCN310</t>
  </si>
  <si>
    <t>B18DCCN338</t>
  </si>
  <si>
    <t>B18DCCN490</t>
  </si>
  <si>
    <t>B18DCCN507</t>
  </si>
  <si>
    <t>B18DCVT033</t>
  </si>
  <si>
    <t>B18DCVT082</t>
  </si>
  <si>
    <t>B18DCDT047</t>
  </si>
  <si>
    <t>B18DCCN149</t>
  </si>
  <si>
    <t>B18DCVT104</t>
  </si>
  <si>
    <t>B18DCDT071</t>
  </si>
  <si>
    <t>B18DCVT217</t>
  </si>
  <si>
    <t>B18DCDT132</t>
  </si>
  <si>
    <t>B18DCDT147</t>
  </si>
  <si>
    <t>B18DCVT313</t>
  </si>
  <si>
    <t>B18DCDT234</t>
  </si>
  <si>
    <t>B18DCCN575</t>
  </si>
  <si>
    <t>B18DCCN686</t>
  </si>
  <si>
    <t>B18DCCN006</t>
  </si>
  <si>
    <t>B18DCVT010</t>
  </si>
  <si>
    <t>B18DCCN028</t>
  </si>
  <si>
    <t>B18DCCN032</t>
  </si>
  <si>
    <t>B18DCCN034</t>
  </si>
  <si>
    <t>B18DCDT023</t>
  </si>
  <si>
    <t>B18DCCN093</t>
  </si>
  <si>
    <t>B18DCVT078</t>
  </si>
  <si>
    <t>B18DCDT040</t>
  </si>
  <si>
    <t>B18DCDT048</t>
  </si>
  <si>
    <t>B18DCVT120</t>
  </si>
  <si>
    <t>B18DCCN197</t>
  </si>
  <si>
    <t>B18DCCN206</t>
  </si>
  <si>
    <t>B18DCDT096</t>
  </si>
  <si>
    <t>B18DCVT233</t>
  </si>
  <si>
    <t>B18DCVT238</t>
  </si>
  <si>
    <t>B18DCDT124</t>
  </si>
  <si>
    <t>B18DCCN347</t>
  </si>
  <si>
    <t>B18DCCN655</t>
  </si>
  <si>
    <t>B18DCVT420</t>
  </si>
  <si>
    <t>B18DCCN536</t>
  </si>
  <si>
    <t>B18DCDT255</t>
  </si>
  <si>
    <t>B18DCVT366</t>
  </si>
  <si>
    <t>B18DCCN566</t>
  </si>
  <si>
    <t>B18DCCN578</t>
  </si>
  <si>
    <t>B18DCCN589</t>
  </si>
  <si>
    <t>B18DCVT051</t>
  </si>
  <si>
    <t>B18DCDT181</t>
  </si>
  <si>
    <t>B18DCDT188</t>
  </si>
  <si>
    <t>B18DCCN488</t>
  </si>
  <si>
    <t>B18DCVT346</t>
  </si>
  <si>
    <t>B18DCCN524</t>
  </si>
  <si>
    <t>B18DCCN616</t>
  </si>
  <si>
    <t>B18DCCN623</t>
  </si>
  <si>
    <t>B18DCDT249</t>
  </si>
  <si>
    <t>B18DCVT011</t>
  </si>
  <si>
    <t>B18DCCN046</t>
  </si>
  <si>
    <t>B18DCVT034</t>
  </si>
  <si>
    <t>B18DCCN051</t>
  </si>
  <si>
    <t>B18DCCN090</t>
  </si>
  <si>
    <t>B18DCVT043</t>
  </si>
  <si>
    <t>B18DCVT059</t>
  </si>
  <si>
    <t>B18DCVT073</t>
  </si>
  <si>
    <t>B18DCVT077</t>
  </si>
  <si>
    <t>B18DCVT135</t>
  </si>
  <si>
    <t>B18DCVT146</t>
  </si>
  <si>
    <t>B18DCCN232</t>
  </si>
  <si>
    <t>B18DCCN305</t>
  </si>
  <si>
    <t>B18DCVT252</t>
  </si>
  <si>
    <t>B18DCCN375</t>
  </si>
  <si>
    <t>B18DCVT327</t>
  </si>
  <si>
    <t>B18DCCN483</t>
  </si>
  <si>
    <t>B18DCDT198</t>
  </si>
  <si>
    <t>B18DCCN502</t>
  </si>
  <si>
    <t>B18DCVT406</t>
  </si>
  <si>
    <t>B18DCVT419</t>
  </si>
  <si>
    <t>B18DCVT423</t>
  </si>
  <si>
    <t>B18DCCN665</t>
  </si>
  <si>
    <t>B18DCVT372</t>
  </si>
  <si>
    <t>B18DCVT450</t>
  </si>
  <si>
    <t>B18DCVT001</t>
  </si>
  <si>
    <t>B18DCVT017</t>
  </si>
  <si>
    <t>B18DCVT032</t>
  </si>
  <si>
    <t>B18DCVT176</t>
  </si>
  <si>
    <t>B18DCVT344</t>
  </si>
  <si>
    <t>B18DCDT264</t>
  </si>
  <si>
    <t>B18DCDT013</t>
  </si>
  <si>
    <t>B17DCVT117</t>
  </si>
  <si>
    <t>B17DCVT218</t>
  </si>
  <si>
    <t>B17DCVT325</t>
  </si>
  <si>
    <t>B18DCCN645</t>
  </si>
  <si>
    <t>B17DCVT374</t>
  </si>
  <si>
    <t>B18DCVT014</t>
  </si>
  <si>
    <t>B18DCVT018</t>
  </si>
  <si>
    <t>B18DCDT016</t>
  </si>
  <si>
    <t>B18DCVT096</t>
  </si>
  <si>
    <t>B18DCVT097</t>
  </si>
  <si>
    <t>B18DCCN163</t>
  </si>
  <si>
    <t>B18DCVT178</t>
  </si>
  <si>
    <t>B18DCVT192</t>
  </si>
  <si>
    <t>B18DCVT210</t>
  </si>
  <si>
    <t>B18DCVT213</t>
  </si>
  <si>
    <t>B18DCVT218</t>
  </si>
  <si>
    <t>B18DCDT106</t>
  </si>
  <si>
    <t>B18DCVT240</t>
  </si>
  <si>
    <t>B18DCCN344</t>
  </si>
  <si>
    <t>B18DCCN499</t>
  </si>
  <si>
    <t>B18DCCN631</t>
  </si>
  <si>
    <t>B18DCDT243</t>
  </si>
  <si>
    <t>B18DCCN639</t>
  </si>
  <si>
    <t>B18DCCN544</t>
  </si>
  <si>
    <t>B18DCDT259</t>
  </si>
  <si>
    <t>B18DCCN001</t>
  </si>
  <si>
    <t>B18DCVT036</t>
  </si>
  <si>
    <t>B18DCCN081</t>
  </si>
  <si>
    <t>B18DCVT155</t>
  </si>
  <si>
    <t>B18DCCN253</t>
  </si>
  <si>
    <t>B18DCVT184</t>
  </si>
  <si>
    <t>B18DCDT094</t>
  </si>
  <si>
    <t>B18DCVT203</t>
  </si>
  <si>
    <t>B18DCVT227</t>
  </si>
  <si>
    <t>B18DCDT153</t>
  </si>
  <si>
    <t>B18DCVT337</t>
  </si>
  <si>
    <t>B18DCDT226</t>
  </si>
  <si>
    <t>B18DCCN691</t>
  </si>
  <si>
    <t>B18DCCN062</t>
  </si>
  <si>
    <t>B18DCCN096</t>
  </si>
  <si>
    <t>B18DCVT205</t>
  </si>
  <si>
    <t>B18DCCN318</t>
  </si>
  <si>
    <t>B18DCVT397</t>
  </si>
  <si>
    <t>B18DCDT019</t>
  </si>
  <si>
    <t>B18DCDT032</t>
  </si>
  <si>
    <t>B16DCAT044</t>
  </si>
  <si>
    <t>B17DCVT076</t>
  </si>
  <si>
    <t>B18DCDT137</t>
  </si>
  <si>
    <t>B18DCVT106</t>
  </si>
  <si>
    <t>B17DCVT140</t>
  </si>
  <si>
    <t>B17DCVT152</t>
  </si>
  <si>
    <t>B18DCVT181</t>
  </si>
  <si>
    <t>B17DCVT305</t>
  </si>
  <si>
    <t>B18DCDT006</t>
  </si>
  <si>
    <t>B18DCDT085</t>
  </si>
  <si>
    <t>B18DCDT150</t>
  </si>
  <si>
    <t>B18DCCN005</t>
  </si>
  <si>
    <t>B18DCCN075</t>
  </si>
  <si>
    <t>B18DCCN408</t>
  </si>
  <si>
    <t>B18DCVT378</t>
  </si>
  <si>
    <t>B18DCDT091</t>
  </si>
  <si>
    <t>B18DCDT145</t>
  </si>
  <si>
    <t>B18DCCN504</t>
  </si>
  <si>
    <t>B18DCCN077</t>
  </si>
  <si>
    <t>B18DCCN069</t>
  </si>
  <si>
    <t>B18DCCN265</t>
  </si>
  <si>
    <t>B18DCVT038</t>
  </si>
  <si>
    <t>B18DCVT134</t>
  </si>
  <si>
    <t>B18DCDT103</t>
  </si>
  <si>
    <t>B18DCDT163</t>
  </si>
  <si>
    <t>B18DCVT395</t>
  </si>
  <si>
    <t>B18DCCN580</t>
  </si>
  <si>
    <t>B18DCDT022</t>
  </si>
  <si>
    <t>B16DCDT054</t>
  </si>
  <si>
    <t>B18DCDT087</t>
  </si>
  <si>
    <t>B18DCVT193</t>
  </si>
  <si>
    <t>B18DCDT190</t>
  </si>
  <si>
    <t>B18DCVT041</t>
  </si>
  <si>
    <t>B18DCVT071</t>
  </si>
  <si>
    <t>B18DCCN185</t>
  </si>
  <si>
    <t>B18DCDT187</t>
  </si>
  <si>
    <t>B18DCVT062</t>
  </si>
  <si>
    <t>B16DCDT193</t>
  </si>
  <si>
    <t>B18DCVT023</t>
  </si>
  <si>
    <t>B18DCDT017</t>
  </si>
  <si>
    <t>B18DCVT128</t>
  </si>
  <si>
    <t>B18DCDT075</t>
  </si>
  <si>
    <t>B17DCVT163</t>
  </si>
  <si>
    <t>B18DCDT141</t>
  </si>
  <si>
    <t>B18DCCN417</t>
  </si>
  <si>
    <t>B18DCVT295</t>
  </si>
  <si>
    <t>B18DCCN425</t>
  </si>
  <si>
    <t>B17DCVT267</t>
  </si>
  <si>
    <t>B18DCDT180</t>
  </si>
  <si>
    <t>B18DCDT256</t>
  </si>
  <si>
    <t>B17DCVT050</t>
  </si>
  <si>
    <t>B17DCVT064</t>
  </si>
  <si>
    <t>B15DCVT380</t>
  </si>
  <si>
    <t>B17DCVT017</t>
  </si>
  <si>
    <t>B17DCVT124</t>
  </si>
  <si>
    <t>B17DCVT198</t>
  </si>
  <si>
    <t>B18DCCN329</t>
  </si>
  <si>
    <t>B17DCVT239</t>
  </si>
  <si>
    <t>B17DCVT323</t>
  </si>
  <si>
    <t>B17DCVT388</t>
  </si>
  <si>
    <t>B18DCCN480</t>
  </si>
  <si>
    <t>B18DCCN489</t>
  </si>
  <si>
    <t>B18DCCN644</t>
  </si>
  <si>
    <t>B18DCDT227</t>
  </si>
  <si>
    <t>B18DCDT072</t>
  </si>
  <si>
    <t>B17DCVT189</t>
  </si>
  <si>
    <t>B18DCVT256</t>
  </si>
  <si>
    <t>B18DCDT158</t>
  </si>
  <si>
    <t>B18DCCN611</t>
  </si>
  <si>
    <t>B18DCVT370</t>
  </si>
  <si>
    <t>B18DCDT122</t>
  </si>
  <si>
    <t>B18DCCN333</t>
  </si>
  <si>
    <t>B17DCVT256</t>
  </si>
  <si>
    <t>B18DCVT312</t>
  </si>
  <si>
    <t>B17DCVT373</t>
  </si>
  <si>
    <t>B18DCVT225</t>
  </si>
  <si>
    <t>B18DCVT275</t>
  </si>
  <si>
    <t>B18DCDT252</t>
  </si>
  <si>
    <t>B17DCVT109</t>
  </si>
  <si>
    <t>B18DCVT309</t>
  </si>
  <si>
    <t>B18DCCN029</t>
  </si>
  <si>
    <t>B17DCVT216</t>
  </si>
  <si>
    <t>B17DCVT282</t>
  </si>
  <si>
    <t>B18DCCN601</t>
  </si>
  <si>
    <t>B18DCCN624</t>
  </si>
  <si>
    <t>B18DCCN591</t>
  </si>
  <si>
    <t>B15DCCN373</t>
  </si>
  <si>
    <t>B14DCCN232</t>
  </si>
  <si>
    <t>B18DCCN119</t>
  </si>
  <si>
    <t>B18DCDT105</t>
  </si>
  <si>
    <t>B18DCDT202</t>
  </si>
  <si>
    <t>B18DCVT358</t>
  </si>
  <si>
    <t>B18DCDT229</t>
  </si>
  <si>
    <t>B18DCDT191</t>
  </si>
  <si>
    <t>B17DCVT362</t>
  </si>
  <si>
    <t>B17DCVT027</t>
  </si>
  <si>
    <t>B17DCVT100</t>
  </si>
  <si>
    <t>B18DCDT042</t>
  </si>
  <si>
    <t>B17DCVT067</t>
  </si>
  <si>
    <t>B18DCDT074</t>
  </si>
  <si>
    <t>B18DCDT082</t>
  </si>
  <si>
    <t>B18DCCN281</t>
  </si>
  <si>
    <t>B18DCCN309</t>
  </si>
  <si>
    <t>B17DCVT251</t>
  </si>
  <si>
    <t>B17DCVT276</t>
  </si>
  <si>
    <t>B18DCDT225</t>
  </si>
  <si>
    <t>B18DCVT030</t>
  </si>
  <si>
    <t>B18DCDT051</t>
  </si>
  <si>
    <t>B18DCVT148</t>
  </si>
  <si>
    <t>B17DCVT319</t>
  </si>
  <si>
    <t>B18DCVT421</t>
  </si>
  <si>
    <t>B17DCVT099</t>
  </si>
  <si>
    <t>B18DCVT161</t>
  </si>
  <si>
    <t>B17DCVT082</t>
  </si>
  <si>
    <t>B17DCVT062</t>
  </si>
  <si>
    <t>B17DCVT188</t>
  </si>
  <si>
    <t>B17DCVT284</t>
  </si>
  <si>
    <t>B17DCVT361</t>
  </si>
  <si>
    <t>B18DCCN052</t>
  </si>
  <si>
    <t>B18DCCN430</t>
  </si>
  <si>
    <t>B18DCCN521</t>
  </si>
  <si>
    <t>B18DCCN675</t>
  </si>
  <si>
    <t>B18DCCN286</t>
  </si>
  <si>
    <t>B18DCVT315</t>
  </si>
  <si>
    <t>B18DCCN462</t>
  </si>
  <si>
    <t>B17DCCN711</t>
  </si>
  <si>
    <t>B18DCDT003</t>
  </si>
  <si>
    <t>B17DCVT037</t>
  </si>
  <si>
    <t>B18DCCN091</t>
  </si>
  <si>
    <t>B18DCVT092</t>
  </si>
  <si>
    <t>B18DCCN198</t>
  </si>
  <si>
    <t>B18DCCN418</t>
  </si>
  <si>
    <t>B18DCVT300</t>
  </si>
  <si>
    <t>B18DCDT232</t>
  </si>
  <si>
    <t>B18DCCN528</t>
  </si>
  <si>
    <t>B17DCVT352</t>
  </si>
  <si>
    <t>B18DCVT364</t>
  </si>
  <si>
    <t>B17DCVT367</t>
  </si>
  <si>
    <t>B18DCDT219</t>
  </si>
  <si>
    <t>B18DCVT444</t>
  </si>
  <si>
    <t>B17DCCN697</t>
  </si>
  <si>
    <t>B18DCDT076</t>
  </si>
  <si>
    <t>B18DCCN227</t>
  </si>
  <si>
    <t>B17DCVT169</t>
  </si>
  <si>
    <t>B18DCCN269</t>
  </si>
  <si>
    <t>B18DCCN274</t>
  </si>
  <si>
    <t>B18DCDT134</t>
  </si>
  <si>
    <t>B18DCVT272</t>
  </si>
  <si>
    <t>B18DCVT273</t>
  </si>
  <si>
    <t>B17DCVT329</t>
  </si>
  <si>
    <t>B18DCCN132</t>
  </si>
  <si>
    <t>B18DCDT052</t>
  </si>
  <si>
    <t>B18DCDT056</t>
  </si>
  <si>
    <t>B18DCVT157</t>
  </si>
  <si>
    <t>B18DCCN245</t>
  </si>
  <si>
    <t>B18DCCN353</t>
  </si>
  <si>
    <t>B18DCVT288</t>
  </si>
  <si>
    <t>B18DCCN434</t>
  </si>
  <si>
    <t>B18DCCN622</t>
  </si>
  <si>
    <t>B18DCCN700</t>
  </si>
  <si>
    <t>B18DCCN009</t>
  </si>
  <si>
    <t>B18DCVT114</t>
  </si>
  <si>
    <t>B18DCDT070</t>
  </si>
  <si>
    <t>B17DCVT135</t>
  </si>
  <si>
    <t>B17DCVT167</t>
  </si>
  <si>
    <t>B18DCVT289</t>
  </si>
  <si>
    <t>B18DCCN420</t>
  </si>
  <si>
    <t>B17DCVT380</t>
  </si>
  <si>
    <t>B17DCVT123</t>
  </si>
  <si>
    <t>B18DCDT078</t>
  </si>
  <si>
    <t>B18DCVT169</t>
  </si>
  <si>
    <t>B18DCCN261</t>
  </si>
  <si>
    <t>B18DCCN360</t>
  </si>
  <si>
    <t>B18DCCN379</t>
  </si>
  <si>
    <t>B18DCCN447</t>
  </si>
  <si>
    <t>B18DCCN503</t>
  </si>
  <si>
    <t>B18DCCN522</t>
  </si>
  <si>
    <t>B18DCCN596</t>
  </si>
  <si>
    <t>B18DCCN604</t>
  </si>
  <si>
    <t>B17DCVT355</t>
  </si>
  <si>
    <t>B15DCDT203</t>
  </si>
  <si>
    <t>B17DCVT112</t>
  </si>
  <si>
    <t>B17DCVT128</t>
  </si>
  <si>
    <t>B17DCVT172</t>
  </si>
  <si>
    <t>B17DCVT208</t>
  </si>
  <si>
    <t>B17DCVT241</t>
  </si>
  <si>
    <t>B17DCVT398</t>
  </si>
  <si>
    <t>B17DCVT240</t>
  </si>
  <si>
    <t>B17DCVT130</t>
  </si>
  <si>
    <t>B16DCDT124</t>
  </si>
  <si>
    <t>B17DCCN217</t>
  </si>
  <si>
    <t>B17DCVT300</t>
  </si>
  <si>
    <t>B17DCVT221</t>
  </si>
  <si>
    <t>B18DCDT142</t>
  </si>
  <si>
    <t>B17DCVT269</t>
  </si>
  <si>
    <t>B18DCCN177</t>
  </si>
  <si>
    <t>B18DCCN304</t>
  </si>
  <si>
    <t>B17DCVT015</t>
  </si>
  <si>
    <t>B17DCVT023</t>
  </si>
  <si>
    <t>B17DCVT047</t>
  </si>
  <si>
    <t>B18DCCN196</t>
  </si>
  <si>
    <t>B17DCVT119</t>
  </si>
  <si>
    <t>B17DCVT207</t>
  </si>
  <si>
    <t>B17DCVT331</t>
  </si>
  <si>
    <t>B17DCVT387</t>
  </si>
  <si>
    <t>B18DCCN018</t>
  </si>
  <si>
    <t>B18DCVT124</t>
  </si>
  <si>
    <t>B18DCCN363</t>
  </si>
  <si>
    <t>B18DCCN523</t>
  </si>
  <si>
    <t>B18DCCN652</t>
  </si>
  <si>
    <t>B17DCVT403</t>
  </si>
  <si>
    <t>B18DCVT144</t>
  </si>
  <si>
    <t>B18DCCN229</t>
  </si>
  <si>
    <t>B18DCDT084</t>
  </si>
  <si>
    <t>B18DCCN306</t>
  </si>
  <si>
    <t>B18DCVT237</t>
  </si>
  <si>
    <t>B18DCVT276</t>
  </si>
  <si>
    <t>B18DCCN415</t>
  </si>
  <si>
    <t>B18DCCN449</t>
  </si>
  <si>
    <t>B18DCCN453</t>
  </si>
  <si>
    <t>B18DCCN485</t>
  </si>
  <si>
    <t>B18DCCN530</t>
  </si>
  <si>
    <t>B15DCAT192</t>
  </si>
  <si>
    <t>B18DCVT024</t>
  </si>
  <si>
    <t>B18DCCN088</t>
  </si>
  <si>
    <t>B18DCVT164</t>
  </si>
  <si>
    <t>B18DCVT168</t>
  </si>
  <si>
    <t>B18DCVT212</t>
  </si>
  <si>
    <t>B18DCDT116</t>
  </si>
  <si>
    <t>B18DCCN419</t>
  </si>
  <si>
    <t>B18DCCN514</t>
  </si>
  <si>
    <t>B18DCVT398</t>
  </si>
  <si>
    <t>B18DCCN634</t>
  </si>
  <si>
    <t>B18DCVT361</t>
  </si>
  <si>
    <t>B18DCCN012</t>
  </si>
  <si>
    <t>B18DCDT011</t>
  </si>
  <si>
    <t>B18DCDT033</t>
  </si>
  <si>
    <t>B18DCDT054</t>
  </si>
  <si>
    <t>B18DCVT129</t>
  </si>
  <si>
    <t>B18DCVT191</t>
  </si>
  <si>
    <t>B18DCVT198</t>
  </si>
  <si>
    <t>B18DCVT281</t>
  </si>
  <si>
    <t>B18DCDT184</t>
  </si>
  <si>
    <t>B18DCCN533</t>
  </si>
  <si>
    <t>B18DCVT439</t>
  </si>
  <si>
    <t>B18DCVT447</t>
  </si>
  <si>
    <t>B18DCVT019</t>
  </si>
  <si>
    <t>B18DCCN071</t>
  </si>
  <si>
    <t>B18DCCN100</t>
  </si>
  <si>
    <t>B18DCCN328</t>
  </si>
  <si>
    <t>B18DCVT290</t>
  </si>
  <si>
    <t>B18DCVT400</t>
  </si>
  <si>
    <t>B18DCCN590</t>
  </si>
  <si>
    <t>B18DCVT040</t>
  </si>
  <si>
    <t>B18DCCN127</t>
  </si>
  <si>
    <t>B18DCVT107</t>
  </si>
  <si>
    <t>B18DCVT110</t>
  </si>
  <si>
    <t>B18DCDT100</t>
  </si>
  <si>
    <t>B18DCVT226</t>
  </si>
  <si>
    <t>B18DCVT292</t>
  </si>
  <si>
    <t>B14DCCN206</t>
  </si>
  <si>
    <t>B18DCVT356</t>
  </si>
  <si>
    <t>B18DCVT015</t>
  </si>
  <si>
    <t>B18DCCN079</t>
  </si>
  <si>
    <t>B18DCVT050</t>
  </si>
  <si>
    <t>B18DCCN058</t>
  </si>
  <si>
    <t>B18DCVT072</t>
  </si>
  <si>
    <t>B18DCCN170</t>
  </si>
  <si>
    <t>B18DCCN184</t>
  </si>
  <si>
    <t>B18DCCN200</t>
  </si>
  <si>
    <t>B18DCDT066</t>
  </si>
  <si>
    <t>B18DCCN235</t>
  </si>
  <si>
    <t>B18DCVT214</t>
  </si>
  <si>
    <t>B18DCCN291</t>
  </si>
  <si>
    <t>B18DCCN324</t>
  </si>
  <si>
    <t>B18DCCN467</t>
  </si>
  <si>
    <t>B18DCVT321</t>
  </si>
  <si>
    <t>B18DCVT334</t>
  </si>
  <si>
    <t>B18DCCN486</t>
  </si>
  <si>
    <t>B18DCCN500</t>
  </si>
  <si>
    <t>B18DCDT201</t>
  </si>
  <si>
    <t>B18DCCN598</t>
  </si>
  <si>
    <t>B18DCCN608</t>
  </si>
  <si>
    <t>B18DCCN646</t>
  </si>
  <si>
    <t>B18DCCN564</t>
  </si>
  <si>
    <t>B18DCCN696</t>
  </si>
  <si>
    <t>B18DCVT037</t>
  </si>
  <si>
    <t>B18DCVT102</t>
  </si>
  <si>
    <t>B18DCVT267</t>
  </si>
  <si>
    <t>B18DCDT170</t>
  </si>
  <si>
    <t>B18DCVT316</t>
  </si>
  <si>
    <t>B18DCCN666</t>
  </si>
  <si>
    <t>B18DCCN104</t>
  </si>
  <si>
    <t>B18DCCN156</t>
  </si>
  <si>
    <t>B18DCCN254</t>
  </si>
  <si>
    <t>B18DCCN256</t>
  </si>
  <si>
    <t>B18DCVT234</t>
  </si>
  <si>
    <t>B18DCVT277</t>
  </si>
  <si>
    <t>B18DCCN392</t>
  </si>
  <si>
    <t>B18DCCN518</t>
  </si>
  <si>
    <t>B18DCVT245</t>
  </si>
  <si>
    <t>B18DCDT125</t>
  </si>
  <si>
    <t>B17DCCN474</t>
  </si>
  <si>
    <t>B18DCVT368</t>
  </si>
  <si>
    <t>B17DCCN646</t>
  </si>
  <si>
    <t>B18DCCN014</t>
  </si>
  <si>
    <t>B18DCVT060</t>
  </si>
  <si>
    <t>B18DCCN098</t>
  </si>
  <si>
    <t>B18DCVT139</t>
  </si>
  <si>
    <t>B18DCCN215</t>
  </si>
  <si>
    <t>B18DCCN222</t>
  </si>
  <si>
    <t>B18DCVT235</t>
  </si>
  <si>
    <t>B18DCVT248</t>
  </si>
  <si>
    <t>B18DCCN493</t>
  </si>
  <si>
    <t>B18DCDT212</t>
  </si>
  <si>
    <t>B17DCVT405</t>
  </si>
  <si>
    <t>B18DCDT002</t>
  </si>
  <si>
    <t>B18DCCN094</t>
  </si>
  <si>
    <t>B18DCDT083</t>
  </si>
  <si>
    <t>B18DCDT152</t>
  </si>
  <si>
    <t>B18DCDT164</t>
  </si>
  <si>
    <t>B18DCDT173</t>
  </si>
  <si>
    <t>B17DCVT379</t>
  </si>
  <si>
    <t>B18DCVT098</t>
  </si>
  <si>
    <t>B18DCCN647</t>
  </si>
  <si>
    <t>B15DCDT141</t>
  </si>
  <si>
    <t>B18DCCN495</t>
  </si>
  <si>
    <t>B15DCVT359</t>
  </si>
  <si>
    <t>B15DCVT424</t>
  </si>
  <si>
    <t>B15DCVT460</t>
  </si>
  <si>
    <t>B18DCDT262</t>
  </si>
  <si>
    <t>B18DCDT065</t>
  </si>
  <si>
    <t>B18DCDT233</t>
  </si>
  <si>
    <t>B18DCVT053</t>
  </si>
  <si>
    <t>B18DCVT056</t>
  </si>
  <si>
    <t>B18DCVT171</t>
  </si>
  <si>
    <t>B18DCCN326</t>
  </si>
  <si>
    <t>B18DCCN558</t>
  </si>
  <si>
    <t>B18DCCN322</t>
  </si>
  <si>
    <t>B18DCCN397</t>
  </si>
  <si>
    <t>B18DCDT168</t>
  </si>
  <si>
    <t>B18DCDT206</t>
  </si>
  <si>
    <t>B18DCCN023</t>
  </si>
  <si>
    <t>B18DCVT228</t>
  </si>
  <si>
    <t>B18DCCN638</t>
  </si>
  <si>
    <t>B18DCVT013</t>
  </si>
  <si>
    <t>B18DCAT266</t>
  </si>
  <si>
    <t>B18DCVT085</t>
  </si>
  <si>
    <t>B18DCCN191</t>
  </si>
  <si>
    <t>B18DCCN331</t>
  </si>
  <si>
    <t>B18DCCN364</t>
  </si>
  <si>
    <t>B18DCVT121</t>
  </si>
  <si>
    <t>B18DCDT079</t>
  </si>
  <si>
    <t>B18DCCN478</t>
  </si>
  <si>
    <t>B18DCCN131</t>
  </si>
  <si>
    <t>B18DCCN186</t>
  </si>
  <si>
    <t>B18DCCN439</t>
  </si>
  <si>
    <t>B18DCVT094</t>
  </si>
  <si>
    <t>B18DCCN572</t>
  </si>
  <si>
    <t>B18DCCN458</t>
  </si>
  <si>
    <t>B18DCDT115</t>
  </si>
  <si>
    <t>B18DCCN513</t>
  </si>
  <si>
    <t>B18DCCN561</t>
  </si>
  <si>
    <t>B18DCCN022</t>
  </si>
  <si>
    <t>B18DCCN055</t>
  </si>
  <si>
    <t>B18DCCN110</t>
  </si>
  <si>
    <t>B18DCVT126</t>
  </si>
  <si>
    <t>B18DCCN350</t>
  </si>
  <si>
    <t>B18DCCN678</t>
  </si>
  <si>
    <t>B18DCCN169</t>
  </si>
  <si>
    <t>B18DCCN173</t>
  </si>
  <si>
    <t>B18DCCN340</t>
  </si>
  <si>
    <t>B18DCCN446</t>
  </si>
  <si>
    <t>B18DCVT035</t>
  </si>
  <si>
    <t>B18DCCN087</t>
  </si>
  <si>
    <t>B18DCVT150</t>
  </si>
  <si>
    <t>B18DCVT206</t>
  </si>
  <si>
    <t>B18DCVT426</t>
  </si>
  <si>
    <t>B18DCCN556</t>
  </si>
  <si>
    <t>B18DCCN041</t>
  </si>
  <si>
    <t>B18DCCN099</t>
  </si>
  <si>
    <t>B18DCCN401</t>
  </si>
  <si>
    <t>B18DCAT166</t>
  </si>
  <si>
    <t>B18DCCN501</t>
  </si>
  <si>
    <t>B18DCVT308</t>
  </si>
  <si>
    <t>B18DCDT267</t>
  </si>
  <si>
    <t>B18DCCN620</t>
  </si>
  <si>
    <t>B18DCCN064</t>
  </si>
  <si>
    <t>B18DCVT172</t>
  </si>
  <si>
    <t>B18DCVT405</t>
  </si>
  <si>
    <t>B18DCVT087</t>
  </si>
  <si>
    <t>B18DCCN323</t>
  </si>
  <si>
    <t>B18DCCN346</t>
  </si>
  <si>
    <t>B18DCCN460</t>
  </si>
  <si>
    <t>B18DCCN605</t>
  </si>
  <si>
    <t>B18DCCN630</t>
  </si>
  <si>
    <t>B18DCVT152</t>
  </si>
  <si>
    <t>B18DCCN394</t>
  </si>
  <si>
    <t>B18DCCN437</t>
  </si>
  <si>
    <t>B18DCDT250</t>
  </si>
  <si>
    <t>B18DCCN695</t>
  </si>
  <si>
    <t>B18DCCN040</t>
  </si>
  <si>
    <t>B18DCCN095</t>
  </si>
  <si>
    <t>B18DCCN139</t>
  </si>
  <si>
    <t>B18DCCN157</t>
  </si>
  <si>
    <t>B18DCCN237</t>
  </si>
  <si>
    <t>B18DCCN282</t>
  </si>
  <si>
    <t>B18DCCN325</t>
  </si>
  <si>
    <t>B18DCCN369</t>
  </si>
  <si>
    <t>B18DCCN662</t>
  </si>
  <si>
    <t>B18DCCN674</t>
  </si>
  <si>
    <t>B18DCCN613</t>
  </si>
  <si>
    <t>B18DCDT194</t>
  </si>
  <si>
    <t>B18DCCN142</t>
  </si>
  <si>
    <t>B18DCCN267</t>
  </si>
  <si>
    <t>B17DCVT228</t>
  </si>
  <si>
    <t>B18DCVT362</t>
  </si>
  <si>
    <t>B17DCVT376</t>
  </si>
  <si>
    <t>B18DCVT029</t>
  </si>
  <si>
    <t>B18DCVT262</t>
  </si>
  <si>
    <t>B18DCCN636</t>
  </si>
  <si>
    <t>ELE1310-01_TL</t>
  </si>
  <si>
    <t>B15DCVT108</t>
  </si>
  <si>
    <t>B17DCDT154</t>
  </si>
  <si>
    <t>ELE1310-02_TL</t>
  </si>
  <si>
    <t>B14DCVT134</t>
  </si>
  <si>
    <t>ELE1310-03_TL</t>
  </si>
  <si>
    <t>B17DCDT132</t>
  </si>
  <si>
    <t>ELE1310-04_TL</t>
  </si>
  <si>
    <t>B16DCDT053</t>
  </si>
  <si>
    <t>B16DCDT160</t>
  </si>
  <si>
    <t>B14DCVT671</t>
  </si>
  <si>
    <t>B17DCCN654</t>
  </si>
  <si>
    <t>B15DCCN150</t>
  </si>
  <si>
    <t>B14DCCN382</t>
  </si>
  <si>
    <t>B17DCVT026</t>
  </si>
  <si>
    <t>B17DCVT341</t>
  </si>
  <si>
    <t>B17DCVT360</t>
  </si>
  <si>
    <t>B17DCVT090</t>
  </si>
  <si>
    <t>B17DCVT222</t>
  </si>
  <si>
    <t>B17DCVT232</t>
  </si>
  <si>
    <t>B17DCVT321</t>
  </si>
  <si>
    <t>B17DCVT357</t>
  </si>
  <si>
    <t>B17DCVT302</t>
  </si>
  <si>
    <t>B17DCVT307</t>
  </si>
  <si>
    <t>B17DCVT045</t>
  </si>
  <si>
    <t>B17DCVT069</t>
  </si>
  <si>
    <t>B17DCVT247</t>
  </si>
  <si>
    <t>B17DCVT268</t>
  </si>
  <si>
    <t>B17DCVT286</t>
  </si>
  <si>
    <t>B17DCVT308</t>
  </si>
  <si>
    <t>B17DCVT196</t>
  </si>
  <si>
    <t>B17DCVT209</t>
  </si>
  <si>
    <t>B17DCVT234</t>
  </si>
  <si>
    <t>B17DCVT299</t>
  </si>
  <si>
    <t>B17DCVT385</t>
  </si>
  <si>
    <t>B17DCVT400</t>
  </si>
  <si>
    <t>B17DCVT042</t>
  </si>
  <si>
    <t>B17DCVT054</t>
  </si>
  <si>
    <t>B17DCVT324</t>
  </si>
  <si>
    <t>B17DCVT349</t>
  </si>
  <si>
    <t>B17DCVT381</t>
  </si>
  <si>
    <t>B16DCDT135</t>
  </si>
  <si>
    <t>B16DCDT145</t>
  </si>
  <si>
    <t>B16DCDT177</t>
  </si>
  <si>
    <t>B16DCDT199</t>
  </si>
  <si>
    <t>B16DCDT217</t>
  </si>
  <si>
    <t>B16DCDT220</t>
  </si>
  <si>
    <t>ELE1426-02</t>
  </si>
  <si>
    <t>B16DCDT018</t>
  </si>
  <si>
    <t>B16DCDT028</t>
  </si>
  <si>
    <t>B16DCDT056</t>
  </si>
  <si>
    <t>B16DCDT109</t>
  </si>
  <si>
    <t>B16DCDT130</t>
  </si>
  <si>
    <t>B16DCDT131</t>
  </si>
  <si>
    <t>B16DCDT136</t>
  </si>
  <si>
    <t>B16DCDT166</t>
  </si>
  <si>
    <t>B16DCDT224</t>
  </si>
  <si>
    <t>ELE1426-03</t>
  </si>
  <si>
    <t>B16DCDT008</t>
  </si>
  <si>
    <t>B16DCDT021</t>
  </si>
  <si>
    <t>B16DCDT040</t>
  </si>
  <si>
    <t>B16DCDT082</t>
  </si>
  <si>
    <t>B16DCDT086</t>
  </si>
  <si>
    <t>B16DCDT099</t>
  </si>
  <si>
    <t>B16DCDT123</t>
  </si>
  <si>
    <t>B16DCDT185</t>
  </si>
  <si>
    <t>B16DCDT190</t>
  </si>
  <si>
    <t>B16DCDT211</t>
  </si>
  <si>
    <t>B16DCDT215</t>
  </si>
  <si>
    <t>B16DCDT221</t>
  </si>
  <si>
    <t>ELE1426-04</t>
  </si>
  <si>
    <t>B16DCDT012</t>
  </si>
  <si>
    <t>B16DCDT025</t>
  </si>
  <si>
    <t>B16DCDT089</t>
  </si>
  <si>
    <t>B16DCDT106</t>
  </si>
  <si>
    <t>B16DCDT097</t>
  </si>
  <si>
    <t>B16DCDT150</t>
  </si>
  <si>
    <t>B16DCDT197</t>
  </si>
  <si>
    <t>B16DCDT213</t>
  </si>
  <si>
    <t>B16DCDT223</t>
  </si>
  <si>
    <t>B16DCDT225</t>
  </si>
  <si>
    <t>B15DCDT102</t>
  </si>
  <si>
    <t>B15DCDT094</t>
  </si>
  <si>
    <t>B15DCDT112</t>
  </si>
  <si>
    <t>B15DCDT123</t>
  </si>
  <si>
    <t>B15DCDT122</t>
  </si>
  <si>
    <t>B15DCDT127</t>
  </si>
  <si>
    <t>B15DCDT134</t>
  </si>
  <si>
    <t>B15DCDT187</t>
  </si>
  <si>
    <t>B15DCDT227</t>
  </si>
  <si>
    <t>B14DCDT079</t>
  </si>
  <si>
    <t>ELE1438-02</t>
  </si>
  <si>
    <t>B15DCDT012</t>
  </si>
  <si>
    <t>B15DCDT023</t>
  </si>
  <si>
    <t>B15DCDT046</t>
  </si>
  <si>
    <t>B15DCDT047</t>
  </si>
  <si>
    <t>B15DCDT055</t>
  </si>
  <si>
    <t>B15DCDT062</t>
  </si>
  <si>
    <t>B15DCDT083</t>
  </si>
  <si>
    <t>B15DCDT087</t>
  </si>
  <si>
    <t>B15DCDT086</t>
  </si>
  <si>
    <t>B15DCDT163</t>
  </si>
  <si>
    <t>B15DCDT166</t>
  </si>
  <si>
    <t>B15DCDT191</t>
  </si>
  <si>
    <t>B15DCDT195</t>
  </si>
  <si>
    <t>B15DCDT232</t>
  </si>
  <si>
    <t>B15DCDT205</t>
  </si>
  <si>
    <t>B15DCCN123</t>
  </si>
  <si>
    <t>B15DCCN297</t>
  </si>
  <si>
    <t>B17DCVT313</t>
  </si>
  <si>
    <t>B15DCVT245</t>
  </si>
  <si>
    <t>B15DCVT430</t>
  </si>
  <si>
    <t>ELE1406-02</t>
  </si>
  <si>
    <t>ELE1406-03</t>
  </si>
  <si>
    <t>ELE1406-04</t>
  </si>
  <si>
    <t>B14DCDT025</t>
  </si>
  <si>
    <t>ELE1439-01</t>
  </si>
  <si>
    <t>B14DCDT164</t>
  </si>
  <si>
    <t>B14DCDT081</t>
  </si>
  <si>
    <t>B14DCDT218</t>
  </si>
  <si>
    <t>B14DCDT143</t>
  </si>
  <si>
    <t>B14DCDT068</t>
  </si>
  <si>
    <t>B14DCDT075</t>
  </si>
  <si>
    <t>B14DCDT317</t>
  </si>
  <si>
    <t>B14DCDT024</t>
  </si>
  <si>
    <t>B14DCDT219</t>
  </si>
  <si>
    <t>ELE1439-02</t>
  </si>
  <si>
    <t>ELE1319-11</t>
  </si>
  <si>
    <t>ELE1319-12</t>
  </si>
  <si>
    <t>B15DCCN517</t>
  </si>
  <si>
    <t>B15DCDT100</t>
  </si>
  <si>
    <t>ELE1432-02</t>
  </si>
  <si>
    <t>ELE1432-03</t>
  </si>
  <si>
    <t>ELE1432-04</t>
  </si>
  <si>
    <t>ELE1319-05</t>
  </si>
  <si>
    <t>ELE1319-06</t>
  </si>
  <si>
    <t>ELE1319-07</t>
  </si>
  <si>
    <t>ELE1319-08</t>
  </si>
  <si>
    <t>ELE1319-09</t>
  </si>
  <si>
    <t>ELE1319-10</t>
  </si>
  <si>
    <t>ELE1433-03</t>
  </si>
  <si>
    <t>ELE1433-04</t>
  </si>
  <si>
    <t>ELE1433-05</t>
  </si>
  <si>
    <t>ELE1433-06</t>
  </si>
  <si>
    <t>ELE1433-07</t>
  </si>
  <si>
    <t>ELE1433-08</t>
  </si>
  <si>
    <t>ELE1433-09</t>
  </si>
  <si>
    <t>ELE1433-10</t>
  </si>
  <si>
    <t>ELE1302-03</t>
  </si>
  <si>
    <t>ELE1302-04</t>
  </si>
  <si>
    <t>ELE1302-05</t>
  </si>
  <si>
    <t>ELE1302-06</t>
  </si>
  <si>
    <t>B16DCVT091</t>
  </si>
  <si>
    <t>ELE1302-07</t>
  </si>
  <si>
    <t>ELE1302-08</t>
  </si>
  <si>
    <t>ELE1302-09</t>
  </si>
  <si>
    <t>ELE1302-10</t>
  </si>
  <si>
    <t>ELE1317-01</t>
  </si>
  <si>
    <t>ELE1317-02</t>
  </si>
  <si>
    <t>ELE1317-03</t>
  </si>
  <si>
    <t>B15DCVT076</t>
  </si>
  <si>
    <t>ELE1317-04</t>
  </si>
  <si>
    <t>ELE1317-05</t>
  </si>
  <si>
    <t>B15CCVT010</t>
  </si>
  <si>
    <t>ELE1317-06</t>
  </si>
  <si>
    <t>B14DCVT383</t>
  </si>
  <si>
    <t>ELE1317-07</t>
  </si>
  <si>
    <t>ELE1317-08</t>
  </si>
  <si>
    <t>ELE1317-09</t>
  </si>
  <si>
    <t>ELE1428-02</t>
  </si>
  <si>
    <t>ELE1428-03</t>
  </si>
  <si>
    <t>ELE1428-04</t>
  </si>
  <si>
    <t>ELE1325-04</t>
  </si>
  <si>
    <t>ELE1325-02</t>
  </si>
  <si>
    <t>ELE1330-02</t>
  </si>
  <si>
    <t>ELE1330-03</t>
  </si>
  <si>
    <t>ELE1330-04</t>
  </si>
  <si>
    <t>ELE1330-05</t>
  </si>
  <si>
    <t>ELE1330-06</t>
  </si>
  <si>
    <t>ELE1330-07</t>
  </si>
  <si>
    <t>ELE1330-08</t>
  </si>
  <si>
    <t>ELE1330-09</t>
  </si>
  <si>
    <t>ELE1415-01</t>
  </si>
  <si>
    <t>ELE1415-02</t>
  </si>
  <si>
    <t>B14DCDT033</t>
  </si>
  <si>
    <t>ELE1415-03</t>
  </si>
  <si>
    <t>ELE1415-04</t>
  </si>
  <si>
    <t>ELE1325-03</t>
  </si>
  <si>
    <t>10/12/2019</t>
  </si>
  <si>
    <t>19/12/2019</t>
  </si>
  <si>
    <t>17/12/2019</t>
  </si>
  <si>
    <t>18/12/2019</t>
  </si>
  <si>
    <t>21/12/2019</t>
  </si>
  <si>
    <t>22/12/2019</t>
  </si>
  <si>
    <t>24/12/2019</t>
  </si>
  <si>
    <t>25/12/2019</t>
  </si>
  <si>
    <t>26/12/2019</t>
  </si>
  <si>
    <t>30/12/2019</t>
  </si>
  <si>
    <t>31/12/2019</t>
  </si>
  <si>
    <t>02/01/2020</t>
  </si>
  <si>
    <t>03/01/2020</t>
  </si>
  <si>
    <t>08:00</t>
  </si>
  <si>
    <t>13:30</t>
  </si>
  <si>
    <t>10:00</t>
  </si>
  <si>
    <t>MaPH</t>
  </si>
  <si>
    <t>G06-A2</t>
  </si>
  <si>
    <t>605-A2</t>
  </si>
  <si>
    <t>G05-A2</t>
  </si>
  <si>
    <t>602-A2</t>
  </si>
  <si>
    <t>702-A2</t>
  </si>
  <si>
    <t>305-A3</t>
  </si>
  <si>
    <t>201B-A3</t>
  </si>
  <si>
    <t>G2-A2</t>
  </si>
  <si>
    <t>705-A2</t>
  </si>
  <si>
    <t>PM10-A3</t>
  </si>
  <si>
    <t>201A-A3</t>
  </si>
  <si>
    <t>803-A2</t>
  </si>
  <si>
    <t>G3-A2</t>
  </si>
  <si>
    <t>PM07-A3</t>
  </si>
  <si>
    <t>205-A3</t>
  </si>
  <si>
    <t>Nhom</t>
  </si>
  <si>
    <t>ELE1317</t>
  </si>
  <si>
    <t>Đào Việt</t>
  </si>
  <si>
    <t>Anh</t>
  </si>
  <si>
    <t>D18CQVT06-B</t>
  </si>
  <si>
    <t>Hoàng Đức</t>
  </si>
  <si>
    <t>D17CQDT04-B</t>
  </si>
  <si>
    <t>Nguyễn Thế</t>
  </si>
  <si>
    <t>D18CQVT05-B</t>
  </si>
  <si>
    <t>Nguyễn Vũ Việt</t>
  </si>
  <si>
    <t>D18CQVT07-B</t>
  </si>
  <si>
    <t>Cao Xuân</t>
  </si>
  <si>
    <t>Bách</t>
  </si>
  <si>
    <t>Đỗ Ngọc</t>
  </si>
  <si>
    <t>Bảo</t>
  </si>
  <si>
    <t>Hoàng Văn</t>
  </si>
  <si>
    <t>Bình</t>
  </si>
  <si>
    <t>D18CQVT04-B</t>
  </si>
  <si>
    <t>Bùi Quang</t>
  </si>
  <si>
    <t>Chính</t>
  </si>
  <si>
    <t>D18CQVT01-B</t>
  </si>
  <si>
    <t>Lê Minh</t>
  </si>
  <si>
    <t>Duẩn</t>
  </si>
  <si>
    <t>Đoàn Lê</t>
  </si>
  <si>
    <t>Dương</t>
  </si>
  <si>
    <t>Nguyễn Hồng</t>
  </si>
  <si>
    <t>Điệp</t>
  </si>
  <si>
    <t>D18CQVT03-B</t>
  </si>
  <si>
    <t>Đặng Trọng</t>
  </si>
  <si>
    <t>Đức</t>
  </si>
  <si>
    <t>Ninh Minh</t>
  </si>
  <si>
    <t>Phùng Văn</t>
  </si>
  <si>
    <t>Kiều Đại</t>
  </si>
  <si>
    <t>Hiệp</t>
  </si>
  <si>
    <t>D17CQDT02-B</t>
  </si>
  <si>
    <t>Nguyễn Thái</t>
  </si>
  <si>
    <t>Phạm Đức</t>
  </si>
  <si>
    <t>Nguyễn Minh</t>
  </si>
  <si>
    <t>Hiếu</t>
  </si>
  <si>
    <t>Vũ Xuân</t>
  </si>
  <si>
    <t>Hinh</t>
  </si>
  <si>
    <t>Đinh Việt</t>
  </si>
  <si>
    <t>Hoàng</t>
  </si>
  <si>
    <t>D18CQVT02-B</t>
  </si>
  <si>
    <t>Đỗ Thái</t>
  </si>
  <si>
    <t>Nguyễn Công</t>
  </si>
  <si>
    <t>Huy</t>
  </si>
  <si>
    <t>Nguyễn Quang</t>
  </si>
  <si>
    <t>Trần Đăng</t>
  </si>
  <si>
    <t>Đỗ Thị Lan</t>
  </si>
  <si>
    <t>Hương</t>
  </si>
  <si>
    <t>Nguyễn Đức</t>
  </si>
  <si>
    <t>Khang</t>
  </si>
  <si>
    <t>Ngô Tuấn</t>
  </si>
  <si>
    <t>Kiệt</t>
  </si>
  <si>
    <t>Phạm Ngọc</t>
  </si>
  <si>
    <t>Lâm</t>
  </si>
  <si>
    <t>Nguyễn Lương</t>
  </si>
  <si>
    <t>Linh</t>
  </si>
  <si>
    <t>Nguyễn Tiến Hoàng</t>
  </si>
  <si>
    <t>Tống Thị Thùy</t>
  </si>
  <si>
    <t>D18CQVT08-B</t>
  </si>
  <si>
    <t>Đỗ Đắc Quang</t>
  </si>
  <si>
    <t>Long</t>
  </si>
  <si>
    <t>Lại Đoàn Phi</t>
  </si>
  <si>
    <t>Nguyễn Bá</t>
  </si>
  <si>
    <t>Nguyễn Thành</t>
  </si>
  <si>
    <t>Phạm Hải</t>
  </si>
  <si>
    <t>Phan Như</t>
  </si>
  <si>
    <t>Đào Đức</t>
  </si>
  <si>
    <t>Mạnh</t>
  </si>
  <si>
    <t>Mai Đức</t>
  </si>
  <si>
    <t>D17CQCN13-B</t>
  </si>
  <si>
    <t>Đỗ Công</t>
  </si>
  <si>
    <t>Nam</t>
  </si>
  <si>
    <t>Ngô Văn</t>
  </si>
  <si>
    <t>Nguyễn Phương</t>
  </si>
  <si>
    <t>Nguyễn Tuấn</t>
  </si>
  <si>
    <t>Tào Văn</t>
  </si>
  <si>
    <t>Vũ Nhật</t>
  </si>
  <si>
    <t>Phong</t>
  </si>
  <si>
    <t>Nguyễn Đắc</t>
  </si>
  <si>
    <t>Phúc</t>
  </si>
  <si>
    <t>D15XLTH2</t>
  </si>
  <si>
    <t>Lê Anh</t>
  </si>
  <si>
    <t>Qui</t>
  </si>
  <si>
    <t>Hoàng Quang</t>
  </si>
  <si>
    <t>Quyết</t>
  </si>
  <si>
    <t>Đinh Văn</t>
  </si>
  <si>
    <t>Sơn</t>
  </si>
  <si>
    <t>Trần Công</t>
  </si>
  <si>
    <t>D17CQDT03-B</t>
  </si>
  <si>
    <t>Nguyễn Trung</t>
  </si>
  <si>
    <t>Thành</t>
  </si>
  <si>
    <t>Hoàng Tất</t>
  </si>
  <si>
    <t>Thăng</t>
  </si>
  <si>
    <t>Nguyễn Văn</t>
  </si>
  <si>
    <t>Thương</t>
  </si>
  <si>
    <t>Nguyễn Thị</t>
  </si>
  <si>
    <t>D17CQDT01-B</t>
  </si>
  <si>
    <t>Lê Công</t>
  </si>
  <si>
    <t>Tiến</t>
  </si>
  <si>
    <t>Đinh Quang</t>
  </si>
  <si>
    <t>Trường</t>
  </si>
  <si>
    <t>Nguyễn Văn</t>
  </si>
  <si>
    <t>Trưởng</t>
  </si>
  <si>
    <t>Tú</t>
  </si>
  <si>
    <t>Tùng</t>
  </si>
  <si>
    <t>Tuyển</t>
  </si>
  <si>
    <t>D15CQVT03-B</t>
  </si>
  <si>
    <t>Vinh</t>
  </si>
  <si>
    <t>Nguyễn Chí</t>
  </si>
  <si>
    <t>Vũ</t>
  </si>
  <si>
    <t>Phạm Quang</t>
  </si>
  <si>
    <t>Nguyễn Như Minh</t>
  </si>
  <si>
    <t>Vương</t>
  </si>
  <si>
    <t>Ngô Thị</t>
  </si>
  <si>
    <t>Xuân</t>
  </si>
  <si>
    <t>Vũ Tiến</t>
  </si>
  <si>
    <t>Đồng Xuân</t>
  </si>
  <si>
    <t>Cao</t>
  </si>
  <si>
    <t>Vũ Quang</t>
  </si>
  <si>
    <t>Chung</t>
  </si>
  <si>
    <t>Nguyễn Sỹ</t>
  </si>
  <si>
    <t>Dũng</t>
  </si>
  <si>
    <t>Duy</t>
  </si>
  <si>
    <t>Lê Thành</t>
  </si>
  <si>
    <t>Ngô Minh</t>
  </si>
  <si>
    <t>Đại</t>
  </si>
  <si>
    <t>D17CQVT02-B</t>
  </si>
  <si>
    <t>Đạo</t>
  </si>
  <si>
    <t>Đỗ Xuân</t>
  </si>
  <si>
    <t>Đạt</t>
  </si>
  <si>
    <t>Lê Đình</t>
  </si>
  <si>
    <t>Lê Văn</t>
  </si>
  <si>
    <t>Phan Thế</t>
  </si>
  <si>
    <t>Trần Xuân</t>
  </si>
  <si>
    <t>Hòa</t>
  </si>
  <si>
    <t>Nguyễn Đăng Huy</t>
  </si>
  <si>
    <t>Vũ Việt</t>
  </si>
  <si>
    <t>Học</t>
  </si>
  <si>
    <t>D15DTMT2</t>
  </si>
  <si>
    <t>Kim Ngọc</t>
  </si>
  <si>
    <t>Hùng</t>
  </si>
  <si>
    <t>Vũ Mạnh</t>
  </si>
  <si>
    <t>Nguyễn Mạnh</t>
  </si>
  <si>
    <t>Trần Văn</t>
  </si>
  <si>
    <t>Trần Đức</t>
  </si>
  <si>
    <t>Huỳnh</t>
  </si>
  <si>
    <t>Phạm Tiến</t>
  </si>
  <si>
    <t>Hưng</t>
  </si>
  <si>
    <t>Phạm Văn</t>
  </si>
  <si>
    <t>Trịnh Xuân</t>
  </si>
  <si>
    <t>Hựu</t>
  </si>
  <si>
    <t>Khoa</t>
  </si>
  <si>
    <t>Khôi</t>
  </si>
  <si>
    <t>Từ Phú</t>
  </si>
  <si>
    <t>Hồ Khánh</t>
  </si>
  <si>
    <t>Lê Tùng</t>
  </si>
  <si>
    <t>Lương Bảo</t>
  </si>
  <si>
    <t>Dương Thành</t>
  </si>
  <si>
    <t>Vũ Đức</t>
  </si>
  <si>
    <t>Dương Tấn</t>
  </si>
  <si>
    <t>Lộc</t>
  </si>
  <si>
    <t>Bùi Thị</t>
  </si>
  <si>
    <t>Minh</t>
  </si>
  <si>
    <t>Hoàng Công</t>
  </si>
  <si>
    <t>Nguyễn Hải</t>
  </si>
  <si>
    <t>Bùi Đức</t>
  </si>
  <si>
    <t>Nguyên</t>
  </si>
  <si>
    <t>Nguyễn Đình</t>
  </si>
  <si>
    <t>Phụng</t>
  </si>
  <si>
    <t>Vũ Hoàng</t>
  </si>
  <si>
    <t>Phước</t>
  </si>
  <si>
    <t>Phương</t>
  </si>
  <si>
    <t>Trần Thị Bích</t>
  </si>
  <si>
    <t>Phượng</t>
  </si>
  <si>
    <t>Quân</t>
  </si>
  <si>
    <t>Phạm Công</t>
  </si>
  <si>
    <t>Đoàn Trắc</t>
  </si>
  <si>
    <t>Tài</t>
  </si>
  <si>
    <t>D17CQCN08-B</t>
  </si>
  <si>
    <t>Lê Viết</t>
  </si>
  <si>
    <t>Tân</t>
  </si>
  <si>
    <t>Tăng Xuân</t>
  </si>
  <si>
    <t>Thái</t>
  </si>
  <si>
    <t>Lê Tiến</t>
  </si>
  <si>
    <t>Thanh</t>
  </si>
  <si>
    <t>Thế</t>
  </si>
  <si>
    <t>Nguyễn Ngọc</t>
  </si>
  <si>
    <t>Thi</t>
  </si>
  <si>
    <t>Tô Văn</t>
  </si>
  <si>
    <t>Thìn</t>
  </si>
  <si>
    <t>Kiều Quang</t>
  </si>
  <si>
    <t>Thoại</t>
  </si>
  <si>
    <t>Trương Công</t>
  </si>
  <si>
    <t>Ngô Quang</t>
  </si>
  <si>
    <t>Nguyễn Quốc</t>
  </si>
  <si>
    <t>Việt</t>
  </si>
  <si>
    <t>Bùi Đăng</t>
  </si>
  <si>
    <t>Đào Thị</t>
  </si>
  <si>
    <t>Nguyễn Duy</t>
  </si>
  <si>
    <t>E15CQCN01-B</t>
  </si>
  <si>
    <t>Trần Ngọc Nam</t>
  </si>
  <si>
    <t>E17CQCN01-B</t>
  </si>
  <si>
    <t>Vũ Tuấn</t>
  </si>
  <si>
    <t>Nguyễn Vũ</t>
  </si>
  <si>
    <t>Chiến</t>
  </si>
  <si>
    <t>Đào Trọng</t>
  </si>
  <si>
    <t>Hoàng Quốc</t>
  </si>
  <si>
    <t>Phạm Minh</t>
  </si>
  <si>
    <t>Đoàn Nguyễn Hoàng</t>
  </si>
  <si>
    <t>Giang</t>
  </si>
  <si>
    <t>Nguyễn Hoàng</t>
  </si>
  <si>
    <t>Hà</t>
  </si>
  <si>
    <t>Nguyễn Trọng</t>
  </si>
  <si>
    <t>Trần Minh</t>
  </si>
  <si>
    <t>Nguyễn Huy</t>
  </si>
  <si>
    <t>Nguyễn Việt</t>
  </si>
  <si>
    <t>Ngô Đức</t>
  </si>
  <si>
    <t>Lê Trường</t>
  </si>
  <si>
    <t>Nguyễn Khánh</t>
  </si>
  <si>
    <t>Trần Quốc</t>
  </si>
  <si>
    <t>Nhật</t>
  </si>
  <si>
    <t>Đoàn Xuân</t>
  </si>
  <si>
    <t>Nguyễn Cao</t>
  </si>
  <si>
    <t>Mè Đức</t>
  </si>
  <si>
    <t>Thịnh</t>
  </si>
  <si>
    <t>Hà Công</t>
  </si>
  <si>
    <t>Thuấn</t>
  </si>
  <si>
    <t>Trương Đình</t>
  </si>
  <si>
    <t>Tạ Xuân</t>
  </si>
  <si>
    <t>Toàn</t>
  </si>
  <si>
    <t>Trung</t>
  </si>
  <si>
    <t>Nguyễn Lê</t>
  </si>
  <si>
    <t>Tuấn</t>
  </si>
  <si>
    <t>Trần Đình</t>
  </si>
  <si>
    <t>Đặng Tuấn</t>
  </si>
  <si>
    <t>E17CQCN02-B</t>
  </si>
  <si>
    <t>Nguyễn Hà</t>
  </si>
  <si>
    <t>Nguyễn Tiến</t>
  </si>
  <si>
    <t>Trần Quỳnh</t>
  </si>
  <si>
    <t>Phạm Thanh</t>
  </si>
  <si>
    <t>Hoàng Anh</t>
  </si>
  <si>
    <t>Trần Tiến</t>
  </si>
  <si>
    <t>Nguyễn Khắc</t>
  </si>
  <si>
    <t>E15CQCN02-B</t>
  </si>
  <si>
    <t>Lưu Hữu</t>
  </si>
  <si>
    <t>Lê Quang</t>
  </si>
  <si>
    <t>Kiều Tiến</t>
  </si>
  <si>
    <t>Đông</t>
  </si>
  <si>
    <t>Nguyễn Thị Hương</t>
  </si>
  <si>
    <t>Bạch Duy</t>
  </si>
  <si>
    <t>Nguyễn Hữu</t>
  </si>
  <si>
    <t>Hiệu</t>
  </si>
  <si>
    <t>Cao Viết</t>
  </si>
  <si>
    <t>Nghiêm Quang</t>
  </si>
  <si>
    <t>Hà Đức</t>
  </si>
  <si>
    <t>Hướng</t>
  </si>
  <si>
    <t>Lâm Quốc</t>
  </si>
  <si>
    <t>Khánh</t>
  </si>
  <si>
    <t>Nguyễn Tùng</t>
  </si>
  <si>
    <t>Nguyễn Vân</t>
  </si>
  <si>
    <t>Phạm Phi</t>
  </si>
  <si>
    <t>Lợi</t>
  </si>
  <si>
    <t>Lượng</t>
  </si>
  <si>
    <t>Đỗ Phương</t>
  </si>
  <si>
    <t>Lê Vũ</t>
  </si>
  <si>
    <t>Phạm Hữu</t>
  </si>
  <si>
    <t>Nghĩa</t>
  </si>
  <si>
    <t>Ngọc</t>
  </si>
  <si>
    <t>Đỗ Hồng</t>
  </si>
  <si>
    <t>Vũ Chiến</t>
  </si>
  <si>
    <t>Thắng</t>
  </si>
  <si>
    <t>Đinh Minh</t>
  </si>
  <si>
    <t>Thiên</t>
  </si>
  <si>
    <t>Tính</t>
  </si>
  <si>
    <t>Bùi Thành</t>
  </si>
  <si>
    <t>Mai Thanh</t>
  </si>
  <si>
    <t>Trần Thanh</t>
  </si>
  <si>
    <t>Mai Đắc</t>
  </si>
  <si>
    <t>Vương Quốc</t>
  </si>
  <si>
    <t>D16CQVT03-B</t>
  </si>
  <si>
    <t>Biên</t>
  </si>
  <si>
    <t>D16CQDT03-B</t>
  </si>
  <si>
    <t>Phan Hoàng</t>
  </si>
  <si>
    <t>Chương</t>
  </si>
  <si>
    <t>D14CQVT04-B</t>
  </si>
  <si>
    <t>Lê Cao</t>
  </si>
  <si>
    <t>Cường</t>
  </si>
  <si>
    <t>Ngô Xuân</t>
  </si>
  <si>
    <t>Chu Khánh</t>
  </si>
  <si>
    <t>Trương Văn</t>
  </si>
  <si>
    <t>Trịnh Thành</t>
  </si>
  <si>
    <t>Vũ Đình Thành</t>
  </si>
  <si>
    <t>Độ</t>
  </si>
  <si>
    <t>Vũ Công</t>
  </si>
  <si>
    <t>D17CQVT05-B</t>
  </si>
  <si>
    <t>Trương Anh</t>
  </si>
  <si>
    <t>Lâm Quang</t>
  </si>
  <si>
    <t>Lương Thanh</t>
  </si>
  <si>
    <t>Hải</t>
  </si>
  <si>
    <t>Nguyễn Gia</t>
  </si>
  <si>
    <t>D16CQVT01-B</t>
  </si>
  <si>
    <t>Phạm Bá</t>
  </si>
  <si>
    <t>Đào Minh</t>
  </si>
  <si>
    <t>D15CQVT01-B</t>
  </si>
  <si>
    <t>Hoài</t>
  </si>
  <si>
    <t>Ngô Chí</t>
  </si>
  <si>
    <t>Phạm Mạnh</t>
  </si>
  <si>
    <t>D14CQVT03-B</t>
  </si>
  <si>
    <t>Souliya</t>
  </si>
  <si>
    <t>Inthachack</t>
  </si>
  <si>
    <t>D15HTTT1</t>
  </si>
  <si>
    <t>Lê Đăng</t>
  </si>
  <si>
    <t>D15CQVT08-B</t>
  </si>
  <si>
    <t>Khiên</t>
  </si>
  <si>
    <t>D16CQDT02-B</t>
  </si>
  <si>
    <t>Khuê</t>
  </si>
  <si>
    <t>D16HTTT2</t>
  </si>
  <si>
    <t>Đỗ Trung</t>
  </si>
  <si>
    <t>Kiên</t>
  </si>
  <si>
    <t>D15XLTH1</t>
  </si>
  <si>
    <t>Lưu Bá</t>
  </si>
  <si>
    <t>Vương Thị</t>
  </si>
  <si>
    <t>Ly</t>
  </si>
  <si>
    <t>D16CQVT08-B</t>
  </si>
  <si>
    <t>Ma Tuấn</t>
  </si>
  <si>
    <t>Nguyễn Xuân</t>
  </si>
  <si>
    <t>Đặng Phương</t>
  </si>
  <si>
    <t>D15DTMT1</t>
  </si>
  <si>
    <t>Đinh Hải</t>
  </si>
  <si>
    <t>D16CQDT04-B</t>
  </si>
  <si>
    <t>Ngân</t>
  </si>
  <si>
    <t>D15HTTT5</t>
  </si>
  <si>
    <t>D15HTTT3</t>
  </si>
  <si>
    <t>Phú</t>
  </si>
  <si>
    <t>D16CQVT07-B</t>
  </si>
  <si>
    <t>Quỳnh</t>
  </si>
  <si>
    <t>Đoàn Duy</t>
  </si>
  <si>
    <t>D14HTTT4</t>
  </si>
  <si>
    <t>Đỗ Hữu</t>
  </si>
  <si>
    <t>Đỗ Văn</t>
  </si>
  <si>
    <t>Bùi Gia</t>
  </si>
  <si>
    <t>D14CNPM4</t>
  </si>
  <si>
    <t>Thuận</t>
  </si>
  <si>
    <t>D16CQVT04-B</t>
  </si>
  <si>
    <t>Tiệp</t>
  </si>
  <si>
    <t>Kiều Văn</t>
  </si>
  <si>
    <t>Bùi Ngọc</t>
  </si>
  <si>
    <t>Trai</t>
  </si>
  <si>
    <t>Bùi Quý</t>
  </si>
  <si>
    <t>D15CQVT07-B</t>
  </si>
  <si>
    <t>Trần Hồng</t>
  </si>
  <si>
    <t>Đỗ Anh</t>
  </si>
  <si>
    <t>D13CQAT02-B</t>
  </si>
  <si>
    <t>D15CQVT04-B</t>
  </si>
  <si>
    <t>Vui</t>
  </si>
  <si>
    <t>D15CQVT06-B</t>
  </si>
  <si>
    <t>An</t>
  </si>
  <si>
    <t>Tô Đình</t>
  </si>
  <si>
    <t>Cao Thị</t>
  </si>
  <si>
    <t>Bằng</t>
  </si>
  <si>
    <t>Kiều Mạnh</t>
  </si>
  <si>
    <t>Duyên</t>
  </si>
  <si>
    <t>D16CQAT04-B</t>
  </si>
  <si>
    <t>Hoàng Thành</t>
  </si>
  <si>
    <t>Lê Danh</t>
  </si>
  <si>
    <t>Nguyễn Viết</t>
  </si>
  <si>
    <t>Trịnh Minh</t>
  </si>
  <si>
    <t>Lê Văn Đại</t>
  </si>
  <si>
    <t>Đinh</t>
  </si>
  <si>
    <t>Hảo</t>
  </si>
  <si>
    <t>Vũ Đình</t>
  </si>
  <si>
    <t>Hiển</t>
  </si>
  <si>
    <t>Đỗ Đình</t>
  </si>
  <si>
    <t>Lê Đức</t>
  </si>
  <si>
    <t>Lý Minh</t>
  </si>
  <si>
    <t>Trần Trọng</t>
  </si>
  <si>
    <t>Vũ Minh</t>
  </si>
  <si>
    <t>Bùi Đình</t>
  </si>
  <si>
    <t>Huyền</t>
  </si>
  <si>
    <t>Cao Phan</t>
  </si>
  <si>
    <t>Giáp Quốc</t>
  </si>
  <si>
    <t>Trần Thị Mai</t>
  </si>
  <si>
    <t>Lan</t>
  </si>
  <si>
    <t>D17CQVT07-B</t>
  </si>
  <si>
    <t>Phan Trọng</t>
  </si>
  <si>
    <t>Lịch</t>
  </si>
  <si>
    <t>Lê Hoài</t>
  </si>
  <si>
    <t>Trịnh Bá</t>
  </si>
  <si>
    <t>Vũ Trọng</t>
  </si>
  <si>
    <t>Nhân</t>
  </si>
  <si>
    <t>Phát</t>
  </si>
  <si>
    <t>Hoàng Xuân</t>
  </si>
  <si>
    <t>Quang</t>
  </si>
  <si>
    <t>Bùi Tuấn</t>
  </si>
  <si>
    <t>Lê Thị</t>
  </si>
  <si>
    <t>Trí</t>
  </si>
  <si>
    <t>Đinh Thành</t>
  </si>
  <si>
    <t>D15CQAT01-B</t>
  </si>
  <si>
    <t>Dương Quốc</t>
  </si>
  <si>
    <t>Đoàn Đình</t>
  </si>
  <si>
    <t>Đỗ Hoàng</t>
  </si>
  <si>
    <t>Hồ Thị Minh</t>
  </si>
  <si>
    <t>Lê Xuân Tuấn</t>
  </si>
  <si>
    <t>Lương Hoàng</t>
  </si>
  <si>
    <t>Phạm Xuân</t>
  </si>
  <si>
    <t>Báu</t>
  </si>
  <si>
    <t>Đoàn Thị Linh</t>
  </si>
  <si>
    <t>Chi</t>
  </si>
  <si>
    <t>Ngô Quốc</t>
  </si>
  <si>
    <t>Diễn</t>
  </si>
  <si>
    <t>Đinh Tuấn</t>
  </si>
  <si>
    <t>Hà Minh</t>
  </si>
  <si>
    <t>Nguyễn Quôc</t>
  </si>
  <si>
    <t>Trịnh Huy</t>
  </si>
  <si>
    <t>Nguyễn Văn Hoàng</t>
  </si>
  <si>
    <t>Đào Đình</t>
  </si>
  <si>
    <t>Đoàn</t>
  </si>
  <si>
    <t>Đặng Minh</t>
  </si>
  <si>
    <t>Nguyễn Thị Thu</t>
  </si>
  <si>
    <t>Hằng</t>
  </si>
  <si>
    <t>Phạm Anh</t>
  </si>
  <si>
    <t>Đặng Quang</t>
  </si>
  <si>
    <t>D14CQVT05-B</t>
  </si>
  <si>
    <t>Dương Tú</t>
  </si>
  <si>
    <t>Nguyễn Thị Diệu</t>
  </si>
  <si>
    <t>Hoàng Mạnh</t>
  </si>
  <si>
    <t>Nguyễn Bảo</t>
  </si>
  <si>
    <t>Lại Hoàng Thế</t>
  </si>
  <si>
    <t>Nguyễn Quế</t>
  </si>
  <si>
    <t>Nghiêm</t>
  </si>
  <si>
    <t>Lê Phấn</t>
  </si>
  <si>
    <t>Ngô Diên</t>
  </si>
  <si>
    <t>Phạm Thế</t>
  </si>
  <si>
    <t>Đào Mạnh</t>
  </si>
  <si>
    <t>Kiều Anh</t>
  </si>
  <si>
    <t>Trịnh Viết</t>
  </si>
  <si>
    <t>Quý</t>
  </si>
  <si>
    <t>Hà Long</t>
  </si>
  <si>
    <t>Quyền</t>
  </si>
  <si>
    <t>Huỳnh Hoàng</t>
  </si>
  <si>
    <t>Mai Quang</t>
  </si>
  <si>
    <t>Mai Tiến</t>
  </si>
  <si>
    <t>Thao</t>
  </si>
  <si>
    <t>Phan Văn</t>
  </si>
  <si>
    <t>Nguyễn Anh</t>
  </si>
  <si>
    <t>Dương Thanh</t>
  </si>
  <si>
    <t>Lê Hoàng</t>
  </si>
  <si>
    <t>Hoàng Thị Hải</t>
  </si>
  <si>
    <t>Yến</t>
  </si>
  <si>
    <t>Đào Thị Ngọc</t>
  </si>
  <si>
    <t>Đặng Việt</t>
  </si>
  <si>
    <t>Hoàng Kỳ</t>
  </si>
  <si>
    <t>Phạm Tuấn</t>
  </si>
  <si>
    <t>Hoàng Minh</t>
  </si>
  <si>
    <t>Chí</t>
  </si>
  <si>
    <t>Nguyễn Quý</t>
  </si>
  <si>
    <t>Mai Văn</t>
  </si>
  <si>
    <t>Mai Thế</t>
  </si>
  <si>
    <t>Dân</t>
  </si>
  <si>
    <t>Nguyễn</t>
  </si>
  <si>
    <t>Du</t>
  </si>
  <si>
    <t>Chu Anh</t>
  </si>
  <si>
    <t>Dương Hải</t>
  </si>
  <si>
    <t>Đăng</t>
  </si>
  <si>
    <t>D16CQVT05-B</t>
  </si>
  <si>
    <t>D15CQVT02-B</t>
  </si>
  <si>
    <t>Vũ Anh</t>
  </si>
  <si>
    <t>Trần Nho</t>
  </si>
  <si>
    <t>Hào</t>
  </si>
  <si>
    <t>Hiền</t>
  </si>
  <si>
    <t>Phạm Duy</t>
  </si>
  <si>
    <t>Đỗ Minh</t>
  </si>
  <si>
    <t>Trần Nhật</t>
  </si>
  <si>
    <t>Tống Duy</t>
  </si>
  <si>
    <t>Khải</t>
  </si>
  <si>
    <t>D17CQVT08-B</t>
  </si>
  <si>
    <t>Vũ Thị Mai</t>
  </si>
  <si>
    <t>Phạm Việt</t>
  </si>
  <si>
    <t>Tạ Thị</t>
  </si>
  <si>
    <t>Luyến</t>
  </si>
  <si>
    <t>Hoàng Tiến</t>
  </si>
  <si>
    <t>Phạm Quốc</t>
  </si>
  <si>
    <t>Dương Chí</t>
  </si>
  <si>
    <t>Mỹ</t>
  </si>
  <si>
    <t>Đào Văn</t>
  </si>
  <si>
    <t>Tâm</t>
  </si>
  <si>
    <t>Tấn</t>
  </si>
  <si>
    <t>Đinh Thị</t>
  </si>
  <si>
    <t>Thiện</t>
  </si>
  <si>
    <t>Nguyễn Thị Minh</t>
  </si>
  <si>
    <t>Thư</t>
  </si>
  <si>
    <t>Phạm Đăng</t>
  </si>
  <si>
    <t>Trà</t>
  </si>
  <si>
    <t>Đoàn Thành</t>
  </si>
  <si>
    <t>Đặng Hữu</t>
  </si>
  <si>
    <t>Vũ Văn</t>
  </si>
  <si>
    <t>Đào Duy</t>
  </si>
  <si>
    <t>Lê Tuấn</t>
  </si>
  <si>
    <t>Khương Phú</t>
  </si>
  <si>
    <t>Nguyễn Thanh</t>
  </si>
  <si>
    <t>Nguyễn Văn Tùng</t>
  </si>
  <si>
    <t>Đào Xuân</t>
  </si>
  <si>
    <t>Đào</t>
  </si>
  <si>
    <t>Hoàng Ngọc</t>
  </si>
  <si>
    <t>Đỉnh</t>
  </si>
  <si>
    <t>Định</t>
  </si>
  <si>
    <t>Nông Minh</t>
  </si>
  <si>
    <t>Giầu</t>
  </si>
  <si>
    <t>Dương Quang</t>
  </si>
  <si>
    <t>Đoàn Quang</t>
  </si>
  <si>
    <t>Hoàng Thanh</t>
  </si>
  <si>
    <t>Trần Thị</t>
  </si>
  <si>
    <t>Triệu Quang</t>
  </si>
  <si>
    <t>Nguyễn Bỉnh</t>
  </si>
  <si>
    <t>Hồ Sỹ Quang</t>
  </si>
  <si>
    <t>Hà Quang</t>
  </si>
  <si>
    <t>Cao Văn</t>
  </si>
  <si>
    <t>Lê Hải</t>
  </si>
  <si>
    <t>Trịnh Đức</t>
  </si>
  <si>
    <t>Lương</t>
  </si>
  <si>
    <t>Hoàng Nhật</t>
  </si>
  <si>
    <t>D14HTTT1</t>
  </si>
  <si>
    <t>Vũ Chí</t>
  </si>
  <si>
    <t>Đặng Hoàng</t>
  </si>
  <si>
    <t>Lương Văn</t>
  </si>
  <si>
    <t>Thảo</t>
  </si>
  <si>
    <t>Hoàng Canh</t>
  </si>
  <si>
    <t>Thủy</t>
  </si>
  <si>
    <t>Trần Thị Thủy</t>
  </si>
  <si>
    <t>Tiên</t>
  </si>
  <si>
    <t>Bùi Vinh</t>
  </si>
  <si>
    <t>Trần Lam</t>
  </si>
  <si>
    <t>Bùi Minh</t>
  </si>
  <si>
    <t>Bùi Xuân</t>
  </si>
  <si>
    <t>Trương Thị Hải</t>
  </si>
  <si>
    <t>Vân</t>
  </si>
  <si>
    <t>Nguyễn Trường</t>
  </si>
  <si>
    <t>Đỗ Thị Phương</t>
  </si>
  <si>
    <t>Lưu Đức</t>
  </si>
  <si>
    <t>Trịnh Tuấn</t>
  </si>
  <si>
    <t>Nguyễn Hữu Tuấn</t>
  </si>
  <si>
    <t>Đoàn Ngọc</t>
  </si>
  <si>
    <t>Cảnh</t>
  </si>
  <si>
    <t>Công</t>
  </si>
  <si>
    <t>Đặng Tiến</t>
  </si>
  <si>
    <t>Phùng Quang</t>
  </si>
  <si>
    <t>Quách Thái</t>
  </si>
  <si>
    <t>Vũ Hữu</t>
  </si>
  <si>
    <t>Triệu Tiến</t>
  </si>
  <si>
    <t>Đô</t>
  </si>
  <si>
    <t>Bùi Trung</t>
  </si>
  <si>
    <t>Trần Trung</t>
  </si>
  <si>
    <t>Lưu Danh</t>
  </si>
  <si>
    <t>Nguyễn Triệu Việt</t>
  </si>
  <si>
    <t>Huynh</t>
  </si>
  <si>
    <t>Ngô Phú</t>
  </si>
  <si>
    <t>Trương Quốc</t>
  </si>
  <si>
    <t>Lê Chí</t>
  </si>
  <si>
    <t>Hoàng Thị</t>
  </si>
  <si>
    <t>Liên</t>
  </si>
  <si>
    <t>Lĩnh</t>
  </si>
  <si>
    <t>Trương Đức</t>
  </si>
  <si>
    <t>Lại Hữu</t>
  </si>
  <si>
    <t>Đoàn Văn</t>
  </si>
  <si>
    <t>Trần Mạnh</t>
  </si>
  <si>
    <t>Trịnh Thanh</t>
  </si>
  <si>
    <t>Bùi Nhật Anh</t>
  </si>
  <si>
    <t>Thuật</t>
  </si>
  <si>
    <t>Đoàn Đức</t>
  </si>
  <si>
    <t>Tình</t>
  </si>
  <si>
    <t>Đặng Xuân</t>
  </si>
  <si>
    <t>Đinh Thanh</t>
  </si>
  <si>
    <t>Đinh Trọng</t>
  </si>
  <si>
    <t>Đào Thanh</t>
  </si>
  <si>
    <t>D15CQAT04-B</t>
  </si>
  <si>
    <t>Đỗ Tuấn</t>
  </si>
  <si>
    <t>Nguyễn Duy Tú</t>
  </si>
  <si>
    <t>Bỉnh</t>
  </si>
  <si>
    <t>Cương</t>
  </si>
  <si>
    <t>Đỗ Đăng</t>
  </si>
  <si>
    <t>Lê Trung</t>
  </si>
  <si>
    <t>Đỗ Việt</t>
  </si>
  <si>
    <t>Lê Khả</t>
  </si>
  <si>
    <t>D16CQDT01-B</t>
  </si>
  <si>
    <t>Nguyễn An</t>
  </si>
  <si>
    <t>Trần Quang</t>
  </si>
  <si>
    <t>Mai Thành</t>
  </si>
  <si>
    <t>Phạm Hoàng</t>
  </si>
  <si>
    <t>Cao Hải</t>
  </si>
  <si>
    <t>D17CQVT06-B</t>
  </si>
  <si>
    <t>Thái Vũ</t>
  </si>
  <si>
    <t>Nguyễn Trí</t>
  </si>
  <si>
    <t>Lực</t>
  </si>
  <si>
    <t>Mạo</t>
  </si>
  <si>
    <t>Bùi Phương</t>
  </si>
  <si>
    <t>Mai Phương</t>
  </si>
  <si>
    <t>Trần Võ Đức</t>
  </si>
  <si>
    <t>Vũ Trung</t>
  </si>
  <si>
    <t>Đoàn Tuấn</t>
  </si>
  <si>
    <t>Đoàn Hoàng</t>
  </si>
  <si>
    <t>Phạm Hồng</t>
  </si>
  <si>
    <t>Sỹ</t>
  </si>
  <si>
    <t>Hòa Quang</t>
  </si>
  <si>
    <t>Trần Huy</t>
  </si>
  <si>
    <t>Đỗ Ngọc Anh</t>
  </si>
  <si>
    <t>Vũ Thị Thanh</t>
  </si>
  <si>
    <t>Hồ Phi</t>
  </si>
  <si>
    <t>Tuân</t>
  </si>
  <si>
    <t>Cù Minh</t>
  </si>
  <si>
    <t>Tống Thị</t>
  </si>
  <si>
    <t>Yên</t>
  </si>
  <si>
    <t>Hoàng Việt</t>
  </si>
  <si>
    <t>Đinh Tiến</t>
  </si>
  <si>
    <t>Vũ Đăng</t>
  </si>
  <si>
    <t>Đôn</t>
  </si>
  <si>
    <t>Phạm Trung</t>
  </si>
  <si>
    <t>Giáp Thị</t>
  </si>
  <si>
    <t>Hân</t>
  </si>
  <si>
    <t>Phùng Phương</t>
  </si>
  <si>
    <t>Tô Dương Đức</t>
  </si>
  <si>
    <t>Bùi Văn</t>
  </si>
  <si>
    <t>Phạm Thị Hồng</t>
  </si>
  <si>
    <t>Huệ</t>
  </si>
  <si>
    <t>Lê Sỹ</t>
  </si>
  <si>
    <t>D17CQVT03-B</t>
  </si>
  <si>
    <t>Phùng Thị</t>
  </si>
  <si>
    <t>Hường</t>
  </si>
  <si>
    <t>Kỳ</t>
  </si>
  <si>
    <t>Trần Hải</t>
  </si>
  <si>
    <t>Trần Thị Tuyết</t>
  </si>
  <si>
    <t>Mai</t>
  </si>
  <si>
    <t>Nga</t>
  </si>
  <si>
    <t>Trần Lệnh</t>
  </si>
  <si>
    <t>Nguyễn Thu</t>
  </si>
  <si>
    <t>Cao Minh</t>
  </si>
  <si>
    <t>Đinh Kiên</t>
  </si>
  <si>
    <t>Trần Thế</t>
  </si>
  <si>
    <t>Trần Thu</t>
  </si>
  <si>
    <t>Vũ Thị</t>
  </si>
  <si>
    <t>Ngô Ngọc</t>
  </si>
  <si>
    <t>Phạm Thu</t>
  </si>
  <si>
    <t>Trang</t>
  </si>
  <si>
    <t>Tráng</t>
  </si>
  <si>
    <t>Đỗ Quốc</t>
  </si>
  <si>
    <t>Trình</t>
  </si>
  <si>
    <t>Lưu Cẩm</t>
  </si>
  <si>
    <t>Vy Sơn</t>
  </si>
  <si>
    <t>Hà Quốc</t>
  </si>
  <si>
    <t>BẢNG ĐIỂM HỌC PHẦN</t>
  </si>
  <si>
    <t>C</t>
  </si>
  <si>
    <t>V</t>
  </si>
  <si>
    <t>H</t>
  </si>
</sst>
</file>

<file path=xl/styles.xml><?xml version="1.0" encoding="utf-8"?>
<styleSheet xmlns="http://schemas.openxmlformats.org/spreadsheetml/2006/main">
  <numFmts count="2">
    <numFmt numFmtId="164" formatCode="0.0_);[Red]\(0.0\)"/>
    <numFmt numFmtId="165" formatCode="#,##0.0"/>
  </numFmts>
  <fonts count="28">
    <font>
      <sz val="12"/>
      <name val=".VnTime"/>
      <family val="2"/>
    </font>
    <font>
      <sz val="12"/>
      <name val="Times New Roman"/>
      <family val="1"/>
    </font>
    <font>
      <sz val="11"/>
      <name val=".VnTime"/>
      <family val="2"/>
    </font>
    <font>
      <sz val="10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u/>
      <sz val="8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u/>
      <sz val="8.25"/>
      <color indexed="12"/>
      <name val=".VnTime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MS Sans Serif"/>
      <family val="2"/>
    </font>
    <font>
      <sz val="12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1"/>
      <color theme="0"/>
      <name val="Times New Roman"/>
      <family val="1"/>
    </font>
    <font>
      <sz val="11"/>
      <name val="Calibri"/>
      <family val="2"/>
    </font>
    <font>
      <sz val="16"/>
      <name val="Times New Roman"/>
      <family val="1"/>
    </font>
    <font>
      <sz val="11"/>
      <color theme="1"/>
      <name val="Arial"/>
      <family val="2"/>
      <scheme val="minor"/>
    </font>
    <font>
      <sz val="10"/>
      <name val="Calibri"/>
      <family val="2"/>
    </font>
    <font>
      <sz val="12"/>
      <color rgb="FFFF0000"/>
      <name val=".VnTime"/>
      <family val="2"/>
    </font>
    <font>
      <sz val="11"/>
      <color rgb="FFFF0000"/>
      <name val="Calibri"/>
      <family val="2"/>
    </font>
    <font>
      <sz val="11"/>
      <name val="Times New Roman"/>
      <family val="1"/>
      <scheme val="major"/>
    </font>
    <font>
      <sz val="12"/>
      <name val="Times New Roman"/>
      <family val="1"/>
      <scheme val="major"/>
    </font>
    <font>
      <b/>
      <sz val="18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4" fillId="0" borderId="0"/>
    <xf numFmtId="0" fontId="19" fillId="0" borderId="0"/>
  </cellStyleXfs>
  <cellXfs count="120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0" fontId="5" fillId="0" borderId="0" xfId="0" applyFont="1" applyFill="1" applyProtection="1">
      <protection locked="0"/>
    </xf>
    <xf numFmtId="0" fontId="7" fillId="0" borderId="0" xfId="0" applyFont="1" applyAlignment="1" applyProtection="1">
      <alignment horizontal="justify"/>
      <protection locked="0"/>
    </xf>
    <xf numFmtId="0" fontId="7" fillId="0" borderId="0" xfId="0" applyFont="1" applyBorder="1" applyAlignment="1" applyProtection="1">
      <alignment horizontal="justify"/>
      <protection locked="0"/>
    </xf>
    <xf numFmtId="0" fontId="5" fillId="0" borderId="0" xfId="1" applyFont="1" applyFill="1" applyProtection="1">
      <protection locked="0"/>
    </xf>
    <xf numFmtId="0" fontId="8" fillId="0" borderId="0" xfId="1" applyFont="1" applyFill="1" applyProtection="1"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0" borderId="9" xfId="0" applyFont="1" applyFill="1" applyBorder="1" applyAlignment="1" applyProtection="1">
      <alignment vertical="center" textRotation="90" wrapText="1"/>
      <protection locked="0"/>
    </xf>
    <xf numFmtId="0" fontId="8" fillId="0" borderId="10" xfId="0" applyFont="1" applyFill="1" applyBorder="1" applyAlignment="1" applyProtection="1">
      <alignment vertical="center" textRotation="90" wrapText="1"/>
      <protection locked="0"/>
    </xf>
    <xf numFmtId="0" fontId="1" fillId="0" borderId="4" xfId="0" applyFont="1" applyFill="1" applyBorder="1" applyAlignment="1" applyProtection="1">
      <alignment wrapText="1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164" fontId="3" fillId="0" borderId="14" xfId="4" quotePrefix="1" applyNumberFormat="1" applyFont="1" applyBorder="1" applyAlignment="1" applyProtection="1">
      <alignment horizontal="center" vertical="center"/>
      <protection locked="0"/>
    </xf>
    <xf numFmtId="165" fontId="3" fillId="0" borderId="12" xfId="0" quotePrefix="1" applyNumberFormat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/>
      <protection hidden="1"/>
    </xf>
    <xf numFmtId="1" fontId="3" fillId="0" borderId="12" xfId="0" applyNumberFormat="1" applyFont="1" applyFill="1" applyBorder="1" applyAlignment="1" applyProtection="1">
      <alignment horizontal="center"/>
      <protection hidden="1"/>
    </xf>
    <xf numFmtId="0" fontId="3" fillId="0" borderId="15" xfId="1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164" fontId="3" fillId="0" borderId="17" xfId="4" quotePrefix="1" applyNumberFormat="1" applyFont="1" applyBorder="1" applyAlignment="1" applyProtection="1">
      <alignment horizontal="center" vertical="center"/>
      <protection locked="0"/>
    </xf>
    <xf numFmtId="0" fontId="3" fillId="0" borderId="17" xfId="4" quotePrefix="1" applyFont="1" applyBorder="1" applyAlignment="1" applyProtection="1">
      <alignment horizontal="center" vertical="center"/>
      <protection locked="0"/>
    </xf>
    <xf numFmtId="165" fontId="13" fillId="0" borderId="15" xfId="0" applyNumberFormat="1" applyFont="1" applyFill="1" applyBorder="1" applyAlignment="1" applyProtection="1">
      <alignment horizontal="center" vertical="center"/>
      <protection hidden="1"/>
    </xf>
    <xf numFmtId="0" fontId="3" fillId="0" borderId="15" xfId="0" applyFont="1" applyFill="1" applyBorder="1" applyAlignment="1" applyProtection="1">
      <alignment horizontal="center"/>
      <protection hidden="1"/>
    </xf>
    <xf numFmtId="165" fontId="3" fillId="0" borderId="15" xfId="0" quotePrefix="1" applyNumberFormat="1" applyFont="1" applyFill="1" applyBorder="1" applyAlignment="1" applyProtection="1">
      <alignment horizontal="center"/>
      <protection hidden="1"/>
    </xf>
    <xf numFmtId="0" fontId="3" fillId="0" borderId="15" xfId="0" applyFont="1" applyFill="1" applyBorder="1" applyAlignment="1" applyProtection="1">
      <alignment horizontal="center" vertical="center"/>
      <protection hidden="1"/>
    </xf>
    <xf numFmtId="1" fontId="3" fillId="0" borderId="15" xfId="0" applyNumberFormat="1" applyFont="1" applyFill="1" applyBorder="1" applyAlignment="1" applyProtection="1">
      <alignment horizontal="center"/>
      <protection hidden="1"/>
    </xf>
    <xf numFmtId="0" fontId="3" fillId="0" borderId="17" xfId="4" applyFont="1" applyBorder="1" applyAlignment="1" applyProtection="1">
      <alignment horizontal="center" vertical="center"/>
      <protection locked="0"/>
    </xf>
    <xf numFmtId="0" fontId="8" fillId="0" borderId="0" xfId="3" applyFont="1" applyFill="1" applyAlignment="1" applyProtection="1">
      <alignment horizontal="center"/>
      <protection locked="0"/>
    </xf>
    <xf numFmtId="0" fontId="15" fillId="0" borderId="0" xfId="0" applyFont="1" applyFill="1" applyProtection="1">
      <protection locked="0"/>
    </xf>
    <xf numFmtId="0" fontId="15" fillId="0" borderId="0" xfId="0" applyFont="1" applyFill="1" applyBorder="1" applyProtection="1">
      <protection locked="0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7" fillId="0" borderId="0" xfId="2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/>
      <protection locked="0"/>
    </xf>
    <xf numFmtId="0" fontId="16" fillId="0" borderId="0" xfId="2" applyFont="1" applyFill="1" applyBorder="1" applyAlignment="1" applyProtection="1">
      <alignment horizontal="left" vertical="center" wrapText="1"/>
      <protection hidden="1"/>
    </xf>
    <xf numFmtId="0" fontId="16" fillId="0" borderId="0" xfId="2" applyFont="1" applyFill="1" applyBorder="1" applyAlignment="1" applyProtection="1">
      <alignment horizontal="left" vertical="center" wrapText="1"/>
    </xf>
    <xf numFmtId="0" fontId="16" fillId="0" borderId="0" xfId="2" applyFont="1" applyFill="1" applyBorder="1" applyAlignment="1" applyProtection="1">
      <alignment horizontal="center" vertical="center" wrapText="1"/>
      <protection hidden="1"/>
    </xf>
    <xf numFmtId="10" fontId="15" fillId="0" borderId="0" xfId="0" applyNumberFormat="1" applyFont="1" applyFill="1" applyBorder="1" applyAlignment="1" applyProtection="1">
      <alignment horizontal="center" vertical="center"/>
      <protection hidden="1"/>
    </xf>
    <xf numFmtId="10" fontId="17" fillId="0" borderId="0" xfId="2" applyNumberFormat="1" applyFont="1" applyFill="1" applyBorder="1" applyAlignment="1" applyProtection="1">
      <alignment horizontal="center" vertical="center" wrapText="1"/>
      <protection hidden="1"/>
    </xf>
    <xf numFmtId="0" fontId="18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2" applyFont="1" applyFill="1" applyBorder="1" applyAlignment="1" applyProtection="1">
      <alignment vertical="center" wrapText="1"/>
      <protection locked="0"/>
    </xf>
    <xf numFmtId="0" fontId="16" fillId="0" borderId="0" xfId="2" applyFont="1" applyFill="1" applyBorder="1" applyAlignment="1" applyProtection="1">
      <alignment horizontal="left" vertical="center" wrapText="1"/>
      <protection locked="0"/>
    </xf>
    <xf numFmtId="10" fontId="15" fillId="0" borderId="0" xfId="0" applyNumberFormat="1" applyFont="1" applyFill="1" applyBorder="1" applyAlignment="1" applyProtection="1">
      <alignment horizontal="center" vertical="center"/>
      <protection locked="0"/>
    </xf>
    <xf numFmtId="10" fontId="17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Fill="1" applyBorder="1" applyAlignment="1" applyProtection="1">
      <alignment horizontal="center" vertical="center"/>
      <protection locked="0"/>
    </xf>
    <xf numFmtId="165" fontId="3" fillId="0" borderId="15" xfId="0" quotePrefix="1" applyNumberFormat="1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Protection="1">
      <protection hidden="1"/>
    </xf>
    <xf numFmtId="0" fontId="8" fillId="0" borderId="0" xfId="1" applyFont="1" applyFill="1" applyAlignment="1" applyProtection="1">
      <alignment vertical="center"/>
      <protection locked="0"/>
    </xf>
    <xf numFmtId="0" fontId="4" fillId="0" borderId="0" xfId="1" applyFont="1" applyFill="1" applyAlignment="1" applyProtection="1"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20" fillId="0" borderId="0" xfId="0" applyFont="1" applyFill="1" applyAlignment="1" applyProtection="1">
      <alignment horizontal="left" vertical="center"/>
      <protection locked="0"/>
    </xf>
    <xf numFmtId="0" fontId="19" fillId="0" borderId="0" xfId="6"/>
    <xf numFmtId="49" fontId="19" fillId="0" borderId="0" xfId="6" applyNumberFormat="1"/>
    <xf numFmtId="49" fontId="19" fillId="0" borderId="0" xfId="6" applyNumberFormat="1" applyFont="1"/>
    <xf numFmtId="0" fontId="5" fillId="0" borderId="0" xfId="1" applyNumberFormat="1" applyFont="1" applyFill="1" applyAlignment="1" applyProtection="1">
      <alignment horizontal="center" vertical="center"/>
      <protection locked="0"/>
    </xf>
    <xf numFmtId="0" fontId="21" fillId="0" borderId="0" xfId="6" applyFont="1"/>
    <xf numFmtId="0" fontId="3" fillId="0" borderId="12" xfId="0" applyFont="1" applyFill="1" applyBorder="1" applyAlignment="1" applyProtection="1">
      <alignment horizontal="center" vertical="center"/>
      <protection hidden="1"/>
    </xf>
    <xf numFmtId="0" fontId="8" fillId="0" borderId="0" xfId="1" applyFont="1" applyFill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1" fillId="3" borderId="0" xfId="0" applyFont="1" applyFill="1" applyProtection="1">
      <protection locked="0"/>
    </xf>
    <xf numFmtId="0" fontId="5" fillId="3" borderId="0" xfId="0" applyFont="1" applyFill="1" applyProtection="1">
      <protection locked="0"/>
    </xf>
    <xf numFmtId="0" fontId="7" fillId="3" borderId="0" xfId="0" applyFont="1" applyFill="1" applyAlignment="1" applyProtection="1">
      <alignment horizontal="justify"/>
      <protection locked="0"/>
    </xf>
    <xf numFmtId="0" fontId="1" fillId="3" borderId="18" xfId="0" applyFont="1" applyFill="1" applyBorder="1" applyAlignment="1" applyProtection="1">
      <protection locked="0"/>
    </xf>
    <xf numFmtId="0" fontId="9" fillId="3" borderId="18" xfId="0" applyFont="1" applyFill="1" applyBorder="1" applyAlignment="1" applyProtection="1">
      <protection locked="0"/>
    </xf>
    <xf numFmtId="0" fontId="22" fillId="3" borderId="0" xfId="6" applyFont="1" applyFill="1"/>
    <xf numFmtId="0" fontId="19" fillId="3" borderId="0" xfId="6" applyFill="1"/>
    <xf numFmtId="49" fontId="19" fillId="0" borderId="0" xfId="0" applyNumberFormat="1" applyFont="1"/>
    <xf numFmtId="0" fontId="19" fillId="0" borderId="0" xfId="0" applyFont="1"/>
    <xf numFmtId="0" fontId="24" fillId="4" borderId="0" xfId="6" applyFont="1" applyFill="1"/>
    <xf numFmtId="49" fontId="24" fillId="4" borderId="0" xfId="0" applyNumberFormat="1" applyFont="1" applyFill="1"/>
    <xf numFmtId="49" fontId="25" fillId="0" borderId="0" xfId="6" applyNumberFormat="1" applyFont="1"/>
    <xf numFmtId="14" fontId="26" fillId="0" borderId="0" xfId="0" applyNumberFormat="1" applyFont="1"/>
    <xf numFmtId="0" fontId="8" fillId="2" borderId="4" xfId="0" applyNumberFormat="1" applyFont="1" applyFill="1" applyBorder="1" applyAlignment="1" applyProtection="1">
      <alignment horizontal="center" vertical="center" wrapText="1"/>
    </xf>
    <xf numFmtId="1" fontId="19" fillId="0" borderId="0" xfId="0" applyNumberFormat="1" applyFont="1"/>
    <xf numFmtId="1" fontId="19" fillId="0" borderId="0" xfId="6" applyNumberFormat="1"/>
    <xf numFmtId="1" fontId="24" fillId="4" borderId="0" xfId="6" applyNumberFormat="1" applyFont="1" applyFill="1"/>
    <xf numFmtId="1" fontId="19" fillId="4" borderId="0" xfId="6" applyNumberFormat="1" applyFill="1"/>
    <xf numFmtId="1" fontId="24" fillId="4" borderId="0" xfId="0" applyNumberFormat="1" applyFont="1" applyFill="1"/>
    <xf numFmtId="1" fontId="0" fillId="0" borderId="0" xfId="0" applyNumberFormat="1"/>
    <xf numFmtId="1" fontId="23" fillId="4" borderId="0" xfId="0" applyNumberFormat="1" applyFont="1" applyFill="1"/>
    <xf numFmtId="0" fontId="27" fillId="4" borderId="11" xfId="0" applyFont="1" applyFill="1" applyBorder="1" applyAlignment="1" applyProtection="1">
      <alignment vertical="center" textRotation="90" wrapText="1"/>
      <protection locked="0"/>
    </xf>
    <xf numFmtId="0" fontId="27" fillId="4" borderId="12" xfId="0" applyFont="1" applyFill="1" applyBorder="1" applyAlignment="1" applyProtection="1">
      <alignment horizontal="center" vertical="center"/>
      <protection locked="0"/>
    </xf>
    <xf numFmtId="0" fontId="27" fillId="4" borderId="15" xfId="0" applyFont="1" applyFill="1" applyBorder="1" applyAlignment="1" applyProtection="1">
      <alignment horizontal="center" vertical="center"/>
      <protection locked="0"/>
    </xf>
    <xf numFmtId="0" fontId="16" fillId="0" borderId="0" xfId="2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Fill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2" fillId="0" borderId="5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textRotation="90" wrapText="1"/>
      <protection locked="0"/>
    </xf>
    <xf numFmtId="0" fontId="12" fillId="0" borderId="5" xfId="0" applyFont="1" applyFill="1" applyBorder="1" applyAlignment="1" applyProtection="1">
      <alignment horizontal="center" vertical="center" textRotation="90" wrapText="1"/>
      <protection locked="0"/>
    </xf>
    <xf numFmtId="0" fontId="27" fillId="4" borderId="4" xfId="1" applyFont="1" applyFill="1" applyBorder="1" applyAlignment="1" applyProtection="1">
      <alignment horizontal="center" vertical="center"/>
      <protection locked="0"/>
    </xf>
    <xf numFmtId="0" fontId="8" fillId="0" borderId="0" xfId="1" applyFont="1" applyFill="1" applyAlignment="1" applyProtection="1">
      <alignment horizontal="right" vertical="center"/>
      <protection locked="0"/>
    </xf>
    <xf numFmtId="0" fontId="3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right" vertical="center"/>
      <protection locked="0"/>
    </xf>
    <xf numFmtId="0" fontId="16" fillId="0" borderId="0" xfId="2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/>
      <protection locked="0"/>
    </xf>
    <xf numFmtId="0" fontId="12" fillId="0" borderId="5" xfId="0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0" fontId="12" fillId="0" borderId="6" xfId="0" applyFont="1" applyFill="1" applyBorder="1" applyAlignment="1" applyProtection="1">
      <alignment horizontal="center" vertical="center" wrapText="1"/>
      <protection locked="0"/>
    </xf>
    <xf numFmtId="0" fontId="12" fillId="0" borderId="7" xfId="0" applyFont="1" applyFill="1" applyBorder="1" applyAlignment="1" applyProtection="1">
      <alignment horizontal="center" vertical="center" wrapText="1"/>
      <protection locked="0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0" xfId="1" applyNumberFormat="1" applyFont="1" applyFill="1" applyAlignment="1" applyProtection="1">
      <alignment horizontal="left" vertical="center"/>
      <protection locked="0"/>
    </xf>
    <xf numFmtId="14" fontId="8" fillId="0" borderId="0" xfId="0" applyNumberFormat="1" applyFont="1" applyFill="1" applyAlignment="1" applyProtection="1">
      <alignment horizontal="center"/>
      <protection locked="0"/>
    </xf>
    <xf numFmtId="0" fontId="12" fillId="0" borderId="4" xfId="0" applyFont="1" applyFill="1" applyBorder="1" applyAlignment="1" applyProtection="1">
      <alignment horizontal="center" vertical="center" wrapText="1"/>
      <protection locked="0"/>
    </xf>
    <xf numFmtId="0" fontId="12" fillId="0" borderId="9" xfId="0" applyFont="1" applyFill="1" applyBorder="1" applyAlignment="1" applyProtection="1">
      <alignment horizontal="center" vertical="center" wrapText="1"/>
      <protection locked="0"/>
    </xf>
    <xf numFmtId="0" fontId="12" fillId="0" borderId="10" xfId="0" applyFont="1" applyFill="1" applyBorder="1" applyAlignment="1" applyProtection="1">
      <alignment horizontal="center" vertical="center" wrapText="1"/>
      <protection locked="0"/>
    </xf>
    <xf numFmtId="0" fontId="12" fillId="0" borderId="11" xfId="0" applyFont="1" applyFill="1" applyBorder="1" applyAlignment="1" applyProtection="1">
      <alignment horizontal="center" vertical="center" wrapText="1"/>
      <protection locked="0"/>
    </xf>
    <xf numFmtId="0" fontId="3" fillId="0" borderId="14" xfId="4" quotePrefix="1" applyFont="1" applyBorder="1" applyAlignment="1" applyProtection="1">
      <alignment horizontal="center" vertical="center"/>
      <protection locked="0"/>
    </xf>
    <xf numFmtId="165" fontId="3" fillId="0" borderId="15" xfId="0" applyNumberFormat="1" applyFont="1" applyFill="1" applyBorder="1" applyAlignment="1" applyProtection="1">
      <alignment horizontal="center" vertical="center"/>
      <protection locked="0"/>
    </xf>
  </cellXfs>
  <cellStyles count="7">
    <cellStyle name="Hyperlink" xfId="3" builtinId="8"/>
    <cellStyle name="Normal" xfId="0" builtinId="0"/>
    <cellStyle name="Normal 2" xfId="6"/>
    <cellStyle name="Normal_Bao cao tong hop ket qua thi ket thuc hoc phan_KT2" xfId="2"/>
    <cellStyle name="Normal_DS_lop khoa_2009 (kem theo cac QD thanh lap lop)" xfId="4"/>
    <cellStyle name="Normal_Sheet1" xfId="1"/>
    <cellStyle name="Style 1" xfId="5"/>
  </cellStyles>
  <dxfs count="5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ill>
        <patternFill>
          <fgColor theme="0"/>
        </patternFill>
      </fill>
    </dxf>
    <dxf>
      <font>
        <color rgb="FFC00000"/>
      </font>
      <fill>
        <patternFill>
          <f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vbaProject" Target="vbaProject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360"/>
  <sheetViews>
    <sheetView workbookViewId="0">
      <selection sqref="A1:G10000"/>
    </sheetView>
  </sheetViews>
  <sheetFormatPr defaultColWidth="12.875" defaultRowHeight="15"/>
  <cols>
    <col min="1" max="1" width="12.875" style="58"/>
    <col min="2" max="2" width="26.625" style="58" customWidth="1"/>
    <col min="3" max="16384" width="12.875" style="58"/>
  </cols>
  <sheetData>
    <row r="1" spans="1:7" ht="30.75" customHeight="1">
      <c r="A1" s="74" t="s">
        <v>984</v>
      </c>
      <c r="B1" s="74" t="s">
        <v>1245</v>
      </c>
      <c r="C1" s="75" t="s">
        <v>1246</v>
      </c>
      <c r="D1" s="75" t="s">
        <v>1247</v>
      </c>
      <c r="E1" s="75" t="s">
        <v>1248</v>
      </c>
      <c r="F1" s="75" t="s">
        <v>1249</v>
      </c>
      <c r="G1" s="75" t="s">
        <v>1250</v>
      </c>
    </row>
    <row r="2" spans="1:7">
      <c r="A2" s="74" t="s">
        <v>1078</v>
      </c>
      <c r="B2" s="74" t="s">
        <v>1208</v>
      </c>
      <c r="C2" s="81">
        <v>3</v>
      </c>
      <c r="D2" s="81">
        <v>10</v>
      </c>
      <c r="E2" s="81">
        <v>10</v>
      </c>
      <c r="F2" s="81">
        <v>0</v>
      </c>
      <c r="G2" s="81">
        <v>10</v>
      </c>
    </row>
    <row r="3" spans="1:7">
      <c r="A3" s="74" t="s">
        <v>43</v>
      </c>
      <c r="B3" s="74" t="s">
        <v>44</v>
      </c>
      <c r="C3" s="81">
        <v>3</v>
      </c>
      <c r="D3" s="81">
        <v>40</v>
      </c>
      <c r="E3" s="81">
        <v>0</v>
      </c>
      <c r="F3" s="81">
        <v>0</v>
      </c>
      <c r="G3" s="81">
        <v>10</v>
      </c>
    </row>
    <row r="4" spans="1:7">
      <c r="A4" s="74" t="s">
        <v>1079</v>
      </c>
      <c r="B4" s="74" t="s">
        <v>1209</v>
      </c>
      <c r="C4" s="81">
        <v>3</v>
      </c>
      <c r="D4" s="81">
        <v>20</v>
      </c>
      <c r="E4" s="81">
        <v>10</v>
      </c>
      <c r="F4" s="81">
        <v>0</v>
      </c>
      <c r="G4" s="81">
        <v>10</v>
      </c>
    </row>
    <row r="5" spans="1:7">
      <c r="A5" s="74" t="s">
        <v>1251</v>
      </c>
      <c r="B5" s="74" t="s">
        <v>1252</v>
      </c>
      <c r="C5" s="81">
        <v>3</v>
      </c>
      <c r="D5" s="81">
        <v>20</v>
      </c>
      <c r="E5" s="81">
        <v>10</v>
      </c>
      <c r="F5" s="81">
        <v>0</v>
      </c>
      <c r="G5" s="81">
        <v>10</v>
      </c>
    </row>
    <row r="6" spans="1:7">
      <c r="A6" s="74" t="s">
        <v>1253</v>
      </c>
      <c r="B6" s="74" t="s">
        <v>981</v>
      </c>
      <c r="C6" s="81">
        <v>2</v>
      </c>
      <c r="D6" s="81">
        <v>20</v>
      </c>
      <c r="E6" s="81">
        <v>10</v>
      </c>
      <c r="F6" s="81">
        <v>0</v>
      </c>
      <c r="G6" s="81">
        <v>10</v>
      </c>
    </row>
    <row r="7" spans="1:7">
      <c r="A7" s="74" t="s">
        <v>45</v>
      </c>
      <c r="B7" s="74" t="s">
        <v>46</v>
      </c>
      <c r="C7" s="81">
        <v>2</v>
      </c>
      <c r="D7" s="81">
        <v>20</v>
      </c>
      <c r="E7" s="81">
        <v>10</v>
      </c>
      <c r="F7" s="81">
        <v>0</v>
      </c>
      <c r="G7" s="81">
        <v>10</v>
      </c>
    </row>
    <row r="8" spans="1:7">
      <c r="A8" s="74" t="s">
        <v>47</v>
      </c>
      <c r="B8" s="74" t="s">
        <v>48</v>
      </c>
      <c r="C8" s="81">
        <v>3</v>
      </c>
      <c r="D8" s="81">
        <v>10</v>
      </c>
      <c r="E8" s="81">
        <v>10</v>
      </c>
      <c r="F8" s="81">
        <v>0</v>
      </c>
      <c r="G8" s="81">
        <v>10</v>
      </c>
    </row>
    <row r="9" spans="1:7">
      <c r="A9" s="74" t="s">
        <v>49</v>
      </c>
      <c r="B9" s="74" t="s">
        <v>50</v>
      </c>
      <c r="C9" s="81">
        <v>3</v>
      </c>
      <c r="D9" s="81">
        <v>20</v>
      </c>
      <c r="E9" s="81">
        <v>10</v>
      </c>
      <c r="F9" s="81">
        <v>0</v>
      </c>
      <c r="G9" s="81">
        <v>10</v>
      </c>
    </row>
    <row r="10" spans="1:7">
      <c r="A10" s="74" t="s">
        <v>51</v>
      </c>
      <c r="B10" s="74" t="s">
        <v>52</v>
      </c>
      <c r="C10" s="81">
        <v>3</v>
      </c>
      <c r="D10" s="81">
        <v>40</v>
      </c>
      <c r="E10" s="81">
        <v>0</v>
      </c>
      <c r="F10" s="81">
        <v>0</v>
      </c>
      <c r="G10" s="81">
        <v>10</v>
      </c>
    </row>
    <row r="11" spans="1:7">
      <c r="A11" s="74" t="s">
        <v>53</v>
      </c>
      <c r="B11" s="74" t="s">
        <v>54</v>
      </c>
      <c r="C11" s="81">
        <v>3</v>
      </c>
      <c r="D11" s="81">
        <v>20</v>
      </c>
      <c r="E11" s="81">
        <v>10</v>
      </c>
      <c r="F11" s="81">
        <v>0</v>
      </c>
      <c r="G11" s="81">
        <v>10</v>
      </c>
    </row>
    <row r="12" spans="1:7">
      <c r="A12" s="74" t="s">
        <v>55</v>
      </c>
      <c r="B12" s="74" t="s">
        <v>56</v>
      </c>
      <c r="C12" s="81">
        <v>3</v>
      </c>
      <c r="D12" s="81">
        <v>20</v>
      </c>
      <c r="E12" s="81">
        <v>10</v>
      </c>
      <c r="F12" s="81">
        <v>0</v>
      </c>
      <c r="G12" s="81">
        <v>10</v>
      </c>
    </row>
    <row r="13" spans="1:7">
      <c r="A13" s="74" t="s">
        <v>1254</v>
      </c>
      <c r="B13" s="74" t="s">
        <v>1255</v>
      </c>
      <c r="C13" s="81">
        <v>3</v>
      </c>
      <c r="D13" s="81">
        <v>10</v>
      </c>
      <c r="E13" s="81">
        <v>20</v>
      </c>
      <c r="F13" s="81">
        <v>0</v>
      </c>
      <c r="G13" s="81">
        <v>10</v>
      </c>
    </row>
    <row r="14" spans="1:7">
      <c r="A14" s="74" t="s">
        <v>1256</v>
      </c>
      <c r="B14" s="74" t="s">
        <v>1257</v>
      </c>
      <c r="C14" s="81">
        <v>2</v>
      </c>
      <c r="D14" s="81">
        <v>0</v>
      </c>
      <c r="E14" s="81">
        <v>30</v>
      </c>
      <c r="F14" s="81">
        <v>0</v>
      </c>
      <c r="G14" s="81">
        <v>10</v>
      </c>
    </row>
    <row r="15" spans="1:7">
      <c r="A15" s="58" t="s">
        <v>1548</v>
      </c>
      <c r="B15" s="58" t="s">
        <v>1549</v>
      </c>
      <c r="C15" s="82">
        <v>2</v>
      </c>
      <c r="D15" s="82">
        <v>10</v>
      </c>
      <c r="E15" s="82">
        <v>20</v>
      </c>
      <c r="F15" s="82">
        <v>0</v>
      </c>
      <c r="G15" s="82">
        <v>10</v>
      </c>
    </row>
    <row r="16" spans="1:7">
      <c r="A16" s="74" t="s">
        <v>1092</v>
      </c>
      <c r="B16" s="74" t="s">
        <v>1221</v>
      </c>
      <c r="C16" s="81">
        <v>3</v>
      </c>
      <c r="D16" s="81">
        <v>10</v>
      </c>
      <c r="E16" s="81">
        <v>10</v>
      </c>
      <c r="F16" s="81">
        <v>10</v>
      </c>
      <c r="G16" s="81">
        <v>10</v>
      </c>
    </row>
    <row r="17" spans="1:7">
      <c r="A17" s="74" t="s">
        <v>1258</v>
      </c>
      <c r="B17" s="74" t="s">
        <v>1259</v>
      </c>
      <c r="C17" s="81">
        <v>3</v>
      </c>
      <c r="D17" s="81">
        <v>0</v>
      </c>
      <c r="E17" s="81">
        <v>30</v>
      </c>
      <c r="F17" s="81">
        <v>0</v>
      </c>
      <c r="G17" s="81">
        <v>10</v>
      </c>
    </row>
    <row r="18" spans="1:7">
      <c r="A18" s="74" t="s">
        <v>1260</v>
      </c>
      <c r="B18" s="74" t="s">
        <v>1261</v>
      </c>
      <c r="C18" s="81">
        <v>2</v>
      </c>
      <c r="D18" s="81">
        <v>20</v>
      </c>
      <c r="E18" s="81">
        <v>10</v>
      </c>
      <c r="F18" s="81">
        <v>0</v>
      </c>
      <c r="G18" s="81">
        <v>10</v>
      </c>
    </row>
    <row r="19" spans="1:7">
      <c r="A19" s="74" t="s">
        <v>1004</v>
      </c>
      <c r="B19" s="74" t="s">
        <v>1262</v>
      </c>
      <c r="C19" s="81">
        <v>3</v>
      </c>
      <c r="D19" s="81">
        <v>20</v>
      </c>
      <c r="E19" s="81">
        <v>10</v>
      </c>
      <c r="F19" s="81">
        <v>0</v>
      </c>
      <c r="G19" s="81">
        <v>10</v>
      </c>
    </row>
    <row r="20" spans="1:7">
      <c r="A20" s="74" t="s">
        <v>57</v>
      </c>
      <c r="B20" s="74" t="s">
        <v>58</v>
      </c>
      <c r="C20" s="81">
        <v>3</v>
      </c>
      <c r="D20" s="81">
        <v>10</v>
      </c>
      <c r="E20" s="81">
        <v>10</v>
      </c>
      <c r="F20" s="81">
        <v>0</v>
      </c>
      <c r="G20" s="81">
        <v>10</v>
      </c>
    </row>
    <row r="21" spans="1:7">
      <c r="A21" s="74" t="s">
        <v>59</v>
      </c>
      <c r="B21" s="74" t="s">
        <v>60</v>
      </c>
      <c r="C21" s="81">
        <v>3</v>
      </c>
      <c r="D21" s="81">
        <v>20</v>
      </c>
      <c r="E21" s="81">
        <v>5</v>
      </c>
      <c r="F21" s="81">
        <v>5</v>
      </c>
      <c r="G21" s="81">
        <v>10</v>
      </c>
    </row>
    <row r="22" spans="1:7">
      <c r="A22" s="74" t="s">
        <v>1059</v>
      </c>
      <c r="B22" s="74" t="s">
        <v>1263</v>
      </c>
      <c r="C22" s="81">
        <v>3</v>
      </c>
      <c r="D22" s="81">
        <v>10</v>
      </c>
      <c r="E22" s="81">
        <v>10</v>
      </c>
      <c r="F22" s="81">
        <v>0</v>
      </c>
      <c r="G22" s="81">
        <v>10</v>
      </c>
    </row>
    <row r="23" spans="1:7">
      <c r="A23" s="74" t="s">
        <v>61</v>
      </c>
      <c r="B23" s="74" t="s">
        <v>62</v>
      </c>
      <c r="C23" s="81">
        <v>2</v>
      </c>
      <c r="D23" s="81">
        <v>20</v>
      </c>
      <c r="E23" s="81">
        <v>10</v>
      </c>
      <c r="F23" s="81">
        <v>0</v>
      </c>
      <c r="G23" s="81">
        <v>10</v>
      </c>
    </row>
    <row r="24" spans="1:7">
      <c r="A24" s="74" t="s">
        <v>63</v>
      </c>
      <c r="B24" s="74" t="s">
        <v>64</v>
      </c>
      <c r="C24" s="81">
        <v>3</v>
      </c>
      <c r="D24" s="81">
        <v>0</v>
      </c>
      <c r="E24" s="81">
        <v>10</v>
      </c>
      <c r="F24" s="81">
        <v>10</v>
      </c>
      <c r="G24" s="81">
        <v>10</v>
      </c>
    </row>
    <row r="25" spans="1:7">
      <c r="A25" s="74" t="s">
        <v>1264</v>
      </c>
      <c r="B25" s="74" t="s">
        <v>1265</v>
      </c>
      <c r="C25" s="81">
        <v>2</v>
      </c>
      <c r="D25" s="81">
        <v>20</v>
      </c>
      <c r="E25" s="81">
        <v>10</v>
      </c>
      <c r="F25" s="81">
        <v>0</v>
      </c>
      <c r="G25" s="81">
        <v>10</v>
      </c>
    </row>
    <row r="26" spans="1:7">
      <c r="A26" s="74" t="s">
        <v>1062</v>
      </c>
      <c r="B26" s="74" t="s">
        <v>1192</v>
      </c>
      <c r="C26" s="81">
        <v>2</v>
      </c>
      <c r="D26" s="81">
        <v>20</v>
      </c>
      <c r="E26" s="81">
        <v>10</v>
      </c>
      <c r="F26" s="81">
        <v>0</v>
      </c>
      <c r="G26" s="81">
        <v>10</v>
      </c>
    </row>
    <row r="27" spans="1:7">
      <c r="A27" s="74" t="s">
        <v>1266</v>
      </c>
      <c r="B27" s="74" t="s">
        <v>1267</v>
      </c>
      <c r="C27" s="81">
        <v>2</v>
      </c>
      <c r="D27" s="81">
        <v>30</v>
      </c>
      <c r="E27" s="81">
        <v>0</v>
      </c>
      <c r="F27" s="81">
        <v>0</v>
      </c>
      <c r="G27" s="81">
        <v>10</v>
      </c>
    </row>
    <row r="28" spans="1:7">
      <c r="A28" s="74" t="s">
        <v>1085</v>
      </c>
      <c r="B28" s="74" t="s">
        <v>1215</v>
      </c>
      <c r="C28" s="81">
        <v>2</v>
      </c>
      <c r="D28" s="81">
        <v>0</v>
      </c>
      <c r="E28" s="81">
        <v>20</v>
      </c>
      <c r="F28" s="81">
        <v>10</v>
      </c>
      <c r="G28" s="81">
        <v>10</v>
      </c>
    </row>
    <row r="29" spans="1:7">
      <c r="A29" s="74" t="s">
        <v>65</v>
      </c>
      <c r="B29" s="74" t="s">
        <v>66</v>
      </c>
      <c r="C29" s="81">
        <v>3</v>
      </c>
      <c r="D29" s="81">
        <v>0</v>
      </c>
      <c r="E29" s="81">
        <v>20</v>
      </c>
      <c r="F29" s="81">
        <v>10</v>
      </c>
      <c r="G29" s="81">
        <v>10</v>
      </c>
    </row>
    <row r="30" spans="1:7">
      <c r="A30" s="74" t="s">
        <v>1268</v>
      </c>
      <c r="B30" s="74" t="s">
        <v>1269</v>
      </c>
      <c r="C30" s="81">
        <v>3</v>
      </c>
      <c r="D30" s="81">
        <v>0</v>
      </c>
      <c r="E30" s="81">
        <v>25</v>
      </c>
      <c r="F30" s="81">
        <v>0</v>
      </c>
      <c r="G30" s="81">
        <v>15</v>
      </c>
    </row>
    <row r="31" spans="1:7">
      <c r="A31" s="74" t="s">
        <v>1551</v>
      </c>
      <c r="B31" s="74" t="s">
        <v>1271</v>
      </c>
      <c r="C31" s="81">
        <v>1</v>
      </c>
      <c r="D31" s="81">
        <v>30</v>
      </c>
      <c r="E31" s="81">
        <v>0</v>
      </c>
      <c r="F31" s="81">
        <v>0</v>
      </c>
      <c r="G31" s="81">
        <v>10</v>
      </c>
    </row>
    <row r="32" spans="1:7">
      <c r="A32" s="58" t="s">
        <v>1550</v>
      </c>
      <c r="B32" s="58" t="s">
        <v>1271</v>
      </c>
      <c r="C32" s="82">
        <v>1</v>
      </c>
      <c r="D32" s="82">
        <v>10</v>
      </c>
      <c r="E32" s="82">
        <v>20</v>
      </c>
      <c r="F32" s="82">
        <v>0</v>
      </c>
      <c r="G32" s="82">
        <v>10</v>
      </c>
    </row>
    <row r="33" spans="1:7">
      <c r="A33" s="58" t="s">
        <v>1270</v>
      </c>
      <c r="B33" s="58" t="s">
        <v>1271</v>
      </c>
      <c r="C33" s="82">
        <v>1</v>
      </c>
      <c r="D33" s="82">
        <v>50</v>
      </c>
      <c r="E33" s="82">
        <v>0</v>
      </c>
      <c r="F33" s="82">
        <v>0</v>
      </c>
      <c r="G33" s="82">
        <v>0</v>
      </c>
    </row>
    <row r="34" spans="1:7">
      <c r="A34" s="74" t="s">
        <v>1272</v>
      </c>
      <c r="B34" s="74" t="s">
        <v>1273</v>
      </c>
      <c r="C34" s="81">
        <v>1</v>
      </c>
      <c r="D34" s="81">
        <v>0</v>
      </c>
      <c r="E34" s="81">
        <v>0</v>
      </c>
      <c r="F34" s="81">
        <v>0</v>
      </c>
      <c r="G34" s="81">
        <v>0</v>
      </c>
    </row>
    <row r="35" spans="1:7">
      <c r="A35" s="74" t="s">
        <v>982</v>
      </c>
      <c r="B35" s="74" t="s">
        <v>983</v>
      </c>
      <c r="C35" s="81">
        <v>1</v>
      </c>
      <c r="D35" s="81">
        <v>40</v>
      </c>
      <c r="E35" s="81">
        <v>0</v>
      </c>
      <c r="F35" s="81">
        <v>0</v>
      </c>
      <c r="G35" s="81">
        <v>10</v>
      </c>
    </row>
    <row r="36" spans="1:7">
      <c r="A36" s="74" t="s">
        <v>67</v>
      </c>
      <c r="B36" s="74" t="s">
        <v>68</v>
      </c>
      <c r="C36" s="81">
        <v>1</v>
      </c>
      <c r="D36" s="81">
        <v>40</v>
      </c>
      <c r="E36" s="81">
        <v>0</v>
      </c>
      <c r="F36" s="81">
        <v>0</v>
      </c>
      <c r="G36" s="81">
        <v>10</v>
      </c>
    </row>
    <row r="37" spans="1:7">
      <c r="A37" s="74" t="s">
        <v>69</v>
      </c>
      <c r="B37" s="74" t="s">
        <v>70</v>
      </c>
      <c r="C37" s="81">
        <v>1</v>
      </c>
      <c r="D37" s="81">
        <v>40</v>
      </c>
      <c r="E37" s="81">
        <v>0</v>
      </c>
      <c r="F37" s="81">
        <v>0</v>
      </c>
      <c r="G37" s="81">
        <v>10</v>
      </c>
    </row>
    <row r="38" spans="1:7">
      <c r="A38" s="74" t="s">
        <v>1274</v>
      </c>
      <c r="B38" s="74" t="s">
        <v>1275</v>
      </c>
      <c r="C38" s="81">
        <v>1</v>
      </c>
      <c r="D38" s="81">
        <v>30</v>
      </c>
      <c r="E38" s="81">
        <v>0</v>
      </c>
      <c r="F38" s="81">
        <v>0</v>
      </c>
      <c r="G38" s="81">
        <v>10</v>
      </c>
    </row>
    <row r="39" spans="1:7">
      <c r="A39" s="74" t="s">
        <v>1276</v>
      </c>
      <c r="B39" s="74" t="s">
        <v>1277</v>
      </c>
      <c r="C39" s="81">
        <v>2</v>
      </c>
      <c r="D39" s="81">
        <v>20</v>
      </c>
      <c r="E39" s="81">
        <v>20</v>
      </c>
      <c r="F39" s="81">
        <v>0</v>
      </c>
      <c r="G39" s="81">
        <v>10</v>
      </c>
    </row>
    <row r="40" spans="1:7">
      <c r="A40" s="74" t="s">
        <v>1278</v>
      </c>
      <c r="B40" s="74" t="s">
        <v>1279</v>
      </c>
      <c r="C40" s="81">
        <v>1</v>
      </c>
      <c r="D40" s="81">
        <v>10</v>
      </c>
      <c r="E40" s="81">
        <v>20</v>
      </c>
      <c r="F40" s="81">
        <v>0</v>
      </c>
      <c r="G40" s="81">
        <v>10</v>
      </c>
    </row>
    <row r="41" spans="1:7">
      <c r="A41" s="74" t="s">
        <v>995</v>
      </c>
      <c r="B41" s="74" t="s">
        <v>1129</v>
      </c>
      <c r="C41" s="81">
        <v>2</v>
      </c>
      <c r="D41" s="81">
        <v>0</v>
      </c>
      <c r="E41" s="81">
        <v>20</v>
      </c>
      <c r="F41" s="81">
        <v>0</v>
      </c>
      <c r="G41" s="81">
        <v>10</v>
      </c>
    </row>
    <row r="42" spans="1:7">
      <c r="A42" s="74" t="s">
        <v>1280</v>
      </c>
      <c r="B42" s="74" t="s">
        <v>1281</v>
      </c>
      <c r="C42" s="81">
        <v>2</v>
      </c>
      <c r="D42" s="81">
        <v>10</v>
      </c>
      <c r="E42" s="81">
        <v>20</v>
      </c>
      <c r="F42" s="81">
        <v>0</v>
      </c>
      <c r="G42" s="81">
        <v>10</v>
      </c>
    </row>
    <row r="43" spans="1:7">
      <c r="A43" s="74" t="s">
        <v>1282</v>
      </c>
      <c r="B43" s="74" t="s">
        <v>1283</v>
      </c>
      <c r="C43" s="81">
        <v>2</v>
      </c>
      <c r="D43" s="81">
        <v>40</v>
      </c>
      <c r="E43" s="81">
        <v>10</v>
      </c>
      <c r="F43" s="81">
        <v>0</v>
      </c>
      <c r="G43" s="81">
        <v>0</v>
      </c>
    </row>
    <row r="44" spans="1:7">
      <c r="A44" s="74" t="s">
        <v>71</v>
      </c>
      <c r="B44" s="74" t="s">
        <v>72</v>
      </c>
      <c r="C44" s="81">
        <v>3</v>
      </c>
      <c r="D44" s="81">
        <v>20</v>
      </c>
      <c r="E44" s="81">
        <v>10</v>
      </c>
      <c r="F44" s="81">
        <v>0</v>
      </c>
      <c r="G44" s="81">
        <v>10</v>
      </c>
    </row>
    <row r="45" spans="1:7">
      <c r="A45" s="74" t="s">
        <v>1036</v>
      </c>
      <c r="B45" s="74" t="s">
        <v>1171</v>
      </c>
      <c r="C45" s="81">
        <v>3</v>
      </c>
      <c r="D45" s="81">
        <v>0</v>
      </c>
      <c r="E45" s="81">
        <v>10</v>
      </c>
      <c r="F45" s="81">
        <v>10</v>
      </c>
      <c r="G45" s="81">
        <v>10</v>
      </c>
    </row>
    <row r="46" spans="1:7">
      <c r="A46" s="74" t="s">
        <v>1284</v>
      </c>
      <c r="B46" s="74" t="s">
        <v>1285</v>
      </c>
      <c r="C46" s="81">
        <v>2</v>
      </c>
      <c r="D46" s="81">
        <v>0</v>
      </c>
      <c r="E46" s="81">
        <v>15</v>
      </c>
      <c r="F46" s="81">
        <v>15</v>
      </c>
      <c r="G46" s="81">
        <v>10</v>
      </c>
    </row>
    <row r="47" spans="1:7">
      <c r="A47" s="74" t="s">
        <v>73</v>
      </c>
      <c r="B47" s="74" t="s">
        <v>74</v>
      </c>
      <c r="C47" s="81">
        <v>3</v>
      </c>
      <c r="D47" s="81">
        <v>20</v>
      </c>
      <c r="E47" s="81">
        <v>10</v>
      </c>
      <c r="F47" s="81">
        <v>0</v>
      </c>
      <c r="G47" s="81">
        <v>10</v>
      </c>
    </row>
    <row r="48" spans="1:7">
      <c r="A48" s="74" t="s">
        <v>75</v>
      </c>
      <c r="B48" s="74" t="s">
        <v>76</v>
      </c>
      <c r="C48" s="81">
        <v>2</v>
      </c>
      <c r="D48" s="81">
        <v>20</v>
      </c>
      <c r="E48" s="81">
        <v>10</v>
      </c>
      <c r="F48" s="81">
        <v>0</v>
      </c>
      <c r="G48" s="81">
        <v>10</v>
      </c>
    </row>
    <row r="49" spans="1:7">
      <c r="A49" s="74" t="s">
        <v>1010</v>
      </c>
      <c r="B49" s="74" t="s">
        <v>1144</v>
      </c>
      <c r="C49" s="81">
        <v>3</v>
      </c>
      <c r="D49" s="81">
        <v>10</v>
      </c>
      <c r="E49" s="81">
        <v>10</v>
      </c>
      <c r="F49" s="81">
        <v>10</v>
      </c>
      <c r="G49" s="81">
        <v>10</v>
      </c>
    </row>
    <row r="50" spans="1:7">
      <c r="A50" s="74" t="s">
        <v>1073</v>
      </c>
      <c r="B50" s="74" t="s">
        <v>1203</v>
      </c>
      <c r="C50" s="81">
        <v>3</v>
      </c>
      <c r="D50" s="81">
        <v>10</v>
      </c>
      <c r="E50" s="81">
        <v>10</v>
      </c>
      <c r="F50" s="81">
        <v>10</v>
      </c>
      <c r="G50" s="81">
        <v>10</v>
      </c>
    </row>
    <row r="51" spans="1:7">
      <c r="A51" s="74" t="s">
        <v>1116</v>
      </c>
      <c r="B51" s="74" t="s">
        <v>1241</v>
      </c>
      <c r="C51" s="81">
        <v>3</v>
      </c>
      <c r="D51" s="81">
        <v>10</v>
      </c>
      <c r="E51" s="81">
        <v>10</v>
      </c>
      <c r="F51" s="81">
        <v>10</v>
      </c>
      <c r="G51" s="81">
        <v>10</v>
      </c>
    </row>
    <row r="52" spans="1:7">
      <c r="A52" s="74" t="s">
        <v>1118</v>
      </c>
      <c r="B52" s="74" t="s">
        <v>1243</v>
      </c>
      <c r="C52" s="81">
        <v>2</v>
      </c>
      <c r="D52" s="81">
        <v>20</v>
      </c>
      <c r="E52" s="81">
        <v>10</v>
      </c>
      <c r="F52" s="81">
        <v>0</v>
      </c>
      <c r="G52" s="81">
        <v>10</v>
      </c>
    </row>
    <row r="53" spans="1:7">
      <c r="A53" s="74" t="s">
        <v>1099</v>
      </c>
      <c r="B53" s="74" t="s">
        <v>1227</v>
      </c>
      <c r="C53" s="81">
        <v>2</v>
      </c>
      <c r="D53" s="81">
        <v>10</v>
      </c>
      <c r="E53" s="81">
        <v>20</v>
      </c>
      <c r="F53" s="81">
        <v>0</v>
      </c>
      <c r="G53" s="81">
        <v>0</v>
      </c>
    </row>
    <row r="54" spans="1:7">
      <c r="A54" s="74" t="s">
        <v>1286</v>
      </c>
      <c r="B54" s="74" t="s">
        <v>1287</v>
      </c>
      <c r="C54" s="81">
        <v>3</v>
      </c>
      <c r="D54" s="81">
        <v>0</v>
      </c>
      <c r="E54" s="81">
        <v>30</v>
      </c>
      <c r="F54" s="81">
        <v>0</v>
      </c>
      <c r="G54" s="81">
        <v>10</v>
      </c>
    </row>
    <row r="55" spans="1:7">
      <c r="A55" s="74" t="s">
        <v>1288</v>
      </c>
      <c r="B55" s="74" t="s">
        <v>1289</v>
      </c>
      <c r="C55" s="81">
        <v>3</v>
      </c>
      <c r="D55" s="81">
        <v>0</v>
      </c>
      <c r="E55" s="81">
        <v>30</v>
      </c>
      <c r="F55" s="81">
        <v>0</v>
      </c>
      <c r="G55" s="81">
        <v>10</v>
      </c>
    </row>
    <row r="56" spans="1:7">
      <c r="A56" s="74" t="s">
        <v>1108</v>
      </c>
      <c r="B56" s="74" t="s">
        <v>1235</v>
      </c>
      <c r="C56" s="81">
        <v>2</v>
      </c>
      <c r="D56" s="81">
        <v>0</v>
      </c>
      <c r="E56" s="81">
        <v>30</v>
      </c>
      <c r="F56" s="81">
        <v>0</v>
      </c>
      <c r="G56" s="81">
        <v>10</v>
      </c>
    </row>
    <row r="57" spans="1:7">
      <c r="A57" s="74" t="s">
        <v>1290</v>
      </c>
      <c r="B57" s="74" t="s">
        <v>1291</v>
      </c>
      <c r="C57" s="81">
        <v>2</v>
      </c>
      <c r="D57" s="81">
        <v>30</v>
      </c>
      <c r="E57" s="81">
        <v>10</v>
      </c>
      <c r="F57" s="81">
        <v>0</v>
      </c>
      <c r="G57" s="81">
        <v>10</v>
      </c>
    </row>
    <row r="58" spans="1:7">
      <c r="A58" s="74" t="s">
        <v>1292</v>
      </c>
      <c r="B58" s="74" t="s">
        <v>1164</v>
      </c>
      <c r="C58" s="81">
        <v>2</v>
      </c>
      <c r="D58" s="81">
        <v>10</v>
      </c>
      <c r="E58" s="81">
        <v>10</v>
      </c>
      <c r="F58" s="81">
        <v>0</v>
      </c>
      <c r="G58" s="81">
        <v>10</v>
      </c>
    </row>
    <row r="59" spans="1:7">
      <c r="A59" s="58" t="s">
        <v>1552</v>
      </c>
      <c r="B59" s="58" t="s">
        <v>1553</v>
      </c>
      <c r="C59" s="82">
        <v>3</v>
      </c>
      <c r="D59" s="82">
        <v>0</v>
      </c>
      <c r="E59" s="82">
        <v>0</v>
      </c>
      <c r="F59" s="82">
        <v>0</v>
      </c>
      <c r="G59" s="82">
        <v>0</v>
      </c>
    </row>
    <row r="60" spans="1:7">
      <c r="A60" s="74" t="s">
        <v>1105</v>
      </c>
      <c r="B60" s="74" t="s">
        <v>1232</v>
      </c>
      <c r="C60" s="81">
        <v>3</v>
      </c>
      <c r="D60" s="81">
        <v>10</v>
      </c>
      <c r="E60" s="81">
        <v>20</v>
      </c>
      <c r="F60" s="81">
        <v>10</v>
      </c>
      <c r="G60" s="81">
        <v>10</v>
      </c>
    </row>
    <row r="61" spans="1:7">
      <c r="A61" s="74" t="s">
        <v>1031</v>
      </c>
      <c r="B61" s="74" t="s">
        <v>1165</v>
      </c>
      <c r="C61" s="81">
        <v>3</v>
      </c>
      <c r="D61" s="81">
        <v>20</v>
      </c>
      <c r="E61" s="81">
        <v>10</v>
      </c>
      <c r="F61" s="81">
        <v>0</v>
      </c>
      <c r="G61" s="81">
        <v>10</v>
      </c>
    </row>
    <row r="62" spans="1:7">
      <c r="A62" s="74" t="s">
        <v>1093</v>
      </c>
      <c r="B62" s="74" t="s">
        <v>1222</v>
      </c>
      <c r="C62" s="81">
        <v>3</v>
      </c>
      <c r="D62" s="81">
        <v>10</v>
      </c>
      <c r="E62" s="81">
        <v>10</v>
      </c>
      <c r="F62" s="81">
        <v>10</v>
      </c>
      <c r="G62" s="81">
        <v>10</v>
      </c>
    </row>
    <row r="63" spans="1:7">
      <c r="A63" s="74" t="s">
        <v>1044</v>
      </c>
      <c r="B63" s="74" t="s">
        <v>1178</v>
      </c>
      <c r="C63" s="81">
        <v>3</v>
      </c>
      <c r="D63" s="81">
        <v>10</v>
      </c>
      <c r="E63" s="81">
        <v>10</v>
      </c>
      <c r="F63" s="81">
        <v>0</v>
      </c>
      <c r="G63" s="81">
        <v>10</v>
      </c>
    </row>
    <row r="64" spans="1:7">
      <c r="A64" s="74" t="s">
        <v>77</v>
      </c>
      <c r="B64" s="74" t="s">
        <v>78</v>
      </c>
      <c r="C64" s="81">
        <v>3</v>
      </c>
      <c r="D64" s="81">
        <v>20</v>
      </c>
      <c r="E64" s="81">
        <v>20</v>
      </c>
      <c r="F64" s="81">
        <v>0</v>
      </c>
      <c r="G64" s="81">
        <v>10</v>
      </c>
    </row>
    <row r="65" spans="1:7">
      <c r="A65" s="74" t="s">
        <v>1293</v>
      </c>
      <c r="B65" s="74" t="s">
        <v>1294</v>
      </c>
      <c r="C65" s="81">
        <v>2</v>
      </c>
      <c r="D65" s="81">
        <v>10</v>
      </c>
      <c r="E65" s="81">
        <v>10</v>
      </c>
      <c r="F65" s="81">
        <v>0</v>
      </c>
      <c r="G65" s="81">
        <v>10</v>
      </c>
    </row>
    <row r="66" spans="1:7">
      <c r="A66" s="74" t="s">
        <v>1046</v>
      </c>
      <c r="B66" s="74" t="s">
        <v>1295</v>
      </c>
      <c r="C66" s="81">
        <v>2</v>
      </c>
      <c r="D66" s="81">
        <v>0</v>
      </c>
      <c r="E66" s="81">
        <v>10</v>
      </c>
      <c r="F66" s="81">
        <v>20</v>
      </c>
      <c r="G66" s="81">
        <v>10</v>
      </c>
    </row>
    <row r="67" spans="1:7">
      <c r="A67" s="74" t="s">
        <v>1296</v>
      </c>
      <c r="B67" s="74" t="s">
        <v>1297</v>
      </c>
      <c r="C67" s="81">
        <v>2</v>
      </c>
      <c r="D67" s="81">
        <v>0</v>
      </c>
      <c r="E67" s="81">
        <v>30</v>
      </c>
      <c r="F67" s="81">
        <v>0</v>
      </c>
      <c r="G67" s="81">
        <v>20</v>
      </c>
    </row>
    <row r="68" spans="1:7">
      <c r="A68" s="74" t="s">
        <v>1298</v>
      </c>
      <c r="B68" s="74" t="s">
        <v>1299</v>
      </c>
      <c r="C68" s="81">
        <v>2</v>
      </c>
      <c r="D68" s="81">
        <v>0</v>
      </c>
      <c r="E68" s="81">
        <v>30</v>
      </c>
      <c r="F68" s="81">
        <v>0</v>
      </c>
      <c r="G68" s="81">
        <v>10</v>
      </c>
    </row>
    <row r="69" spans="1:7">
      <c r="A69" s="74" t="s">
        <v>1300</v>
      </c>
      <c r="B69" s="74" t="s">
        <v>1301</v>
      </c>
      <c r="C69" s="81">
        <v>3</v>
      </c>
      <c r="D69" s="81">
        <v>0</v>
      </c>
      <c r="E69" s="81">
        <v>10</v>
      </c>
      <c r="F69" s="81">
        <v>10</v>
      </c>
      <c r="G69" s="81">
        <v>10</v>
      </c>
    </row>
    <row r="70" spans="1:7">
      <c r="A70" s="74" t="s">
        <v>1022</v>
      </c>
      <c r="B70" s="74" t="s">
        <v>1156</v>
      </c>
      <c r="C70" s="81">
        <v>3</v>
      </c>
      <c r="D70" s="81">
        <v>20</v>
      </c>
      <c r="E70" s="81">
        <v>10</v>
      </c>
      <c r="F70" s="81">
        <v>10</v>
      </c>
      <c r="G70" s="81">
        <v>0</v>
      </c>
    </row>
    <row r="71" spans="1:7">
      <c r="A71" s="74" t="s">
        <v>1013</v>
      </c>
      <c r="B71" s="74" t="s">
        <v>1147</v>
      </c>
      <c r="C71" s="81">
        <v>3</v>
      </c>
      <c r="D71" s="81">
        <v>0</v>
      </c>
      <c r="E71" s="81">
        <v>10</v>
      </c>
      <c r="F71" s="81">
        <v>10</v>
      </c>
      <c r="G71" s="81">
        <v>10</v>
      </c>
    </row>
    <row r="72" spans="1:7">
      <c r="A72" s="74" t="s">
        <v>1102</v>
      </c>
      <c r="B72" s="74" t="s">
        <v>1230</v>
      </c>
      <c r="C72" s="81">
        <v>2</v>
      </c>
      <c r="D72" s="81">
        <v>10</v>
      </c>
      <c r="E72" s="81">
        <v>10</v>
      </c>
      <c r="F72" s="81">
        <v>0</v>
      </c>
      <c r="G72" s="81">
        <v>10</v>
      </c>
    </row>
    <row r="73" spans="1:7">
      <c r="A73" s="74" t="s">
        <v>1302</v>
      </c>
      <c r="B73" s="74" t="s">
        <v>1303</v>
      </c>
      <c r="C73" s="81">
        <v>2</v>
      </c>
      <c r="D73" s="81">
        <v>10</v>
      </c>
      <c r="E73" s="81">
        <v>0</v>
      </c>
      <c r="F73" s="81">
        <v>0</v>
      </c>
      <c r="G73" s="81">
        <v>10</v>
      </c>
    </row>
    <row r="74" spans="1:7">
      <c r="A74" s="74" t="s">
        <v>1304</v>
      </c>
      <c r="B74" s="74" t="s">
        <v>1305</v>
      </c>
      <c r="C74" s="81">
        <v>2</v>
      </c>
      <c r="D74" s="81">
        <v>10</v>
      </c>
      <c r="E74" s="81">
        <v>0</v>
      </c>
      <c r="F74" s="81">
        <v>0</v>
      </c>
      <c r="G74" s="81">
        <v>10</v>
      </c>
    </row>
    <row r="75" spans="1:7">
      <c r="A75" s="74" t="s">
        <v>1064</v>
      </c>
      <c r="B75" s="74" t="s">
        <v>1194</v>
      </c>
      <c r="C75" s="81">
        <v>2</v>
      </c>
      <c r="D75" s="81">
        <v>0</v>
      </c>
      <c r="E75" s="81">
        <v>0</v>
      </c>
      <c r="F75" s="81">
        <v>0</v>
      </c>
      <c r="G75" s="81">
        <v>30</v>
      </c>
    </row>
    <row r="76" spans="1:7">
      <c r="A76" s="74" t="s">
        <v>1306</v>
      </c>
      <c r="B76" s="74" t="s">
        <v>1307</v>
      </c>
      <c r="C76" s="81">
        <v>2</v>
      </c>
      <c r="D76" s="81">
        <v>0</v>
      </c>
      <c r="E76" s="81">
        <v>30</v>
      </c>
      <c r="F76" s="81">
        <v>0</v>
      </c>
      <c r="G76" s="81">
        <v>10</v>
      </c>
    </row>
    <row r="77" spans="1:7">
      <c r="A77" s="74" t="s">
        <v>1308</v>
      </c>
      <c r="B77" s="74" t="s">
        <v>1309</v>
      </c>
      <c r="C77" s="81">
        <v>6</v>
      </c>
      <c r="D77" s="81">
        <v>0</v>
      </c>
      <c r="E77" s="81">
        <v>0</v>
      </c>
      <c r="F77" s="81">
        <v>0</v>
      </c>
      <c r="G77" s="81">
        <v>0</v>
      </c>
    </row>
    <row r="78" spans="1:7">
      <c r="A78" s="74" t="s">
        <v>1310</v>
      </c>
      <c r="B78" s="74" t="s">
        <v>1311</v>
      </c>
      <c r="C78" s="81">
        <v>2</v>
      </c>
      <c r="D78" s="81">
        <v>20</v>
      </c>
      <c r="E78" s="81">
        <v>20</v>
      </c>
      <c r="F78" s="81">
        <v>0</v>
      </c>
      <c r="G78" s="81">
        <v>10</v>
      </c>
    </row>
    <row r="79" spans="1:7">
      <c r="A79" s="74" t="s">
        <v>1001</v>
      </c>
      <c r="B79" s="74" t="s">
        <v>1135</v>
      </c>
      <c r="C79" s="81">
        <v>3</v>
      </c>
      <c r="D79" s="81">
        <v>10</v>
      </c>
      <c r="E79" s="81">
        <v>20</v>
      </c>
      <c r="F79" s="81">
        <v>0</v>
      </c>
      <c r="G79" s="81">
        <v>10</v>
      </c>
    </row>
    <row r="80" spans="1:7">
      <c r="A80" s="74" t="s">
        <v>1094</v>
      </c>
      <c r="B80" s="74" t="s">
        <v>1312</v>
      </c>
      <c r="C80" s="81">
        <v>3</v>
      </c>
      <c r="D80" s="81">
        <v>0</v>
      </c>
      <c r="E80" s="81">
        <v>20</v>
      </c>
      <c r="F80" s="81">
        <v>0</v>
      </c>
      <c r="G80" s="81">
        <v>10</v>
      </c>
    </row>
    <row r="81" spans="1:7">
      <c r="A81" s="74" t="s">
        <v>1313</v>
      </c>
      <c r="B81" s="74" t="s">
        <v>1314</v>
      </c>
      <c r="C81" s="81">
        <v>2</v>
      </c>
      <c r="D81" s="81">
        <v>30</v>
      </c>
      <c r="E81" s="81">
        <v>10</v>
      </c>
      <c r="F81" s="81">
        <v>0</v>
      </c>
      <c r="G81" s="81">
        <v>10</v>
      </c>
    </row>
    <row r="82" spans="1:7">
      <c r="A82" s="76" t="s">
        <v>1554</v>
      </c>
      <c r="B82" s="76" t="s">
        <v>1555</v>
      </c>
      <c r="C82" s="83">
        <v>3</v>
      </c>
      <c r="D82" s="84">
        <v>0</v>
      </c>
      <c r="E82" s="84">
        <v>0</v>
      </c>
      <c r="F82" s="84">
        <v>0</v>
      </c>
      <c r="G82" s="84">
        <v>0</v>
      </c>
    </row>
    <row r="83" spans="1:7">
      <c r="A83" s="74" t="s">
        <v>1074</v>
      </c>
      <c r="B83" s="74" t="s">
        <v>1204</v>
      </c>
      <c r="C83" s="81">
        <v>3</v>
      </c>
      <c r="D83" s="81">
        <v>10</v>
      </c>
      <c r="E83" s="81">
        <v>10</v>
      </c>
      <c r="F83" s="81">
        <v>0</v>
      </c>
      <c r="G83" s="81">
        <v>10</v>
      </c>
    </row>
    <row r="84" spans="1:7">
      <c r="A84" s="74" t="s">
        <v>1040</v>
      </c>
      <c r="B84" s="74" t="s">
        <v>1174</v>
      </c>
      <c r="C84" s="81">
        <v>3</v>
      </c>
      <c r="D84" s="81">
        <v>10</v>
      </c>
      <c r="E84" s="81">
        <v>10</v>
      </c>
      <c r="F84" s="81">
        <v>0</v>
      </c>
      <c r="G84" s="81">
        <v>10</v>
      </c>
    </row>
    <row r="85" spans="1:7">
      <c r="A85" s="77" t="s">
        <v>1315</v>
      </c>
      <c r="B85" s="77" t="s">
        <v>1316</v>
      </c>
      <c r="C85" s="85">
        <v>7.5</v>
      </c>
      <c r="D85" s="85">
        <v>0</v>
      </c>
      <c r="E85" s="85">
        <v>0</v>
      </c>
      <c r="F85" s="85">
        <v>0</v>
      </c>
      <c r="G85" s="85">
        <v>0</v>
      </c>
    </row>
    <row r="86" spans="1:7">
      <c r="A86" s="74" t="s">
        <v>985</v>
      </c>
      <c r="B86" s="74" t="s">
        <v>1119</v>
      </c>
      <c r="C86" s="81">
        <v>2</v>
      </c>
      <c r="D86" s="81">
        <v>0</v>
      </c>
      <c r="E86" s="81">
        <v>30</v>
      </c>
      <c r="F86" s="81">
        <v>0</v>
      </c>
      <c r="G86" s="81">
        <v>20</v>
      </c>
    </row>
    <row r="87" spans="1:7">
      <c r="A87" s="74" t="s">
        <v>991</v>
      </c>
      <c r="B87" s="74" t="s">
        <v>1125</v>
      </c>
      <c r="C87" s="81">
        <v>2</v>
      </c>
      <c r="D87" s="81">
        <v>0</v>
      </c>
      <c r="E87" s="81">
        <v>30</v>
      </c>
      <c r="F87" s="81">
        <v>0</v>
      </c>
      <c r="G87" s="81">
        <v>20</v>
      </c>
    </row>
    <row r="88" spans="1:7">
      <c r="A88" s="74" t="s">
        <v>1317</v>
      </c>
      <c r="B88" s="74" t="s">
        <v>1318</v>
      </c>
      <c r="C88" s="81">
        <v>2</v>
      </c>
      <c r="D88" s="81">
        <v>20</v>
      </c>
      <c r="E88" s="81">
        <v>10</v>
      </c>
      <c r="F88" s="81">
        <v>0</v>
      </c>
      <c r="G88" s="81">
        <v>10</v>
      </c>
    </row>
    <row r="89" spans="1:7">
      <c r="A89" s="74" t="s">
        <v>79</v>
      </c>
      <c r="B89" s="74" t="s">
        <v>80</v>
      </c>
      <c r="C89" s="81">
        <v>3</v>
      </c>
      <c r="D89" s="81">
        <v>20</v>
      </c>
      <c r="E89" s="81">
        <v>10</v>
      </c>
      <c r="F89" s="81">
        <v>0</v>
      </c>
      <c r="G89" s="81">
        <v>10</v>
      </c>
    </row>
    <row r="90" spans="1:7">
      <c r="A90" s="74" t="s">
        <v>81</v>
      </c>
      <c r="B90" s="74" t="s">
        <v>82</v>
      </c>
      <c r="C90" s="81">
        <v>3</v>
      </c>
      <c r="D90" s="81">
        <v>0</v>
      </c>
      <c r="E90" s="81">
        <v>10</v>
      </c>
      <c r="F90" s="81">
        <v>10</v>
      </c>
      <c r="G90" s="81">
        <v>10</v>
      </c>
    </row>
    <row r="91" spans="1:7">
      <c r="A91" s="74" t="s">
        <v>83</v>
      </c>
      <c r="B91" s="74" t="s">
        <v>84</v>
      </c>
      <c r="C91" s="81">
        <v>3</v>
      </c>
      <c r="D91" s="81">
        <v>20</v>
      </c>
      <c r="E91" s="81">
        <v>10</v>
      </c>
      <c r="F91" s="81">
        <v>0</v>
      </c>
      <c r="G91" s="81">
        <v>10</v>
      </c>
    </row>
    <row r="92" spans="1:7">
      <c r="A92" s="74" t="s">
        <v>1319</v>
      </c>
      <c r="B92" s="74" t="s">
        <v>1320</v>
      </c>
      <c r="C92" s="81">
        <v>3</v>
      </c>
      <c r="D92" s="81">
        <v>20</v>
      </c>
      <c r="E92" s="81">
        <v>10</v>
      </c>
      <c r="F92" s="81">
        <v>0</v>
      </c>
      <c r="G92" s="81">
        <v>10</v>
      </c>
    </row>
    <row r="93" spans="1:7">
      <c r="A93" s="74" t="s">
        <v>1087</v>
      </c>
      <c r="B93" s="74" t="s">
        <v>1217</v>
      </c>
      <c r="C93" s="81">
        <v>3</v>
      </c>
      <c r="D93" s="81">
        <v>10</v>
      </c>
      <c r="E93" s="81">
        <v>10</v>
      </c>
      <c r="F93" s="81">
        <v>0</v>
      </c>
      <c r="G93" s="81">
        <v>10</v>
      </c>
    </row>
    <row r="94" spans="1:7">
      <c r="A94" s="74" t="s">
        <v>1054</v>
      </c>
      <c r="B94" s="74" t="s">
        <v>1186</v>
      </c>
      <c r="C94" s="81">
        <v>2</v>
      </c>
      <c r="D94" s="81">
        <v>20</v>
      </c>
      <c r="E94" s="81">
        <v>10</v>
      </c>
      <c r="F94" s="81">
        <v>0</v>
      </c>
      <c r="G94" s="81">
        <v>10</v>
      </c>
    </row>
    <row r="95" spans="1:7">
      <c r="A95" s="74" t="s">
        <v>998</v>
      </c>
      <c r="B95" s="74" t="s">
        <v>1132</v>
      </c>
      <c r="C95" s="81">
        <v>3</v>
      </c>
      <c r="D95" s="81">
        <v>0</v>
      </c>
      <c r="E95" s="81">
        <v>30</v>
      </c>
      <c r="F95" s="81">
        <v>0</v>
      </c>
      <c r="G95" s="81">
        <v>10</v>
      </c>
    </row>
    <row r="96" spans="1:7">
      <c r="A96" s="74" t="s">
        <v>1053</v>
      </c>
      <c r="B96" s="74" t="s">
        <v>1185</v>
      </c>
      <c r="C96" s="81">
        <v>2</v>
      </c>
      <c r="D96" s="81">
        <v>0</v>
      </c>
      <c r="E96" s="81">
        <v>20</v>
      </c>
      <c r="F96" s="81">
        <v>0</v>
      </c>
      <c r="G96" s="81">
        <v>10</v>
      </c>
    </row>
    <row r="97" spans="1:7">
      <c r="A97" s="74" t="s">
        <v>1321</v>
      </c>
      <c r="B97" s="74" t="s">
        <v>1322</v>
      </c>
      <c r="C97" s="81">
        <v>2</v>
      </c>
      <c r="D97" s="81">
        <v>10</v>
      </c>
      <c r="E97" s="81">
        <v>30</v>
      </c>
      <c r="F97" s="81">
        <v>0</v>
      </c>
      <c r="G97" s="81">
        <v>10</v>
      </c>
    </row>
    <row r="98" spans="1:7">
      <c r="A98" s="74" t="s">
        <v>1080</v>
      </c>
      <c r="B98" s="74" t="s">
        <v>1210</v>
      </c>
      <c r="C98" s="81">
        <v>2</v>
      </c>
      <c r="D98" s="81">
        <v>10</v>
      </c>
      <c r="E98" s="81">
        <v>10</v>
      </c>
      <c r="F98" s="81">
        <v>10</v>
      </c>
      <c r="G98" s="81">
        <v>10</v>
      </c>
    </row>
    <row r="99" spans="1:7">
      <c r="A99" s="74" t="s">
        <v>1103</v>
      </c>
      <c r="B99" s="74" t="s">
        <v>1323</v>
      </c>
      <c r="C99" s="81">
        <v>3</v>
      </c>
      <c r="D99" s="81">
        <v>20</v>
      </c>
      <c r="E99" s="81">
        <v>10</v>
      </c>
      <c r="F99" s="81">
        <v>0</v>
      </c>
      <c r="G99" s="81">
        <v>10</v>
      </c>
    </row>
    <row r="100" spans="1:7">
      <c r="A100" s="74" t="s">
        <v>1088</v>
      </c>
      <c r="B100" s="74" t="s">
        <v>1218</v>
      </c>
      <c r="C100" s="81">
        <v>2</v>
      </c>
      <c r="D100" s="81">
        <v>0</v>
      </c>
      <c r="E100" s="81">
        <v>20</v>
      </c>
      <c r="F100" s="81">
        <v>0</v>
      </c>
      <c r="G100" s="81">
        <v>10</v>
      </c>
    </row>
    <row r="101" spans="1:7">
      <c r="A101" s="74" t="s">
        <v>1058</v>
      </c>
      <c r="B101" s="74" t="s">
        <v>1190</v>
      </c>
      <c r="C101" s="81">
        <v>2</v>
      </c>
      <c r="D101" s="81">
        <v>10</v>
      </c>
      <c r="E101" s="81">
        <v>10</v>
      </c>
      <c r="F101" s="81">
        <v>0</v>
      </c>
      <c r="G101" s="81">
        <v>10</v>
      </c>
    </row>
    <row r="102" spans="1:7">
      <c r="A102" s="74" t="s">
        <v>1324</v>
      </c>
      <c r="B102" s="74" t="s">
        <v>1325</v>
      </c>
      <c r="C102" s="81">
        <v>2</v>
      </c>
      <c r="D102" s="81">
        <v>0</v>
      </c>
      <c r="E102" s="81">
        <v>10</v>
      </c>
      <c r="F102" s="81">
        <v>0</v>
      </c>
      <c r="G102" s="81">
        <v>10</v>
      </c>
    </row>
    <row r="103" spans="1:7">
      <c r="A103" s="74" t="s">
        <v>1326</v>
      </c>
      <c r="B103" s="74" t="s">
        <v>1327</v>
      </c>
      <c r="C103" s="81">
        <v>2</v>
      </c>
      <c r="D103" s="81">
        <v>10</v>
      </c>
      <c r="E103" s="81">
        <v>10</v>
      </c>
      <c r="F103" s="81">
        <v>0</v>
      </c>
      <c r="G103" s="81">
        <v>10</v>
      </c>
    </row>
    <row r="104" spans="1:7">
      <c r="A104" s="74" t="s">
        <v>1089</v>
      </c>
      <c r="B104" s="74" t="s">
        <v>1328</v>
      </c>
      <c r="C104" s="81">
        <v>2</v>
      </c>
      <c r="D104" s="81">
        <v>10</v>
      </c>
      <c r="E104" s="81">
        <v>10</v>
      </c>
      <c r="F104" s="81">
        <v>0</v>
      </c>
      <c r="G104" s="81">
        <v>10</v>
      </c>
    </row>
    <row r="105" spans="1:7">
      <c r="A105" s="74" t="s">
        <v>1329</v>
      </c>
      <c r="B105" s="74" t="s">
        <v>1330</v>
      </c>
      <c r="C105" s="81">
        <v>2</v>
      </c>
      <c r="D105" s="81">
        <v>10</v>
      </c>
      <c r="E105" s="81">
        <v>10</v>
      </c>
      <c r="F105" s="81">
        <v>0</v>
      </c>
      <c r="G105" s="81">
        <v>10</v>
      </c>
    </row>
    <row r="106" spans="1:7">
      <c r="A106" s="74" t="s">
        <v>1331</v>
      </c>
      <c r="B106" s="74" t="s">
        <v>1332</v>
      </c>
      <c r="C106" s="81">
        <v>2</v>
      </c>
      <c r="D106" s="81">
        <v>0</v>
      </c>
      <c r="E106" s="81">
        <v>10</v>
      </c>
      <c r="F106" s="81">
        <v>10</v>
      </c>
      <c r="G106" s="81">
        <v>10</v>
      </c>
    </row>
    <row r="107" spans="1:7">
      <c r="A107" s="74" t="s">
        <v>1051</v>
      </c>
      <c r="B107" s="74" t="s">
        <v>1183</v>
      </c>
      <c r="C107" s="81">
        <v>2</v>
      </c>
      <c r="D107" s="81">
        <v>0</v>
      </c>
      <c r="E107" s="81">
        <v>20</v>
      </c>
      <c r="F107" s="81">
        <v>0</v>
      </c>
      <c r="G107" s="81">
        <v>10</v>
      </c>
    </row>
    <row r="108" spans="1:7">
      <c r="A108" s="74" t="s">
        <v>1086</v>
      </c>
      <c r="B108" s="74" t="s">
        <v>1216</v>
      </c>
      <c r="C108" s="81">
        <v>2</v>
      </c>
      <c r="D108" s="81">
        <v>10</v>
      </c>
      <c r="E108" s="81">
        <v>10</v>
      </c>
      <c r="F108" s="81">
        <v>0</v>
      </c>
      <c r="G108" s="81">
        <v>10</v>
      </c>
    </row>
    <row r="109" spans="1:7">
      <c r="A109" s="74" t="s">
        <v>1050</v>
      </c>
      <c r="B109" s="74" t="s">
        <v>1182</v>
      </c>
      <c r="C109" s="81">
        <v>3</v>
      </c>
      <c r="D109" s="81">
        <v>10</v>
      </c>
      <c r="E109" s="81">
        <v>10</v>
      </c>
      <c r="F109" s="81">
        <v>0</v>
      </c>
      <c r="G109" s="81">
        <v>10</v>
      </c>
    </row>
    <row r="110" spans="1:7">
      <c r="A110" s="74" t="s">
        <v>1091</v>
      </c>
      <c r="B110" s="74" t="s">
        <v>1220</v>
      </c>
      <c r="C110" s="81">
        <v>3</v>
      </c>
      <c r="D110" s="81">
        <v>10</v>
      </c>
      <c r="E110" s="81">
        <v>10</v>
      </c>
      <c r="F110" s="81">
        <v>0</v>
      </c>
      <c r="G110" s="81">
        <v>10</v>
      </c>
    </row>
    <row r="111" spans="1:7">
      <c r="A111" s="74" t="s">
        <v>1006</v>
      </c>
      <c r="B111" s="74" t="s">
        <v>1140</v>
      </c>
      <c r="C111" s="81">
        <v>3</v>
      </c>
      <c r="D111" s="81">
        <v>0</v>
      </c>
      <c r="E111" s="81">
        <v>10</v>
      </c>
      <c r="F111" s="81">
        <v>0</v>
      </c>
      <c r="G111" s="81">
        <v>20</v>
      </c>
    </row>
    <row r="112" spans="1:7">
      <c r="A112" s="74" t="s">
        <v>1015</v>
      </c>
      <c r="B112" s="74" t="s">
        <v>1149</v>
      </c>
      <c r="C112" s="81">
        <v>3</v>
      </c>
      <c r="D112" s="81">
        <v>0</v>
      </c>
      <c r="E112" s="81">
        <v>10</v>
      </c>
      <c r="F112" s="81">
        <v>0</v>
      </c>
      <c r="G112" s="81">
        <v>20</v>
      </c>
    </row>
    <row r="113" spans="1:7">
      <c r="A113" s="74" t="s">
        <v>1101</v>
      </c>
      <c r="B113" s="74" t="s">
        <v>1229</v>
      </c>
      <c r="C113" s="81">
        <v>2</v>
      </c>
      <c r="D113" s="81">
        <v>0</v>
      </c>
      <c r="E113" s="81">
        <v>10</v>
      </c>
      <c r="F113" s="81">
        <v>0</v>
      </c>
      <c r="G113" s="81">
        <v>20</v>
      </c>
    </row>
    <row r="114" spans="1:7">
      <c r="A114" s="76" t="s">
        <v>1556</v>
      </c>
      <c r="B114" s="76" t="s">
        <v>1557</v>
      </c>
      <c r="C114" s="83">
        <v>3</v>
      </c>
      <c r="D114" s="84">
        <v>0</v>
      </c>
      <c r="E114" s="84">
        <v>0</v>
      </c>
      <c r="F114" s="84">
        <v>0</v>
      </c>
      <c r="G114" s="84">
        <v>0</v>
      </c>
    </row>
    <row r="115" spans="1:7">
      <c r="A115" s="74" t="s">
        <v>1333</v>
      </c>
      <c r="B115" s="74" t="s">
        <v>1334</v>
      </c>
      <c r="C115" s="81">
        <v>3</v>
      </c>
      <c r="D115" s="81">
        <v>0</v>
      </c>
      <c r="E115" s="81">
        <v>10</v>
      </c>
      <c r="F115" s="81">
        <v>20</v>
      </c>
      <c r="G115" s="81">
        <v>10</v>
      </c>
    </row>
    <row r="116" spans="1:7">
      <c r="A116" s="74" t="s">
        <v>85</v>
      </c>
      <c r="B116" s="74" t="s">
        <v>86</v>
      </c>
      <c r="C116" s="81">
        <v>3</v>
      </c>
      <c r="D116" s="81">
        <v>30</v>
      </c>
      <c r="E116" s="81">
        <v>0</v>
      </c>
      <c r="F116" s="81">
        <v>0</v>
      </c>
      <c r="G116" s="81">
        <v>10</v>
      </c>
    </row>
    <row r="117" spans="1:7">
      <c r="A117" s="74" t="s">
        <v>1335</v>
      </c>
      <c r="B117" s="74" t="s">
        <v>1336</v>
      </c>
      <c r="C117" s="81">
        <v>6</v>
      </c>
      <c r="D117" s="81">
        <v>0</v>
      </c>
      <c r="E117" s="81">
        <v>0</v>
      </c>
      <c r="F117" s="81">
        <v>0</v>
      </c>
      <c r="G117" s="81">
        <v>0</v>
      </c>
    </row>
    <row r="118" spans="1:7">
      <c r="A118" s="74" t="s">
        <v>1337</v>
      </c>
      <c r="B118" s="74" t="s">
        <v>1338</v>
      </c>
      <c r="C118" s="81">
        <v>2</v>
      </c>
      <c r="D118" s="81">
        <v>20</v>
      </c>
      <c r="E118" s="81">
        <v>10</v>
      </c>
      <c r="F118" s="81">
        <v>0</v>
      </c>
      <c r="G118" s="81">
        <v>10</v>
      </c>
    </row>
    <row r="119" spans="1:7">
      <c r="A119" s="74" t="s">
        <v>1339</v>
      </c>
      <c r="B119" s="74" t="s">
        <v>1340</v>
      </c>
      <c r="C119" s="81">
        <v>2</v>
      </c>
      <c r="D119" s="81">
        <v>0</v>
      </c>
      <c r="E119" s="81">
        <v>30</v>
      </c>
      <c r="F119" s="81">
        <v>0</v>
      </c>
      <c r="G119" s="81">
        <v>10</v>
      </c>
    </row>
    <row r="120" spans="1:7">
      <c r="A120" s="74" t="s">
        <v>1341</v>
      </c>
      <c r="B120" s="74" t="s">
        <v>1168</v>
      </c>
      <c r="C120" s="81">
        <v>2</v>
      </c>
      <c r="D120" s="81">
        <v>0</v>
      </c>
      <c r="E120" s="81">
        <v>30</v>
      </c>
      <c r="F120" s="81">
        <v>0</v>
      </c>
      <c r="G120" s="81">
        <v>10</v>
      </c>
    </row>
    <row r="121" spans="1:7">
      <c r="A121" s="74" t="s">
        <v>87</v>
      </c>
      <c r="B121" s="74" t="s">
        <v>88</v>
      </c>
      <c r="C121" s="81">
        <v>3</v>
      </c>
      <c r="D121" s="81">
        <v>30</v>
      </c>
      <c r="E121" s="81">
        <v>10</v>
      </c>
      <c r="F121" s="81">
        <v>0</v>
      </c>
      <c r="G121" s="81">
        <v>10</v>
      </c>
    </row>
    <row r="122" spans="1:7">
      <c r="A122" s="74" t="s">
        <v>1072</v>
      </c>
      <c r="B122" s="74" t="s">
        <v>1202</v>
      </c>
      <c r="C122" s="81">
        <v>3</v>
      </c>
      <c r="D122" s="81">
        <v>10</v>
      </c>
      <c r="E122" s="81">
        <v>10</v>
      </c>
      <c r="F122" s="81">
        <v>0</v>
      </c>
      <c r="G122" s="81">
        <v>10</v>
      </c>
    </row>
    <row r="123" spans="1:7">
      <c r="A123" s="74" t="s">
        <v>1043</v>
      </c>
      <c r="B123" s="74" t="s">
        <v>1177</v>
      </c>
      <c r="C123" s="81">
        <v>3</v>
      </c>
      <c r="D123" s="81">
        <v>10</v>
      </c>
      <c r="E123" s="81">
        <v>10</v>
      </c>
      <c r="F123" s="81">
        <v>0</v>
      </c>
      <c r="G123" s="81">
        <v>10</v>
      </c>
    </row>
    <row r="124" spans="1:7">
      <c r="A124" s="74" t="s">
        <v>1342</v>
      </c>
      <c r="B124" s="74" t="s">
        <v>1343</v>
      </c>
      <c r="C124" s="81">
        <v>1</v>
      </c>
      <c r="D124" s="81">
        <v>0</v>
      </c>
      <c r="E124" s="81">
        <v>0</v>
      </c>
      <c r="F124" s="81">
        <v>0</v>
      </c>
      <c r="G124" s="81">
        <v>0</v>
      </c>
    </row>
    <row r="125" spans="1:7">
      <c r="A125" s="74" t="s">
        <v>89</v>
      </c>
      <c r="B125" s="74" t="s">
        <v>90</v>
      </c>
      <c r="C125" s="81">
        <v>2</v>
      </c>
      <c r="D125" s="81">
        <v>20</v>
      </c>
      <c r="E125" s="81">
        <v>10</v>
      </c>
      <c r="F125" s="81">
        <v>0</v>
      </c>
      <c r="G125" s="81">
        <v>10</v>
      </c>
    </row>
    <row r="126" spans="1:7">
      <c r="A126" s="74" t="s">
        <v>1344</v>
      </c>
      <c r="B126" s="74" t="s">
        <v>1345</v>
      </c>
      <c r="C126" s="81">
        <v>2</v>
      </c>
      <c r="D126" s="81">
        <v>10</v>
      </c>
      <c r="E126" s="81">
        <v>10</v>
      </c>
      <c r="F126" s="81">
        <v>0</v>
      </c>
      <c r="G126" s="81">
        <v>10</v>
      </c>
    </row>
    <row r="127" spans="1:7">
      <c r="A127" s="74" t="s">
        <v>91</v>
      </c>
      <c r="B127" s="74" t="s">
        <v>92</v>
      </c>
      <c r="C127" s="81">
        <v>3</v>
      </c>
      <c r="D127" s="81">
        <v>20</v>
      </c>
      <c r="E127" s="81">
        <v>10</v>
      </c>
      <c r="F127" s="81">
        <v>0</v>
      </c>
      <c r="G127" s="81">
        <v>10</v>
      </c>
    </row>
    <row r="128" spans="1:7">
      <c r="A128" s="74" t="s">
        <v>1100</v>
      </c>
      <c r="B128" s="74" t="s">
        <v>1228</v>
      </c>
      <c r="C128" s="81">
        <v>2</v>
      </c>
      <c r="D128" s="81">
        <v>20</v>
      </c>
      <c r="E128" s="81">
        <v>20</v>
      </c>
      <c r="F128" s="81">
        <v>0</v>
      </c>
      <c r="G128" s="81">
        <v>10</v>
      </c>
    </row>
    <row r="129" spans="1:7">
      <c r="A129" s="74" t="s">
        <v>1012</v>
      </c>
      <c r="B129" s="74" t="s">
        <v>1146</v>
      </c>
      <c r="C129" s="81">
        <v>3</v>
      </c>
      <c r="D129" s="81">
        <v>20</v>
      </c>
      <c r="E129" s="81">
        <v>10</v>
      </c>
      <c r="F129" s="81">
        <v>0</v>
      </c>
      <c r="G129" s="81">
        <v>10</v>
      </c>
    </row>
    <row r="130" spans="1:7">
      <c r="A130" s="58" t="s">
        <v>1558</v>
      </c>
      <c r="B130" s="58" t="s">
        <v>1559</v>
      </c>
      <c r="C130" s="82">
        <v>2</v>
      </c>
      <c r="D130" s="82">
        <v>0</v>
      </c>
      <c r="E130" s="82">
        <v>0</v>
      </c>
      <c r="F130" s="82">
        <v>0</v>
      </c>
      <c r="G130" s="82">
        <v>0</v>
      </c>
    </row>
    <row r="131" spans="1:7">
      <c r="A131" s="74" t="s">
        <v>1055</v>
      </c>
      <c r="B131" s="74" t="s">
        <v>1187</v>
      </c>
      <c r="C131" s="81">
        <v>3</v>
      </c>
      <c r="D131" s="81">
        <v>20</v>
      </c>
      <c r="E131" s="81">
        <v>10</v>
      </c>
      <c r="F131" s="81">
        <v>0</v>
      </c>
      <c r="G131" s="81">
        <v>10</v>
      </c>
    </row>
    <row r="132" spans="1:7">
      <c r="A132" s="74" t="s">
        <v>1070</v>
      </c>
      <c r="B132" s="74" t="s">
        <v>1200</v>
      </c>
      <c r="C132" s="81">
        <v>3</v>
      </c>
      <c r="D132" s="81">
        <v>20</v>
      </c>
      <c r="E132" s="81">
        <v>10</v>
      </c>
      <c r="F132" s="81">
        <v>0</v>
      </c>
      <c r="G132" s="81">
        <v>10</v>
      </c>
    </row>
    <row r="133" spans="1:7">
      <c r="A133" s="74" t="s">
        <v>1112</v>
      </c>
      <c r="B133" s="74" t="s">
        <v>1238</v>
      </c>
      <c r="C133" s="81">
        <v>1</v>
      </c>
      <c r="D133" s="81">
        <v>20</v>
      </c>
      <c r="E133" s="81">
        <v>10</v>
      </c>
      <c r="F133" s="81">
        <v>0</v>
      </c>
      <c r="G133" s="81">
        <v>10</v>
      </c>
    </row>
    <row r="134" spans="1:7">
      <c r="A134" s="74" t="s">
        <v>1346</v>
      </c>
      <c r="B134" s="74" t="s">
        <v>1347</v>
      </c>
      <c r="C134" s="81">
        <v>2</v>
      </c>
      <c r="D134" s="81">
        <v>20</v>
      </c>
      <c r="E134" s="81">
        <v>10</v>
      </c>
      <c r="F134" s="81">
        <v>0</v>
      </c>
      <c r="G134" s="81">
        <v>10</v>
      </c>
    </row>
    <row r="135" spans="1:7">
      <c r="A135" s="74" t="s">
        <v>1110</v>
      </c>
      <c r="B135" s="74" t="s">
        <v>1237</v>
      </c>
      <c r="C135" s="81">
        <v>1</v>
      </c>
      <c r="D135" s="81">
        <v>20</v>
      </c>
      <c r="E135" s="81">
        <v>10</v>
      </c>
      <c r="F135" s="81">
        <v>0</v>
      </c>
      <c r="G135" s="81">
        <v>10</v>
      </c>
    </row>
    <row r="136" spans="1:7">
      <c r="A136" s="74" t="s">
        <v>1109</v>
      </c>
      <c r="B136" s="74" t="s">
        <v>1236</v>
      </c>
      <c r="C136" s="81">
        <v>1</v>
      </c>
      <c r="D136" s="81">
        <v>20</v>
      </c>
      <c r="E136" s="81">
        <v>20</v>
      </c>
      <c r="F136" s="81">
        <v>0</v>
      </c>
      <c r="G136" s="81">
        <v>10</v>
      </c>
    </row>
    <row r="137" spans="1:7">
      <c r="A137" s="74" t="s">
        <v>94</v>
      </c>
      <c r="B137" s="74" t="s">
        <v>93</v>
      </c>
      <c r="C137" s="81">
        <v>3</v>
      </c>
      <c r="D137" s="81">
        <v>30</v>
      </c>
      <c r="E137" s="81">
        <v>10</v>
      </c>
      <c r="F137" s="81">
        <v>0</v>
      </c>
      <c r="G137" s="81">
        <v>10</v>
      </c>
    </row>
    <row r="138" spans="1:7">
      <c r="A138" s="74" t="s">
        <v>95</v>
      </c>
      <c r="B138" s="74" t="s">
        <v>96</v>
      </c>
      <c r="C138" s="81">
        <v>3</v>
      </c>
      <c r="D138" s="81">
        <v>0</v>
      </c>
      <c r="E138" s="81">
        <v>20</v>
      </c>
      <c r="F138" s="81">
        <v>20</v>
      </c>
      <c r="G138" s="81">
        <v>10</v>
      </c>
    </row>
    <row r="139" spans="1:7">
      <c r="A139" s="74" t="s">
        <v>1348</v>
      </c>
      <c r="B139" s="74" t="s">
        <v>1349</v>
      </c>
      <c r="C139" s="81">
        <v>3</v>
      </c>
      <c r="D139" s="81">
        <v>20</v>
      </c>
      <c r="E139" s="81">
        <v>10</v>
      </c>
      <c r="F139" s="81">
        <v>0</v>
      </c>
      <c r="G139" s="81">
        <v>10</v>
      </c>
    </row>
    <row r="140" spans="1:7">
      <c r="A140" s="74" t="s">
        <v>1350</v>
      </c>
      <c r="B140" s="74" t="s">
        <v>1351</v>
      </c>
      <c r="C140" s="81">
        <v>2</v>
      </c>
      <c r="D140" s="81">
        <v>10</v>
      </c>
      <c r="E140" s="81">
        <v>10</v>
      </c>
      <c r="F140" s="81">
        <v>0</v>
      </c>
      <c r="G140" s="81">
        <v>10</v>
      </c>
    </row>
    <row r="141" spans="1:7">
      <c r="A141" s="74" t="s">
        <v>1067</v>
      </c>
      <c r="B141" s="74" t="s">
        <v>1197</v>
      </c>
      <c r="C141" s="81">
        <v>2</v>
      </c>
      <c r="D141" s="81">
        <v>0</v>
      </c>
      <c r="E141" s="81">
        <v>30</v>
      </c>
      <c r="F141" s="81">
        <v>0</v>
      </c>
      <c r="G141" s="81">
        <v>10</v>
      </c>
    </row>
    <row r="142" spans="1:7">
      <c r="A142" s="74" t="s">
        <v>1081</v>
      </c>
      <c r="B142" s="74" t="s">
        <v>1211</v>
      </c>
      <c r="C142" s="81">
        <v>3</v>
      </c>
      <c r="D142" s="81">
        <v>10</v>
      </c>
      <c r="E142" s="81">
        <v>20</v>
      </c>
      <c r="F142" s="81">
        <v>0</v>
      </c>
      <c r="G142" s="81">
        <v>10</v>
      </c>
    </row>
    <row r="143" spans="1:7">
      <c r="A143" s="74" t="s">
        <v>1002</v>
      </c>
      <c r="B143" s="74" t="s">
        <v>1136</v>
      </c>
      <c r="C143" s="81">
        <v>3</v>
      </c>
      <c r="D143" s="81">
        <v>20</v>
      </c>
      <c r="E143" s="81">
        <v>10</v>
      </c>
      <c r="F143" s="81">
        <v>0</v>
      </c>
      <c r="G143" s="81">
        <v>10</v>
      </c>
    </row>
    <row r="144" spans="1:7">
      <c r="A144" s="74" t="s">
        <v>1071</v>
      </c>
      <c r="B144" s="74" t="s">
        <v>1201</v>
      </c>
      <c r="C144" s="81">
        <v>2</v>
      </c>
      <c r="D144" s="81">
        <v>0</v>
      </c>
      <c r="E144" s="81">
        <v>10</v>
      </c>
      <c r="F144" s="81">
        <v>10</v>
      </c>
      <c r="G144" s="81">
        <v>10</v>
      </c>
    </row>
    <row r="145" spans="1:7">
      <c r="A145" s="74" t="s">
        <v>97</v>
      </c>
      <c r="B145" s="74" t="s">
        <v>98</v>
      </c>
      <c r="C145" s="81">
        <v>2</v>
      </c>
      <c r="D145" s="81">
        <v>0</v>
      </c>
      <c r="E145" s="81">
        <v>20</v>
      </c>
      <c r="F145" s="81">
        <v>0</v>
      </c>
      <c r="G145" s="81">
        <v>10</v>
      </c>
    </row>
    <row r="146" spans="1:7">
      <c r="A146" s="74" t="s">
        <v>99</v>
      </c>
      <c r="B146" s="74" t="s">
        <v>100</v>
      </c>
      <c r="C146" s="81">
        <v>3</v>
      </c>
      <c r="D146" s="81">
        <v>20</v>
      </c>
      <c r="E146" s="81">
        <v>10</v>
      </c>
      <c r="F146" s="81">
        <v>0</v>
      </c>
      <c r="G146" s="81">
        <v>10</v>
      </c>
    </row>
    <row r="147" spans="1:7">
      <c r="A147" s="74" t="s">
        <v>1352</v>
      </c>
      <c r="B147" s="74" t="s">
        <v>1353</v>
      </c>
      <c r="C147" s="81">
        <v>2</v>
      </c>
      <c r="D147" s="81">
        <v>10</v>
      </c>
      <c r="E147" s="81">
        <v>20</v>
      </c>
      <c r="F147" s="81">
        <v>0</v>
      </c>
      <c r="G147" s="81">
        <v>10</v>
      </c>
    </row>
    <row r="148" spans="1:7">
      <c r="A148" s="74" t="s">
        <v>1354</v>
      </c>
      <c r="B148" s="74" t="s">
        <v>1355</v>
      </c>
      <c r="C148" s="81">
        <v>2</v>
      </c>
      <c r="D148" s="81">
        <v>30</v>
      </c>
      <c r="E148" s="81">
        <v>10</v>
      </c>
      <c r="F148" s="81">
        <v>0</v>
      </c>
      <c r="G148" s="81">
        <v>10</v>
      </c>
    </row>
    <row r="149" spans="1:7">
      <c r="A149" s="74" t="s">
        <v>1356</v>
      </c>
      <c r="B149" s="74" t="s">
        <v>1137</v>
      </c>
      <c r="C149" s="81">
        <v>3</v>
      </c>
      <c r="D149" s="81">
        <v>30</v>
      </c>
      <c r="E149" s="81">
        <v>0</v>
      </c>
      <c r="F149" s="81">
        <v>0</v>
      </c>
      <c r="G149" s="81">
        <v>10</v>
      </c>
    </row>
    <row r="150" spans="1:7">
      <c r="A150" s="58" t="s">
        <v>1560</v>
      </c>
      <c r="B150" s="58" t="s">
        <v>1137</v>
      </c>
      <c r="C150" s="82">
        <v>3</v>
      </c>
      <c r="D150" s="81">
        <v>30</v>
      </c>
      <c r="E150" s="81">
        <v>0</v>
      </c>
      <c r="F150" s="81">
        <v>0</v>
      </c>
      <c r="G150" s="81">
        <v>10</v>
      </c>
    </row>
    <row r="151" spans="1:7">
      <c r="A151" s="74" t="s">
        <v>101</v>
      </c>
      <c r="B151" s="74" t="s">
        <v>102</v>
      </c>
      <c r="C151" s="81">
        <v>3</v>
      </c>
      <c r="D151" s="81">
        <v>0</v>
      </c>
      <c r="E151" s="81">
        <v>20</v>
      </c>
      <c r="F151" s="81">
        <v>20</v>
      </c>
      <c r="G151" s="81">
        <v>10</v>
      </c>
    </row>
    <row r="152" spans="1:7">
      <c r="A152" s="74" t="s">
        <v>1357</v>
      </c>
      <c r="B152" s="74" t="s">
        <v>1358</v>
      </c>
      <c r="C152" s="81">
        <v>3</v>
      </c>
      <c r="D152" s="81">
        <v>20</v>
      </c>
      <c r="E152" s="81">
        <v>10</v>
      </c>
      <c r="F152" s="81">
        <v>0</v>
      </c>
      <c r="G152" s="81">
        <v>10</v>
      </c>
    </row>
    <row r="153" spans="1:7">
      <c r="A153" s="74" t="s">
        <v>103</v>
      </c>
      <c r="B153" s="74" t="s">
        <v>104</v>
      </c>
      <c r="C153" s="81">
        <v>3</v>
      </c>
      <c r="D153" s="81">
        <v>20</v>
      </c>
      <c r="E153" s="81">
        <v>20</v>
      </c>
      <c r="F153" s="81">
        <v>0</v>
      </c>
      <c r="G153" s="81">
        <v>10</v>
      </c>
    </row>
    <row r="154" spans="1:7">
      <c r="A154" s="74" t="s">
        <v>1359</v>
      </c>
      <c r="B154" s="74" t="s">
        <v>1360</v>
      </c>
      <c r="C154" s="81">
        <v>3</v>
      </c>
      <c r="D154" s="81">
        <v>20</v>
      </c>
      <c r="E154" s="81">
        <v>10</v>
      </c>
      <c r="F154" s="81">
        <v>0</v>
      </c>
      <c r="G154" s="81">
        <v>10</v>
      </c>
    </row>
    <row r="155" spans="1:7">
      <c r="A155" s="74" t="s">
        <v>1361</v>
      </c>
      <c r="B155" s="74" t="s">
        <v>1362</v>
      </c>
      <c r="C155" s="81">
        <v>3</v>
      </c>
      <c r="D155" s="81">
        <v>0</v>
      </c>
      <c r="E155" s="81">
        <v>30</v>
      </c>
      <c r="F155" s="81">
        <v>0</v>
      </c>
      <c r="G155" s="81">
        <v>10</v>
      </c>
    </row>
    <row r="156" spans="1:7">
      <c r="A156" s="58" t="s">
        <v>1561</v>
      </c>
      <c r="B156" s="58" t="s">
        <v>1362</v>
      </c>
      <c r="C156" s="82">
        <v>3</v>
      </c>
      <c r="D156" s="82">
        <v>0</v>
      </c>
      <c r="E156" s="81">
        <v>30</v>
      </c>
      <c r="F156" s="81">
        <v>0</v>
      </c>
      <c r="G156" s="81">
        <v>10</v>
      </c>
    </row>
    <row r="157" spans="1:7">
      <c r="A157" s="74" t="s">
        <v>105</v>
      </c>
      <c r="B157" s="74" t="s">
        <v>106</v>
      </c>
      <c r="C157" s="81">
        <v>3</v>
      </c>
      <c r="D157" s="81">
        <v>0</v>
      </c>
      <c r="E157" s="81">
        <v>20</v>
      </c>
      <c r="F157" s="81">
        <v>20</v>
      </c>
      <c r="G157" s="81">
        <v>10</v>
      </c>
    </row>
    <row r="158" spans="1:7">
      <c r="A158" s="74" t="s">
        <v>1056</v>
      </c>
      <c r="B158" s="74" t="s">
        <v>1188</v>
      </c>
      <c r="C158" s="81">
        <v>2</v>
      </c>
      <c r="D158" s="81">
        <v>10</v>
      </c>
      <c r="E158" s="81">
        <v>10</v>
      </c>
      <c r="F158" s="81">
        <v>0</v>
      </c>
      <c r="G158" s="81">
        <v>10</v>
      </c>
    </row>
    <row r="159" spans="1:7">
      <c r="A159" s="74" t="s">
        <v>1068</v>
      </c>
      <c r="B159" s="74" t="s">
        <v>1198</v>
      </c>
      <c r="C159" s="81">
        <v>2</v>
      </c>
      <c r="D159" s="81">
        <v>0</v>
      </c>
      <c r="E159" s="81">
        <v>20</v>
      </c>
      <c r="F159" s="81">
        <v>0</v>
      </c>
      <c r="G159" s="81">
        <v>10</v>
      </c>
    </row>
    <row r="160" spans="1:7">
      <c r="A160" s="74" t="s">
        <v>1363</v>
      </c>
      <c r="B160" s="74" t="s">
        <v>1364</v>
      </c>
      <c r="C160" s="81">
        <v>2</v>
      </c>
      <c r="D160" s="81">
        <v>0</v>
      </c>
      <c r="E160" s="81">
        <v>30</v>
      </c>
      <c r="F160" s="81">
        <v>0</v>
      </c>
      <c r="G160" s="81">
        <v>10</v>
      </c>
    </row>
    <row r="161" spans="1:7">
      <c r="A161" s="74" t="s">
        <v>1047</v>
      </c>
      <c r="B161" s="74" t="s">
        <v>1180</v>
      </c>
      <c r="C161" s="81">
        <v>2</v>
      </c>
      <c r="D161" s="81">
        <v>20</v>
      </c>
      <c r="E161" s="81">
        <v>10</v>
      </c>
      <c r="F161" s="81">
        <v>0</v>
      </c>
      <c r="G161" s="81">
        <v>10</v>
      </c>
    </row>
    <row r="162" spans="1:7">
      <c r="A162" s="74" t="s">
        <v>1042</v>
      </c>
      <c r="B162" s="74" t="s">
        <v>1176</v>
      </c>
      <c r="C162" s="81">
        <v>3</v>
      </c>
      <c r="D162" s="81">
        <v>0</v>
      </c>
      <c r="E162" s="81">
        <v>20</v>
      </c>
      <c r="F162" s="81">
        <v>10</v>
      </c>
      <c r="G162" s="81">
        <v>10</v>
      </c>
    </row>
    <row r="163" spans="1:7">
      <c r="A163" s="74" t="s">
        <v>1365</v>
      </c>
      <c r="B163" s="74" t="s">
        <v>1366</v>
      </c>
      <c r="C163" s="81">
        <v>2</v>
      </c>
      <c r="D163" s="81">
        <v>0</v>
      </c>
      <c r="E163" s="81">
        <v>30</v>
      </c>
      <c r="F163" s="81">
        <v>0</v>
      </c>
      <c r="G163" s="81">
        <v>10</v>
      </c>
    </row>
    <row r="164" spans="1:7">
      <c r="A164" s="74" t="s">
        <v>1008</v>
      </c>
      <c r="B164" s="74" t="s">
        <v>1142</v>
      </c>
      <c r="C164" s="81">
        <v>3</v>
      </c>
      <c r="D164" s="81">
        <v>10</v>
      </c>
      <c r="E164" s="81">
        <v>20</v>
      </c>
      <c r="F164" s="81">
        <v>0</v>
      </c>
      <c r="G164" s="81">
        <v>0</v>
      </c>
    </row>
    <row r="165" spans="1:7">
      <c r="A165" s="74" t="s">
        <v>1048</v>
      </c>
      <c r="B165" s="74" t="s">
        <v>1367</v>
      </c>
      <c r="C165" s="81">
        <v>3</v>
      </c>
      <c r="D165" s="81">
        <v>0</v>
      </c>
      <c r="E165" s="81">
        <v>10</v>
      </c>
      <c r="F165" s="81">
        <v>10</v>
      </c>
      <c r="G165" s="81">
        <v>10</v>
      </c>
    </row>
    <row r="166" spans="1:7">
      <c r="A166" s="74" t="s">
        <v>1368</v>
      </c>
      <c r="B166" s="74" t="s">
        <v>1369</v>
      </c>
      <c r="C166" s="81">
        <v>2</v>
      </c>
      <c r="D166" s="81">
        <v>0</v>
      </c>
      <c r="E166" s="81">
        <v>30</v>
      </c>
      <c r="F166" s="81">
        <v>0</v>
      </c>
      <c r="G166" s="81">
        <v>10</v>
      </c>
    </row>
    <row r="167" spans="1:7">
      <c r="A167" s="74" t="s">
        <v>1041</v>
      </c>
      <c r="B167" s="74" t="s">
        <v>1175</v>
      </c>
      <c r="C167" s="81">
        <v>3</v>
      </c>
      <c r="D167" s="81">
        <v>10</v>
      </c>
      <c r="E167" s="81">
        <v>10</v>
      </c>
      <c r="F167" s="81">
        <v>0</v>
      </c>
      <c r="G167" s="81">
        <v>10</v>
      </c>
    </row>
    <row r="168" spans="1:7">
      <c r="A168" s="74" t="s">
        <v>1033</v>
      </c>
      <c r="B168" s="74" t="s">
        <v>1167</v>
      </c>
      <c r="C168" s="81">
        <v>2</v>
      </c>
      <c r="D168" s="81">
        <v>20</v>
      </c>
      <c r="E168" s="81">
        <v>10</v>
      </c>
      <c r="F168" s="81">
        <v>0</v>
      </c>
      <c r="G168" s="81">
        <v>10</v>
      </c>
    </row>
    <row r="169" spans="1:7">
      <c r="A169" s="74" t="s">
        <v>107</v>
      </c>
      <c r="B169" s="74" t="s">
        <v>108</v>
      </c>
      <c r="C169" s="81">
        <v>3</v>
      </c>
      <c r="D169" s="81">
        <v>20</v>
      </c>
      <c r="E169" s="81">
        <v>10</v>
      </c>
      <c r="F169" s="81">
        <v>0</v>
      </c>
      <c r="G169" s="81">
        <v>10</v>
      </c>
    </row>
    <row r="170" spans="1:7">
      <c r="A170" s="74" t="s">
        <v>1104</v>
      </c>
      <c r="B170" s="74" t="s">
        <v>1231</v>
      </c>
      <c r="C170" s="81">
        <v>3</v>
      </c>
      <c r="D170" s="81">
        <v>0</v>
      </c>
      <c r="E170" s="81">
        <v>10</v>
      </c>
      <c r="F170" s="81">
        <v>30</v>
      </c>
      <c r="G170" s="81">
        <v>10</v>
      </c>
    </row>
    <row r="171" spans="1:7">
      <c r="A171" s="74" t="s">
        <v>1017</v>
      </c>
      <c r="B171" s="74" t="s">
        <v>1151</v>
      </c>
      <c r="C171" s="81">
        <v>3</v>
      </c>
      <c r="D171" s="81">
        <v>10</v>
      </c>
      <c r="E171" s="81">
        <v>10</v>
      </c>
      <c r="F171" s="81">
        <v>0</v>
      </c>
      <c r="G171" s="81">
        <v>10</v>
      </c>
    </row>
    <row r="172" spans="1:7">
      <c r="A172" s="74" t="s">
        <v>1370</v>
      </c>
      <c r="B172" s="74" t="s">
        <v>1371</v>
      </c>
      <c r="C172" s="81">
        <v>2</v>
      </c>
      <c r="D172" s="81">
        <v>30</v>
      </c>
      <c r="E172" s="81">
        <v>10</v>
      </c>
      <c r="F172" s="81">
        <v>0</v>
      </c>
      <c r="G172" s="81">
        <v>10</v>
      </c>
    </row>
    <row r="173" spans="1:7">
      <c r="A173" s="74" t="s">
        <v>1372</v>
      </c>
      <c r="B173" s="74" t="s">
        <v>1373</v>
      </c>
      <c r="C173" s="81">
        <v>2</v>
      </c>
      <c r="D173" s="81">
        <v>20</v>
      </c>
      <c r="E173" s="81">
        <v>10</v>
      </c>
      <c r="F173" s="81">
        <v>0</v>
      </c>
      <c r="G173" s="81">
        <v>10</v>
      </c>
    </row>
    <row r="174" spans="1:7">
      <c r="A174" s="74" t="s">
        <v>1374</v>
      </c>
      <c r="B174" s="74" t="s">
        <v>1375</v>
      </c>
      <c r="C174" s="81">
        <v>3</v>
      </c>
      <c r="D174" s="81">
        <v>20</v>
      </c>
      <c r="E174" s="81">
        <v>20</v>
      </c>
      <c r="F174" s="81">
        <v>0</v>
      </c>
      <c r="G174" s="81">
        <v>10</v>
      </c>
    </row>
    <row r="175" spans="1:7">
      <c r="A175" s="74" t="s">
        <v>1376</v>
      </c>
      <c r="B175" s="74" t="s">
        <v>1377</v>
      </c>
      <c r="C175" s="81">
        <v>3</v>
      </c>
      <c r="D175" s="81">
        <v>20</v>
      </c>
      <c r="E175" s="81">
        <v>10</v>
      </c>
      <c r="F175" s="81">
        <v>0</v>
      </c>
      <c r="G175" s="81">
        <v>10</v>
      </c>
    </row>
    <row r="176" spans="1:7">
      <c r="A176" s="74" t="s">
        <v>109</v>
      </c>
      <c r="B176" s="74" t="s">
        <v>110</v>
      </c>
      <c r="C176" s="81">
        <v>3</v>
      </c>
      <c r="D176" s="81">
        <v>20</v>
      </c>
      <c r="E176" s="81">
        <v>10</v>
      </c>
      <c r="F176" s="81">
        <v>0</v>
      </c>
      <c r="G176" s="81">
        <v>10</v>
      </c>
    </row>
    <row r="177" spans="1:7">
      <c r="A177" s="74" t="s">
        <v>111</v>
      </c>
      <c r="B177" s="74" t="s">
        <v>112</v>
      </c>
      <c r="C177" s="81">
        <v>2</v>
      </c>
      <c r="D177" s="81">
        <v>20</v>
      </c>
      <c r="E177" s="81">
        <v>10</v>
      </c>
      <c r="F177" s="81">
        <v>0</v>
      </c>
      <c r="G177" s="81">
        <v>10</v>
      </c>
    </row>
    <row r="178" spans="1:7">
      <c r="A178" s="74" t="s">
        <v>1000</v>
      </c>
      <c r="B178" s="74" t="s">
        <v>1134</v>
      </c>
      <c r="C178" s="81">
        <v>2</v>
      </c>
      <c r="D178" s="81">
        <v>10</v>
      </c>
      <c r="E178" s="81">
        <v>10</v>
      </c>
      <c r="F178" s="81">
        <v>10</v>
      </c>
      <c r="G178" s="81">
        <v>10</v>
      </c>
    </row>
    <row r="179" spans="1:7">
      <c r="A179" s="74" t="s">
        <v>1063</v>
      </c>
      <c r="B179" s="74" t="s">
        <v>1193</v>
      </c>
      <c r="C179" s="81">
        <v>2</v>
      </c>
      <c r="D179" s="81">
        <v>20</v>
      </c>
      <c r="E179" s="81">
        <v>10</v>
      </c>
      <c r="F179" s="81">
        <v>10</v>
      </c>
      <c r="G179" s="81">
        <v>10</v>
      </c>
    </row>
    <row r="180" spans="1:7">
      <c r="A180" s="74" t="s">
        <v>1065</v>
      </c>
      <c r="B180" s="74" t="s">
        <v>1195</v>
      </c>
      <c r="C180" s="81">
        <v>2</v>
      </c>
      <c r="D180" s="81">
        <v>0</v>
      </c>
      <c r="E180" s="81">
        <v>40</v>
      </c>
      <c r="F180" s="81">
        <v>0</v>
      </c>
      <c r="G180" s="81">
        <v>10</v>
      </c>
    </row>
    <row r="181" spans="1:7">
      <c r="A181" s="74" t="s">
        <v>1029</v>
      </c>
      <c r="B181" s="74" t="s">
        <v>1162</v>
      </c>
      <c r="C181" s="81">
        <v>2</v>
      </c>
      <c r="D181" s="81">
        <v>0</v>
      </c>
      <c r="E181" s="81">
        <v>30</v>
      </c>
      <c r="F181" s="81">
        <v>0</v>
      </c>
      <c r="G181" s="81">
        <v>10</v>
      </c>
    </row>
    <row r="182" spans="1:7">
      <c r="A182" s="74" t="s">
        <v>1378</v>
      </c>
      <c r="B182" s="74" t="s">
        <v>1379</v>
      </c>
      <c r="C182" s="81">
        <v>2</v>
      </c>
      <c r="D182" s="81">
        <v>10</v>
      </c>
      <c r="E182" s="81">
        <v>20</v>
      </c>
      <c r="F182" s="81">
        <v>0</v>
      </c>
      <c r="G182" s="81">
        <v>10</v>
      </c>
    </row>
    <row r="183" spans="1:7">
      <c r="A183" s="76" t="s">
        <v>1562</v>
      </c>
      <c r="B183" s="76" t="s">
        <v>1563</v>
      </c>
      <c r="C183" s="83">
        <v>3</v>
      </c>
      <c r="D183" s="83">
        <v>40</v>
      </c>
      <c r="E183" s="83">
        <v>0</v>
      </c>
      <c r="F183" s="83">
        <v>0</v>
      </c>
      <c r="G183" s="83">
        <v>10</v>
      </c>
    </row>
    <row r="184" spans="1:7">
      <c r="A184" s="74" t="s">
        <v>1380</v>
      </c>
      <c r="B184" s="74" t="s">
        <v>1381</v>
      </c>
      <c r="C184" s="81">
        <v>2</v>
      </c>
      <c r="D184" s="81">
        <v>10</v>
      </c>
      <c r="E184" s="81">
        <v>20</v>
      </c>
      <c r="F184" s="81">
        <v>0</v>
      </c>
      <c r="G184" s="81">
        <v>10</v>
      </c>
    </row>
    <row r="185" spans="1:7">
      <c r="A185" s="74" t="s">
        <v>1114</v>
      </c>
      <c r="B185" s="74" t="s">
        <v>1239</v>
      </c>
      <c r="C185" s="81">
        <v>2</v>
      </c>
      <c r="D185" s="81">
        <v>10</v>
      </c>
      <c r="E185" s="81">
        <v>10</v>
      </c>
      <c r="F185" s="81">
        <v>0</v>
      </c>
      <c r="G185" s="81">
        <v>10</v>
      </c>
    </row>
    <row r="186" spans="1:7">
      <c r="A186" s="74" t="s">
        <v>1382</v>
      </c>
      <c r="B186" s="74" t="s">
        <v>1383</v>
      </c>
      <c r="C186" s="81">
        <v>2</v>
      </c>
      <c r="D186" s="81">
        <v>0</v>
      </c>
      <c r="E186" s="81">
        <v>30</v>
      </c>
      <c r="F186" s="81">
        <v>0</v>
      </c>
      <c r="G186" s="81">
        <v>10</v>
      </c>
    </row>
    <row r="187" spans="1:7">
      <c r="A187" s="74" t="s">
        <v>1026</v>
      </c>
      <c r="B187" s="74" t="s">
        <v>1160</v>
      </c>
      <c r="C187" s="81">
        <v>2</v>
      </c>
      <c r="D187" s="81">
        <v>10</v>
      </c>
      <c r="E187" s="81">
        <v>20</v>
      </c>
      <c r="F187" s="81">
        <v>0</v>
      </c>
      <c r="G187" s="81">
        <v>10</v>
      </c>
    </row>
    <row r="188" spans="1:7">
      <c r="A188" s="74" t="s">
        <v>113</v>
      </c>
      <c r="B188" s="74" t="s">
        <v>114</v>
      </c>
      <c r="C188" s="81">
        <v>3</v>
      </c>
      <c r="D188" s="81">
        <v>0</v>
      </c>
      <c r="E188" s="81">
        <v>20</v>
      </c>
      <c r="F188" s="81">
        <v>20</v>
      </c>
      <c r="G188" s="81">
        <v>10</v>
      </c>
    </row>
    <row r="189" spans="1:7">
      <c r="A189" s="74" t="s">
        <v>115</v>
      </c>
      <c r="B189" s="74" t="s">
        <v>116</v>
      </c>
      <c r="C189" s="81">
        <v>3</v>
      </c>
      <c r="D189" s="81">
        <v>20</v>
      </c>
      <c r="E189" s="81">
        <v>10</v>
      </c>
      <c r="F189" s="81">
        <v>0</v>
      </c>
      <c r="G189" s="81">
        <v>10</v>
      </c>
    </row>
    <row r="190" spans="1:7">
      <c r="A190" s="74" t="s">
        <v>1016</v>
      </c>
      <c r="B190" s="74" t="s">
        <v>1150</v>
      </c>
      <c r="C190" s="81">
        <v>3</v>
      </c>
      <c r="D190" s="81">
        <v>10</v>
      </c>
      <c r="E190" s="81">
        <v>10</v>
      </c>
      <c r="F190" s="81">
        <v>0</v>
      </c>
      <c r="G190" s="81">
        <v>10</v>
      </c>
    </row>
    <row r="191" spans="1:7">
      <c r="A191" s="58" t="s">
        <v>1564</v>
      </c>
      <c r="B191" s="58" t="s">
        <v>1565</v>
      </c>
      <c r="C191" s="82">
        <v>3</v>
      </c>
      <c r="D191" s="82">
        <v>0</v>
      </c>
      <c r="E191" s="82">
        <v>0</v>
      </c>
      <c r="F191" s="82">
        <v>0</v>
      </c>
      <c r="G191" s="82">
        <v>0</v>
      </c>
    </row>
    <row r="192" spans="1:7">
      <c r="A192" s="74" t="s">
        <v>1384</v>
      </c>
      <c r="B192" s="74" t="s">
        <v>1385</v>
      </c>
      <c r="C192" s="81">
        <v>3</v>
      </c>
      <c r="D192" s="81">
        <v>20</v>
      </c>
      <c r="E192" s="81">
        <v>10</v>
      </c>
      <c r="F192" s="81">
        <v>0</v>
      </c>
      <c r="G192" s="81">
        <v>10</v>
      </c>
    </row>
    <row r="193" spans="1:7">
      <c r="A193" s="74" t="s">
        <v>117</v>
      </c>
      <c r="B193" s="74" t="s">
        <v>118</v>
      </c>
      <c r="C193" s="81">
        <v>3</v>
      </c>
      <c r="D193" s="81">
        <v>20</v>
      </c>
      <c r="E193" s="81">
        <v>20</v>
      </c>
      <c r="F193" s="81">
        <v>0</v>
      </c>
      <c r="G193" s="81">
        <v>10</v>
      </c>
    </row>
    <row r="194" spans="1:7">
      <c r="A194" s="74" t="s">
        <v>1386</v>
      </c>
      <c r="B194" s="74" t="s">
        <v>1387</v>
      </c>
      <c r="C194" s="81">
        <v>2</v>
      </c>
      <c r="D194" s="81">
        <v>0</v>
      </c>
      <c r="E194" s="81">
        <v>10</v>
      </c>
      <c r="F194" s="81">
        <v>0</v>
      </c>
      <c r="G194" s="81">
        <v>10</v>
      </c>
    </row>
    <row r="195" spans="1:7">
      <c r="A195" s="74" t="s">
        <v>1388</v>
      </c>
      <c r="B195" s="74" t="s">
        <v>1389</v>
      </c>
      <c r="C195" s="81">
        <v>2</v>
      </c>
      <c r="D195" s="81">
        <v>0</v>
      </c>
      <c r="E195" s="81">
        <v>30</v>
      </c>
      <c r="F195" s="81">
        <v>0</v>
      </c>
      <c r="G195" s="81">
        <v>10</v>
      </c>
    </row>
    <row r="196" spans="1:7">
      <c r="A196" s="74" t="s">
        <v>1390</v>
      </c>
      <c r="B196" s="74" t="s">
        <v>1391</v>
      </c>
      <c r="C196" s="81">
        <v>2</v>
      </c>
      <c r="D196" s="81">
        <v>10</v>
      </c>
      <c r="E196" s="81">
        <v>20</v>
      </c>
      <c r="F196" s="81">
        <v>0</v>
      </c>
      <c r="G196" s="81">
        <v>10</v>
      </c>
    </row>
    <row r="197" spans="1:7">
      <c r="A197" s="74" t="s">
        <v>119</v>
      </c>
      <c r="B197" s="74" t="s">
        <v>120</v>
      </c>
      <c r="C197" s="81">
        <v>3</v>
      </c>
      <c r="D197" s="81">
        <v>10</v>
      </c>
      <c r="E197" s="81">
        <v>10</v>
      </c>
      <c r="F197" s="81">
        <v>0</v>
      </c>
      <c r="G197" s="81">
        <v>10</v>
      </c>
    </row>
    <row r="198" spans="1:7">
      <c r="A198" s="74" t="s">
        <v>1392</v>
      </c>
      <c r="B198" s="74" t="s">
        <v>1393</v>
      </c>
      <c r="C198" s="81">
        <v>2</v>
      </c>
      <c r="D198" s="81">
        <v>0</v>
      </c>
      <c r="E198" s="81">
        <v>30</v>
      </c>
      <c r="F198" s="81">
        <v>0</v>
      </c>
      <c r="G198" s="81">
        <v>10</v>
      </c>
    </row>
    <row r="199" spans="1:7">
      <c r="A199" s="74" t="s">
        <v>1038</v>
      </c>
      <c r="B199" s="74" t="s">
        <v>1394</v>
      </c>
      <c r="C199" s="81">
        <v>2</v>
      </c>
      <c r="D199" s="81">
        <v>0</v>
      </c>
      <c r="E199" s="81">
        <v>20</v>
      </c>
      <c r="F199" s="81">
        <v>0</v>
      </c>
      <c r="G199" s="81">
        <v>10</v>
      </c>
    </row>
    <row r="200" spans="1:7">
      <c r="A200" s="74" t="s">
        <v>1113</v>
      </c>
      <c r="B200" s="74" t="s">
        <v>1395</v>
      </c>
      <c r="C200" s="81">
        <v>3</v>
      </c>
      <c r="D200" s="81">
        <v>0</v>
      </c>
      <c r="E200" s="81">
        <v>20</v>
      </c>
      <c r="F200" s="81">
        <v>0</v>
      </c>
      <c r="G200" s="81">
        <v>10</v>
      </c>
    </row>
    <row r="201" spans="1:7">
      <c r="A201" s="74" t="s">
        <v>1396</v>
      </c>
      <c r="B201" s="74" t="s">
        <v>1397</v>
      </c>
      <c r="C201" s="81">
        <v>2</v>
      </c>
      <c r="D201" s="81">
        <v>20</v>
      </c>
      <c r="E201" s="81">
        <v>10</v>
      </c>
      <c r="F201" s="81">
        <v>0</v>
      </c>
      <c r="G201" s="81">
        <v>10</v>
      </c>
    </row>
    <row r="202" spans="1:7">
      <c r="A202" s="74" t="s">
        <v>1097</v>
      </c>
      <c r="B202" s="74" t="s">
        <v>1225</v>
      </c>
      <c r="C202" s="81">
        <v>2</v>
      </c>
      <c r="D202" s="81">
        <v>10</v>
      </c>
      <c r="E202" s="81">
        <v>10</v>
      </c>
      <c r="F202" s="81">
        <v>0</v>
      </c>
      <c r="G202" s="81">
        <v>10</v>
      </c>
    </row>
    <row r="203" spans="1:7">
      <c r="A203" s="74" t="s">
        <v>1398</v>
      </c>
      <c r="B203" s="74" t="s">
        <v>1399</v>
      </c>
      <c r="C203" s="81">
        <v>3</v>
      </c>
      <c r="D203" s="81">
        <v>30</v>
      </c>
      <c r="E203" s="81">
        <v>10</v>
      </c>
      <c r="F203" s="81">
        <v>0</v>
      </c>
      <c r="G203" s="81">
        <v>10</v>
      </c>
    </row>
    <row r="204" spans="1:7">
      <c r="A204" s="74" t="s">
        <v>121</v>
      </c>
      <c r="B204" s="74" t="s">
        <v>122</v>
      </c>
      <c r="C204" s="81">
        <v>3</v>
      </c>
      <c r="D204" s="81">
        <v>20</v>
      </c>
      <c r="E204" s="81">
        <v>20</v>
      </c>
      <c r="F204" s="81">
        <v>0</v>
      </c>
      <c r="G204" s="81">
        <v>10</v>
      </c>
    </row>
    <row r="205" spans="1:7">
      <c r="A205" s="74" t="s">
        <v>123</v>
      </c>
      <c r="B205" s="74" t="s">
        <v>124</v>
      </c>
      <c r="C205" s="81">
        <v>3</v>
      </c>
      <c r="D205" s="81">
        <v>20</v>
      </c>
      <c r="E205" s="81">
        <v>10</v>
      </c>
      <c r="F205" s="81">
        <v>0</v>
      </c>
      <c r="G205" s="81">
        <v>10</v>
      </c>
    </row>
    <row r="206" spans="1:7">
      <c r="A206" s="74" t="s">
        <v>1400</v>
      </c>
      <c r="B206" s="74" t="s">
        <v>1401</v>
      </c>
      <c r="C206" s="81">
        <v>3</v>
      </c>
      <c r="D206" s="81">
        <v>30</v>
      </c>
      <c r="E206" s="81">
        <v>10</v>
      </c>
      <c r="F206" s="81">
        <v>0</v>
      </c>
      <c r="G206" s="81">
        <v>10</v>
      </c>
    </row>
    <row r="207" spans="1:7">
      <c r="A207" s="74" t="s">
        <v>1096</v>
      </c>
      <c r="B207" s="74" t="s">
        <v>1224</v>
      </c>
      <c r="C207" s="81">
        <v>2</v>
      </c>
      <c r="D207" s="81">
        <v>20</v>
      </c>
      <c r="E207" s="81">
        <v>10</v>
      </c>
      <c r="F207" s="81">
        <v>0</v>
      </c>
      <c r="G207" s="81">
        <v>10</v>
      </c>
    </row>
    <row r="208" spans="1:7">
      <c r="A208" s="74" t="s">
        <v>1402</v>
      </c>
      <c r="B208" s="74" t="s">
        <v>1403</v>
      </c>
      <c r="C208" s="81">
        <v>2</v>
      </c>
      <c r="D208" s="81">
        <v>20</v>
      </c>
      <c r="E208" s="81">
        <v>10</v>
      </c>
      <c r="F208" s="81">
        <v>0</v>
      </c>
      <c r="G208" s="81">
        <v>10</v>
      </c>
    </row>
    <row r="209" spans="1:7">
      <c r="A209" s="74" t="s">
        <v>1404</v>
      </c>
      <c r="B209" s="74" t="s">
        <v>1405</v>
      </c>
      <c r="C209" s="81">
        <v>2</v>
      </c>
      <c r="D209" s="81">
        <v>0</v>
      </c>
      <c r="E209" s="81">
        <v>30</v>
      </c>
      <c r="F209" s="81">
        <v>0</v>
      </c>
      <c r="G209" s="81">
        <v>10</v>
      </c>
    </row>
    <row r="210" spans="1:7">
      <c r="A210" s="74" t="s">
        <v>1406</v>
      </c>
      <c r="B210" s="74" t="s">
        <v>1407</v>
      </c>
      <c r="C210" s="81">
        <v>3</v>
      </c>
      <c r="D210" s="81">
        <v>10</v>
      </c>
      <c r="E210" s="81">
        <v>10</v>
      </c>
      <c r="F210" s="81">
        <v>0</v>
      </c>
      <c r="G210" s="81">
        <v>10</v>
      </c>
    </row>
    <row r="211" spans="1:7">
      <c r="A211" s="74" t="s">
        <v>125</v>
      </c>
      <c r="B211" s="74" t="s">
        <v>126</v>
      </c>
      <c r="C211" s="81">
        <v>3</v>
      </c>
      <c r="D211" s="81">
        <v>0</v>
      </c>
      <c r="E211" s="81">
        <v>0</v>
      </c>
      <c r="F211" s="81">
        <v>40</v>
      </c>
      <c r="G211" s="81">
        <v>10</v>
      </c>
    </row>
    <row r="212" spans="1:7">
      <c r="A212" s="74" t="s">
        <v>1408</v>
      </c>
      <c r="B212" s="74" t="s">
        <v>1409</v>
      </c>
      <c r="C212" s="81">
        <v>3</v>
      </c>
      <c r="D212" s="81">
        <v>0</v>
      </c>
      <c r="E212" s="81">
        <v>30</v>
      </c>
      <c r="F212" s="81">
        <v>0</v>
      </c>
      <c r="G212" s="81">
        <v>10</v>
      </c>
    </row>
    <row r="213" spans="1:7">
      <c r="A213" s="74" t="s">
        <v>127</v>
      </c>
      <c r="B213" s="74" t="s">
        <v>128</v>
      </c>
      <c r="C213" s="81">
        <v>3</v>
      </c>
      <c r="D213" s="81">
        <v>20</v>
      </c>
      <c r="E213" s="81">
        <v>10</v>
      </c>
      <c r="F213" s="81">
        <v>0</v>
      </c>
      <c r="G213" s="81">
        <v>10</v>
      </c>
    </row>
    <row r="214" spans="1:7">
      <c r="A214" s="74" t="s">
        <v>129</v>
      </c>
      <c r="B214" s="74" t="s">
        <v>130</v>
      </c>
      <c r="C214" s="81">
        <v>3</v>
      </c>
      <c r="D214" s="81">
        <v>20</v>
      </c>
      <c r="E214" s="81">
        <v>10</v>
      </c>
      <c r="F214" s="81">
        <v>0</v>
      </c>
      <c r="G214" s="81">
        <v>10</v>
      </c>
    </row>
    <row r="215" spans="1:7">
      <c r="A215" s="74" t="s">
        <v>131</v>
      </c>
      <c r="B215" s="74" t="s">
        <v>132</v>
      </c>
      <c r="C215" s="81">
        <v>3</v>
      </c>
      <c r="D215" s="81">
        <v>20</v>
      </c>
      <c r="E215" s="81">
        <v>10</v>
      </c>
      <c r="F215" s="81">
        <v>0</v>
      </c>
      <c r="G215" s="81">
        <v>10</v>
      </c>
    </row>
    <row r="216" spans="1:7">
      <c r="A216" s="74" t="s">
        <v>133</v>
      </c>
      <c r="B216" s="74" t="s">
        <v>134</v>
      </c>
      <c r="C216" s="81">
        <v>3</v>
      </c>
      <c r="D216" s="81">
        <v>20</v>
      </c>
      <c r="E216" s="81">
        <v>20</v>
      </c>
      <c r="F216" s="81">
        <v>0</v>
      </c>
      <c r="G216" s="81">
        <v>10</v>
      </c>
    </row>
    <row r="217" spans="1:7">
      <c r="A217" s="74" t="s">
        <v>135</v>
      </c>
      <c r="B217" s="74" t="s">
        <v>136</v>
      </c>
      <c r="C217" s="81">
        <v>3</v>
      </c>
      <c r="D217" s="81">
        <v>0</v>
      </c>
      <c r="E217" s="81">
        <v>20</v>
      </c>
      <c r="F217" s="81">
        <v>20</v>
      </c>
      <c r="G217" s="81">
        <v>10</v>
      </c>
    </row>
    <row r="218" spans="1:7">
      <c r="A218" s="76" t="s">
        <v>1566</v>
      </c>
      <c r="B218" s="76" t="s">
        <v>1567</v>
      </c>
      <c r="C218" s="83">
        <v>3</v>
      </c>
      <c r="D218" s="83">
        <v>0</v>
      </c>
      <c r="E218" s="83">
        <v>0</v>
      </c>
      <c r="F218" s="83">
        <v>0</v>
      </c>
      <c r="G218" s="83">
        <v>0</v>
      </c>
    </row>
    <row r="219" spans="1:7">
      <c r="A219" s="74" t="s">
        <v>1410</v>
      </c>
      <c r="B219" s="74" t="s">
        <v>1411</v>
      </c>
      <c r="C219" s="81">
        <v>3</v>
      </c>
      <c r="D219" s="81">
        <v>20</v>
      </c>
      <c r="E219" s="81">
        <v>10</v>
      </c>
      <c r="F219" s="81">
        <v>0</v>
      </c>
      <c r="G219" s="81">
        <v>10</v>
      </c>
    </row>
    <row r="220" spans="1:7">
      <c r="A220" s="74" t="s">
        <v>1412</v>
      </c>
      <c r="B220" s="74" t="s">
        <v>1413</v>
      </c>
      <c r="C220" s="81">
        <v>3</v>
      </c>
      <c r="D220" s="81">
        <v>0</v>
      </c>
      <c r="E220" s="81">
        <v>30</v>
      </c>
      <c r="F220" s="81">
        <v>0</v>
      </c>
      <c r="G220" s="81">
        <v>10</v>
      </c>
    </row>
    <row r="221" spans="1:7">
      <c r="A221" s="74" t="s">
        <v>1414</v>
      </c>
      <c r="B221" s="74" t="s">
        <v>1415</v>
      </c>
      <c r="C221" s="81">
        <v>2</v>
      </c>
      <c r="D221" s="81">
        <v>20</v>
      </c>
      <c r="E221" s="81">
        <v>10</v>
      </c>
      <c r="F221" s="81">
        <v>0</v>
      </c>
      <c r="G221" s="81">
        <v>10</v>
      </c>
    </row>
    <row r="222" spans="1:7">
      <c r="A222" s="74" t="s">
        <v>1061</v>
      </c>
      <c r="B222" s="74" t="s">
        <v>1416</v>
      </c>
      <c r="C222" s="81">
        <v>2</v>
      </c>
      <c r="D222" s="81">
        <v>0</v>
      </c>
      <c r="E222" s="81">
        <v>20</v>
      </c>
      <c r="F222" s="81">
        <v>20</v>
      </c>
      <c r="G222" s="81">
        <v>10</v>
      </c>
    </row>
    <row r="223" spans="1:7">
      <c r="A223" s="74" t="s">
        <v>1417</v>
      </c>
      <c r="B223" s="74" t="s">
        <v>1418</v>
      </c>
      <c r="C223" s="81">
        <v>3</v>
      </c>
      <c r="D223" s="81">
        <v>30</v>
      </c>
      <c r="E223" s="81">
        <v>10</v>
      </c>
      <c r="F223" s="81">
        <v>0</v>
      </c>
      <c r="G223" s="81">
        <v>10</v>
      </c>
    </row>
    <row r="224" spans="1:7">
      <c r="A224" s="74" t="s">
        <v>1419</v>
      </c>
      <c r="B224" s="74" t="s">
        <v>1420</v>
      </c>
      <c r="C224" s="81">
        <v>2</v>
      </c>
      <c r="D224" s="81">
        <v>0</v>
      </c>
      <c r="E224" s="81">
        <v>30</v>
      </c>
      <c r="F224" s="81">
        <v>0</v>
      </c>
      <c r="G224" s="81">
        <v>10</v>
      </c>
    </row>
    <row r="225" spans="1:7" ht="15.75">
      <c r="A225" s="58" t="s">
        <v>1568</v>
      </c>
      <c r="B225" s="58" t="s">
        <v>1569</v>
      </c>
      <c r="C225" s="86">
        <v>3</v>
      </c>
      <c r="D225" s="82">
        <v>0</v>
      </c>
      <c r="E225" s="82">
        <v>30</v>
      </c>
      <c r="F225" s="82">
        <v>0</v>
      </c>
      <c r="G225" s="82">
        <v>10</v>
      </c>
    </row>
    <row r="226" spans="1:7">
      <c r="A226" s="74" t="s">
        <v>137</v>
      </c>
      <c r="B226" s="74" t="s">
        <v>138</v>
      </c>
      <c r="C226" s="81">
        <v>3</v>
      </c>
      <c r="D226" s="81">
        <v>20</v>
      </c>
      <c r="E226" s="81">
        <v>10</v>
      </c>
      <c r="F226" s="81">
        <v>0</v>
      </c>
      <c r="G226" s="81">
        <v>10</v>
      </c>
    </row>
    <row r="227" spans="1:7">
      <c r="A227" s="74" t="s">
        <v>1084</v>
      </c>
      <c r="B227" s="74" t="s">
        <v>1214</v>
      </c>
      <c r="C227" s="81">
        <v>2</v>
      </c>
      <c r="D227" s="81">
        <v>10</v>
      </c>
      <c r="E227" s="81">
        <v>10</v>
      </c>
      <c r="F227" s="81">
        <v>0</v>
      </c>
      <c r="G227" s="81">
        <v>10</v>
      </c>
    </row>
    <row r="228" spans="1:7">
      <c r="A228" s="74" t="s">
        <v>139</v>
      </c>
      <c r="B228" s="74" t="s">
        <v>140</v>
      </c>
      <c r="C228" s="81">
        <v>2</v>
      </c>
      <c r="D228" s="81">
        <v>30</v>
      </c>
      <c r="E228" s="81">
        <v>0</v>
      </c>
      <c r="F228" s="81">
        <v>0</v>
      </c>
      <c r="G228" s="81">
        <v>10</v>
      </c>
    </row>
    <row r="229" spans="1:7">
      <c r="A229" s="76" t="s">
        <v>1570</v>
      </c>
      <c r="B229" s="76" t="s">
        <v>1571</v>
      </c>
      <c r="C229" s="83">
        <v>2</v>
      </c>
      <c r="D229" s="83">
        <v>10</v>
      </c>
      <c r="E229" s="83">
        <v>20</v>
      </c>
      <c r="F229" s="83">
        <v>0</v>
      </c>
      <c r="G229" s="83">
        <v>10</v>
      </c>
    </row>
    <row r="230" spans="1:7">
      <c r="A230" s="74" t="s">
        <v>1019</v>
      </c>
      <c r="B230" s="74" t="s">
        <v>1153</v>
      </c>
      <c r="C230" s="81">
        <v>2</v>
      </c>
      <c r="D230" s="81">
        <v>10</v>
      </c>
      <c r="E230" s="81">
        <v>10</v>
      </c>
      <c r="F230" s="81">
        <v>10</v>
      </c>
      <c r="G230" s="81">
        <v>10</v>
      </c>
    </row>
    <row r="231" spans="1:7">
      <c r="A231" s="74" t="s">
        <v>1421</v>
      </c>
      <c r="B231" s="74" t="s">
        <v>1422</v>
      </c>
      <c r="C231" s="81">
        <v>2</v>
      </c>
      <c r="D231" s="81">
        <v>20</v>
      </c>
      <c r="E231" s="81">
        <v>10</v>
      </c>
      <c r="F231" s="81">
        <v>0</v>
      </c>
      <c r="G231" s="81">
        <v>10</v>
      </c>
    </row>
    <row r="232" spans="1:7">
      <c r="A232" s="74" t="s">
        <v>1423</v>
      </c>
      <c r="B232" s="74" t="s">
        <v>1424</v>
      </c>
      <c r="C232" s="81">
        <v>2</v>
      </c>
      <c r="D232" s="81">
        <v>10</v>
      </c>
      <c r="E232" s="81">
        <v>10</v>
      </c>
      <c r="F232" s="81">
        <v>0</v>
      </c>
      <c r="G232" s="81">
        <v>10</v>
      </c>
    </row>
    <row r="233" spans="1:7">
      <c r="A233" s="74" t="s">
        <v>1098</v>
      </c>
      <c r="B233" s="74" t="s">
        <v>1226</v>
      </c>
      <c r="C233" s="81">
        <v>3</v>
      </c>
      <c r="D233" s="81">
        <v>15</v>
      </c>
      <c r="E233" s="81">
        <v>15</v>
      </c>
      <c r="F233" s="81">
        <v>0</v>
      </c>
      <c r="G233" s="81">
        <v>10</v>
      </c>
    </row>
    <row r="234" spans="1:7">
      <c r="A234" s="74" t="s">
        <v>1425</v>
      </c>
      <c r="B234" s="74" t="s">
        <v>1426</v>
      </c>
      <c r="C234" s="81">
        <v>2</v>
      </c>
      <c r="D234" s="81">
        <v>30</v>
      </c>
      <c r="E234" s="81">
        <v>10</v>
      </c>
      <c r="F234" s="81">
        <v>0</v>
      </c>
      <c r="G234" s="81">
        <v>10</v>
      </c>
    </row>
    <row r="235" spans="1:7">
      <c r="A235" s="74" t="s">
        <v>1427</v>
      </c>
      <c r="B235" s="74" t="s">
        <v>1428</v>
      </c>
      <c r="C235" s="81">
        <v>2</v>
      </c>
      <c r="D235" s="81">
        <v>20</v>
      </c>
      <c r="E235" s="81">
        <v>10</v>
      </c>
      <c r="F235" s="81">
        <v>0</v>
      </c>
      <c r="G235" s="81">
        <v>10</v>
      </c>
    </row>
    <row r="236" spans="1:7">
      <c r="A236" s="74" t="s">
        <v>1429</v>
      </c>
      <c r="B236" s="74" t="s">
        <v>1430</v>
      </c>
      <c r="C236" s="81">
        <v>3</v>
      </c>
      <c r="D236" s="81">
        <v>15</v>
      </c>
      <c r="E236" s="81">
        <v>15</v>
      </c>
      <c r="F236" s="81">
        <v>0</v>
      </c>
      <c r="G236" s="81">
        <v>10</v>
      </c>
    </row>
    <row r="237" spans="1:7">
      <c r="A237" s="74" t="s">
        <v>1021</v>
      </c>
      <c r="B237" s="74" t="s">
        <v>1155</v>
      </c>
      <c r="C237" s="81">
        <v>3</v>
      </c>
      <c r="D237" s="81">
        <v>15</v>
      </c>
      <c r="E237" s="81">
        <v>15</v>
      </c>
      <c r="F237" s="81">
        <v>0</v>
      </c>
      <c r="G237" s="81">
        <v>10</v>
      </c>
    </row>
    <row r="238" spans="1:7">
      <c r="A238" s="74" t="s">
        <v>1431</v>
      </c>
      <c r="B238" s="74" t="s">
        <v>1432</v>
      </c>
      <c r="C238" s="81">
        <v>2</v>
      </c>
      <c r="D238" s="81">
        <v>30</v>
      </c>
      <c r="E238" s="81">
        <v>10</v>
      </c>
      <c r="F238" s="81">
        <v>0</v>
      </c>
      <c r="G238" s="81">
        <v>10</v>
      </c>
    </row>
    <row r="239" spans="1:7">
      <c r="A239" s="74" t="s">
        <v>1433</v>
      </c>
      <c r="B239" s="74" t="s">
        <v>1434</v>
      </c>
      <c r="C239" s="81">
        <v>3</v>
      </c>
      <c r="D239" s="81">
        <v>10</v>
      </c>
      <c r="E239" s="81">
        <v>10</v>
      </c>
      <c r="F239" s="81">
        <v>0</v>
      </c>
      <c r="G239" s="81">
        <v>10</v>
      </c>
    </row>
    <row r="240" spans="1:7">
      <c r="A240" s="74" t="s">
        <v>1435</v>
      </c>
      <c r="B240" s="74" t="s">
        <v>1436</v>
      </c>
      <c r="C240" s="81">
        <v>2</v>
      </c>
      <c r="D240" s="81">
        <v>20</v>
      </c>
      <c r="E240" s="81">
        <v>10</v>
      </c>
      <c r="F240" s="81">
        <v>0</v>
      </c>
      <c r="G240" s="81">
        <v>10</v>
      </c>
    </row>
    <row r="241" spans="1:7">
      <c r="A241" s="74" t="s">
        <v>1437</v>
      </c>
      <c r="B241" s="74" t="s">
        <v>1438</v>
      </c>
      <c r="C241" s="81">
        <v>3</v>
      </c>
      <c r="D241" s="81">
        <v>20</v>
      </c>
      <c r="E241" s="81">
        <v>10</v>
      </c>
      <c r="F241" s="81">
        <v>0</v>
      </c>
      <c r="G241" s="81">
        <v>10</v>
      </c>
    </row>
    <row r="242" spans="1:7">
      <c r="A242" s="77" t="s">
        <v>1439</v>
      </c>
      <c r="B242" s="77" t="s">
        <v>1440</v>
      </c>
      <c r="C242" s="85">
        <v>3</v>
      </c>
      <c r="D242" s="85">
        <v>0</v>
      </c>
      <c r="E242" s="85">
        <v>0</v>
      </c>
      <c r="F242" s="85">
        <v>0</v>
      </c>
      <c r="G242" s="85">
        <v>0</v>
      </c>
    </row>
    <row r="243" spans="1:7">
      <c r="A243" s="74" t="s">
        <v>1075</v>
      </c>
      <c r="B243" s="74" t="s">
        <v>1205</v>
      </c>
      <c r="C243" s="81">
        <v>3</v>
      </c>
      <c r="D243" s="81">
        <v>10</v>
      </c>
      <c r="E243" s="81">
        <v>20</v>
      </c>
      <c r="F243" s="81">
        <v>0</v>
      </c>
      <c r="G243" s="81">
        <v>10</v>
      </c>
    </row>
    <row r="244" spans="1:7">
      <c r="A244" s="74" t="s">
        <v>1009</v>
      </c>
      <c r="B244" s="74" t="s">
        <v>1143</v>
      </c>
      <c r="C244" s="81">
        <v>3</v>
      </c>
      <c r="D244" s="81">
        <v>10</v>
      </c>
      <c r="E244" s="81">
        <v>10</v>
      </c>
      <c r="F244" s="81">
        <v>0</v>
      </c>
      <c r="G244" s="81">
        <v>10</v>
      </c>
    </row>
    <row r="245" spans="1:7">
      <c r="A245" s="74" t="s">
        <v>1441</v>
      </c>
      <c r="B245" s="74" t="s">
        <v>1442</v>
      </c>
      <c r="C245" s="81">
        <v>2</v>
      </c>
      <c r="D245" s="81">
        <v>20</v>
      </c>
      <c r="E245" s="81">
        <v>10</v>
      </c>
      <c r="F245" s="81">
        <v>0</v>
      </c>
      <c r="G245" s="81">
        <v>10</v>
      </c>
    </row>
    <row r="246" spans="1:7">
      <c r="A246" s="74" t="s">
        <v>1443</v>
      </c>
      <c r="B246" s="74" t="s">
        <v>1444</v>
      </c>
      <c r="C246" s="81">
        <v>2</v>
      </c>
      <c r="D246" s="81">
        <v>10</v>
      </c>
      <c r="E246" s="81">
        <v>10</v>
      </c>
      <c r="F246" s="81">
        <v>0</v>
      </c>
      <c r="G246" s="81">
        <v>10</v>
      </c>
    </row>
    <row r="247" spans="1:7">
      <c r="A247" s="74" t="s">
        <v>1445</v>
      </c>
      <c r="B247" s="74" t="s">
        <v>1446</v>
      </c>
      <c r="C247" s="81">
        <v>2</v>
      </c>
      <c r="D247" s="81">
        <v>10</v>
      </c>
      <c r="E247" s="81">
        <v>20</v>
      </c>
      <c r="F247" s="81">
        <v>0</v>
      </c>
      <c r="G247" s="81">
        <v>10</v>
      </c>
    </row>
    <row r="248" spans="1:7">
      <c r="A248" s="76" t="s">
        <v>1572</v>
      </c>
      <c r="B248" s="76" t="s">
        <v>1573</v>
      </c>
      <c r="C248" s="83">
        <v>3</v>
      </c>
      <c r="D248" s="83">
        <v>0</v>
      </c>
      <c r="E248" s="83">
        <v>30</v>
      </c>
      <c r="F248" s="83">
        <v>0</v>
      </c>
      <c r="G248" s="83">
        <v>10</v>
      </c>
    </row>
    <row r="249" spans="1:7">
      <c r="A249" s="74" t="s">
        <v>1447</v>
      </c>
      <c r="B249" s="74" t="s">
        <v>1448</v>
      </c>
      <c r="C249" s="81">
        <v>3</v>
      </c>
      <c r="D249" s="81">
        <v>10</v>
      </c>
      <c r="E249" s="81">
        <v>20</v>
      </c>
      <c r="F249" s="81">
        <v>0</v>
      </c>
      <c r="G249" s="81">
        <v>10</v>
      </c>
    </row>
    <row r="250" spans="1:7">
      <c r="A250" s="74" t="s">
        <v>1449</v>
      </c>
      <c r="B250" s="74" t="s">
        <v>1450</v>
      </c>
      <c r="C250" s="81">
        <v>2</v>
      </c>
      <c r="D250" s="81">
        <v>0</v>
      </c>
      <c r="E250" s="81">
        <v>30</v>
      </c>
      <c r="F250" s="81">
        <v>0</v>
      </c>
      <c r="G250" s="81">
        <v>10</v>
      </c>
    </row>
    <row r="251" spans="1:7">
      <c r="A251" s="74" t="s">
        <v>1023</v>
      </c>
      <c r="B251" s="74" t="s">
        <v>1157</v>
      </c>
      <c r="C251" s="81">
        <v>3</v>
      </c>
      <c r="D251" s="81">
        <v>10</v>
      </c>
      <c r="E251" s="81">
        <v>10</v>
      </c>
      <c r="F251" s="81">
        <v>0</v>
      </c>
      <c r="G251" s="81">
        <v>10</v>
      </c>
    </row>
    <row r="252" spans="1:7">
      <c r="A252" s="74" t="s">
        <v>1025</v>
      </c>
      <c r="B252" s="74" t="s">
        <v>1159</v>
      </c>
      <c r="C252" s="81">
        <v>2</v>
      </c>
      <c r="D252" s="81">
        <v>10</v>
      </c>
      <c r="E252" s="81">
        <v>20</v>
      </c>
      <c r="F252" s="81">
        <v>0</v>
      </c>
      <c r="G252" s="81">
        <v>10</v>
      </c>
    </row>
    <row r="253" spans="1:7">
      <c r="A253" s="74" t="s">
        <v>1107</v>
      </c>
      <c r="B253" s="74" t="s">
        <v>1234</v>
      </c>
      <c r="C253" s="81">
        <v>2</v>
      </c>
      <c r="D253" s="81">
        <v>0</v>
      </c>
      <c r="E253" s="81">
        <v>30</v>
      </c>
      <c r="F253" s="81">
        <v>0</v>
      </c>
      <c r="G253" s="81">
        <v>10</v>
      </c>
    </row>
    <row r="254" spans="1:7">
      <c r="A254" s="74" t="s">
        <v>1451</v>
      </c>
      <c r="B254" s="74" t="s">
        <v>1452</v>
      </c>
      <c r="C254" s="81">
        <v>2</v>
      </c>
      <c r="D254" s="81">
        <v>20</v>
      </c>
      <c r="E254" s="81">
        <v>10</v>
      </c>
      <c r="F254" s="81">
        <v>0</v>
      </c>
      <c r="G254" s="81">
        <v>10</v>
      </c>
    </row>
    <row r="255" spans="1:7">
      <c r="A255" s="74" t="s">
        <v>1453</v>
      </c>
      <c r="B255" s="74" t="s">
        <v>1454</v>
      </c>
      <c r="C255" s="81">
        <v>2</v>
      </c>
      <c r="D255" s="81">
        <v>0</v>
      </c>
      <c r="E255" s="81">
        <v>10</v>
      </c>
      <c r="F255" s="81">
        <v>20</v>
      </c>
      <c r="G255" s="81">
        <v>10</v>
      </c>
    </row>
    <row r="256" spans="1:7">
      <c r="A256" s="74" t="s">
        <v>1455</v>
      </c>
      <c r="B256" s="74" t="s">
        <v>1456</v>
      </c>
      <c r="C256" s="81">
        <v>2</v>
      </c>
      <c r="D256" s="81">
        <v>10</v>
      </c>
      <c r="E256" s="81">
        <v>10</v>
      </c>
      <c r="F256" s="81">
        <v>0</v>
      </c>
      <c r="G256" s="81">
        <v>10</v>
      </c>
    </row>
    <row r="257" spans="1:7">
      <c r="A257" s="74" t="s">
        <v>1457</v>
      </c>
      <c r="B257" s="74" t="s">
        <v>1458</v>
      </c>
      <c r="C257" s="81">
        <v>2</v>
      </c>
      <c r="D257" s="81">
        <v>10</v>
      </c>
      <c r="E257" s="81">
        <v>10</v>
      </c>
      <c r="F257" s="81">
        <v>0</v>
      </c>
      <c r="G257" s="81">
        <v>10</v>
      </c>
    </row>
    <row r="258" spans="1:7">
      <c r="A258" s="74" t="s">
        <v>1459</v>
      </c>
      <c r="B258" s="74" t="s">
        <v>1460</v>
      </c>
      <c r="C258" s="81">
        <v>2</v>
      </c>
      <c r="D258" s="81">
        <v>20</v>
      </c>
      <c r="E258" s="81">
        <v>20</v>
      </c>
      <c r="F258" s="81">
        <v>0</v>
      </c>
      <c r="G258" s="81">
        <v>10</v>
      </c>
    </row>
    <row r="259" spans="1:7">
      <c r="A259" s="74" t="s">
        <v>1461</v>
      </c>
      <c r="B259" s="74" t="s">
        <v>1462</v>
      </c>
      <c r="C259" s="81">
        <v>2</v>
      </c>
      <c r="D259" s="81">
        <v>10</v>
      </c>
      <c r="E259" s="81">
        <v>10</v>
      </c>
      <c r="F259" s="81">
        <v>0</v>
      </c>
      <c r="G259" s="81">
        <v>10</v>
      </c>
    </row>
    <row r="260" spans="1:7">
      <c r="A260" s="74" t="s">
        <v>1463</v>
      </c>
      <c r="B260" s="74" t="s">
        <v>1464</v>
      </c>
      <c r="C260" s="81">
        <v>2</v>
      </c>
      <c r="D260" s="81">
        <v>10</v>
      </c>
      <c r="E260" s="81">
        <v>20</v>
      </c>
      <c r="F260" s="81">
        <v>0</v>
      </c>
      <c r="G260" s="81">
        <v>10</v>
      </c>
    </row>
    <row r="261" spans="1:7" ht="15.75">
      <c r="A261" s="58" t="s">
        <v>1574</v>
      </c>
      <c r="B261" s="58" t="s">
        <v>1464</v>
      </c>
      <c r="C261" s="86">
        <v>2</v>
      </c>
      <c r="D261" s="81">
        <v>10</v>
      </c>
      <c r="E261" s="81">
        <v>20</v>
      </c>
      <c r="F261" s="81">
        <v>0</v>
      </c>
      <c r="G261" s="81">
        <v>10</v>
      </c>
    </row>
    <row r="262" spans="1:7">
      <c r="A262" s="76" t="s">
        <v>1575</v>
      </c>
      <c r="B262" s="76" t="s">
        <v>1576</v>
      </c>
      <c r="C262" s="83">
        <v>3</v>
      </c>
      <c r="D262" s="83">
        <v>0</v>
      </c>
      <c r="E262" s="83">
        <v>0</v>
      </c>
      <c r="F262" s="83">
        <v>0</v>
      </c>
      <c r="G262" s="83">
        <v>0</v>
      </c>
    </row>
    <row r="263" spans="1:7">
      <c r="A263" s="74" t="s">
        <v>997</v>
      </c>
      <c r="B263" s="74" t="s">
        <v>1131</v>
      </c>
      <c r="C263" s="81">
        <v>2</v>
      </c>
      <c r="D263" s="81">
        <v>0</v>
      </c>
      <c r="E263" s="81">
        <v>30</v>
      </c>
      <c r="F263" s="81">
        <v>0</v>
      </c>
      <c r="G263" s="81">
        <v>10</v>
      </c>
    </row>
    <row r="264" spans="1:7">
      <c r="A264" s="74" t="s">
        <v>1003</v>
      </c>
      <c r="B264" s="74" t="s">
        <v>1138</v>
      </c>
      <c r="C264" s="81">
        <v>3</v>
      </c>
      <c r="D264" s="81">
        <v>10</v>
      </c>
      <c r="E264" s="81">
        <v>20</v>
      </c>
      <c r="F264" s="81">
        <v>0</v>
      </c>
      <c r="G264" s="81">
        <v>10</v>
      </c>
    </row>
    <row r="265" spans="1:7">
      <c r="A265" s="74" t="s">
        <v>1465</v>
      </c>
      <c r="B265" s="74" t="s">
        <v>1466</v>
      </c>
      <c r="C265" s="81">
        <v>3</v>
      </c>
      <c r="D265" s="81">
        <v>0</v>
      </c>
      <c r="E265" s="81">
        <v>30</v>
      </c>
      <c r="F265" s="81">
        <v>0</v>
      </c>
      <c r="G265" s="81">
        <v>10</v>
      </c>
    </row>
    <row r="266" spans="1:7">
      <c r="A266" s="74" t="s">
        <v>1467</v>
      </c>
      <c r="B266" s="74" t="s">
        <v>1468</v>
      </c>
      <c r="C266" s="81">
        <v>3</v>
      </c>
      <c r="D266" s="81">
        <v>30</v>
      </c>
      <c r="E266" s="81">
        <v>0</v>
      </c>
      <c r="F266" s="81">
        <v>0</v>
      </c>
      <c r="G266" s="81">
        <v>10</v>
      </c>
    </row>
    <row r="267" spans="1:7">
      <c r="A267" s="74" t="s">
        <v>1469</v>
      </c>
      <c r="B267" s="74" t="s">
        <v>1470</v>
      </c>
      <c r="C267" s="81">
        <v>3</v>
      </c>
      <c r="D267" s="81">
        <v>0</v>
      </c>
      <c r="E267" s="81">
        <v>30</v>
      </c>
      <c r="F267" s="81">
        <v>0</v>
      </c>
      <c r="G267" s="81">
        <v>10</v>
      </c>
    </row>
    <row r="268" spans="1:7">
      <c r="A268" s="74" t="s">
        <v>1471</v>
      </c>
      <c r="B268" s="74" t="s">
        <v>1472</v>
      </c>
      <c r="C268" s="81">
        <v>3</v>
      </c>
      <c r="D268" s="81">
        <v>30</v>
      </c>
      <c r="E268" s="81">
        <v>0</v>
      </c>
      <c r="F268" s="81">
        <v>0</v>
      </c>
      <c r="G268" s="81">
        <v>10</v>
      </c>
    </row>
    <row r="269" spans="1:7">
      <c r="A269" s="74" t="s">
        <v>1473</v>
      </c>
      <c r="B269" s="74" t="s">
        <v>1474</v>
      </c>
      <c r="C269" s="81">
        <v>2</v>
      </c>
      <c r="D269" s="81">
        <v>20</v>
      </c>
      <c r="E269" s="81">
        <v>15</v>
      </c>
      <c r="F269" s="81">
        <v>0</v>
      </c>
      <c r="G269" s="81">
        <v>5</v>
      </c>
    </row>
    <row r="270" spans="1:7">
      <c r="A270" s="74" t="s">
        <v>1475</v>
      </c>
      <c r="B270" s="74" t="s">
        <v>1476</v>
      </c>
      <c r="C270" s="81">
        <v>3</v>
      </c>
      <c r="D270" s="81">
        <v>0</v>
      </c>
      <c r="E270" s="81">
        <v>30</v>
      </c>
      <c r="F270" s="81">
        <v>0</v>
      </c>
      <c r="G270" s="81">
        <v>10</v>
      </c>
    </row>
    <row r="271" spans="1:7">
      <c r="A271" s="76" t="s">
        <v>1577</v>
      </c>
      <c r="B271" s="76" t="s">
        <v>1578</v>
      </c>
      <c r="C271" s="83">
        <v>3</v>
      </c>
      <c r="D271" s="83">
        <v>0</v>
      </c>
      <c r="E271" s="83">
        <v>0</v>
      </c>
      <c r="F271" s="83">
        <v>0</v>
      </c>
      <c r="G271" s="83">
        <v>0</v>
      </c>
    </row>
    <row r="272" spans="1:7">
      <c r="A272" s="74" t="s">
        <v>1027</v>
      </c>
      <c r="B272" s="74" t="s">
        <v>1161</v>
      </c>
      <c r="C272" s="81">
        <v>3</v>
      </c>
      <c r="D272" s="81">
        <v>10</v>
      </c>
      <c r="E272" s="81">
        <v>20</v>
      </c>
      <c r="F272" s="81">
        <v>0</v>
      </c>
      <c r="G272" s="81">
        <v>10</v>
      </c>
    </row>
    <row r="273" spans="1:7">
      <c r="A273" s="74" t="s">
        <v>1477</v>
      </c>
      <c r="B273" s="74" t="s">
        <v>1478</v>
      </c>
      <c r="C273" s="81">
        <v>3</v>
      </c>
      <c r="D273" s="81">
        <v>0</v>
      </c>
      <c r="E273" s="81">
        <v>30</v>
      </c>
      <c r="F273" s="81">
        <v>0</v>
      </c>
      <c r="G273" s="81">
        <v>10</v>
      </c>
    </row>
    <row r="274" spans="1:7">
      <c r="A274" s="74" t="s">
        <v>1014</v>
      </c>
      <c r="B274" s="74" t="s">
        <v>1148</v>
      </c>
      <c r="C274" s="81">
        <v>3</v>
      </c>
      <c r="D274" s="81">
        <v>10</v>
      </c>
      <c r="E274" s="81">
        <v>10</v>
      </c>
      <c r="F274" s="81">
        <v>0</v>
      </c>
      <c r="G274" s="81">
        <v>10</v>
      </c>
    </row>
    <row r="275" spans="1:7">
      <c r="A275" s="74" t="s">
        <v>1479</v>
      </c>
      <c r="B275" s="74" t="s">
        <v>1480</v>
      </c>
      <c r="C275" s="81">
        <v>2</v>
      </c>
      <c r="D275" s="81">
        <v>30</v>
      </c>
      <c r="E275" s="81">
        <v>10</v>
      </c>
      <c r="F275" s="81">
        <v>0</v>
      </c>
      <c r="G275" s="81">
        <v>10</v>
      </c>
    </row>
    <row r="276" spans="1:7">
      <c r="A276" s="74" t="s">
        <v>999</v>
      </c>
      <c r="B276" s="74" t="s">
        <v>1133</v>
      </c>
      <c r="C276" s="81">
        <v>3</v>
      </c>
      <c r="D276" s="81">
        <v>10</v>
      </c>
      <c r="E276" s="81">
        <v>20</v>
      </c>
      <c r="F276" s="81">
        <v>0</v>
      </c>
      <c r="G276" s="81">
        <v>10</v>
      </c>
    </row>
    <row r="277" spans="1:7">
      <c r="A277" s="74" t="s">
        <v>1481</v>
      </c>
      <c r="B277" s="74" t="s">
        <v>1482</v>
      </c>
      <c r="C277" s="81">
        <v>3</v>
      </c>
      <c r="D277" s="81">
        <v>10</v>
      </c>
      <c r="E277" s="81">
        <v>20</v>
      </c>
      <c r="F277" s="81">
        <v>0</v>
      </c>
      <c r="G277" s="81">
        <v>10</v>
      </c>
    </row>
    <row r="278" spans="1:7">
      <c r="A278" s="74" t="s">
        <v>1483</v>
      </c>
      <c r="B278" s="74" t="s">
        <v>1484</v>
      </c>
      <c r="C278" s="81">
        <v>3</v>
      </c>
      <c r="D278" s="81">
        <v>10</v>
      </c>
      <c r="E278" s="81">
        <v>20</v>
      </c>
      <c r="F278" s="81">
        <v>0</v>
      </c>
      <c r="G278" s="81">
        <v>10</v>
      </c>
    </row>
    <row r="279" spans="1:7">
      <c r="A279" s="74" t="s">
        <v>1485</v>
      </c>
      <c r="B279" s="74" t="s">
        <v>1486</v>
      </c>
      <c r="C279" s="81">
        <v>3</v>
      </c>
      <c r="D279" s="81">
        <v>10</v>
      </c>
      <c r="E279" s="81">
        <v>20</v>
      </c>
      <c r="F279" s="81">
        <v>0</v>
      </c>
      <c r="G279" s="81">
        <v>10</v>
      </c>
    </row>
    <row r="280" spans="1:7">
      <c r="A280" s="76" t="s">
        <v>1579</v>
      </c>
      <c r="B280" s="76" t="s">
        <v>1486</v>
      </c>
      <c r="C280" s="83">
        <v>3</v>
      </c>
      <c r="D280" s="83">
        <v>0</v>
      </c>
      <c r="E280" s="85">
        <v>30</v>
      </c>
      <c r="F280" s="85">
        <v>0</v>
      </c>
      <c r="G280" s="85">
        <v>10</v>
      </c>
    </row>
    <row r="281" spans="1:7" ht="15.75">
      <c r="A281" s="76" t="s">
        <v>1580</v>
      </c>
      <c r="B281" s="76" t="s">
        <v>1581</v>
      </c>
      <c r="C281" s="87">
        <v>3</v>
      </c>
      <c r="D281" s="83">
        <v>0</v>
      </c>
      <c r="E281" s="83">
        <v>0</v>
      </c>
      <c r="F281" s="83">
        <v>0</v>
      </c>
      <c r="G281" s="83">
        <v>0</v>
      </c>
    </row>
    <row r="282" spans="1:7">
      <c r="A282" s="74" t="s">
        <v>1030</v>
      </c>
      <c r="B282" s="74" t="s">
        <v>1163</v>
      </c>
      <c r="C282" s="81">
        <v>2</v>
      </c>
      <c r="D282" s="81">
        <v>0</v>
      </c>
      <c r="E282" s="81">
        <v>20</v>
      </c>
      <c r="F282" s="81">
        <v>0</v>
      </c>
      <c r="G282" s="81">
        <v>10</v>
      </c>
    </row>
    <row r="283" spans="1:7">
      <c r="A283" s="74" t="s">
        <v>1487</v>
      </c>
      <c r="B283" s="74" t="s">
        <v>1488</v>
      </c>
      <c r="C283" s="81">
        <v>3</v>
      </c>
      <c r="D283" s="81">
        <v>10</v>
      </c>
      <c r="E283" s="81">
        <v>20</v>
      </c>
      <c r="F283" s="81">
        <v>0</v>
      </c>
      <c r="G283" s="81">
        <v>10</v>
      </c>
    </row>
    <row r="284" spans="1:7">
      <c r="A284" s="74" t="s">
        <v>1489</v>
      </c>
      <c r="B284" s="74" t="s">
        <v>1490</v>
      </c>
      <c r="C284" s="81">
        <v>2</v>
      </c>
      <c r="D284" s="81">
        <v>10</v>
      </c>
      <c r="E284" s="81">
        <v>10</v>
      </c>
      <c r="F284" s="81">
        <v>0</v>
      </c>
      <c r="G284" s="81">
        <v>10</v>
      </c>
    </row>
    <row r="285" spans="1:7">
      <c r="A285" s="74" t="s">
        <v>1491</v>
      </c>
      <c r="B285" s="74" t="s">
        <v>1492</v>
      </c>
      <c r="C285" s="81">
        <v>3</v>
      </c>
      <c r="D285" s="81">
        <v>20</v>
      </c>
      <c r="E285" s="81">
        <v>10</v>
      </c>
      <c r="F285" s="81">
        <v>0</v>
      </c>
      <c r="G285" s="81">
        <v>10</v>
      </c>
    </row>
    <row r="286" spans="1:7">
      <c r="A286" s="74" t="s">
        <v>1493</v>
      </c>
      <c r="B286" s="74" t="s">
        <v>1494</v>
      </c>
      <c r="C286" s="81">
        <v>2</v>
      </c>
      <c r="D286" s="81">
        <v>10</v>
      </c>
      <c r="E286" s="81">
        <v>20</v>
      </c>
      <c r="F286" s="81">
        <v>0</v>
      </c>
      <c r="G286" s="81">
        <v>10</v>
      </c>
    </row>
    <row r="287" spans="1:7">
      <c r="A287" s="74" t="s">
        <v>1032</v>
      </c>
      <c r="B287" s="74" t="s">
        <v>1166</v>
      </c>
      <c r="C287" s="81">
        <v>2</v>
      </c>
      <c r="D287" s="81">
        <v>10</v>
      </c>
      <c r="E287" s="81">
        <v>20</v>
      </c>
      <c r="F287" s="81">
        <v>0</v>
      </c>
      <c r="G287" s="81">
        <v>10</v>
      </c>
    </row>
    <row r="288" spans="1:7">
      <c r="A288" s="74" t="s">
        <v>1076</v>
      </c>
      <c r="B288" s="74" t="s">
        <v>1206</v>
      </c>
      <c r="C288" s="81">
        <v>3</v>
      </c>
      <c r="D288" s="81">
        <v>20</v>
      </c>
      <c r="E288" s="81">
        <v>10</v>
      </c>
      <c r="F288" s="81">
        <v>0</v>
      </c>
      <c r="G288" s="81">
        <v>10</v>
      </c>
    </row>
    <row r="289" spans="1:7">
      <c r="A289" s="74" t="s">
        <v>1020</v>
      </c>
      <c r="B289" s="74" t="s">
        <v>1154</v>
      </c>
      <c r="C289" s="81">
        <v>3</v>
      </c>
      <c r="D289" s="81">
        <v>10</v>
      </c>
      <c r="E289" s="81">
        <v>10</v>
      </c>
      <c r="F289" s="81">
        <v>10</v>
      </c>
      <c r="G289" s="81">
        <v>10</v>
      </c>
    </row>
    <row r="290" spans="1:7">
      <c r="A290" s="76" t="s">
        <v>1582</v>
      </c>
      <c r="B290" s="76" t="s">
        <v>1583</v>
      </c>
      <c r="C290" s="83">
        <v>3</v>
      </c>
      <c r="D290" s="83">
        <v>0</v>
      </c>
      <c r="E290" s="83">
        <v>0</v>
      </c>
      <c r="F290" s="83">
        <v>0</v>
      </c>
      <c r="G290" s="83">
        <v>0</v>
      </c>
    </row>
    <row r="291" spans="1:7">
      <c r="A291" s="74" t="s">
        <v>1495</v>
      </c>
      <c r="B291" s="74" t="s">
        <v>1496</v>
      </c>
      <c r="C291" s="81">
        <v>2</v>
      </c>
      <c r="D291" s="81">
        <v>15</v>
      </c>
      <c r="E291" s="81">
        <v>15</v>
      </c>
      <c r="F291" s="81">
        <v>0</v>
      </c>
      <c r="G291" s="81">
        <v>10</v>
      </c>
    </row>
    <row r="292" spans="1:7">
      <c r="A292" s="74" t="s">
        <v>1082</v>
      </c>
      <c r="B292" s="74" t="s">
        <v>1212</v>
      </c>
      <c r="C292" s="81">
        <v>3</v>
      </c>
      <c r="D292" s="81">
        <v>10</v>
      </c>
      <c r="E292" s="81">
        <v>10</v>
      </c>
      <c r="F292" s="81">
        <v>10</v>
      </c>
      <c r="G292" s="81">
        <v>10</v>
      </c>
    </row>
    <row r="293" spans="1:7">
      <c r="A293" s="74" t="s">
        <v>1497</v>
      </c>
      <c r="B293" s="74" t="s">
        <v>1130</v>
      </c>
      <c r="C293" s="81">
        <v>4</v>
      </c>
      <c r="D293" s="81">
        <v>0</v>
      </c>
      <c r="E293" s="81">
        <v>30</v>
      </c>
      <c r="F293" s="81">
        <v>0</v>
      </c>
      <c r="G293" s="81">
        <v>10</v>
      </c>
    </row>
    <row r="294" spans="1:7">
      <c r="A294" s="74" t="s">
        <v>996</v>
      </c>
      <c r="B294" s="74" t="s">
        <v>1130</v>
      </c>
      <c r="C294" s="81">
        <v>4</v>
      </c>
      <c r="D294" s="81">
        <v>0</v>
      </c>
      <c r="E294" s="81">
        <v>30</v>
      </c>
      <c r="F294" s="81">
        <v>0</v>
      </c>
      <c r="G294" s="81">
        <v>20</v>
      </c>
    </row>
    <row r="295" spans="1:7">
      <c r="A295" s="74" t="s">
        <v>994</v>
      </c>
      <c r="B295" s="74" t="s">
        <v>1128</v>
      </c>
      <c r="C295" s="81">
        <v>3</v>
      </c>
      <c r="D295" s="81">
        <v>0</v>
      </c>
      <c r="E295" s="81">
        <v>0</v>
      </c>
      <c r="F295" s="81">
        <v>40</v>
      </c>
      <c r="G295" s="81">
        <v>10</v>
      </c>
    </row>
    <row r="296" spans="1:7">
      <c r="A296" s="77" t="s">
        <v>1498</v>
      </c>
      <c r="B296" s="77" t="s">
        <v>1499</v>
      </c>
      <c r="C296" s="85">
        <v>4</v>
      </c>
      <c r="D296" s="85">
        <v>0</v>
      </c>
      <c r="E296" s="85">
        <v>0</v>
      </c>
      <c r="F296" s="85">
        <v>0</v>
      </c>
      <c r="G296" s="85">
        <v>0</v>
      </c>
    </row>
    <row r="297" spans="1:7">
      <c r="A297" s="77" t="s">
        <v>1500</v>
      </c>
      <c r="B297" s="77" t="s">
        <v>1501</v>
      </c>
      <c r="C297" s="85">
        <v>4</v>
      </c>
      <c r="D297" s="85">
        <v>0</v>
      </c>
      <c r="E297" s="85">
        <v>0</v>
      </c>
      <c r="F297" s="85">
        <v>0</v>
      </c>
      <c r="G297" s="85">
        <v>0</v>
      </c>
    </row>
    <row r="298" spans="1:7">
      <c r="A298" s="74" t="s">
        <v>1090</v>
      </c>
      <c r="B298" s="74" t="s">
        <v>1219</v>
      </c>
      <c r="C298" s="81">
        <v>3</v>
      </c>
      <c r="D298" s="81">
        <v>10</v>
      </c>
      <c r="E298" s="81">
        <v>10</v>
      </c>
      <c r="F298" s="81">
        <v>0</v>
      </c>
      <c r="G298" s="81">
        <v>10</v>
      </c>
    </row>
    <row r="299" spans="1:7">
      <c r="A299" s="74" t="s">
        <v>1060</v>
      </c>
      <c r="B299" s="74" t="s">
        <v>1191</v>
      </c>
      <c r="C299" s="81">
        <v>2</v>
      </c>
      <c r="D299" s="81">
        <v>30</v>
      </c>
      <c r="E299" s="81">
        <v>10</v>
      </c>
      <c r="F299" s="81">
        <v>0</v>
      </c>
      <c r="G299" s="81">
        <v>10</v>
      </c>
    </row>
    <row r="300" spans="1:7">
      <c r="A300" s="77" t="s">
        <v>986</v>
      </c>
      <c r="B300" s="77" t="s">
        <v>1120</v>
      </c>
      <c r="C300" s="85">
        <v>3</v>
      </c>
      <c r="D300" s="85">
        <v>0</v>
      </c>
      <c r="E300" s="85">
        <v>0</v>
      </c>
      <c r="F300" s="85">
        <v>0</v>
      </c>
      <c r="G300" s="85">
        <v>0</v>
      </c>
    </row>
    <row r="301" spans="1:7">
      <c r="A301" s="77" t="s">
        <v>989</v>
      </c>
      <c r="B301" s="77" t="s">
        <v>1123</v>
      </c>
      <c r="C301" s="85">
        <v>2</v>
      </c>
      <c r="D301" s="85">
        <v>0</v>
      </c>
      <c r="E301" s="85">
        <v>0</v>
      </c>
      <c r="F301" s="85">
        <v>0</v>
      </c>
      <c r="G301" s="85">
        <v>0</v>
      </c>
    </row>
    <row r="302" spans="1:7">
      <c r="A302" s="77" t="s">
        <v>1039</v>
      </c>
      <c r="B302" s="77" t="s">
        <v>1173</v>
      </c>
      <c r="C302" s="85">
        <v>2</v>
      </c>
      <c r="D302" s="85">
        <v>0</v>
      </c>
      <c r="E302" s="85">
        <v>0</v>
      </c>
      <c r="F302" s="85">
        <v>0</v>
      </c>
      <c r="G302" s="85">
        <v>0</v>
      </c>
    </row>
    <row r="303" spans="1:7">
      <c r="A303" s="77" t="s">
        <v>1066</v>
      </c>
      <c r="B303" s="77" t="s">
        <v>1196</v>
      </c>
      <c r="C303" s="85">
        <v>3</v>
      </c>
      <c r="D303" s="85">
        <v>0</v>
      </c>
      <c r="E303" s="85">
        <v>0</v>
      </c>
      <c r="F303" s="85">
        <v>0</v>
      </c>
      <c r="G303" s="85">
        <v>0</v>
      </c>
    </row>
    <row r="304" spans="1:7">
      <c r="A304" s="77" t="s">
        <v>993</v>
      </c>
      <c r="B304" s="77" t="s">
        <v>1127</v>
      </c>
      <c r="C304" s="85">
        <v>4</v>
      </c>
      <c r="D304" s="85">
        <v>0</v>
      </c>
      <c r="E304" s="85">
        <v>0</v>
      </c>
      <c r="F304" s="85">
        <v>0</v>
      </c>
      <c r="G304" s="85">
        <v>0</v>
      </c>
    </row>
    <row r="305" spans="1:7">
      <c r="A305" s="77" t="s">
        <v>987</v>
      </c>
      <c r="B305" s="77" t="s">
        <v>1121</v>
      </c>
      <c r="C305" s="85">
        <v>3</v>
      </c>
      <c r="D305" s="85">
        <v>0</v>
      </c>
      <c r="E305" s="85">
        <v>0</v>
      </c>
      <c r="F305" s="85">
        <v>0</v>
      </c>
      <c r="G305" s="85">
        <v>0</v>
      </c>
    </row>
    <row r="306" spans="1:7">
      <c r="A306" s="77" t="s">
        <v>990</v>
      </c>
      <c r="B306" s="77" t="s">
        <v>1124</v>
      </c>
      <c r="C306" s="85">
        <v>4</v>
      </c>
      <c r="D306" s="85">
        <v>0</v>
      </c>
      <c r="E306" s="85">
        <v>0</v>
      </c>
      <c r="F306" s="85">
        <v>0</v>
      </c>
      <c r="G306" s="85">
        <v>0</v>
      </c>
    </row>
    <row r="307" spans="1:7">
      <c r="A307" s="77" t="s">
        <v>992</v>
      </c>
      <c r="B307" s="77" t="s">
        <v>1126</v>
      </c>
      <c r="C307" s="85">
        <v>3</v>
      </c>
      <c r="D307" s="85">
        <v>0</v>
      </c>
      <c r="E307" s="85">
        <v>0</v>
      </c>
      <c r="F307" s="85">
        <v>0</v>
      </c>
      <c r="G307" s="85">
        <v>0</v>
      </c>
    </row>
    <row r="308" spans="1:7">
      <c r="A308" s="77" t="s">
        <v>988</v>
      </c>
      <c r="B308" s="77" t="s">
        <v>1122</v>
      </c>
      <c r="C308" s="85">
        <v>4</v>
      </c>
      <c r="D308" s="85">
        <v>0</v>
      </c>
      <c r="E308" s="85">
        <v>0</v>
      </c>
      <c r="F308" s="85">
        <v>0</v>
      </c>
      <c r="G308" s="85">
        <v>0</v>
      </c>
    </row>
    <row r="309" spans="1:7">
      <c r="A309" s="77" t="s">
        <v>1502</v>
      </c>
      <c r="B309" s="77" t="s">
        <v>1503</v>
      </c>
      <c r="C309" s="85">
        <v>3</v>
      </c>
      <c r="D309" s="85">
        <v>0</v>
      </c>
      <c r="E309" s="85">
        <v>0</v>
      </c>
      <c r="F309" s="85">
        <v>0</v>
      </c>
      <c r="G309" s="85">
        <v>0</v>
      </c>
    </row>
    <row r="310" spans="1:7">
      <c r="A310" s="77" t="s">
        <v>1504</v>
      </c>
      <c r="B310" s="77" t="s">
        <v>1505</v>
      </c>
      <c r="C310" s="85">
        <v>4</v>
      </c>
      <c r="D310" s="85">
        <v>0</v>
      </c>
      <c r="E310" s="85">
        <v>0</v>
      </c>
      <c r="F310" s="85">
        <v>0</v>
      </c>
      <c r="G310" s="85">
        <v>0</v>
      </c>
    </row>
    <row r="311" spans="1:7">
      <c r="A311" s="74" t="s">
        <v>1037</v>
      </c>
      <c r="B311" s="74" t="s">
        <v>1172</v>
      </c>
      <c r="C311" s="81">
        <v>2</v>
      </c>
      <c r="D311" s="81">
        <v>10</v>
      </c>
      <c r="E311" s="81">
        <v>20</v>
      </c>
      <c r="F311" s="81">
        <v>0</v>
      </c>
      <c r="G311" s="81">
        <v>10</v>
      </c>
    </row>
    <row r="312" spans="1:7">
      <c r="A312" s="74" t="s">
        <v>141</v>
      </c>
      <c r="B312" s="74" t="s">
        <v>142</v>
      </c>
      <c r="C312" s="81">
        <v>2</v>
      </c>
      <c r="D312" s="81">
        <v>0</v>
      </c>
      <c r="E312" s="81">
        <v>10</v>
      </c>
      <c r="F312" s="81">
        <v>10</v>
      </c>
      <c r="G312" s="81">
        <v>10</v>
      </c>
    </row>
    <row r="313" spans="1:7">
      <c r="A313" s="74" t="s">
        <v>143</v>
      </c>
      <c r="B313" s="74" t="s">
        <v>144</v>
      </c>
      <c r="C313" s="81">
        <v>2</v>
      </c>
      <c r="D313" s="81">
        <v>10</v>
      </c>
      <c r="E313" s="81">
        <v>10</v>
      </c>
      <c r="F313" s="81">
        <v>0</v>
      </c>
      <c r="G313" s="81">
        <v>10</v>
      </c>
    </row>
    <row r="314" spans="1:7">
      <c r="A314" s="74" t="s">
        <v>41</v>
      </c>
      <c r="B314" s="74" t="s">
        <v>42</v>
      </c>
      <c r="C314" s="81">
        <v>2</v>
      </c>
      <c r="D314" s="81">
        <v>10</v>
      </c>
      <c r="E314" s="81">
        <v>10</v>
      </c>
      <c r="F314" s="81">
        <v>0</v>
      </c>
      <c r="G314" s="81">
        <v>10</v>
      </c>
    </row>
    <row r="315" spans="1:7">
      <c r="A315" s="74" t="s">
        <v>145</v>
      </c>
      <c r="B315" s="74" t="s">
        <v>146</v>
      </c>
      <c r="C315" s="81">
        <v>2</v>
      </c>
      <c r="D315" s="81">
        <v>20</v>
      </c>
      <c r="E315" s="81">
        <v>0</v>
      </c>
      <c r="F315" s="81">
        <v>10</v>
      </c>
      <c r="G315" s="81">
        <v>10</v>
      </c>
    </row>
    <row r="316" spans="1:7">
      <c r="A316" s="74" t="s">
        <v>1506</v>
      </c>
      <c r="B316" s="74" t="s">
        <v>1507</v>
      </c>
      <c r="C316" s="81">
        <v>2</v>
      </c>
      <c r="D316" s="81">
        <v>0</v>
      </c>
      <c r="E316" s="81">
        <v>30</v>
      </c>
      <c r="F316" s="81">
        <v>0</v>
      </c>
      <c r="G316" s="81">
        <v>20</v>
      </c>
    </row>
    <row r="317" spans="1:7">
      <c r="A317" s="74" t="s">
        <v>1508</v>
      </c>
      <c r="B317" s="74" t="s">
        <v>1509</v>
      </c>
      <c r="C317" s="81">
        <v>2</v>
      </c>
      <c r="D317" s="81">
        <v>10</v>
      </c>
      <c r="E317" s="81">
        <v>10</v>
      </c>
      <c r="F317" s="81">
        <v>0</v>
      </c>
      <c r="G317" s="81">
        <v>10</v>
      </c>
    </row>
    <row r="318" spans="1:7">
      <c r="A318" s="74" t="s">
        <v>1510</v>
      </c>
      <c r="B318" s="74" t="s">
        <v>1511</v>
      </c>
      <c r="C318" s="81">
        <v>2</v>
      </c>
      <c r="D318" s="81">
        <v>0</v>
      </c>
      <c r="E318" s="81">
        <v>30</v>
      </c>
      <c r="F318" s="81">
        <v>0</v>
      </c>
      <c r="G318" s="81">
        <v>10</v>
      </c>
    </row>
    <row r="319" spans="1:7">
      <c r="A319" s="74" t="s">
        <v>1111</v>
      </c>
      <c r="B319" s="74" t="s">
        <v>1512</v>
      </c>
      <c r="C319" s="81">
        <v>2</v>
      </c>
      <c r="D319" s="81">
        <v>10</v>
      </c>
      <c r="E319" s="81">
        <v>20</v>
      </c>
      <c r="F319" s="81">
        <v>0</v>
      </c>
      <c r="G319" s="81">
        <v>10</v>
      </c>
    </row>
    <row r="320" spans="1:7">
      <c r="A320" s="74" t="s">
        <v>1115</v>
      </c>
      <c r="B320" s="74" t="s">
        <v>1240</v>
      </c>
      <c r="C320" s="81">
        <v>3</v>
      </c>
      <c r="D320" s="81">
        <v>0</v>
      </c>
      <c r="E320" s="81">
        <v>30</v>
      </c>
      <c r="F320" s="81">
        <v>0</v>
      </c>
      <c r="G320" s="81">
        <v>10</v>
      </c>
    </row>
    <row r="321" spans="1:7">
      <c r="A321" s="74" t="s">
        <v>1045</v>
      </c>
      <c r="B321" s="74" t="s">
        <v>1179</v>
      </c>
      <c r="C321" s="81">
        <v>2</v>
      </c>
      <c r="D321" s="81">
        <v>10</v>
      </c>
      <c r="E321" s="81">
        <v>10</v>
      </c>
      <c r="F321" s="81">
        <v>0</v>
      </c>
      <c r="G321" s="81">
        <v>10</v>
      </c>
    </row>
    <row r="322" spans="1:7">
      <c r="A322" s="74" t="s">
        <v>1007</v>
      </c>
      <c r="B322" s="74" t="s">
        <v>1141</v>
      </c>
      <c r="C322" s="81">
        <v>2</v>
      </c>
      <c r="D322" s="81">
        <v>10</v>
      </c>
      <c r="E322" s="81">
        <v>10</v>
      </c>
      <c r="F322" s="81">
        <v>0</v>
      </c>
      <c r="G322" s="81">
        <v>10</v>
      </c>
    </row>
    <row r="323" spans="1:7">
      <c r="A323" s="74" t="s">
        <v>1035</v>
      </c>
      <c r="B323" s="74" t="s">
        <v>1170</v>
      </c>
      <c r="C323" s="81">
        <v>3</v>
      </c>
      <c r="D323" s="81">
        <v>10</v>
      </c>
      <c r="E323" s="81">
        <v>10</v>
      </c>
      <c r="F323" s="81">
        <v>0</v>
      </c>
      <c r="G323" s="81">
        <v>20</v>
      </c>
    </row>
    <row r="324" spans="1:7">
      <c r="A324" s="74" t="s">
        <v>1069</v>
      </c>
      <c r="B324" s="74" t="s">
        <v>1199</v>
      </c>
      <c r="C324" s="81">
        <v>3</v>
      </c>
      <c r="D324" s="81">
        <v>10</v>
      </c>
      <c r="E324" s="81">
        <v>10</v>
      </c>
      <c r="F324" s="81">
        <v>0</v>
      </c>
      <c r="G324" s="81">
        <v>10</v>
      </c>
    </row>
    <row r="325" spans="1:7">
      <c r="A325" s="74" t="s">
        <v>147</v>
      </c>
      <c r="B325" s="74" t="s">
        <v>148</v>
      </c>
      <c r="C325" s="81">
        <v>3</v>
      </c>
      <c r="D325" s="81">
        <v>10</v>
      </c>
      <c r="E325" s="81">
        <v>10</v>
      </c>
      <c r="F325" s="81">
        <v>0</v>
      </c>
      <c r="G325" s="81">
        <v>10</v>
      </c>
    </row>
    <row r="326" spans="1:7">
      <c r="A326" s="74" t="s">
        <v>149</v>
      </c>
      <c r="B326" s="74" t="s">
        <v>150</v>
      </c>
      <c r="C326" s="81">
        <v>3</v>
      </c>
      <c r="D326" s="81">
        <v>10</v>
      </c>
      <c r="E326" s="81">
        <v>10</v>
      </c>
      <c r="F326" s="81">
        <v>0</v>
      </c>
      <c r="G326" s="81">
        <v>10</v>
      </c>
    </row>
    <row r="327" spans="1:7">
      <c r="A327" s="74" t="s">
        <v>1513</v>
      </c>
      <c r="B327" s="74" t="s">
        <v>1514</v>
      </c>
      <c r="C327" s="81">
        <v>3</v>
      </c>
      <c r="D327" s="81">
        <v>20</v>
      </c>
      <c r="E327" s="81">
        <v>10</v>
      </c>
      <c r="F327" s="81">
        <v>0</v>
      </c>
      <c r="G327" s="81">
        <v>10</v>
      </c>
    </row>
    <row r="328" spans="1:7">
      <c r="A328" s="74" t="s">
        <v>1106</v>
      </c>
      <c r="B328" s="74" t="s">
        <v>1233</v>
      </c>
      <c r="C328" s="81">
        <v>2</v>
      </c>
      <c r="D328" s="81">
        <v>10</v>
      </c>
      <c r="E328" s="81">
        <v>20</v>
      </c>
      <c r="F328" s="81">
        <v>0</v>
      </c>
      <c r="G328" s="81">
        <v>10</v>
      </c>
    </row>
    <row r="329" spans="1:7">
      <c r="A329" s="74" t="s">
        <v>1515</v>
      </c>
      <c r="B329" s="74" t="s">
        <v>1516</v>
      </c>
      <c r="C329" s="81">
        <v>2</v>
      </c>
      <c r="D329" s="81">
        <v>30</v>
      </c>
      <c r="E329" s="81">
        <v>10</v>
      </c>
      <c r="F329" s="81">
        <v>0</v>
      </c>
      <c r="G329" s="81">
        <v>10</v>
      </c>
    </row>
    <row r="330" spans="1:7">
      <c r="A330" s="74" t="s">
        <v>1024</v>
      </c>
      <c r="B330" s="74" t="s">
        <v>1158</v>
      </c>
      <c r="C330" s="81">
        <v>3</v>
      </c>
      <c r="D330" s="81">
        <v>10</v>
      </c>
      <c r="E330" s="81">
        <v>20</v>
      </c>
      <c r="F330" s="81">
        <v>5</v>
      </c>
      <c r="G330" s="81">
        <v>10</v>
      </c>
    </row>
    <row r="331" spans="1:7">
      <c r="A331" s="74" t="s">
        <v>1117</v>
      </c>
      <c r="B331" s="74" t="s">
        <v>1242</v>
      </c>
      <c r="C331" s="81">
        <v>3</v>
      </c>
      <c r="D331" s="81">
        <v>10</v>
      </c>
      <c r="E331" s="81">
        <v>10</v>
      </c>
      <c r="F331" s="81">
        <v>10</v>
      </c>
      <c r="G331" s="81">
        <v>10</v>
      </c>
    </row>
    <row r="332" spans="1:7">
      <c r="A332" s="74" t="s">
        <v>1517</v>
      </c>
      <c r="B332" s="74" t="s">
        <v>1518</v>
      </c>
      <c r="C332" s="81">
        <v>2</v>
      </c>
      <c r="D332" s="81">
        <v>20</v>
      </c>
      <c r="E332" s="81">
        <v>10</v>
      </c>
      <c r="F332" s="81">
        <v>0</v>
      </c>
      <c r="G332" s="81">
        <v>10</v>
      </c>
    </row>
    <row r="333" spans="1:7">
      <c r="A333" s="74" t="s">
        <v>1519</v>
      </c>
      <c r="B333" s="74" t="s">
        <v>1520</v>
      </c>
      <c r="C333" s="81">
        <v>3</v>
      </c>
      <c r="D333" s="81">
        <v>20</v>
      </c>
      <c r="E333" s="81">
        <v>10</v>
      </c>
      <c r="F333" s="81">
        <v>0</v>
      </c>
      <c r="G333" s="81">
        <v>10</v>
      </c>
    </row>
    <row r="334" spans="1:7">
      <c r="A334" s="74" t="s">
        <v>1521</v>
      </c>
      <c r="B334" s="74" t="s">
        <v>1522</v>
      </c>
      <c r="C334" s="81">
        <v>3</v>
      </c>
      <c r="D334" s="81">
        <v>20</v>
      </c>
      <c r="E334" s="81">
        <v>20</v>
      </c>
      <c r="F334" s="81">
        <v>0</v>
      </c>
      <c r="G334" s="81">
        <v>10</v>
      </c>
    </row>
    <row r="335" spans="1:7">
      <c r="A335" s="74" t="s">
        <v>1057</v>
      </c>
      <c r="B335" s="74" t="s">
        <v>1189</v>
      </c>
      <c r="C335" s="81">
        <v>2</v>
      </c>
      <c r="D335" s="81">
        <v>0</v>
      </c>
      <c r="E335" s="81">
        <v>10</v>
      </c>
      <c r="F335" s="81">
        <v>10</v>
      </c>
      <c r="G335" s="81">
        <v>10</v>
      </c>
    </row>
    <row r="336" spans="1:7">
      <c r="A336" s="74" t="s">
        <v>1523</v>
      </c>
      <c r="B336" s="74" t="s">
        <v>1524</v>
      </c>
      <c r="C336" s="81">
        <v>3</v>
      </c>
      <c r="D336" s="81">
        <v>10</v>
      </c>
      <c r="E336" s="81">
        <v>20</v>
      </c>
      <c r="F336" s="81">
        <v>0</v>
      </c>
      <c r="G336" s="81">
        <v>10</v>
      </c>
    </row>
    <row r="337" spans="1:7">
      <c r="A337" s="74" t="s">
        <v>1525</v>
      </c>
      <c r="B337" s="74" t="s">
        <v>1526</v>
      </c>
      <c r="C337" s="81">
        <v>2</v>
      </c>
      <c r="D337" s="81">
        <v>0</v>
      </c>
      <c r="E337" s="81">
        <v>30</v>
      </c>
      <c r="F337" s="81">
        <v>0</v>
      </c>
      <c r="G337" s="81">
        <v>10</v>
      </c>
    </row>
    <row r="338" spans="1:7">
      <c r="A338" s="74" t="s">
        <v>1527</v>
      </c>
      <c r="B338" s="74" t="s">
        <v>1528</v>
      </c>
      <c r="C338" s="81">
        <v>2</v>
      </c>
      <c r="D338" s="81">
        <v>0</v>
      </c>
      <c r="E338" s="81">
        <v>30</v>
      </c>
      <c r="F338" s="81">
        <v>0</v>
      </c>
      <c r="G338" s="81">
        <v>10</v>
      </c>
    </row>
    <row r="339" spans="1:7">
      <c r="A339" s="74" t="s">
        <v>1005</v>
      </c>
      <c r="B339" s="74" t="s">
        <v>1139</v>
      </c>
      <c r="C339" s="81">
        <v>2</v>
      </c>
      <c r="D339" s="81">
        <v>0</v>
      </c>
      <c r="E339" s="81">
        <v>20</v>
      </c>
      <c r="F339" s="81">
        <v>0</v>
      </c>
      <c r="G339" s="81">
        <v>10</v>
      </c>
    </row>
    <row r="340" spans="1:7">
      <c r="A340" s="74" t="s">
        <v>1529</v>
      </c>
      <c r="B340" s="74" t="s">
        <v>1530</v>
      </c>
      <c r="C340" s="81">
        <v>2</v>
      </c>
      <c r="D340" s="81">
        <v>0</v>
      </c>
      <c r="E340" s="81">
        <v>10</v>
      </c>
      <c r="F340" s="81">
        <v>20</v>
      </c>
      <c r="G340" s="81">
        <v>10</v>
      </c>
    </row>
    <row r="341" spans="1:7">
      <c r="A341" s="74" t="s">
        <v>1531</v>
      </c>
      <c r="B341" s="74" t="s">
        <v>1532</v>
      </c>
      <c r="C341" s="81">
        <v>3</v>
      </c>
      <c r="D341" s="81">
        <v>0</v>
      </c>
      <c r="E341" s="81">
        <v>30</v>
      </c>
      <c r="F341" s="81">
        <v>0</v>
      </c>
      <c r="G341" s="81">
        <v>10</v>
      </c>
    </row>
    <row r="342" spans="1:7">
      <c r="A342" s="74" t="s">
        <v>1533</v>
      </c>
      <c r="B342" s="74" t="s">
        <v>1534</v>
      </c>
      <c r="C342" s="81">
        <v>3</v>
      </c>
      <c r="D342" s="81">
        <v>0</v>
      </c>
      <c r="E342" s="81">
        <v>30</v>
      </c>
      <c r="F342" s="81">
        <v>0</v>
      </c>
      <c r="G342" s="81">
        <v>10</v>
      </c>
    </row>
    <row r="343" spans="1:7">
      <c r="A343" s="74" t="s">
        <v>1535</v>
      </c>
      <c r="B343" s="74" t="s">
        <v>1536</v>
      </c>
      <c r="C343" s="81">
        <v>3</v>
      </c>
      <c r="D343" s="81">
        <v>10</v>
      </c>
      <c r="E343" s="81">
        <v>30</v>
      </c>
      <c r="F343" s="81">
        <v>0</v>
      </c>
      <c r="G343" s="81">
        <v>10</v>
      </c>
    </row>
    <row r="344" spans="1:7">
      <c r="A344" s="74" t="s">
        <v>1011</v>
      </c>
      <c r="B344" s="74" t="s">
        <v>1145</v>
      </c>
      <c r="C344" s="81">
        <v>4</v>
      </c>
      <c r="D344" s="81">
        <v>0</v>
      </c>
      <c r="E344" s="81">
        <v>10</v>
      </c>
      <c r="F344" s="81">
        <v>20</v>
      </c>
      <c r="G344" s="81">
        <v>10</v>
      </c>
    </row>
    <row r="345" spans="1:7">
      <c r="A345" s="74" t="s">
        <v>1095</v>
      </c>
      <c r="B345" s="74" t="s">
        <v>1223</v>
      </c>
      <c r="C345" s="81">
        <v>4</v>
      </c>
      <c r="D345" s="81">
        <v>0</v>
      </c>
      <c r="E345" s="81">
        <v>10</v>
      </c>
      <c r="F345" s="81">
        <v>20</v>
      </c>
      <c r="G345" s="81">
        <v>10</v>
      </c>
    </row>
    <row r="346" spans="1:7">
      <c r="A346" s="74" t="s">
        <v>1083</v>
      </c>
      <c r="B346" s="74" t="s">
        <v>1213</v>
      </c>
      <c r="C346" s="81">
        <v>4</v>
      </c>
      <c r="D346" s="81">
        <v>0</v>
      </c>
      <c r="E346" s="81">
        <v>10</v>
      </c>
      <c r="F346" s="81">
        <v>20</v>
      </c>
      <c r="G346" s="81">
        <v>10</v>
      </c>
    </row>
    <row r="347" spans="1:7">
      <c r="A347" s="74" t="s">
        <v>1537</v>
      </c>
      <c r="B347" s="74" t="s">
        <v>1538</v>
      </c>
      <c r="C347" s="81">
        <v>2</v>
      </c>
      <c r="D347" s="81">
        <v>10</v>
      </c>
      <c r="E347" s="81">
        <v>20</v>
      </c>
      <c r="F347" s="81">
        <v>0</v>
      </c>
      <c r="G347" s="81">
        <v>10</v>
      </c>
    </row>
    <row r="348" spans="1:7">
      <c r="A348" s="74" t="s">
        <v>1034</v>
      </c>
      <c r="B348" s="74" t="s">
        <v>1169</v>
      </c>
      <c r="C348" s="81">
        <v>2</v>
      </c>
      <c r="D348" s="81">
        <v>10</v>
      </c>
      <c r="E348" s="81">
        <v>10</v>
      </c>
      <c r="F348" s="81">
        <v>0</v>
      </c>
      <c r="G348" s="81">
        <v>10</v>
      </c>
    </row>
    <row r="349" spans="1:7">
      <c r="A349" s="74" t="s">
        <v>151</v>
      </c>
      <c r="B349" s="74" t="s">
        <v>152</v>
      </c>
      <c r="C349" s="81">
        <v>3</v>
      </c>
      <c r="D349" s="81">
        <v>20</v>
      </c>
      <c r="E349" s="81">
        <v>10</v>
      </c>
      <c r="F349" s="81">
        <v>0</v>
      </c>
      <c r="G349" s="81">
        <v>10</v>
      </c>
    </row>
    <row r="350" spans="1:7">
      <c r="A350" s="74" t="s">
        <v>1539</v>
      </c>
      <c r="B350" s="74" t="s">
        <v>1540</v>
      </c>
      <c r="C350" s="81">
        <v>3</v>
      </c>
      <c r="D350" s="81">
        <v>30</v>
      </c>
      <c r="E350" s="81">
        <v>0</v>
      </c>
      <c r="F350" s="81">
        <v>0</v>
      </c>
      <c r="G350" s="81">
        <v>10</v>
      </c>
    </row>
    <row r="351" spans="1:7">
      <c r="A351" s="74" t="s">
        <v>1541</v>
      </c>
      <c r="B351" s="74" t="s">
        <v>1542</v>
      </c>
      <c r="C351" s="81">
        <v>2</v>
      </c>
      <c r="D351" s="81">
        <v>30</v>
      </c>
      <c r="E351" s="81">
        <v>10</v>
      </c>
      <c r="F351" s="81">
        <v>0</v>
      </c>
      <c r="G351" s="81">
        <v>10</v>
      </c>
    </row>
    <row r="352" spans="1:7">
      <c r="A352" s="74" t="s">
        <v>1052</v>
      </c>
      <c r="B352" s="74" t="s">
        <v>1184</v>
      </c>
      <c r="C352" s="81">
        <v>3</v>
      </c>
      <c r="D352" s="81">
        <v>20</v>
      </c>
      <c r="E352" s="81">
        <v>10</v>
      </c>
      <c r="F352" s="81">
        <v>0</v>
      </c>
      <c r="G352" s="81">
        <v>10</v>
      </c>
    </row>
    <row r="353" spans="1:7">
      <c r="A353" s="74" t="s">
        <v>1543</v>
      </c>
      <c r="B353" s="74" t="s">
        <v>1544</v>
      </c>
      <c r="C353" s="81">
        <v>2</v>
      </c>
      <c r="D353" s="81">
        <v>10</v>
      </c>
      <c r="E353" s="81">
        <v>10</v>
      </c>
      <c r="F353" s="81">
        <v>0</v>
      </c>
      <c r="G353" s="81">
        <v>10</v>
      </c>
    </row>
    <row r="354" spans="1:7">
      <c r="A354" s="76" t="s">
        <v>1584</v>
      </c>
      <c r="B354" s="76" t="s">
        <v>1585</v>
      </c>
      <c r="C354" s="83">
        <v>3</v>
      </c>
      <c r="D354" s="83">
        <v>0</v>
      </c>
      <c r="E354" s="83">
        <v>0</v>
      </c>
      <c r="F354" s="83">
        <v>0</v>
      </c>
      <c r="G354" s="83">
        <v>0</v>
      </c>
    </row>
    <row r="355" spans="1:7">
      <c r="A355" s="74" t="s">
        <v>1049</v>
      </c>
      <c r="B355" s="74" t="s">
        <v>1181</v>
      </c>
      <c r="C355" s="81">
        <v>3</v>
      </c>
      <c r="D355" s="81">
        <v>25</v>
      </c>
      <c r="E355" s="81">
        <v>15</v>
      </c>
      <c r="F355" s="81">
        <v>0</v>
      </c>
      <c r="G355" s="81">
        <v>10</v>
      </c>
    </row>
    <row r="356" spans="1:7">
      <c r="A356" s="74" t="s">
        <v>1077</v>
      </c>
      <c r="B356" s="74" t="s">
        <v>1207</v>
      </c>
      <c r="C356" s="81">
        <v>2</v>
      </c>
      <c r="D356" s="81">
        <v>20</v>
      </c>
      <c r="E356" s="81">
        <v>20</v>
      </c>
      <c r="F356" s="81">
        <v>0</v>
      </c>
      <c r="G356" s="81">
        <v>10</v>
      </c>
    </row>
    <row r="357" spans="1:7">
      <c r="A357" s="74" t="s">
        <v>1545</v>
      </c>
      <c r="B357" s="74" t="s">
        <v>1546</v>
      </c>
      <c r="C357" s="81">
        <v>2</v>
      </c>
      <c r="D357" s="81">
        <v>20</v>
      </c>
      <c r="E357" s="81">
        <v>20</v>
      </c>
      <c r="F357" s="81">
        <v>0</v>
      </c>
      <c r="G357" s="81">
        <v>10</v>
      </c>
    </row>
    <row r="358" spans="1:7">
      <c r="A358" s="74" t="s">
        <v>1028</v>
      </c>
      <c r="B358" s="74" t="s">
        <v>1547</v>
      </c>
      <c r="C358" s="81">
        <v>3</v>
      </c>
      <c r="D358" s="81">
        <v>30</v>
      </c>
      <c r="E358" s="81">
        <v>10</v>
      </c>
      <c r="F358" s="81">
        <v>0</v>
      </c>
      <c r="G358" s="81">
        <v>10</v>
      </c>
    </row>
    <row r="359" spans="1:7">
      <c r="A359" s="74" t="s">
        <v>1018</v>
      </c>
      <c r="B359" s="74" t="s">
        <v>1152</v>
      </c>
      <c r="C359" s="81">
        <v>2</v>
      </c>
      <c r="D359" s="81">
        <v>10</v>
      </c>
      <c r="E359" s="81">
        <v>20</v>
      </c>
      <c r="F359" s="81">
        <v>0</v>
      </c>
      <c r="G359" s="81">
        <v>10</v>
      </c>
    </row>
    <row r="360" spans="1:7">
      <c r="A360" s="58" t="s">
        <v>3365</v>
      </c>
      <c r="B360" s="58" t="s">
        <v>100</v>
      </c>
      <c r="C360" s="58">
        <v>3</v>
      </c>
      <c r="D360" s="58">
        <v>20</v>
      </c>
      <c r="E360" s="58">
        <v>10</v>
      </c>
      <c r="F360" s="58">
        <v>0</v>
      </c>
      <c r="G360" s="58">
        <v>10</v>
      </c>
    </row>
  </sheetData>
  <autoFilter ref="A1:G54750"/>
  <conditionalFormatting sqref="A1:B1">
    <cfRule type="duplicateValues" dxfId="58" priority="4"/>
  </conditionalFormatting>
  <conditionalFormatting sqref="A2:B337">
    <cfRule type="duplicateValues" dxfId="57" priority="3"/>
  </conditionalFormatting>
  <conditionalFormatting sqref="A1:B339 A341:B341 A343:B359">
    <cfRule type="duplicateValues" dxfId="56" priority="5"/>
  </conditionalFormatting>
  <conditionalFormatting sqref="A340:B340">
    <cfRule type="duplicateValues" dxfId="55" priority="2"/>
  </conditionalFormatting>
  <conditionalFormatting sqref="A342:B342">
    <cfRule type="duplicateValues" dxfId="54" priority="1"/>
  </conditionalFormatting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5146"/>
  <sheetViews>
    <sheetView workbookViewId="0">
      <selection activeCell="A2" sqref="A2:XFD54750"/>
    </sheetView>
  </sheetViews>
  <sheetFormatPr defaultColWidth="12.875" defaultRowHeight="15"/>
  <cols>
    <col min="1" max="3" width="12.875" style="58"/>
    <col min="4" max="4" width="12.875" style="59"/>
    <col min="5" max="5" width="12.875" style="78"/>
    <col min="6" max="6" width="16.75" style="58" customWidth="1"/>
    <col min="7" max="16384" width="12.875" style="58"/>
  </cols>
  <sheetData>
    <row r="1" spans="1:6" ht="30.75" customHeight="1">
      <c r="A1" s="58" t="s">
        <v>40</v>
      </c>
      <c r="B1" s="58" t="s">
        <v>1586</v>
      </c>
      <c r="C1" s="62" t="s">
        <v>3348</v>
      </c>
      <c r="D1" s="59" t="s">
        <v>36</v>
      </c>
      <c r="E1" s="78" t="s">
        <v>37</v>
      </c>
      <c r="F1" s="60" t="s">
        <v>1586</v>
      </c>
    </row>
    <row r="2" spans="1:6" ht="15.75">
      <c r="A2" s="58" t="s">
        <v>2069</v>
      </c>
      <c r="B2" s="58" t="s">
        <v>2070</v>
      </c>
      <c r="C2" s="58" t="s">
        <v>166</v>
      </c>
      <c r="D2" s="59" t="s">
        <v>3345</v>
      </c>
      <c r="E2" s="79" t="s">
        <v>3332</v>
      </c>
      <c r="F2" s="58" t="s">
        <v>2070</v>
      </c>
    </row>
    <row r="3" spans="1:6" ht="15.75">
      <c r="A3" s="58" t="s">
        <v>297</v>
      </c>
      <c r="B3" s="58" t="s">
        <v>2070</v>
      </c>
      <c r="C3" s="58" t="s">
        <v>166</v>
      </c>
      <c r="D3" s="59" t="s">
        <v>3345</v>
      </c>
      <c r="E3" s="79" t="s">
        <v>3332</v>
      </c>
      <c r="F3" s="58" t="s">
        <v>2070</v>
      </c>
    </row>
    <row r="4" spans="1:6" ht="15.75">
      <c r="A4" s="58" t="s">
        <v>2071</v>
      </c>
      <c r="B4" s="58" t="s">
        <v>2070</v>
      </c>
      <c r="C4" s="58" t="s">
        <v>166</v>
      </c>
      <c r="D4" s="59" t="s">
        <v>3345</v>
      </c>
      <c r="E4" s="79" t="s">
        <v>3332</v>
      </c>
      <c r="F4" s="58" t="s">
        <v>2070</v>
      </c>
    </row>
    <row r="5" spans="1:6" ht="15.75">
      <c r="A5" s="58" t="s">
        <v>298</v>
      </c>
      <c r="B5" s="58" t="s">
        <v>2070</v>
      </c>
      <c r="C5" s="58" t="s">
        <v>166</v>
      </c>
      <c r="D5" s="59" t="s">
        <v>3345</v>
      </c>
      <c r="E5" s="79" t="s">
        <v>3332</v>
      </c>
      <c r="F5" s="58" t="s">
        <v>2070</v>
      </c>
    </row>
    <row r="6" spans="1:6" ht="15.75">
      <c r="A6" s="58" t="s">
        <v>299</v>
      </c>
      <c r="B6" s="58" t="s">
        <v>2070</v>
      </c>
      <c r="C6" s="58" t="s">
        <v>166</v>
      </c>
      <c r="D6" s="59" t="s">
        <v>3345</v>
      </c>
      <c r="E6" s="79" t="s">
        <v>3332</v>
      </c>
      <c r="F6" s="58" t="s">
        <v>2070</v>
      </c>
    </row>
    <row r="7" spans="1:6" ht="15.75">
      <c r="A7" s="58" t="s">
        <v>300</v>
      </c>
      <c r="B7" s="58" t="s">
        <v>2070</v>
      </c>
      <c r="C7" s="58" t="s">
        <v>166</v>
      </c>
      <c r="D7" s="59" t="s">
        <v>3345</v>
      </c>
      <c r="E7" s="79" t="s">
        <v>3332</v>
      </c>
      <c r="F7" s="58" t="s">
        <v>2070</v>
      </c>
    </row>
    <row r="8" spans="1:6" ht="15.75">
      <c r="A8" s="58" t="s">
        <v>301</v>
      </c>
      <c r="B8" s="58" t="s">
        <v>2070</v>
      </c>
      <c r="C8" s="58" t="s">
        <v>166</v>
      </c>
      <c r="D8" s="59" t="s">
        <v>3345</v>
      </c>
      <c r="E8" s="79" t="s">
        <v>3332</v>
      </c>
      <c r="F8" s="58" t="s">
        <v>2070</v>
      </c>
    </row>
    <row r="9" spans="1:6" ht="15.75">
      <c r="A9" s="58" t="s">
        <v>2072</v>
      </c>
      <c r="B9" s="58" t="s">
        <v>2070</v>
      </c>
      <c r="C9" s="58" t="s">
        <v>166</v>
      </c>
      <c r="D9" s="59" t="s">
        <v>3345</v>
      </c>
      <c r="E9" s="79" t="s">
        <v>3332</v>
      </c>
      <c r="F9" s="58" t="s">
        <v>2070</v>
      </c>
    </row>
    <row r="10" spans="1:6" ht="15.75">
      <c r="A10" s="58" t="s">
        <v>2073</v>
      </c>
      <c r="B10" s="58" t="s">
        <v>2070</v>
      </c>
      <c r="C10" s="58" t="s">
        <v>166</v>
      </c>
      <c r="D10" s="59" t="s">
        <v>3345</v>
      </c>
      <c r="E10" s="79" t="s">
        <v>3332</v>
      </c>
      <c r="F10" s="58" t="s">
        <v>2070</v>
      </c>
    </row>
    <row r="11" spans="1:6" ht="15.75">
      <c r="A11" s="58" t="s">
        <v>302</v>
      </c>
      <c r="B11" s="58" t="s">
        <v>2070</v>
      </c>
      <c r="C11" s="58" t="s">
        <v>166</v>
      </c>
      <c r="D11" s="59" t="s">
        <v>3345</v>
      </c>
      <c r="E11" s="79" t="s">
        <v>3332</v>
      </c>
      <c r="F11" s="58" t="s">
        <v>2070</v>
      </c>
    </row>
    <row r="12" spans="1:6" ht="15.75">
      <c r="A12" s="58" t="s">
        <v>2074</v>
      </c>
      <c r="B12" s="58" t="s">
        <v>2070</v>
      </c>
      <c r="C12" s="58" t="s">
        <v>166</v>
      </c>
      <c r="D12" s="59" t="s">
        <v>3345</v>
      </c>
      <c r="E12" s="79" t="s">
        <v>3332</v>
      </c>
      <c r="F12" s="58" t="s">
        <v>2070</v>
      </c>
    </row>
    <row r="13" spans="1:6" ht="15.75">
      <c r="A13" s="58" t="s">
        <v>2075</v>
      </c>
      <c r="B13" s="58" t="s">
        <v>2070</v>
      </c>
      <c r="C13" s="58" t="s">
        <v>166</v>
      </c>
      <c r="D13" s="59" t="s">
        <v>3345</v>
      </c>
      <c r="E13" s="79" t="s">
        <v>3332</v>
      </c>
      <c r="F13" s="58" t="s">
        <v>2070</v>
      </c>
    </row>
    <row r="14" spans="1:6" ht="15.75">
      <c r="A14" s="58" t="s">
        <v>251</v>
      </c>
      <c r="B14" s="58" t="s">
        <v>2070</v>
      </c>
      <c r="C14" s="58" t="s">
        <v>166</v>
      </c>
      <c r="D14" s="59" t="s">
        <v>3345</v>
      </c>
      <c r="E14" s="79" t="s">
        <v>3332</v>
      </c>
      <c r="F14" s="58" t="s">
        <v>2070</v>
      </c>
    </row>
    <row r="15" spans="1:6" ht="15.75">
      <c r="A15" s="58" t="s">
        <v>2076</v>
      </c>
      <c r="B15" s="58" t="s">
        <v>2070</v>
      </c>
      <c r="C15" s="58" t="s">
        <v>166</v>
      </c>
      <c r="D15" s="59" t="s">
        <v>3345</v>
      </c>
      <c r="E15" s="79" t="s">
        <v>3332</v>
      </c>
      <c r="F15" s="58" t="s">
        <v>2070</v>
      </c>
    </row>
    <row r="16" spans="1:6" ht="15.75">
      <c r="A16" s="58" t="s">
        <v>303</v>
      </c>
      <c r="B16" s="58" t="s">
        <v>2070</v>
      </c>
      <c r="C16" s="58" t="s">
        <v>166</v>
      </c>
      <c r="D16" s="59" t="s">
        <v>3345</v>
      </c>
      <c r="E16" s="79" t="s">
        <v>3332</v>
      </c>
      <c r="F16" s="58" t="s">
        <v>2070</v>
      </c>
    </row>
    <row r="17" spans="1:6" ht="15.75">
      <c r="A17" s="58" t="s">
        <v>157</v>
      </c>
      <c r="B17" s="58" t="s">
        <v>2070</v>
      </c>
      <c r="C17" s="58" t="s">
        <v>166</v>
      </c>
      <c r="D17" s="59" t="s">
        <v>3345</v>
      </c>
      <c r="E17" s="79" t="s">
        <v>3332</v>
      </c>
      <c r="F17" s="58" t="s">
        <v>2070</v>
      </c>
    </row>
    <row r="18" spans="1:6" ht="15.75">
      <c r="A18" s="58" t="s">
        <v>2077</v>
      </c>
      <c r="B18" s="58" t="s">
        <v>2070</v>
      </c>
      <c r="C18" s="58" t="s">
        <v>166</v>
      </c>
      <c r="D18" s="59" t="s">
        <v>3345</v>
      </c>
      <c r="E18" s="79" t="s">
        <v>3332</v>
      </c>
      <c r="F18" s="58" t="s">
        <v>2070</v>
      </c>
    </row>
    <row r="19" spans="1:6" ht="15.75">
      <c r="A19" s="58" t="s">
        <v>2078</v>
      </c>
      <c r="B19" s="58" t="s">
        <v>2070</v>
      </c>
      <c r="C19" s="58" t="s">
        <v>166</v>
      </c>
      <c r="D19" s="59" t="s">
        <v>3345</v>
      </c>
      <c r="E19" s="79" t="s">
        <v>3332</v>
      </c>
      <c r="F19" s="58" t="s">
        <v>2070</v>
      </c>
    </row>
    <row r="20" spans="1:6" ht="15.75">
      <c r="A20" s="58" t="s">
        <v>2079</v>
      </c>
      <c r="B20" s="58" t="s">
        <v>2070</v>
      </c>
      <c r="C20" s="58" t="s">
        <v>166</v>
      </c>
      <c r="D20" s="59" t="s">
        <v>3345</v>
      </c>
      <c r="E20" s="79" t="s">
        <v>3332</v>
      </c>
      <c r="F20" s="58" t="s">
        <v>2070</v>
      </c>
    </row>
    <row r="21" spans="1:6" ht="15.75">
      <c r="A21" s="58" t="s">
        <v>288</v>
      </c>
      <c r="B21" s="58" t="s">
        <v>2070</v>
      </c>
      <c r="C21" s="58" t="s">
        <v>166</v>
      </c>
      <c r="D21" s="59" t="s">
        <v>3345</v>
      </c>
      <c r="E21" s="79" t="s">
        <v>3332</v>
      </c>
      <c r="F21" s="58" t="s">
        <v>2070</v>
      </c>
    </row>
    <row r="22" spans="1:6" ht="15.75">
      <c r="A22" s="58" t="s">
        <v>304</v>
      </c>
      <c r="B22" s="58" t="s">
        <v>2070</v>
      </c>
      <c r="C22" s="58" t="s">
        <v>166</v>
      </c>
      <c r="D22" s="59" t="s">
        <v>3345</v>
      </c>
      <c r="E22" s="79" t="s">
        <v>3332</v>
      </c>
      <c r="F22" s="58" t="s">
        <v>2070</v>
      </c>
    </row>
    <row r="23" spans="1:6" ht="15.75">
      <c r="A23" s="58" t="s">
        <v>2080</v>
      </c>
      <c r="B23" s="58" t="s">
        <v>2070</v>
      </c>
      <c r="C23" s="58" t="s">
        <v>166</v>
      </c>
      <c r="D23" s="59" t="s">
        <v>3345</v>
      </c>
      <c r="E23" s="79" t="s">
        <v>3332</v>
      </c>
      <c r="F23" s="58" t="s">
        <v>2070</v>
      </c>
    </row>
    <row r="24" spans="1:6" ht="15.75">
      <c r="A24" s="58" t="s">
        <v>2081</v>
      </c>
      <c r="B24" s="58" t="s">
        <v>2070</v>
      </c>
      <c r="C24" s="58" t="s">
        <v>166</v>
      </c>
      <c r="D24" s="59" t="s">
        <v>3345</v>
      </c>
      <c r="E24" s="79" t="s">
        <v>3332</v>
      </c>
      <c r="F24" s="58" t="s">
        <v>2070</v>
      </c>
    </row>
    <row r="25" spans="1:6" ht="15.75">
      <c r="A25" s="58" t="s">
        <v>2082</v>
      </c>
      <c r="B25" s="58" t="s">
        <v>2070</v>
      </c>
      <c r="C25" s="58" t="s">
        <v>166</v>
      </c>
      <c r="D25" s="59" t="s">
        <v>3345</v>
      </c>
      <c r="E25" s="79" t="s">
        <v>3332</v>
      </c>
      <c r="F25" s="58" t="s">
        <v>2070</v>
      </c>
    </row>
    <row r="26" spans="1:6" ht="15.75">
      <c r="A26" s="58" t="s">
        <v>1767</v>
      </c>
      <c r="B26" s="58" t="s">
        <v>2070</v>
      </c>
      <c r="C26" s="58" t="s">
        <v>166</v>
      </c>
      <c r="D26" s="59" t="s">
        <v>3345</v>
      </c>
      <c r="E26" s="79" t="s">
        <v>3332</v>
      </c>
      <c r="F26" s="58" t="s">
        <v>2070</v>
      </c>
    </row>
    <row r="27" spans="1:6" ht="15.75">
      <c r="A27" s="58" t="s">
        <v>305</v>
      </c>
      <c r="B27" s="58" t="s">
        <v>2070</v>
      </c>
      <c r="C27" s="58" t="s">
        <v>166</v>
      </c>
      <c r="D27" s="59" t="s">
        <v>3345</v>
      </c>
      <c r="E27" s="79" t="s">
        <v>3332</v>
      </c>
      <c r="F27" s="58" t="s">
        <v>2070</v>
      </c>
    </row>
    <row r="28" spans="1:6" ht="15.75">
      <c r="A28" s="58" t="s">
        <v>2083</v>
      </c>
      <c r="B28" s="58" t="s">
        <v>2070</v>
      </c>
      <c r="C28" s="58" t="s">
        <v>166</v>
      </c>
      <c r="D28" s="59" t="s">
        <v>3345</v>
      </c>
      <c r="E28" s="79" t="s">
        <v>3332</v>
      </c>
      <c r="F28" s="58" t="s">
        <v>2070</v>
      </c>
    </row>
    <row r="29" spans="1:6" ht="15.75">
      <c r="A29" s="58" t="s">
        <v>2084</v>
      </c>
      <c r="B29" s="58" t="s">
        <v>2070</v>
      </c>
      <c r="C29" s="58" t="s">
        <v>166</v>
      </c>
      <c r="D29" s="59" t="s">
        <v>3345</v>
      </c>
      <c r="E29" s="79" t="s">
        <v>3332</v>
      </c>
      <c r="F29" s="58" t="s">
        <v>2070</v>
      </c>
    </row>
    <row r="30" spans="1:6" ht="15.75">
      <c r="A30" s="58" t="s">
        <v>306</v>
      </c>
      <c r="B30" s="58" t="s">
        <v>2070</v>
      </c>
      <c r="C30" s="58" t="s">
        <v>166</v>
      </c>
      <c r="D30" s="59" t="s">
        <v>3345</v>
      </c>
      <c r="E30" s="79" t="s">
        <v>3332</v>
      </c>
      <c r="F30" s="58" t="s">
        <v>2070</v>
      </c>
    </row>
    <row r="31" spans="1:6" ht="15.75">
      <c r="A31" s="58" t="s">
        <v>307</v>
      </c>
      <c r="B31" s="58" t="s">
        <v>2070</v>
      </c>
      <c r="C31" s="58" t="s">
        <v>166</v>
      </c>
      <c r="D31" s="59" t="s">
        <v>3345</v>
      </c>
      <c r="E31" s="79" t="s">
        <v>3332</v>
      </c>
      <c r="F31" s="58" t="s">
        <v>2070</v>
      </c>
    </row>
    <row r="32" spans="1:6" ht="15.75">
      <c r="A32" s="58" t="s">
        <v>308</v>
      </c>
      <c r="B32" s="58" t="s">
        <v>2070</v>
      </c>
      <c r="C32" s="58" t="s">
        <v>166</v>
      </c>
      <c r="D32" s="59" t="s">
        <v>3345</v>
      </c>
      <c r="E32" s="79" t="s">
        <v>3332</v>
      </c>
      <c r="F32" s="58" t="s">
        <v>2070</v>
      </c>
    </row>
    <row r="33" spans="1:6" ht="15.75">
      <c r="A33" s="58" t="s">
        <v>1783</v>
      </c>
      <c r="B33" s="58" t="s">
        <v>2070</v>
      </c>
      <c r="C33" s="58" t="s">
        <v>166</v>
      </c>
      <c r="D33" s="59" t="s">
        <v>3345</v>
      </c>
      <c r="E33" s="79" t="s">
        <v>3332</v>
      </c>
      <c r="F33" s="58" t="s">
        <v>2070</v>
      </c>
    </row>
    <row r="34" spans="1:6" ht="15.75">
      <c r="A34" s="58" t="s">
        <v>2085</v>
      </c>
      <c r="B34" s="58" t="s">
        <v>2070</v>
      </c>
      <c r="C34" s="58" t="s">
        <v>166</v>
      </c>
      <c r="D34" s="59" t="s">
        <v>3345</v>
      </c>
      <c r="E34" s="79" t="s">
        <v>3332</v>
      </c>
      <c r="F34" s="58" t="s">
        <v>2070</v>
      </c>
    </row>
    <row r="35" spans="1:6" ht="15.75">
      <c r="A35" s="58" t="s">
        <v>2086</v>
      </c>
      <c r="B35" s="58" t="s">
        <v>2070</v>
      </c>
      <c r="C35" s="58" t="s">
        <v>166</v>
      </c>
      <c r="D35" s="59" t="s">
        <v>3345</v>
      </c>
      <c r="E35" s="79" t="s">
        <v>3332</v>
      </c>
      <c r="F35" s="58" t="s">
        <v>2070</v>
      </c>
    </row>
    <row r="36" spans="1:6" ht="15.75">
      <c r="A36" s="58" t="s">
        <v>310</v>
      </c>
      <c r="B36" s="58" t="s">
        <v>2070</v>
      </c>
      <c r="C36" s="58" t="s">
        <v>166</v>
      </c>
      <c r="D36" s="59" t="s">
        <v>3345</v>
      </c>
      <c r="E36" s="79" t="s">
        <v>3332</v>
      </c>
      <c r="F36" s="58" t="s">
        <v>2070</v>
      </c>
    </row>
    <row r="37" spans="1:6" ht="15.75">
      <c r="A37" s="58" t="s">
        <v>2087</v>
      </c>
      <c r="B37" s="58" t="s">
        <v>2070</v>
      </c>
      <c r="C37" s="58" t="s">
        <v>166</v>
      </c>
      <c r="D37" s="59" t="s">
        <v>3345</v>
      </c>
      <c r="E37" s="79" t="s">
        <v>3332</v>
      </c>
      <c r="F37" s="58" t="s">
        <v>2070</v>
      </c>
    </row>
    <row r="38" spans="1:6" ht="15.75">
      <c r="A38" s="58" t="s">
        <v>311</v>
      </c>
      <c r="B38" s="58" t="s">
        <v>2070</v>
      </c>
      <c r="C38" s="58" t="s">
        <v>166</v>
      </c>
      <c r="D38" s="59" t="s">
        <v>3345</v>
      </c>
      <c r="E38" s="79" t="s">
        <v>3332</v>
      </c>
      <c r="F38" s="58" t="s">
        <v>2070</v>
      </c>
    </row>
    <row r="39" spans="1:6" ht="15.75">
      <c r="A39" s="58" t="s">
        <v>2088</v>
      </c>
      <c r="B39" s="58" t="s">
        <v>2070</v>
      </c>
      <c r="C39" s="58" t="s">
        <v>166</v>
      </c>
      <c r="D39" s="59" t="s">
        <v>3345</v>
      </c>
      <c r="E39" s="79" t="s">
        <v>3332</v>
      </c>
      <c r="F39" s="58" t="s">
        <v>2070</v>
      </c>
    </row>
    <row r="40" spans="1:6" ht="15.75">
      <c r="A40" s="58" t="s">
        <v>313</v>
      </c>
      <c r="B40" s="58" t="s">
        <v>2089</v>
      </c>
      <c r="C40" s="58" t="s">
        <v>3349</v>
      </c>
      <c r="D40" s="59" t="s">
        <v>3345</v>
      </c>
      <c r="E40" s="79" t="s">
        <v>3332</v>
      </c>
      <c r="F40" s="58" t="s">
        <v>2089</v>
      </c>
    </row>
    <row r="41" spans="1:6" ht="15.75">
      <c r="A41" s="58" t="s">
        <v>314</v>
      </c>
      <c r="B41" s="58" t="s">
        <v>2089</v>
      </c>
      <c r="C41" s="58" t="s">
        <v>3349</v>
      </c>
      <c r="D41" s="59" t="s">
        <v>3345</v>
      </c>
      <c r="E41" s="79" t="s">
        <v>3332</v>
      </c>
      <c r="F41" s="58" t="s">
        <v>2089</v>
      </c>
    </row>
    <row r="42" spans="1:6" ht="15.75">
      <c r="A42" s="58" t="s">
        <v>315</v>
      </c>
      <c r="B42" s="58" t="s">
        <v>2089</v>
      </c>
      <c r="C42" s="58" t="s">
        <v>3349</v>
      </c>
      <c r="D42" s="59" t="s">
        <v>3345</v>
      </c>
      <c r="E42" s="79" t="s">
        <v>3332</v>
      </c>
      <c r="F42" s="58" t="s">
        <v>2089</v>
      </c>
    </row>
    <row r="43" spans="1:6" ht="15.75">
      <c r="A43" s="58" t="s">
        <v>316</v>
      </c>
      <c r="B43" s="58" t="s">
        <v>2089</v>
      </c>
      <c r="C43" s="58" t="s">
        <v>3349</v>
      </c>
      <c r="D43" s="59" t="s">
        <v>3345</v>
      </c>
      <c r="E43" s="79" t="s">
        <v>3332</v>
      </c>
      <c r="F43" s="58" t="s">
        <v>2089</v>
      </c>
    </row>
    <row r="44" spans="1:6" ht="15.75">
      <c r="A44" s="58" t="s">
        <v>317</v>
      </c>
      <c r="B44" s="58" t="s">
        <v>2089</v>
      </c>
      <c r="C44" s="58" t="s">
        <v>3349</v>
      </c>
      <c r="D44" s="59" t="s">
        <v>3345</v>
      </c>
      <c r="E44" s="79" t="s">
        <v>3332</v>
      </c>
      <c r="F44" s="58" t="s">
        <v>2089</v>
      </c>
    </row>
    <row r="45" spans="1:6" ht="15.75">
      <c r="A45" s="58" t="s">
        <v>1768</v>
      </c>
      <c r="B45" s="58" t="s">
        <v>2089</v>
      </c>
      <c r="C45" s="58" t="s">
        <v>3349</v>
      </c>
      <c r="D45" s="59" t="s">
        <v>3345</v>
      </c>
      <c r="E45" s="79" t="s">
        <v>3332</v>
      </c>
      <c r="F45" s="58" t="s">
        <v>2089</v>
      </c>
    </row>
    <row r="46" spans="1:6" ht="15.75">
      <c r="A46" s="58" t="s">
        <v>318</v>
      </c>
      <c r="B46" s="58" t="s">
        <v>2089</v>
      </c>
      <c r="C46" s="58" t="s">
        <v>3349</v>
      </c>
      <c r="D46" s="59" t="s">
        <v>3345</v>
      </c>
      <c r="E46" s="79" t="s">
        <v>3332</v>
      </c>
      <c r="F46" s="58" t="s">
        <v>2089</v>
      </c>
    </row>
    <row r="47" spans="1:6" ht="15.75">
      <c r="A47" s="58" t="s">
        <v>1769</v>
      </c>
      <c r="B47" s="58" t="s">
        <v>2089</v>
      </c>
      <c r="C47" s="58" t="s">
        <v>3349</v>
      </c>
      <c r="D47" s="59" t="s">
        <v>3345</v>
      </c>
      <c r="E47" s="79" t="s">
        <v>3332</v>
      </c>
      <c r="F47" s="58" t="s">
        <v>2089</v>
      </c>
    </row>
    <row r="48" spans="1:6" ht="15.75">
      <c r="A48" s="58" t="s">
        <v>1770</v>
      </c>
      <c r="B48" s="58" t="s">
        <v>2089</v>
      </c>
      <c r="C48" s="58" t="s">
        <v>3349</v>
      </c>
      <c r="D48" s="59" t="s">
        <v>3345</v>
      </c>
      <c r="E48" s="79" t="s">
        <v>3332</v>
      </c>
      <c r="F48" s="58" t="s">
        <v>2089</v>
      </c>
    </row>
    <row r="49" spans="1:6" ht="15.75">
      <c r="A49" s="58" t="s">
        <v>319</v>
      </c>
      <c r="B49" s="58" t="s">
        <v>2089</v>
      </c>
      <c r="C49" s="58" t="s">
        <v>3349</v>
      </c>
      <c r="D49" s="59" t="s">
        <v>3345</v>
      </c>
      <c r="E49" s="79" t="s">
        <v>3332</v>
      </c>
      <c r="F49" s="58" t="s">
        <v>2089</v>
      </c>
    </row>
    <row r="50" spans="1:6" ht="15.75">
      <c r="A50" s="58" t="s">
        <v>320</v>
      </c>
      <c r="B50" s="58" t="s">
        <v>2089</v>
      </c>
      <c r="C50" s="58" t="s">
        <v>3349</v>
      </c>
      <c r="D50" s="59" t="s">
        <v>3345</v>
      </c>
      <c r="E50" s="79" t="s">
        <v>3332</v>
      </c>
      <c r="F50" s="58" t="s">
        <v>2089</v>
      </c>
    </row>
    <row r="51" spans="1:6" ht="15.75">
      <c r="A51" s="58" t="s">
        <v>1771</v>
      </c>
      <c r="B51" s="58" t="s">
        <v>2089</v>
      </c>
      <c r="C51" s="58" t="s">
        <v>3349</v>
      </c>
      <c r="D51" s="59" t="s">
        <v>3345</v>
      </c>
      <c r="E51" s="79" t="s">
        <v>3332</v>
      </c>
      <c r="F51" s="58" t="s">
        <v>2089</v>
      </c>
    </row>
    <row r="52" spans="1:6" ht="15.75">
      <c r="A52" s="58" t="s">
        <v>1772</v>
      </c>
      <c r="B52" s="58" t="s">
        <v>2089</v>
      </c>
      <c r="C52" s="58" t="s">
        <v>3349</v>
      </c>
      <c r="D52" s="59" t="s">
        <v>3345</v>
      </c>
      <c r="E52" s="79" t="s">
        <v>3332</v>
      </c>
      <c r="F52" s="58" t="s">
        <v>2089</v>
      </c>
    </row>
    <row r="53" spans="1:6" ht="15.75">
      <c r="A53" s="58" t="s">
        <v>321</v>
      </c>
      <c r="B53" s="58" t="s">
        <v>2089</v>
      </c>
      <c r="C53" s="58" t="s">
        <v>3349</v>
      </c>
      <c r="D53" s="59" t="s">
        <v>3345</v>
      </c>
      <c r="E53" s="79" t="s">
        <v>3332</v>
      </c>
      <c r="F53" s="58" t="s">
        <v>2089</v>
      </c>
    </row>
    <row r="54" spans="1:6" ht="15.75">
      <c r="A54" s="58" t="s">
        <v>322</v>
      </c>
      <c r="B54" s="58" t="s">
        <v>2089</v>
      </c>
      <c r="C54" s="58" t="s">
        <v>3349</v>
      </c>
      <c r="D54" s="59" t="s">
        <v>3345</v>
      </c>
      <c r="E54" s="79" t="s">
        <v>3332</v>
      </c>
      <c r="F54" s="58" t="s">
        <v>2089</v>
      </c>
    </row>
    <row r="55" spans="1:6" ht="15.75">
      <c r="A55" s="58" t="s">
        <v>1773</v>
      </c>
      <c r="B55" s="58" t="s">
        <v>2089</v>
      </c>
      <c r="C55" s="58" t="s">
        <v>3349</v>
      </c>
      <c r="D55" s="59" t="s">
        <v>3345</v>
      </c>
      <c r="E55" s="79" t="s">
        <v>3332</v>
      </c>
      <c r="F55" s="58" t="s">
        <v>2089</v>
      </c>
    </row>
    <row r="56" spans="1:6" ht="15.75">
      <c r="A56" s="58" t="s">
        <v>323</v>
      </c>
      <c r="B56" s="58" t="s">
        <v>2089</v>
      </c>
      <c r="C56" s="58" t="s">
        <v>3349</v>
      </c>
      <c r="D56" s="59" t="s">
        <v>3345</v>
      </c>
      <c r="E56" s="79" t="s">
        <v>3332</v>
      </c>
      <c r="F56" s="58" t="s">
        <v>2089</v>
      </c>
    </row>
    <row r="57" spans="1:6" ht="15.75">
      <c r="A57" s="58" t="s">
        <v>1774</v>
      </c>
      <c r="B57" s="58" t="s">
        <v>2089</v>
      </c>
      <c r="C57" s="58" t="s">
        <v>3349</v>
      </c>
      <c r="D57" s="59" t="s">
        <v>3345</v>
      </c>
      <c r="E57" s="79" t="s">
        <v>3332</v>
      </c>
      <c r="F57" s="58" t="s">
        <v>2089</v>
      </c>
    </row>
    <row r="58" spans="1:6" ht="15.75">
      <c r="A58" s="58" t="s">
        <v>158</v>
      </c>
      <c r="B58" s="58" t="s">
        <v>2089</v>
      </c>
      <c r="C58" s="58" t="s">
        <v>3349</v>
      </c>
      <c r="D58" s="59" t="s">
        <v>3345</v>
      </c>
      <c r="E58" s="79" t="s">
        <v>3332</v>
      </c>
      <c r="F58" s="58" t="s">
        <v>2089</v>
      </c>
    </row>
    <row r="59" spans="1:6" ht="15.75">
      <c r="A59" s="58" t="s">
        <v>1775</v>
      </c>
      <c r="B59" s="58" t="s">
        <v>2089</v>
      </c>
      <c r="C59" s="58" t="s">
        <v>3349</v>
      </c>
      <c r="D59" s="59" t="s">
        <v>3345</v>
      </c>
      <c r="E59" s="79" t="s">
        <v>3332</v>
      </c>
      <c r="F59" s="58" t="s">
        <v>2089</v>
      </c>
    </row>
    <row r="60" spans="1:6" ht="15.75">
      <c r="A60" s="58" t="s">
        <v>324</v>
      </c>
      <c r="B60" s="58" t="s">
        <v>2089</v>
      </c>
      <c r="C60" s="58" t="s">
        <v>3349</v>
      </c>
      <c r="D60" s="59" t="s">
        <v>3345</v>
      </c>
      <c r="E60" s="79" t="s">
        <v>3332</v>
      </c>
      <c r="F60" s="58" t="s">
        <v>2089</v>
      </c>
    </row>
    <row r="61" spans="1:6" ht="15.75">
      <c r="A61" s="58" t="s">
        <v>1776</v>
      </c>
      <c r="B61" s="58" t="s">
        <v>2089</v>
      </c>
      <c r="C61" s="58" t="s">
        <v>3349</v>
      </c>
      <c r="D61" s="59" t="s">
        <v>3345</v>
      </c>
      <c r="E61" s="79" t="s">
        <v>3332</v>
      </c>
      <c r="F61" s="58" t="s">
        <v>2089</v>
      </c>
    </row>
    <row r="62" spans="1:6" ht="15.75">
      <c r="A62" s="58" t="s">
        <v>1777</v>
      </c>
      <c r="B62" s="58" t="s">
        <v>2089</v>
      </c>
      <c r="C62" s="58" t="s">
        <v>3349</v>
      </c>
      <c r="D62" s="59" t="s">
        <v>3345</v>
      </c>
      <c r="E62" s="79" t="s">
        <v>3332</v>
      </c>
      <c r="F62" s="58" t="s">
        <v>2089</v>
      </c>
    </row>
    <row r="63" spans="1:6" ht="15.75">
      <c r="A63" s="58" t="s">
        <v>325</v>
      </c>
      <c r="B63" s="58" t="s">
        <v>2089</v>
      </c>
      <c r="C63" s="58" t="s">
        <v>3349</v>
      </c>
      <c r="D63" s="59" t="s">
        <v>3345</v>
      </c>
      <c r="E63" s="79" t="s">
        <v>3332</v>
      </c>
      <c r="F63" s="58" t="s">
        <v>2089</v>
      </c>
    </row>
    <row r="64" spans="1:6" ht="15.75">
      <c r="A64" s="58" t="s">
        <v>326</v>
      </c>
      <c r="B64" s="58" t="s">
        <v>2089</v>
      </c>
      <c r="C64" s="58" t="s">
        <v>3351</v>
      </c>
      <c r="D64" s="59" t="s">
        <v>3345</v>
      </c>
      <c r="E64" s="79" t="s">
        <v>3332</v>
      </c>
      <c r="F64" s="58" t="s">
        <v>2089</v>
      </c>
    </row>
    <row r="65" spans="1:6" ht="15.75">
      <c r="A65" s="58" t="s">
        <v>1778</v>
      </c>
      <c r="B65" s="58" t="s">
        <v>2089</v>
      </c>
      <c r="C65" s="58" t="s">
        <v>3351</v>
      </c>
      <c r="D65" s="59" t="s">
        <v>3345</v>
      </c>
      <c r="E65" s="79" t="s">
        <v>3332</v>
      </c>
      <c r="F65" s="58" t="s">
        <v>2089</v>
      </c>
    </row>
    <row r="66" spans="1:6" ht="15.75">
      <c r="A66" s="58" t="s">
        <v>327</v>
      </c>
      <c r="B66" s="58" t="s">
        <v>2089</v>
      </c>
      <c r="C66" s="58" t="s">
        <v>3351</v>
      </c>
      <c r="D66" s="59" t="s">
        <v>3345</v>
      </c>
      <c r="E66" s="79" t="s">
        <v>3332</v>
      </c>
      <c r="F66" s="58" t="s">
        <v>2089</v>
      </c>
    </row>
    <row r="67" spans="1:6" ht="15.75">
      <c r="A67" s="58" t="s">
        <v>1779</v>
      </c>
      <c r="B67" s="58" t="s">
        <v>2089</v>
      </c>
      <c r="C67" s="58" t="s">
        <v>3351</v>
      </c>
      <c r="D67" s="59" t="s">
        <v>3345</v>
      </c>
      <c r="E67" s="79" t="s">
        <v>3332</v>
      </c>
      <c r="F67" s="58" t="s">
        <v>2089</v>
      </c>
    </row>
    <row r="68" spans="1:6" ht="15.75">
      <c r="A68" s="58" t="s">
        <v>1780</v>
      </c>
      <c r="B68" s="58" t="s">
        <v>2089</v>
      </c>
      <c r="C68" s="58" t="s">
        <v>3351</v>
      </c>
      <c r="D68" s="59" t="s">
        <v>3345</v>
      </c>
      <c r="E68" s="79" t="s">
        <v>3332</v>
      </c>
      <c r="F68" s="58" t="s">
        <v>2089</v>
      </c>
    </row>
    <row r="69" spans="1:6" ht="15.75">
      <c r="A69" s="58" t="s">
        <v>1781</v>
      </c>
      <c r="B69" s="58" t="s">
        <v>2089</v>
      </c>
      <c r="C69" s="58" t="s">
        <v>3351</v>
      </c>
      <c r="D69" s="59" t="s">
        <v>3345</v>
      </c>
      <c r="E69" s="79" t="s">
        <v>3332</v>
      </c>
      <c r="F69" s="58" t="s">
        <v>2089</v>
      </c>
    </row>
    <row r="70" spans="1:6" ht="15.75">
      <c r="A70" s="58" t="s">
        <v>328</v>
      </c>
      <c r="B70" s="58" t="s">
        <v>2089</v>
      </c>
      <c r="C70" s="58" t="s">
        <v>3351</v>
      </c>
      <c r="D70" s="59" t="s">
        <v>3345</v>
      </c>
      <c r="E70" s="79" t="s">
        <v>3332</v>
      </c>
      <c r="F70" s="58" t="s">
        <v>2089</v>
      </c>
    </row>
    <row r="71" spans="1:6" ht="15.75">
      <c r="A71" s="58" t="s">
        <v>329</v>
      </c>
      <c r="B71" s="58" t="s">
        <v>2089</v>
      </c>
      <c r="C71" s="58" t="s">
        <v>3351</v>
      </c>
      <c r="D71" s="59" t="s">
        <v>3345</v>
      </c>
      <c r="E71" s="79" t="s">
        <v>3332</v>
      </c>
      <c r="F71" s="58" t="s">
        <v>2089</v>
      </c>
    </row>
    <row r="72" spans="1:6" ht="15.75">
      <c r="A72" s="58" t="s">
        <v>1782</v>
      </c>
      <c r="B72" s="58" t="s">
        <v>2089</v>
      </c>
      <c r="C72" s="58" t="s">
        <v>3351</v>
      </c>
      <c r="D72" s="59" t="s">
        <v>3345</v>
      </c>
      <c r="E72" s="79" t="s">
        <v>3332</v>
      </c>
      <c r="F72" s="58" t="s">
        <v>2089</v>
      </c>
    </row>
    <row r="73" spans="1:6" ht="15.75">
      <c r="A73" s="58" t="s">
        <v>330</v>
      </c>
      <c r="B73" s="58" t="s">
        <v>2089</v>
      </c>
      <c r="C73" s="58" t="s">
        <v>3351</v>
      </c>
      <c r="D73" s="59" t="s">
        <v>3345</v>
      </c>
      <c r="E73" s="79" t="s">
        <v>3332</v>
      </c>
      <c r="F73" s="58" t="s">
        <v>2089</v>
      </c>
    </row>
    <row r="74" spans="1:6" ht="15.75">
      <c r="A74" s="58" t="s">
        <v>331</v>
      </c>
      <c r="B74" s="58" t="s">
        <v>2089</v>
      </c>
      <c r="C74" s="58" t="s">
        <v>3351</v>
      </c>
      <c r="D74" s="59" t="s">
        <v>3345</v>
      </c>
      <c r="E74" s="79" t="s">
        <v>3332</v>
      </c>
      <c r="F74" s="58" t="s">
        <v>2089</v>
      </c>
    </row>
    <row r="75" spans="1:6" ht="15.75">
      <c r="A75" s="58" t="s">
        <v>332</v>
      </c>
      <c r="B75" s="58" t="s">
        <v>2089</v>
      </c>
      <c r="C75" s="58" t="s">
        <v>3351</v>
      </c>
      <c r="D75" s="59" t="s">
        <v>3345</v>
      </c>
      <c r="E75" s="79" t="s">
        <v>3332</v>
      </c>
      <c r="F75" s="58" t="s">
        <v>2089</v>
      </c>
    </row>
    <row r="76" spans="1:6" ht="15.75">
      <c r="A76" s="58" t="s">
        <v>333</v>
      </c>
      <c r="B76" s="58" t="s">
        <v>2089</v>
      </c>
      <c r="C76" s="58" t="s">
        <v>3351</v>
      </c>
      <c r="D76" s="59" t="s">
        <v>3345</v>
      </c>
      <c r="E76" s="79" t="s">
        <v>3332</v>
      </c>
      <c r="F76" s="58" t="s">
        <v>2089</v>
      </c>
    </row>
    <row r="77" spans="1:6" ht="15.75">
      <c r="A77" s="58" t="s">
        <v>252</v>
      </c>
      <c r="B77" s="58" t="s">
        <v>2089</v>
      </c>
      <c r="C77" s="58" t="s">
        <v>3351</v>
      </c>
      <c r="D77" s="59" t="s">
        <v>3345</v>
      </c>
      <c r="E77" s="79" t="s">
        <v>3332</v>
      </c>
      <c r="F77" s="58" t="s">
        <v>2089</v>
      </c>
    </row>
    <row r="78" spans="1:6" ht="15.75">
      <c r="A78" s="58" t="s">
        <v>309</v>
      </c>
      <c r="B78" s="58" t="s">
        <v>2089</v>
      </c>
      <c r="C78" s="58" t="s">
        <v>3351</v>
      </c>
      <c r="D78" s="59" t="s">
        <v>3345</v>
      </c>
      <c r="E78" s="79" t="s">
        <v>3332</v>
      </c>
      <c r="F78" s="58" t="s">
        <v>2089</v>
      </c>
    </row>
    <row r="79" spans="1:6" ht="15.75">
      <c r="A79" s="58" t="s">
        <v>334</v>
      </c>
      <c r="B79" s="58" t="s">
        <v>2089</v>
      </c>
      <c r="C79" s="58" t="s">
        <v>3351</v>
      </c>
      <c r="D79" s="59" t="s">
        <v>3345</v>
      </c>
      <c r="E79" s="79" t="s">
        <v>3332</v>
      </c>
      <c r="F79" s="58" t="s">
        <v>2089</v>
      </c>
    </row>
    <row r="80" spans="1:6" ht="15.75">
      <c r="A80" s="58" t="s">
        <v>253</v>
      </c>
      <c r="B80" s="58" t="s">
        <v>2089</v>
      </c>
      <c r="C80" s="58" t="s">
        <v>3351</v>
      </c>
      <c r="D80" s="59" t="s">
        <v>3345</v>
      </c>
      <c r="E80" s="79" t="s">
        <v>3332</v>
      </c>
      <c r="F80" s="58" t="s">
        <v>2089</v>
      </c>
    </row>
    <row r="81" spans="1:6" ht="15.75">
      <c r="A81" s="58" t="s">
        <v>335</v>
      </c>
      <c r="B81" s="58" t="s">
        <v>2089</v>
      </c>
      <c r="C81" s="58" t="s">
        <v>3351</v>
      </c>
      <c r="D81" s="59" t="s">
        <v>3345</v>
      </c>
      <c r="E81" s="79" t="s">
        <v>3332</v>
      </c>
      <c r="F81" s="58" t="s">
        <v>2089</v>
      </c>
    </row>
    <row r="82" spans="1:6" ht="15.75">
      <c r="A82" s="58" t="s">
        <v>1784</v>
      </c>
      <c r="B82" s="58" t="s">
        <v>2089</v>
      </c>
      <c r="C82" s="58" t="s">
        <v>3351</v>
      </c>
      <c r="D82" s="59" t="s">
        <v>3345</v>
      </c>
      <c r="E82" s="79" t="s">
        <v>3332</v>
      </c>
      <c r="F82" s="58" t="s">
        <v>2089</v>
      </c>
    </row>
    <row r="83" spans="1:6" ht="15.75">
      <c r="A83" s="58" t="s">
        <v>2090</v>
      </c>
      <c r="B83" s="58" t="s">
        <v>2089</v>
      </c>
      <c r="C83" s="58" t="s">
        <v>3351</v>
      </c>
      <c r="D83" s="59" t="s">
        <v>3345</v>
      </c>
      <c r="E83" s="79" t="s">
        <v>3332</v>
      </c>
      <c r="F83" s="58" t="s">
        <v>2089</v>
      </c>
    </row>
    <row r="84" spans="1:6" ht="15.75">
      <c r="A84" s="58" t="s">
        <v>336</v>
      </c>
      <c r="B84" s="58" t="s">
        <v>2089</v>
      </c>
      <c r="C84" s="58" t="s">
        <v>3351</v>
      </c>
      <c r="D84" s="59" t="s">
        <v>3345</v>
      </c>
      <c r="E84" s="79" t="s">
        <v>3332</v>
      </c>
      <c r="F84" s="58" t="s">
        <v>2089</v>
      </c>
    </row>
    <row r="85" spans="1:6" ht="15.75">
      <c r="A85" s="58" t="s">
        <v>337</v>
      </c>
      <c r="B85" s="58" t="s">
        <v>2089</v>
      </c>
      <c r="C85" s="58" t="s">
        <v>3351</v>
      </c>
      <c r="D85" s="59" t="s">
        <v>3345</v>
      </c>
      <c r="E85" s="79" t="s">
        <v>3332</v>
      </c>
      <c r="F85" s="58" t="s">
        <v>2089</v>
      </c>
    </row>
    <row r="86" spans="1:6" ht="15.75">
      <c r="A86" s="58" t="s">
        <v>312</v>
      </c>
      <c r="B86" s="58" t="s">
        <v>2089</v>
      </c>
      <c r="C86" s="58" t="s">
        <v>3351</v>
      </c>
      <c r="D86" s="59" t="s">
        <v>3345</v>
      </c>
      <c r="E86" s="79" t="s">
        <v>3332</v>
      </c>
      <c r="F86" s="58" t="s">
        <v>2089</v>
      </c>
    </row>
    <row r="87" spans="1:6">
      <c r="A87" s="58" t="s">
        <v>475</v>
      </c>
      <c r="B87" s="58" t="s">
        <v>3144</v>
      </c>
      <c r="C87" s="58" t="s">
        <v>3354</v>
      </c>
      <c r="D87" s="59" t="s">
        <v>3347</v>
      </c>
      <c r="E87" s="78" t="s">
        <v>3334</v>
      </c>
      <c r="F87" s="58" t="s">
        <v>3144</v>
      </c>
    </row>
    <row r="88" spans="1:6">
      <c r="A88" s="58" t="s">
        <v>376</v>
      </c>
      <c r="B88" s="58" t="s">
        <v>3144</v>
      </c>
      <c r="C88" s="58" t="s">
        <v>3354</v>
      </c>
      <c r="D88" s="59" t="s">
        <v>3347</v>
      </c>
      <c r="E88" s="78" t="s">
        <v>3334</v>
      </c>
      <c r="F88" s="58" t="s">
        <v>3144</v>
      </c>
    </row>
    <row r="89" spans="1:6">
      <c r="A89" s="58" t="s">
        <v>2112</v>
      </c>
      <c r="B89" s="58" t="s">
        <v>3144</v>
      </c>
      <c r="C89" s="58" t="s">
        <v>3354</v>
      </c>
      <c r="D89" s="59" t="s">
        <v>3347</v>
      </c>
      <c r="E89" s="78" t="s">
        <v>3334</v>
      </c>
      <c r="F89" s="58" t="s">
        <v>3144</v>
      </c>
    </row>
    <row r="90" spans="1:6">
      <c r="A90" s="58" t="s">
        <v>405</v>
      </c>
      <c r="B90" s="58" t="s">
        <v>3144</v>
      </c>
      <c r="C90" s="58" t="s">
        <v>3354</v>
      </c>
      <c r="D90" s="59" t="s">
        <v>3347</v>
      </c>
      <c r="E90" s="78" t="s">
        <v>3334</v>
      </c>
      <c r="F90" s="58" t="s">
        <v>3144</v>
      </c>
    </row>
    <row r="91" spans="1:6">
      <c r="A91" s="58" t="s">
        <v>690</v>
      </c>
      <c r="B91" s="58" t="s">
        <v>3144</v>
      </c>
      <c r="C91" s="58" t="s">
        <v>3354</v>
      </c>
      <c r="D91" s="59" t="s">
        <v>3347</v>
      </c>
      <c r="E91" s="78" t="s">
        <v>3334</v>
      </c>
      <c r="F91" s="58" t="s">
        <v>3144</v>
      </c>
    </row>
    <row r="92" spans="1:6">
      <c r="A92" s="58" t="s">
        <v>377</v>
      </c>
      <c r="B92" s="58" t="s">
        <v>3144</v>
      </c>
      <c r="C92" s="58" t="s">
        <v>3354</v>
      </c>
      <c r="D92" s="59" t="s">
        <v>3347</v>
      </c>
      <c r="E92" s="78" t="s">
        <v>3334</v>
      </c>
      <c r="F92" s="58" t="s">
        <v>3144</v>
      </c>
    </row>
    <row r="93" spans="1:6">
      <c r="A93" s="58" t="s">
        <v>2132</v>
      </c>
      <c r="B93" s="58" t="s">
        <v>3144</v>
      </c>
      <c r="C93" s="58" t="s">
        <v>3354</v>
      </c>
      <c r="D93" s="59" t="s">
        <v>3347</v>
      </c>
      <c r="E93" s="78" t="s">
        <v>3334</v>
      </c>
      <c r="F93" s="58" t="s">
        <v>3144</v>
      </c>
    </row>
    <row r="94" spans="1:6">
      <c r="A94" s="58" t="s">
        <v>422</v>
      </c>
      <c r="B94" s="58" t="s">
        <v>3144</v>
      </c>
      <c r="C94" s="58" t="s">
        <v>3354</v>
      </c>
      <c r="D94" s="59" t="s">
        <v>3347</v>
      </c>
      <c r="E94" s="78" t="s">
        <v>3334</v>
      </c>
      <c r="F94" s="58" t="s">
        <v>3144</v>
      </c>
    </row>
    <row r="95" spans="1:6">
      <c r="A95" s="58" t="s">
        <v>406</v>
      </c>
      <c r="B95" s="58" t="s">
        <v>3144</v>
      </c>
      <c r="C95" s="58" t="s">
        <v>3354</v>
      </c>
      <c r="D95" s="59" t="s">
        <v>3347</v>
      </c>
      <c r="E95" s="78" t="s">
        <v>3334</v>
      </c>
      <c r="F95" s="58" t="s">
        <v>3144</v>
      </c>
    </row>
    <row r="96" spans="1:6">
      <c r="A96" s="58" t="s">
        <v>378</v>
      </c>
      <c r="B96" s="58" t="s">
        <v>3144</v>
      </c>
      <c r="C96" s="58" t="s">
        <v>3354</v>
      </c>
      <c r="D96" s="59" t="s">
        <v>3347</v>
      </c>
      <c r="E96" s="78" t="s">
        <v>3334</v>
      </c>
      <c r="F96" s="58" t="s">
        <v>3144</v>
      </c>
    </row>
    <row r="97" spans="1:6">
      <c r="A97" s="58" t="s">
        <v>3145</v>
      </c>
      <c r="B97" s="58" t="s">
        <v>3144</v>
      </c>
      <c r="C97" s="58" t="s">
        <v>3354</v>
      </c>
      <c r="D97" s="59" t="s">
        <v>3347</v>
      </c>
      <c r="E97" s="78" t="s">
        <v>3334</v>
      </c>
      <c r="F97" s="58" t="s">
        <v>3144</v>
      </c>
    </row>
    <row r="98" spans="1:6">
      <c r="A98" s="58" t="s">
        <v>2116</v>
      </c>
      <c r="B98" s="58" t="s">
        <v>3144</v>
      </c>
      <c r="C98" s="58" t="s">
        <v>3354</v>
      </c>
      <c r="D98" s="59" t="s">
        <v>3347</v>
      </c>
      <c r="E98" s="78" t="s">
        <v>3334</v>
      </c>
      <c r="F98" s="58" t="s">
        <v>3144</v>
      </c>
    </row>
    <row r="99" spans="1:6">
      <c r="A99" s="58" t="s">
        <v>2117</v>
      </c>
      <c r="B99" s="58" t="s">
        <v>3144</v>
      </c>
      <c r="C99" s="58" t="s">
        <v>3354</v>
      </c>
      <c r="D99" s="59" t="s">
        <v>3347</v>
      </c>
      <c r="E99" s="78" t="s">
        <v>3334</v>
      </c>
      <c r="F99" s="58" t="s">
        <v>3144</v>
      </c>
    </row>
    <row r="100" spans="1:6">
      <c r="A100" s="58" t="s">
        <v>832</v>
      </c>
      <c r="B100" s="58" t="s">
        <v>3144</v>
      </c>
      <c r="C100" s="58" t="s">
        <v>3354</v>
      </c>
      <c r="D100" s="59" t="s">
        <v>3347</v>
      </c>
      <c r="E100" s="78" t="s">
        <v>3334</v>
      </c>
      <c r="F100" s="58" t="s">
        <v>3144</v>
      </c>
    </row>
    <row r="101" spans="1:6">
      <c r="A101" s="58" t="s">
        <v>2148</v>
      </c>
      <c r="B101" s="58" t="s">
        <v>3144</v>
      </c>
      <c r="C101" s="58" t="s">
        <v>3354</v>
      </c>
      <c r="D101" s="59" t="s">
        <v>3347</v>
      </c>
      <c r="E101" s="78" t="s">
        <v>3334</v>
      </c>
      <c r="F101" s="58" t="s">
        <v>3144</v>
      </c>
    </row>
    <row r="102" spans="1:6">
      <c r="A102" s="58" t="s">
        <v>2095</v>
      </c>
      <c r="B102" s="58" t="s">
        <v>3144</v>
      </c>
      <c r="C102" s="58" t="s">
        <v>3354</v>
      </c>
      <c r="D102" s="59" t="s">
        <v>3347</v>
      </c>
      <c r="E102" s="78" t="s">
        <v>3334</v>
      </c>
      <c r="F102" s="58" t="s">
        <v>3144</v>
      </c>
    </row>
    <row r="103" spans="1:6">
      <c r="A103" s="58" t="s">
        <v>666</v>
      </c>
      <c r="B103" s="58" t="s">
        <v>3144</v>
      </c>
      <c r="C103" s="58" t="s">
        <v>3354</v>
      </c>
      <c r="D103" s="59" t="s">
        <v>3347</v>
      </c>
      <c r="E103" s="78" t="s">
        <v>3334</v>
      </c>
      <c r="F103" s="58" t="s">
        <v>3144</v>
      </c>
    </row>
    <row r="104" spans="1:6">
      <c r="A104" s="58" t="s">
        <v>2096</v>
      </c>
      <c r="B104" s="58" t="s">
        <v>3144</v>
      </c>
      <c r="C104" s="58" t="s">
        <v>3354</v>
      </c>
      <c r="D104" s="59" t="s">
        <v>3347</v>
      </c>
      <c r="E104" s="78" t="s">
        <v>3334</v>
      </c>
      <c r="F104" s="58" t="s">
        <v>3144</v>
      </c>
    </row>
    <row r="105" spans="1:6">
      <c r="A105" s="58" t="s">
        <v>2120</v>
      </c>
      <c r="B105" s="58" t="s">
        <v>3144</v>
      </c>
      <c r="C105" s="58" t="s">
        <v>3354</v>
      </c>
      <c r="D105" s="59" t="s">
        <v>3347</v>
      </c>
      <c r="E105" s="78" t="s">
        <v>3334</v>
      </c>
      <c r="F105" s="58" t="s">
        <v>3144</v>
      </c>
    </row>
    <row r="106" spans="1:6">
      <c r="A106" s="58" t="s">
        <v>465</v>
      </c>
      <c r="B106" s="58" t="s">
        <v>3144</v>
      </c>
      <c r="C106" s="58" t="s">
        <v>3354</v>
      </c>
      <c r="D106" s="59" t="s">
        <v>3347</v>
      </c>
      <c r="E106" s="78" t="s">
        <v>3334</v>
      </c>
      <c r="F106" s="58" t="s">
        <v>3144</v>
      </c>
    </row>
    <row r="107" spans="1:6">
      <c r="A107" s="58" t="s">
        <v>2097</v>
      </c>
      <c r="B107" s="58" t="s">
        <v>3144</v>
      </c>
      <c r="C107" s="58" t="s">
        <v>3354</v>
      </c>
      <c r="D107" s="59" t="s">
        <v>3347</v>
      </c>
      <c r="E107" s="78" t="s">
        <v>3334</v>
      </c>
      <c r="F107" s="58" t="s">
        <v>3144</v>
      </c>
    </row>
    <row r="108" spans="1:6">
      <c r="A108" s="58" t="s">
        <v>426</v>
      </c>
      <c r="B108" s="58" t="s">
        <v>3144</v>
      </c>
      <c r="C108" s="58" t="s">
        <v>3354</v>
      </c>
      <c r="D108" s="59" t="s">
        <v>3347</v>
      </c>
      <c r="E108" s="78" t="s">
        <v>3334</v>
      </c>
      <c r="F108" s="58" t="s">
        <v>3144</v>
      </c>
    </row>
    <row r="109" spans="1:6">
      <c r="A109" s="58" t="s">
        <v>402</v>
      </c>
      <c r="B109" s="58" t="s">
        <v>3144</v>
      </c>
      <c r="C109" s="58" t="s">
        <v>3354</v>
      </c>
      <c r="D109" s="59" t="s">
        <v>3347</v>
      </c>
      <c r="E109" s="78" t="s">
        <v>3334</v>
      </c>
      <c r="F109" s="58" t="s">
        <v>3144</v>
      </c>
    </row>
    <row r="110" spans="1:6">
      <c r="A110" s="58" t="s">
        <v>2098</v>
      </c>
      <c r="B110" s="58" t="s">
        <v>3144</v>
      </c>
      <c r="C110" s="58" t="s">
        <v>3354</v>
      </c>
      <c r="D110" s="59" t="s">
        <v>3347</v>
      </c>
      <c r="E110" s="78" t="s">
        <v>3334</v>
      </c>
      <c r="F110" s="58" t="s">
        <v>3144</v>
      </c>
    </row>
    <row r="111" spans="1:6">
      <c r="A111" s="58" t="s">
        <v>396</v>
      </c>
      <c r="B111" s="58" t="s">
        <v>3144</v>
      </c>
      <c r="C111" s="58" t="s">
        <v>3354</v>
      </c>
      <c r="D111" s="59" t="s">
        <v>3347</v>
      </c>
      <c r="E111" s="78" t="s">
        <v>3334</v>
      </c>
      <c r="F111" s="58" t="s">
        <v>3144</v>
      </c>
    </row>
    <row r="112" spans="1:6">
      <c r="A112" s="58" t="s">
        <v>431</v>
      </c>
      <c r="B112" s="58" t="s">
        <v>3144</v>
      </c>
      <c r="C112" s="58" t="s">
        <v>3354</v>
      </c>
      <c r="D112" s="59" t="s">
        <v>3347</v>
      </c>
      <c r="E112" s="78" t="s">
        <v>3334</v>
      </c>
      <c r="F112" s="58" t="s">
        <v>3144</v>
      </c>
    </row>
    <row r="113" spans="1:6">
      <c r="A113" s="58" t="s">
        <v>2101</v>
      </c>
      <c r="B113" s="58" t="s">
        <v>3144</v>
      </c>
      <c r="C113" s="58" t="s">
        <v>3354</v>
      </c>
      <c r="D113" s="59" t="s">
        <v>3347</v>
      </c>
      <c r="E113" s="78" t="s">
        <v>3334</v>
      </c>
      <c r="F113" s="58" t="s">
        <v>3144</v>
      </c>
    </row>
    <row r="114" spans="1:6">
      <c r="A114" s="58" t="s">
        <v>383</v>
      </c>
      <c r="B114" s="58" t="s">
        <v>3144</v>
      </c>
      <c r="C114" s="58" t="s">
        <v>3363</v>
      </c>
      <c r="D114" s="59" t="s">
        <v>3347</v>
      </c>
      <c r="E114" s="78" t="s">
        <v>3334</v>
      </c>
      <c r="F114" s="58" t="s">
        <v>3144</v>
      </c>
    </row>
    <row r="115" spans="1:6">
      <c r="A115" s="58" t="s">
        <v>2153</v>
      </c>
      <c r="B115" s="58" t="s">
        <v>3144</v>
      </c>
      <c r="C115" s="58" t="s">
        <v>3363</v>
      </c>
      <c r="D115" s="59" t="s">
        <v>3347</v>
      </c>
      <c r="E115" s="78" t="s">
        <v>3334</v>
      </c>
      <c r="F115" s="58" t="s">
        <v>3144</v>
      </c>
    </row>
    <row r="116" spans="1:6">
      <c r="A116" s="58" t="s">
        <v>413</v>
      </c>
      <c r="B116" s="58" t="s">
        <v>3144</v>
      </c>
      <c r="C116" s="58" t="s">
        <v>3363</v>
      </c>
      <c r="D116" s="59" t="s">
        <v>3347</v>
      </c>
      <c r="E116" s="78" t="s">
        <v>3334</v>
      </c>
      <c r="F116" s="58" t="s">
        <v>3144</v>
      </c>
    </row>
    <row r="117" spans="1:6">
      <c r="A117" s="58" t="s">
        <v>818</v>
      </c>
      <c r="B117" s="58" t="s">
        <v>3144</v>
      </c>
      <c r="C117" s="58" t="s">
        <v>3363</v>
      </c>
      <c r="D117" s="59" t="s">
        <v>3347</v>
      </c>
      <c r="E117" s="78" t="s">
        <v>3334</v>
      </c>
      <c r="F117" s="58" t="s">
        <v>3144</v>
      </c>
    </row>
    <row r="118" spans="1:6">
      <c r="A118" s="58" t="s">
        <v>3048</v>
      </c>
      <c r="B118" s="58" t="s">
        <v>3144</v>
      </c>
      <c r="C118" s="58" t="s">
        <v>3363</v>
      </c>
      <c r="D118" s="59" t="s">
        <v>3347</v>
      </c>
      <c r="E118" s="78" t="s">
        <v>3334</v>
      </c>
      <c r="F118" s="58" t="s">
        <v>3144</v>
      </c>
    </row>
    <row r="119" spans="1:6">
      <c r="A119" s="58" t="s">
        <v>2124</v>
      </c>
      <c r="B119" s="58" t="s">
        <v>3144</v>
      </c>
      <c r="C119" s="58" t="s">
        <v>3363</v>
      </c>
      <c r="D119" s="59" t="s">
        <v>3347</v>
      </c>
      <c r="E119" s="78" t="s">
        <v>3334</v>
      </c>
      <c r="F119" s="58" t="s">
        <v>3144</v>
      </c>
    </row>
    <row r="120" spans="1:6">
      <c r="A120" s="58" t="s">
        <v>1625</v>
      </c>
      <c r="B120" s="58" t="s">
        <v>3144</v>
      </c>
      <c r="C120" s="58" t="s">
        <v>3363</v>
      </c>
      <c r="D120" s="59" t="s">
        <v>3347</v>
      </c>
      <c r="E120" s="78" t="s">
        <v>3334</v>
      </c>
      <c r="F120" s="58" t="s">
        <v>3144</v>
      </c>
    </row>
    <row r="121" spans="1:6">
      <c r="A121" s="58" t="s">
        <v>416</v>
      </c>
      <c r="B121" s="58" t="s">
        <v>3144</v>
      </c>
      <c r="C121" s="58" t="s">
        <v>3363</v>
      </c>
      <c r="D121" s="59" t="s">
        <v>3347</v>
      </c>
      <c r="E121" s="78" t="s">
        <v>3334</v>
      </c>
      <c r="F121" s="58" t="s">
        <v>3144</v>
      </c>
    </row>
    <row r="122" spans="1:6">
      <c r="A122" s="58" t="s">
        <v>469</v>
      </c>
      <c r="B122" s="58" t="s">
        <v>3144</v>
      </c>
      <c r="C122" s="58" t="s">
        <v>3363</v>
      </c>
      <c r="D122" s="59" t="s">
        <v>3347</v>
      </c>
      <c r="E122" s="78" t="s">
        <v>3334</v>
      </c>
      <c r="F122" s="58" t="s">
        <v>3144</v>
      </c>
    </row>
    <row r="123" spans="1:6">
      <c r="A123" s="58" t="s">
        <v>418</v>
      </c>
      <c r="B123" s="58" t="s">
        <v>3144</v>
      </c>
      <c r="C123" s="58" t="s">
        <v>3363</v>
      </c>
      <c r="D123" s="59" t="s">
        <v>3347</v>
      </c>
      <c r="E123" s="78" t="s">
        <v>3334</v>
      </c>
      <c r="F123" s="58" t="s">
        <v>3144</v>
      </c>
    </row>
    <row r="124" spans="1:6">
      <c r="A124" s="58" t="s">
        <v>385</v>
      </c>
      <c r="B124" s="58" t="s">
        <v>3144</v>
      </c>
      <c r="C124" s="58" t="s">
        <v>3363</v>
      </c>
      <c r="D124" s="59" t="s">
        <v>3347</v>
      </c>
      <c r="E124" s="78" t="s">
        <v>3334</v>
      </c>
      <c r="F124" s="58" t="s">
        <v>3144</v>
      </c>
    </row>
    <row r="125" spans="1:6">
      <c r="A125" s="58" t="s">
        <v>447</v>
      </c>
      <c r="B125" s="58" t="s">
        <v>3144</v>
      </c>
      <c r="C125" s="58" t="s">
        <v>3363</v>
      </c>
      <c r="D125" s="59" t="s">
        <v>3347</v>
      </c>
      <c r="E125" s="78" t="s">
        <v>3334</v>
      </c>
      <c r="F125" s="58" t="s">
        <v>3144</v>
      </c>
    </row>
    <row r="126" spans="1:6">
      <c r="A126" s="58" t="s">
        <v>3146</v>
      </c>
      <c r="B126" s="58" t="s">
        <v>3144</v>
      </c>
      <c r="C126" s="58" t="s">
        <v>3363</v>
      </c>
      <c r="D126" s="59" t="s">
        <v>3347</v>
      </c>
      <c r="E126" s="78" t="s">
        <v>3334</v>
      </c>
      <c r="F126" s="58" t="s">
        <v>3144</v>
      </c>
    </row>
    <row r="127" spans="1:6">
      <c r="A127" s="58" t="s">
        <v>473</v>
      </c>
      <c r="B127" s="58" t="s">
        <v>3144</v>
      </c>
      <c r="C127" s="58" t="s">
        <v>3363</v>
      </c>
      <c r="D127" s="59" t="s">
        <v>3347</v>
      </c>
      <c r="E127" s="78" t="s">
        <v>3334</v>
      </c>
      <c r="F127" s="58" t="s">
        <v>3144</v>
      </c>
    </row>
    <row r="128" spans="1:6">
      <c r="A128" s="58" t="s">
        <v>2127</v>
      </c>
      <c r="B128" s="58" t="s">
        <v>3144</v>
      </c>
      <c r="C128" s="58" t="s">
        <v>3363</v>
      </c>
      <c r="D128" s="59" t="s">
        <v>3347</v>
      </c>
      <c r="E128" s="78" t="s">
        <v>3334</v>
      </c>
      <c r="F128" s="58" t="s">
        <v>3144</v>
      </c>
    </row>
    <row r="129" spans="1:6">
      <c r="A129" s="58" t="s">
        <v>613</v>
      </c>
      <c r="B129" s="58" t="s">
        <v>3144</v>
      </c>
      <c r="C129" s="58" t="s">
        <v>3363</v>
      </c>
      <c r="D129" s="59" t="s">
        <v>3347</v>
      </c>
      <c r="E129" s="78" t="s">
        <v>3334</v>
      </c>
      <c r="F129" s="58" t="s">
        <v>3144</v>
      </c>
    </row>
    <row r="130" spans="1:6">
      <c r="A130" s="58" t="s">
        <v>2105</v>
      </c>
      <c r="B130" s="58" t="s">
        <v>3144</v>
      </c>
      <c r="C130" s="58" t="s">
        <v>3363</v>
      </c>
      <c r="D130" s="59" t="s">
        <v>3347</v>
      </c>
      <c r="E130" s="78" t="s">
        <v>3334</v>
      </c>
      <c r="F130" s="58" t="s">
        <v>3144</v>
      </c>
    </row>
    <row r="131" spans="1:6">
      <c r="A131" s="58" t="s">
        <v>2106</v>
      </c>
      <c r="B131" s="58" t="s">
        <v>3144</v>
      </c>
      <c r="C131" s="58" t="s">
        <v>3363</v>
      </c>
      <c r="D131" s="59" t="s">
        <v>3347</v>
      </c>
      <c r="E131" s="78" t="s">
        <v>3334</v>
      </c>
      <c r="F131" s="58" t="s">
        <v>3144</v>
      </c>
    </row>
    <row r="132" spans="1:6">
      <c r="A132" s="58" t="s">
        <v>2107</v>
      </c>
      <c r="B132" s="58" t="s">
        <v>3144</v>
      </c>
      <c r="C132" s="58" t="s">
        <v>3363</v>
      </c>
      <c r="D132" s="59" t="s">
        <v>3347</v>
      </c>
      <c r="E132" s="78" t="s">
        <v>3334</v>
      </c>
      <c r="F132" s="58" t="s">
        <v>3144</v>
      </c>
    </row>
    <row r="133" spans="1:6">
      <c r="A133" s="58" t="s">
        <v>2128</v>
      </c>
      <c r="B133" s="58" t="s">
        <v>3144</v>
      </c>
      <c r="C133" s="58" t="s">
        <v>3363</v>
      </c>
      <c r="D133" s="59" t="s">
        <v>3347</v>
      </c>
      <c r="E133" s="78" t="s">
        <v>3334</v>
      </c>
      <c r="F133" s="58" t="s">
        <v>3144</v>
      </c>
    </row>
    <row r="134" spans="1:6">
      <c r="A134" s="58" t="s">
        <v>2109</v>
      </c>
      <c r="B134" s="58" t="s">
        <v>3144</v>
      </c>
      <c r="C134" s="58" t="s">
        <v>3363</v>
      </c>
      <c r="D134" s="59" t="s">
        <v>3347</v>
      </c>
      <c r="E134" s="78" t="s">
        <v>3334</v>
      </c>
      <c r="F134" s="58" t="s">
        <v>3144</v>
      </c>
    </row>
    <row r="135" spans="1:6">
      <c r="A135" s="58" t="s">
        <v>2129</v>
      </c>
      <c r="B135" s="58" t="s">
        <v>3144</v>
      </c>
      <c r="C135" s="58" t="s">
        <v>3363</v>
      </c>
      <c r="D135" s="59" t="s">
        <v>3347</v>
      </c>
      <c r="E135" s="78" t="s">
        <v>3334</v>
      </c>
      <c r="F135" s="58" t="s">
        <v>3144</v>
      </c>
    </row>
    <row r="136" spans="1:6">
      <c r="A136" s="58" t="s">
        <v>660</v>
      </c>
      <c r="B136" s="58" t="s">
        <v>3144</v>
      </c>
      <c r="C136" s="58" t="s">
        <v>3363</v>
      </c>
      <c r="D136" s="59" t="s">
        <v>3347</v>
      </c>
      <c r="E136" s="78" t="s">
        <v>3334</v>
      </c>
      <c r="F136" s="58" t="s">
        <v>3144</v>
      </c>
    </row>
    <row r="137" spans="1:6">
      <c r="A137" s="58" t="s">
        <v>450</v>
      </c>
      <c r="B137" s="58" t="s">
        <v>3144</v>
      </c>
      <c r="C137" s="58" t="s">
        <v>3363</v>
      </c>
      <c r="D137" s="59" t="s">
        <v>3347</v>
      </c>
      <c r="E137" s="78" t="s">
        <v>3334</v>
      </c>
      <c r="F137" s="58" t="s">
        <v>3144</v>
      </c>
    </row>
    <row r="138" spans="1:6">
      <c r="A138" s="58" t="s">
        <v>2130</v>
      </c>
      <c r="B138" s="58" t="s">
        <v>3144</v>
      </c>
      <c r="C138" s="58" t="s">
        <v>3363</v>
      </c>
      <c r="D138" s="59" t="s">
        <v>3347</v>
      </c>
      <c r="E138" s="78" t="s">
        <v>3334</v>
      </c>
      <c r="F138" s="58" t="s">
        <v>3144</v>
      </c>
    </row>
    <row r="139" spans="1:6">
      <c r="A139" s="58" t="s">
        <v>2111</v>
      </c>
      <c r="B139" s="58" t="s">
        <v>3144</v>
      </c>
      <c r="C139" s="58" t="s">
        <v>3363</v>
      </c>
      <c r="D139" s="59" t="s">
        <v>3347</v>
      </c>
      <c r="E139" s="78" t="s">
        <v>3334</v>
      </c>
      <c r="F139" s="58" t="s">
        <v>3144</v>
      </c>
    </row>
    <row r="140" spans="1:6">
      <c r="A140" s="58" t="s">
        <v>1613</v>
      </c>
      <c r="B140" s="58" t="s">
        <v>3147</v>
      </c>
      <c r="C140" s="58" t="s">
        <v>3361</v>
      </c>
      <c r="D140" s="59" t="s">
        <v>3347</v>
      </c>
      <c r="E140" s="78" t="s">
        <v>3334</v>
      </c>
      <c r="F140" s="58" t="s">
        <v>3147</v>
      </c>
    </row>
    <row r="141" spans="1:6">
      <c r="A141" s="58" t="s">
        <v>2131</v>
      </c>
      <c r="B141" s="58" t="s">
        <v>3147</v>
      </c>
      <c r="C141" s="58" t="s">
        <v>3361</v>
      </c>
      <c r="D141" s="59" t="s">
        <v>3347</v>
      </c>
      <c r="E141" s="78" t="s">
        <v>3334</v>
      </c>
      <c r="F141" s="58" t="s">
        <v>3147</v>
      </c>
    </row>
    <row r="142" spans="1:6">
      <c r="A142" s="58" t="s">
        <v>393</v>
      </c>
      <c r="B142" s="58" t="s">
        <v>3147</v>
      </c>
      <c r="C142" s="58" t="s">
        <v>3361</v>
      </c>
      <c r="D142" s="59" t="s">
        <v>3347</v>
      </c>
      <c r="E142" s="78" t="s">
        <v>3334</v>
      </c>
      <c r="F142" s="58" t="s">
        <v>3147</v>
      </c>
    </row>
    <row r="143" spans="1:6">
      <c r="A143" s="58" t="s">
        <v>404</v>
      </c>
      <c r="B143" s="58" t="s">
        <v>3147</v>
      </c>
      <c r="C143" s="58" t="s">
        <v>3361</v>
      </c>
      <c r="D143" s="59" t="s">
        <v>3347</v>
      </c>
      <c r="E143" s="78" t="s">
        <v>3334</v>
      </c>
      <c r="F143" s="58" t="s">
        <v>3147</v>
      </c>
    </row>
    <row r="144" spans="1:6">
      <c r="A144" s="58" t="s">
        <v>2145</v>
      </c>
      <c r="B144" s="58" t="s">
        <v>3147</v>
      </c>
      <c r="C144" s="58" t="s">
        <v>3361</v>
      </c>
      <c r="D144" s="59" t="s">
        <v>3347</v>
      </c>
      <c r="E144" s="78" t="s">
        <v>3334</v>
      </c>
      <c r="F144" s="58" t="s">
        <v>3147</v>
      </c>
    </row>
    <row r="145" spans="1:6">
      <c r="A145" s="58" t="s">
        <v>2114</v>
      </c>
      <c r="B145" s="58" t="s">
        <v>3147</v>
      </c>
      <c r="C145" s="58" t="s">
        <v>3361</v>
      </c>
      <c r="D145" s="59" t="s">
        <v>3347</v>
      </c>
      <c r="E145" s="78" t="s">
        <v>3334</v>
      </c>
      <c r="F145" s="58" t="s">
        <v>3147</v>
      </c>
    </row>
    <row r="146" spans="1:6">
      <c r="A146" s="58" t="s">
        <v>2134</v>
      </c>
      <c r="B146" s="58" t="s">
        <v>3147</v>
      </c>
      <c r="C146" s="58" t="s">
        <v>3361</v>
      </c>
      <c r="D146" s="59" t="s">
        <v>3347</v>
      </c>
      <c r="E146" s="78" t="s">
        <v>3334</v>
      </c>
      <c r="F146" s="58" t="s">
        <v>3147</v>
      </c>
    </row>
    <row r="147" spans="1:6">
      <c r="A147" s="58" t="s">
        <v>390</v>
      </c>
      <c r="B147" s="58" t="s">
        <v>3147</v>
      </c>
      <c r="C147" s="58" t="s">
        <v>3361</v>
      </c>
      <c r="D147" s="59" t="s">
        <v>3347</v>
      </c>
      <c r="E147" s="78" t="s">
        <v>3334</v>
      </c>
      <c r="F147" s="58" t="s">
        <v>3147</v>
      </c>
    </row>
    <row r="148" spans="1:6">
      <c r="A148" s="58" t="s">
        <v>2094</v>
      </c>
      <c r="B148" s="58" t="s">
        <v>3147</v>
      </c>
      <c r="C148" s="58" t="s">
        <v>3361</v>
      </c>
      <c r="D148" s="59" t="s">
        <v>3347</v>
      </c>
      <c r="E148" s="78" t="s">
        <v>3334</v>
      </c>
      <c r="F148" s="58" t="s">
        <v>3147</v>
      </c>
    </row>
    <row r="149" spans="1:6">
      <c r="A149" s="58" t="s">
        <v>472</v>
      </c>
      <c r="B149" s="58" t="s">
        <v>3147</v>
      </c>
      <c r="C149" s="58" t="s">
        <v>3361</v>
      </c>
      <c r="D149" s="59" t="s">
        <v>3347</v>
      </c>
      <c r="E149" s="78" t="s">
        <v>3334</v>
      </c>
      <c r="F149" s="58" t="s">
        <v>3147</v>
      </c>
    </row>
    <row r="150" spans="1:6">
      <c r="A150" s="58" t="s">
        <v>3148</v>
      </c>
      <c r="B150" s="58" t="s">
        <v>3147</v>
      </c>
      <c r="C150" s="58" t="s">
        <v>3361</v>
      </c>
      <c r="D150" s="59" t="s">
        <v>3347</v>
      </c>
      <c r="E150" s="78" t="s">
        <v>3334</v>
      </c>
      <c r="F150" s="58" t="s">
        <v>3147</v>
      </c>
    </row>
    <row r="151" spans="1:6">
      <c r="A151" s="58" t="s">
        <v>2147</v>
      </c>
      <c r="B151" s="58" t="s">
        <v>3147</v>
      </c>
      <c r="C151" s="58" t="s">
        <v>3361</v>
      </c>
      <c r="D151" s="59" t="s">
        <v>3347</v>
      </c>
      <c r="E151" s="78" t="s">
        <v>3334</v>
      </c>
      <c r="F151" s="58" t="s">
        <v>3147</v>
      </c>
    </row>
    <row r="152" spans="1:6">
      <c r="A152" s="58" t="s">
        <v>2118</v>
      </c>
      <c r="B152" s="58" t="s">
        <v>3147</v>
      </c>
      <c r="C152" s="58" t="s">
        <v>3361</v>
      </c>
      <c r="D152" s="59" t="s">
        <v>3347</v>
      </c>
      <c r="E152" s="78" t="s">
        <v>3334</v>
      </c>
      <c r="F152" s="58" t="s">
        <v>3147</v>
      </c>
    </row>
    <row r="153" spans="1:6">
      <c r="A153" s="58" t="s">
        <v>2119</v>
      </c>
      <c r="B153" s="58" t="s">
        <v>3147</v>
      </c>
      <c r="C153" s="58" t="s">
        <v>3361</v>
      </c>
      <c r="D153" s="59" t="s">
        <v>3347</v>
      </c>
      <c r="E153" s="78" t="s">
        <v>3334</v>
      </c>
      <c r="F153" s="58" t="s">
        <v>3147</v>
      </c>
    </row>
    <row r="154" spans="1:6">
      <c r="A154" s="58" t="s">
        <v>478</v>
      </c>
      <c r="B154" s="58" t="s">
        <v>3147</v>
      </c>
      <c r="C154" s="58" t="s">
        <v>3361</v>
      </c>
      <c r="D154" s="59" t="s">
        <v>3347</v>
      </c>
      <c r="E154" s="78" t="s">
        <v>3334</v>
      </c>
      <c r="F154" s="58" t="s">
        <v>3147</v>
      </c>
    </row>
    <row r="155" spans="1:6">
      <c r="A155" s="58" t="s">
        <v>411</v>
      </c>
      <c r="B155" s="58" t="s">
        <v>3147</v>
      </c>
      <c r="C155" s="58" t="s">
        <v>3361</v>
      </c>
      <c r="D155" s="59" t="s">
        <v>3347</v>
      </c>
      <c r="E155" s="78" t="s">
        <v>3334</v>
      </c>
      <c r="F155" s="58" t="s">
        <v>3147</v>
      </c>
    </row>
    <row r="156" spans="1:6">
      <c r="A156" s="58" t="s">
        <v>485</v>
      </c>
      <c r="B156" s="58" t="s">
        <v>3147</v>
      </c>
      <c r="C156" s="58" t="s">
        <v>3361</v>
      </c>
      <c r="D156" s="59" t="s">
        <v>3347</v>
      </c>
      <c r="E156" s="78" t="s">
        <v>3334</v>
      </c>
      <c r="F156" s="58" t="s">
        <v>3147</v>
      </c>
    </row>
    <row r="157" spans="1:6">
      <c r="A157" s="58" t="s">
        <v>2151</v>
      </c>
      <c r="B157" s="58" t="s">
        <v>3147</v>
      </c>
      <c r="C157" s="58" t="s">
        <v>3361</v>
      </c>
      <c r="D157" s="59" t="s">
        <v>3347</v>
      </c>
      <c r="E157" s="78" t="s">
        <v>3334</v>
      </c>
      <c r="F157" s="58" t="s">
        <v>3147</v>
      </c>
    </row>
    <row r="158" spans="1:6">
      <c r="A158" s="58" t="s">
        <v>425</v>
      </c>
      <c r="B158" s="58" t="s">
        <v>3147</v>
      </c>
      <c r="C158" s="58" t="s">
        <v>3361</v>
      </c>
      <c r="D158" s="59" t="s">
        <v>3347</v>
      </c>
      <c r="E158" s="78" t="s">
        <v>3334</v>
      </c>
      <c r="F158" s="58" t="s">
        <v>3147</v>
      </c>
    </row>
    <row r="159" spans="1:6">
      <c r="A159" s="58" t="s">
        <v>445</v>
      </c>
      <c r="B159" s="58" t="s">
        <v>3147</v>
      </c>
      <c r="C159" s="58" t="s">
        <v>3361</v>
      </c>
      <c r="D159" s="59" t="s">
        <v>3347</v>
      </c>
      <c r="E159" s="78" t="s">
        <v>3334</v>
      </c>
      <c r="F159" s="58" t="s">
        <v>3147</v>
      </c>
    </row>
    <row r="160" spans="1:6">
      <c r="A160" s="58" t="s">
        <v>2123</v>
      </c>
      <c r="B160" s="58" t="s">
        <v>3147</v>
      </c>
      <c r="C160" s="58" t="s">
        <v>3361</v>
      </c>
      <c r="D160" s="59" t="s">
        <v>3347</v>
      </c>
      <c r="E160" s="78" t="s">
        <v>3334</v>
      </c>
      <c r="F160" s="58" t="s">
        <v>3147</v>
      </c>
    </row>
    <row r="161" spans="1:6">
      <c r="A161" s="58" t="s">
        <v>412</v>
      </c>
      <c r="B161" s="58" t="s">
        <v>3147</v>
      </c>
      <c r="C161" s="58" t="s">
        <v>3361</v>
      </c>
      <c r="D161" s="59" t="s">
        <v>3347</v>
      </c>
      <c r="E161" s="78" t="s">
        <v>3334</v>
      </c>
      <c r="F161" s="58" t="s">
        <v>3147</v>
      </c>
    </row>
    <row r="162" spans="1:6">
      <c r="A162" s="58" t="s">
        <v>468</v>
      </c>
      <c r="B162" s="58" t="s">
        <v>3147</v>
      </c>
      <c r="C162" s="58" t="s">
        <v>3361</v>
      </c>
      <c r="D162" s="59" t="s">
        <v>3347</v>
      </c>
      <c r="E162" s="78" t="s">
        <v>3334</v>
      </c>
      <c r="F162" s="58" t="s">
        <v>3147</v>
      </c>
    </row>
    <row r="163" spans="1:6">
      <c r="A163" s="58" t="s">
        <v>486</v>
      </c>
      <c r="B163" s="58" t="s">
        <v>3147</v>
      </c>
      <c r="C163" s="58" t="s">
        <v>3361</v>
      </c>
      <c r="D163" s="59" t="s">
        <v>3347</v>
      </c>
      <c r="E163" s="78" t="s">
        <v>3334</v>
      </c>
      <c r="F163" s="58" t="s">
        <v>3147</v>
      </c>
    </row>
    <row r="164" spans="1:6">
      <c r="A164" s="58" t="s">
        <v>434</v>
      </c>
      <c r="B164" s="58" t="s">
        <v>3147</v>
      </c>
      <c r="C164" s="58" t="s">
        <v>3361</v>
      </c>
      <c r="D164" s="59" t="s">
        <v>3347</v>
      </c>
      <c r="E164" s="78" t="s">
        <v>3334</v>
      </c>
      <c r="F164" s="58" t="s">
        <v>3147</v>
      </c>
    </row>
    <row r="165" spans="1:6">
      <c r="A165" s="58" t="s">
        <v>415</v>
      </c>
      <c r="B165" s="58" t="s">
        <v>3147</v>
      </c>
      <c r="C165" s="58" t="s">
        <v>3361</v>
      </c>
      <c r="D165" s="59" t="s">
        <v>3347</v>
      </c>
      <c r="E165" s="78" t="s">
        <v>3334</v>
      </c>
      <c r="F165" s="58" t="s">
        <v>3147</v>
      </c>
    </row>
    <row r="166" spans="1:6">
      <c r="A166" s="58" t="s">
        <v>479</v>
      </c>
      <c r="B166" s="58" t="s">
        <v>3147</v>
      </c>
      <c r="C166" s="58" t="s">
        <v>3361</v>
      </c>
      <c r="D166" s="59" t="s">
        <v>3347</v>
      </c>
      <c r="E166" s="78" t="s">
        <v>3334</v>
      </c>
      <c r="F166" s="58" t="s">
        <v>3147</v>
      </c>
    </row>
    <row r="167" spans="1:6">
      <c r="A167" s="58" t="s">
        <v>2154</v>
      </c>
      <c r="B167" s="58" t="s">
        <v>3147</v>
      </c>
      <c r="C167" s="58" t="s">
        <v>3360</v>
      </c>
      <c r="D167" s="59" t="s">
        <v>3347</v>
      </c>
      <c r="E167" s="78" t="s">
        <v>3334</v>
      </c>
      <c r="F167" s="58" t="s">
        <v>3147</v>
      </c>
    </row>
    <row r="168" spans="1:6">
      <c r="A168" s="58" t="s">
        <v>2102</v>
      </c>
      <c r="B168" s="58" t="s">
        <v>3147</v>
      </c>
      <c r="C168" s="58" t="s">
        <v>3360</v>
      </c>
      <c r="D168" s="59" t="s">
        <v>3347</v>
      </c>
      <c r="E168" s="78" t="s">
        <v>3334</v>
      </c>
      <c r="F168" s="58" t="s">
        <v>3147</v>
      </c>
    </row>
    <row r="169" spans="1:6">
      <c r="A169" s="58" t="s">
        <v>2125</v>
      </c>
      <c r="B169" s="58" t="s">
        <v>3147</v>
      </c>
      <c r="C169" s="58" t="s">
        <v>3360</v>
      </c>
      <c r="D169" s="59" t="s">
        <v>3347</v>
      </c>
      <c r="E169" s="78" t="s">
        <v>3334</v>
      </c>
      <c r="F169" s="58" t="s">
        <v>3147</v>
      </c>
    </row>
    <row r="170" spans="1:6">
      <c r="A170" s="58" t="s">
        <v>417</v>
      </c>
      <c r="B170" s="58" t="s">
        <v>3147</v>
      </c>
      <c r="C170" s="58" t="s">
        <v>3360</v>
      </c>
      <c r="D170" s="59" t="s">
        <v>3347</v>
      </c>
      <c r="E170" s="78" t="s">
        <v>3334</v>
      </c>
      <c r="F170" s="58" t="s">
        <v>3147</v>
      </c>
    </row>
    <row r="171" spans="1:6">
      <c r="A171" s="58" t="s">
        <v>471</v>
      </c>
      <c r="B171" s="58" t="s">
        <v>3147</v>
      </c>
      <c r="C171" s="58" t="s">
        <v>3360</v>
      </c>
      <c r="D171" s="59" t="s">
        <v>3347</v>
      </c>
      <c r="E171" s="78" t="s">
        <v>3334</v>
      </c>
      <c r="F171" s="58" t="s">
        <v>3147</v>
      </c>
    </row>
    <row r="172" spans="1:6">
      <c r="A172" s="58" t="s">
        <v>2137</v>
      </c>
      <c r="B172" s="58" t="s">
        <v>3147</v>
      </c>
      <c r="C172" s="58" t="s">
        <v>3360</v>
      </c>
      <c r="D172" s="59" t="s">
        <v>3347</v>
      </c>
      <c r="E172" s="78" t="s">
        <v>3334</v>
      </c>
      <c r="F172" s="58" t="s">
        <v>3147</v>
      </c>
    </row>
    <row r="173" spans="1:6">
      <c r="A173" s="58" t="s">
        <v>386</v>
      </c>
      <c r="B173" s="58" t="s">
        <v>3147</v>
      </c>
      <c r="C173" s="58" t="s">
        <v>3360</v>
      </c>
      <c r="D173" s="59" t="s">
        <v>3347</v>
      </c>
      <c r="E173" s="78" t="s">
        <v>3334</v>
      </c>
      <c r="F173" s="58" t="s">
        <v>3147</v>
      </c>
    </row>
    <row r="174" spans="1:6">
      <c r="A174" s="58" t="s">
        <v>460</v>
      </c>
      <c r="B174" s="58" t="s">
        <v>3147</v>
      </c>
      <c r="C174" s="58" t="s">
        <v>3360</v>
      </c>
      <c r="D174" s="59" t="s">
        <v>3347</v>
      </c>
      <c r="E174" s="78" t="s">
        <v>3334</v>
      </c>
      <c r="F174" s="58" t="s">
        <v>3147</v>
      </c>
    </row>
    <row r="175" spans="1:6">
      <c r="A175" s="58" t="s">
        <v>264</v>
      </c>
      <c r="B175" s="58" t="s">
        <v>3147</v>
      </c>
      <c r="C175" s="58" t="s">
        <v>3360</v>
      </c>
      <c r="D175" s="59" t="s">
        <v>3347</v>
      </c>
      <c r="E175" s="78" t="s">
        <v>3334</v>
      </c>
      <c r="F175" s="58" t="s">
        <v>3147</v>
      </c>
    </row>
    <row r="176" spans="1:6">
      <c r="A176" s="58" t="s">
        <v>2156</v>
      </c>
      <c r="B176" s="58" t="s">
        <v>3147</v>
      </c>
      <c r="C176" s="58" t="s">
        <v>3360</v>
      </c>
      <c r="D176" s="59" t="s">
        <v>3347</v>
      </c>
      <c r="E176" s="78" t="s">
        <v>3334</v>
      </c>
      <c r="F176" s="58" t="s">
        <v>3147</v>
      </c>
    </row>
    <row r="177" spans="1:6">
      <c r="A177" s="58" t="s">
        <v>603</v>
      </c>
      <c r="B177" s="58" t="s">
        <v>3147</v>
      </c>
      <c r="C177" s="58" t="s">
        <v>3360</v>
      </c>
      <c r="D177" s="59" t="s">
        <v>3347</v>
      </c>
      <c r="E177" s="78" t="s">
        <v>3334</v>
      </c>
      <c r="F177" s="58" t="s">
        <v>3147</v>
      </c>
    </row>
    <row r="178" spans="1:6">
      <c r="A178" s="58" t="s">
        <v>265</v>
      </c>
      <c r="B178" s="58" t="s">
        <v>3147</v>
      </c>
      <c r="C178" s="58" t="s">
        <v>3360</v>
      </c>
      <c r="D178" s="59" t="s">
        <v>3347</v>
      </c>
      <c r="E178" s="78" t="s">
        <v>3334</v>
      </c>
      <c r="F178" s="58" t="s">
        <v>3147</v>
      </c>
    </row>
    <row r="179" spans="1:6">
      <c r="A179" s="58" t="s">
        <v>498</v>
      </c>
      <c r="B179" s="58" t="s">
        <v>3147</v>
      </c>
      <c r="C179" s="58" t="s">
        <v>3360</v>
      </c>
      <c r="D179" s="59" t="s">
        <v>3347</v>
      </c>
      <c r="E179" s="78" t="s">
        <v>3334</v>
      </c>
      <c r="F179" s="58" t="s">
        <v>3147</v>
      </c>
    </row>
    <row r="180" spans="1:6">
      <c r="A180" s="58" t="s">
        <v>2760</v>
      </c>
      <c r="B180" s="58" t="s">
        <v>3147</v>
      </c>
      <c r="C180" s="58" t="s">
        <v>3360</v>
      </c>
      <c r="D180" s="59" t="s">
        <v>3347</v>
      </c>
      <c r="E180" s="78" t="s">
        <v>3334</v>
      </c>
      <c r="F180" s="58" t="s">
        <v>3147</v>
      </c>
    </row>
    <row r="181" spans="1:6">
      <c r="A181" s="58" t="s">
        <v>448</v>
      </c>
      <c r="B181" s="58" t="s">
        <v>3147</v>
      </c>
      <c r="C181" s="58" t="s">
        <v>3360</v>
      </c>
      <c r="D181" s="59" t="s">
        <v>3347</v>
      </c>
      <c r="E181" s="78" t="s">
        <v>3334</v>
      </c>
      <c r="F181" s="58" t="s">
        <v>3147</v>
      </c>
    </row>
    <row r="182" spans="1:6">
      <c r="A182" s="58" t="s">
        <v>389</v>
      </c>
      <c r="B182" s="58" t="s">
        <v>3147</v>
      </c>
      <c r="C182" s="58" t="s">
        <v>3360</v>
      </c>
      <c r="D182" s="59" t="s">
        <v>3347</v>
      </c>
      <c r="E182" s="78" t="s">
        <v>3334</v>
      </c>
      <c r="F182" s="58" t="s">
        <v>3147</v>
      </c>
    </row>
    <row r="183" spans="1:6">
      <c r="A183" s="58" t="s">
        <v>438</v>
      </c>
      <c r="B183" s="58" t="s">
        <v>3147</v>
      </c>
      <c r="C183" s="58" t="s">
        <v>3360</v>
      </c>
      <c r="D183" s="59" t="s">
        <v>3347</v>
      </c>
      <c r="E183" s="78" t="s">
        <v>3334</v>
      </c>
      <c r="F183" s="58" t="s">
        <v>3147</v>
      </c>
    </row>
    <row r="184" spans="1:6">
      <c r="A184" s="58" t="s">
        <v>2139</v>
      </c>
      <c r="B184" s="58" t="s">
        <v>3147</v>
      </c>
      <c r="C184" s="58" t="s">
        <v>3360</v>
      </c>
      <c r="D184" s="59" t="s">
        <v>3347</v>
      </c>
      <c r="E184" s="78" t="s">
        <v>3334</v>
      </c>
      <c r="F184" s="58" t="s">
        <v>3147</v>
      </c>
    </row>
    <row r="185" spans="1:6">
      <c r="A185" s="58" t="s">
        <v>2140</v>
      </c>
      <c r="B185" s="58" t="s">
        <v>3147</v>
      </c>
      <c r="C185" s="58" t="s">
        <v>3360</v>
      </c>
      <c r="D185" s="59" t="s">
        <v>3347</v>
      </c>
      <c r="E185" s="78" t="s">
        <v>3334</v>
      </c>
      <c r="F185" s="58" t="s">
        <v>3147</v>
      </c>
    </row>
    <row r="186" spans="1:6">
      <c r="A186" s="58" t="s">
        <v>440</v>
      </c>
      <c r="B186" s="58" t="s">
        <v>3147</v>
      </c>
      <c r="C186" s="58" t="s">
        <v>3360</v>
      </c>
      <c r="D186" s="59" t="s">
        <v>3347</v>
      </c>
      <c r="E186" s="78" t="s">
        <v>3334</v>
      </c>
      <c r="F186" s="58" t="s">
        <v>3147</v>
      </c>
    </row>
    <row r="187" spans="1:6">
      <c r="A187" s="58" t="s">
        <v>2108</v>
      </c>
      <c r="B187" s="58" t="s">
        <v>3147</v>
      </c>
      <c r="C187" s="58" t="s">
        <v>3360</v>
      </c>
      <c r="D187" s="59" t="s">
        <v>3347</v>
      </c>
      <c r="E187" s="78" t="s">
        <v>3334</v>
      </c>
      <c r="F187" s="58" t="s">
        <v>3147</v>
      </c>
    </row>
    <row r="188" spans="1:6">
      <c r="A188" s="58" t="s">
        <v>259</v>
      </c>
      <c r="B188" s="58" t="s">
        <v>3147</v>
      </c>
      <c r="C188" s="58" t="s">
        <v>3360</v>
      </c>
      <c r="D188" s="59" t="s">
        <v>3347</v>
      </c>
      <c r="E188" s="78" t="s">
        <v>3334</v>
      </c>
      <c r="F188" s="58" t="s">
        <v>3147</v>
      </c>
    </row>
    <row r="189" spans="1:6">
      <c r="A189" s="58" t="s">
        <v>457</v>
      </c>
      <c r="B189" s="58" t="s">
        <v>3147</v>
      </c>
      <c r="C189" s="58" t="s">
        <v>3360</v>
      </c>
      <c r="D189" s="59" t="s">
        <v>3347</v>
      </c>
      <c r="E189" s="78" t="s">
        <v>3334</v>
      </c>
      <c r="F189" s="58" t="s">
        <v>3147</v>
      </c>
    </row>
    <row r="190" spans="1:6">
      <c r="A190" s="58" t="s">
        <v>2143</v>
      </c>
      <c r="B190" s="58" t="s">
        <v>3147</v>
      </c>
      <c r="C190" s="58" t="s">
        <v>3360</v>
      </c>
      <c r="D190" s="59" t="s">
        <v>3347</v>
      </c>
      <c r="E190" s="78" t="s">
        <v>3334</v>
      </c>
      <c r="F190" s="58" t="s">
        <v>3147</v>
      </c>
    </row>
    <row r="191" spans="1:6">
      <c r="A191" s="58" t="s">
        <v>463</v>
      </c>
      <c r="B191" s="58" t="s">
        <v>3147</v>
      </c>
      <c r="C191" s="58" t="s">
        <v>3360</v>
      </c>
      <c r="D191" s="59" t="s">
        <v>3347</v>
      </c>
      <c r="E191" s="78" t="s">
        <v>3334</v>
      </c>
      <c r="F191" s="58" t="s">
        <v>3147</v>
      </c>
    </row>
    <row r="192" spans="1:6">
      <c r="A192" s="58" t="s">
        <v>2160</v>
      </c>
      <c r="B192" s="58" t="s">
        <v>3147</v>
      </c>
      <c r="C192" s="58" t="s">
        <v>3360</v>
      </c>
      <c r="D192" s="59" t="s">
        <v>3347</v>
      </c>
      <c r="E192" s="78" t="s">
        <v>3334</v>
      </c>
      <c r="F192" s="58" t="s">
        <v>3147</v>
      </c>
    </row>
    <row r="193" spans="1:6">
      <c r="A193" s="58" t="s">
        <v>419</v>
      </c>
      <c r="B193" s="58" t="s">
        <v>3147</v>
      </c>
      <c r="C193" s="58" t="s">
        <v>3360</v>
      </c>
      <c r="D193" s="59" t="s">
        <v>3347</v>
      </c>
      <c r="E193" s="78" t="s">
        <v>3334</v>
      </c>
      <c r="F193" s="58" t="s">
        <v>3147</v>
      </c>
    </row>
    <row r="194" spans="1:6">
      <c r="A194" s="58" t="s">
        <v>403</v>
      </c>
      <c r="B194" s="58" t="s">
        <v>3149</v>
      </c>
      <c r="C194" s="58" t="s">
        <v>3355</v>
      </c>
      <c r="D194" s="59" t="s">
        <v>3347</v>
      </c>
      <c r="E194" s="78" t="s">
        <v>3334</v>
      </c>
      <c r="F194" s="58" t="s">
        <v>3149</v>
      </c>
    </row>
    <row r="195" spans="1:6">
      <c r="A195" s="58" t="s">
        <v>1620</v>
      </c>
      <c r="B195" s="58" t="s">
        <v>3149</v>
      </c>
      <c r="C195" s="58" t="s">
        <v>3355</v>
      </c>
      <c r="D195" s="59" t="s">
        <v>3347</v>
      </c>
      <c r="E195" s="78" t="s">
        <v>3334</v>
      </c>
      <c r="F195" s="58" t="s">
        <v>3149</v>
      </c>
    </row>
    <row r="196" spans="1:6">
      <c r="A196" s="58" t="s">
        <v>392</v>
      </c>
      <c r="B196" s="58" t="s">
        <v>3149</v>
      </c>
      <c r="C196" s="58" t="s">
        <v>3355</v>
      </c>
      <c r="D196" s="59" t="s">
        <v>3347</v>
      </c>
      <c r="E196" s="78" t="s">
        <v>3334</v>
      </c>
      <c r="F196" s="58" t="s">
        <v>3149</v>
      </c>
    </row>
    <row r="197" spans="1:6">
      <c r="A197" s="58" t="s">
        <v>2092</v>
      </c>
      <c r="B197" s="58" t="s">
        <v>3149</v>
      </c>
      <c r="C197" s="58" t="s">
        <v>3355</v>
      </c>
      <c r="D197" s="59" t="s">
        <v>3347</v>
      </c>
      <c r="E197" s="78" t="s">
        <v>3334</v>
      </c>
      <c r="F197" s="58" t="s">
        <v>3149</v>
      </c>
    </row>
    <row r="198" spans="1:6">
      <c r="A198" s="58" t="s">
        <v>476</v>
      </c>
      <c r="B198" s="58" t="s">
        <v>3149</v>
      </c>
      <c r="C198" s="58" t="s">
        <v>3355</v>
      </c>
      <c r="D198" s="59" t="s">
        <v>3347</v>
      </c>
      <c r="E198" s="78" t="s">
        <v>3334</v>
      </c>
      <c r="F198" s="58" t="s">
        <v>3149</v>
      </c>
    </row>
    <row r="199" spans="1:6">
      <c r="A199" s="58" t="s">
        <v>2113</v>
      </c>
      <c r="B199" s="58" t="s">
        <v>3149</v>
      </c>
      <c r="C199" s="58" t="s">
        <v>3355</v>
      </c>
      <c r="D199" s="59" t="s">
        <v>3347</v>
      </c>
      <c r="E199" s="78" t="s">
        <v>3334</v>
      </c>
      <c r="F199" s="58" t="s">
        <v>3149</v>
      </c>
    </row>
    <row r="200" spans="1:6">
      <c r="A200" s="58" t="s">
        <v>464</v>
      </c>
      <c r="B200" s="58" t="s">
        <v>3149</v>
      </c>
      <c r="C200" s="58" t="s">
        <v>3355</v>
      </c>
      <c r="D200" s="59" t="s">
        <v>3347</v>
      </c>
      <c r="E200" s="78" t="s">
        <v>3334</v>
      </c>
      <c r="F200" s="58" t="s">
        <v>3149</v>
      </c>
    </row>
    <row r="201" spans="1:6">
      <c r="A201" s="58" t="s">
        <v>2146</v>
      </c>
      <c r="B201" s="58" t="s">
        <v>3149</v>
      </c>
      <c r="C201" s="58" t="s">
        <v>3355</v>
      </c>
      <c r="D201" s="59" t="s">
        <v>3347</v>
      </c>
      <c r="E201" s="78" t="s">
        <v>3334</v>
      </c>
      <c r="F201" s="58" t="s">
        <v>3149</v>
      </c>
    </row>
    <row r="202" spans="1:6">
      <c r="A202" s="58" t="s">
        <v>2133</v>
      </c>
      <c r="B202" s="58" t="s">
        <v>3149</v>
      </c>
      <c r="C202" s="58" t="s">
        <v>3355</v>
      </c>
      <c r="D202" s="59" t="s">
        <v>3347</v>
      </c>
      <c r="E202" s="78" t="s">
        <v>3334</v>
      </c>
      <c r="F202" s="58" t="s">
        <v>3149</v>
      </c>
    </row>
    <row r="203" spans="1:6">
      <c r="A203" s="58" t="s">
        <v>477</v>
      </c>
      <c r="B203" s="58" t="s">
        <v>3149</v>
      </c>
      <c r="C203" s="58" t="s">
        <v>3355</v>
      </c>
      <c r="D203" s="59" t="s">
        <v>3347</v>
      </c>
      <c r="E203" s="78" t="s">
        <v>3334</v>
      </c>
      <c r="F203" s="58" t="s">
        <v>3149</v>
      </c>
    </row>
    <row r="204" spans="1:6">
      <c r="A204" s="58" t="s">
        <v>2093</v>
      </c>
      <c r="B204" s="58" t="s">
        <v>3149</v>
      </c>
      <c r="C204" s="58" t="s">
        <v>3355</v>
      </c>
      <c r="D204" s="59" t="s">
        <v>3347</v>
      </c>
      <c r="E204" s="78" t="s">
        <v>3334</v>
      </c>
      <c r="F204" s="58" t="s">
        <v>3149</v>
      </c>
    </row>
    <row r="205" spans="1:6">
      <c r="A205" s="58" t="s">
        <v>407</v>
      </c>
      <c r="B205" s="58" t="s">
        <v>3149</v>
      </c>
      <c r="C205" s="58" t="s">
        <v>3355</v>
      </c>
      <c r="D205" s="59" t="s">
        <v>3347</v>
      </c>
      <c r="E205" s="78" t="s">
        <v>3334</v>
      </c>
      <c r="F205" s="58" t="s">
        <v>3149</v>
      </c>
    </row>
    <row r="206" spans="1:6">
      <c r="A206" s="58" t="s">
        <v>484</v>
      </c>
      <c r="B206" s="58" t="s">
        <v>3149</v>
      </c>
      <c r="C206" s="58" t="s">
        <v>3355</v>
      </c>
      <c r="D206" s="59" t="s">
        <v>3347</v>
      </c>
      <c r="E206" s="78" t="s">
        <v>3334</v>
      </c>
      <c r="F206" s="58" t="s">
        <v>3149</v>
      </c>
    </row>
    <row r="207" spans="1:6">
      <c r="A207" s="58" t="s">
        <v>408</v>
      </c>
      <c r="B207" s="58" t="s">
        <v>3149</v>
      </c>
      <c r="C207" s="58" t="s">
        <v>3355</v>
      </c>
      <c r="D207" s="59" t="s">
        <v>3347</v>
      </c>
      <c r="E207" s="78" t="s">
        <v>3334</v>
      </c>
      <c r="F207" s="58" t="s">
        <v>3149</v>
      </c>
    </row>
    <row r="208" spans="1:6">
      <c r="A208" s="58" t="s">
        <v>452</v>
      </c>
      <c r="B208" s="58" t="s">
        <v>3149</v>
      </c>
      <c r="C208" s="58" t="s">
        <v>3355</v>
      </c>
      <c r="D208" s="59" t="s">
        <v>3347</v>
      </c>
      <c r="E208" s="78" t="s">
        <v>3334</v>
      </c>
      <c r="F208" s="58" t="s">
        <v>3149</v>
      </c>
    </row>
    <row r="209" spans="1:6">
      <c r="A209" s="58" t="s">
        <v>395</v>
      </c>
      <c r="B209" s="58" t="s">
        <v>3149</v>
      </c>
      <c r="C209" s="58" t="s">
        <v>3355</v>
      </c>
      <c r="D209" s="59" t="s">
        <v>3347</v>
      </c>
      <c r="E209" s="78" t="s">
        <v>3334</v>
      </c>
      <c r="F209" s="58" t="s">
        <v>3149</v>
      </c>
    </row>
    <row r="210" spans="1:6">
      <c r="A210" s="58" t="s">
        <v>424</v>
      </c>
      <c r="B210" s="58" t="s">
        <v>3149</v>
      </c>
      <c r="C210" s="58" t="s">
        <v>3355</v>
      </c>
      <c r="D210" s="59" t="s">
        <v>3347</v>
      </c>
      <c r="E210" s="78" t="s">
        <v>3334</v>
      </c>
      <c r="F210" s="58" t="s">
        <v>3149</v>
      </c>
    </row>
    <row r="211" spans="1:6">
      <c r="A211" s="58" t="s">
        <v>2135</v>
      </c>
      <c r="B211" s="58" t="s">
        <v>3149</v>
      </c>
      <c r="C211" s="58" t="s">
        <v>3355</v>
      </c>
      <c r="D211" s="59" t="s">
        <v>3347</v>
      </c>
      <c r="E211" s="78" t="s">
        <v>3334</v>
      </c>
      <c r="F211" s="58" t="s">
        <v>3149</v>
      </c>
    </row>
    <row r="212" spans="1:6">
      <c r="A212" s="58" t="s">
        <v>2121</v>
      </c>
      <c r="B212" s="58" t="s">
        <v>3149</v>
      </c>
      <c r="C212" s="58" t="s">
        <v>3355</v>
      </c>
      <c r="D212" s="59" t="s">
        <v>3347</v>
      </c>
      <c r="E212" s="78" t="s">
        <v>3334</v>
      </c>
      <c r="F212" s="58" t="s">
        <v>3149</v>
      </c>
    </row>
    <row r="213" spans="1:6">
      <c r="A213" s="58" t="s">
        <v>791</v>
      </c>
      <c r="B213" s="58" t="s">
        <v>3149</v>
      </c>
      <c r="C213" s="58" t="s">
        <v>3355</v>
      </c>
      <c r="D213" s="59" t="s">
        <v>3347</v>
      </c>
      <c r="E213" s="78" t="s">
        <v>3334</v>
      </c>
      <c r="F213" s="58" t="s">
        <v>3149</v>
      </c>
    </row>
    <row r="214" spans="1:6">
      <c r="A214" s="58" t="s">
        <v>293</v>
      </c>
      <c r="B214" s="58" t="s">
        <v>3149</v>
      </c>
      <c r="C214" s="58" t="s">
        <v>3355</v>
      </c>
      <c r="D214" s="59" t="s">
        <v>3347</v>
      </c>
      <c r="E214" s="78" t="s">
        <v>3334</v>
      </c>
      <c r="F214" s="58" t="s">
        <v>3149</v>
      </c>
    </row>
    <row r="215" spans="1:6">
      <c r="A215" s="58" t="s">
        <v>467</v>
      </c>
      <c r="B215" s="58" t="s">
        <v>3149</v>
      </c>
      <c r="C215" s="58" t="s">
        <v>3355</v>
      </c>
      <c r="D215" s="59" t="s">
        <v>3347</v>
      </c>
      <c r="E215" s="78" t="s">
        <v>3334</v>
      </c>
      <c r="F215" s="58" t="s">
        <v>3149</v>
      </c>
    </row>
    <row r="216" spans="1:6">
      <c r="A216" s="58" t="s">
        <v>2100</v>
      </c>
      <c r="B216" s="58" t="s">
        <v>3149</v>
      </c>
      <c r="C216" s="58" t="s">
        <v>3355</v>
      </c>
      <c r="D216" s="59" t="s">
        <v>3347</v>
      </c>
      <c r="E216" s="78" t="s">
        <v>3334</v>
      </c>
      <c r="F216" s="58" t="s">
        <v>3149</v>
      </c>
    </row>
    <row r="217" spans="1:6">
      <c r="A217" s="58" t="s">
        <v>432</v>
      </c>
      <c r="B217" s="58" t="s">
        <v>3149</v>
      </c>
      <c r="C217" s="58" t="s">
        <v>3355</v>
      </c>
      <c r="D217" s="59" t="s">
        <v>3347</v>
      </c>
      <c r="E217" s="78" t="s">
        <v>3334</v>
      </c>
      <c r="F217" s="58" t="s">
        <v>3149</v>
      </c>
    </row>
    <row r="218" spans="1:6">
      <c r="A218" s="58" t="s">
        <v>401</v>
      </c>
      <c r="B218" s="58" t="s">
        <v>3149</v>
      </c>
      <c r="C218" s="58" t="s">
        <v>3355</v>
      </c>
      <c r="D218" s="59" t="s">
        <v>3347</v>
      </c>
      <c r="E218" s="78" t="s">
        <v>3334</v>
      </c>
      <c r="F218" s="58" t="s">
        <v>3149</v>
      </c>
    </row>
    <row r="219" spans="1:6">
      <c r="A219" s="58" t="s">
        <v>433</v>
      </c>
      <c r="B219" s="58" t="s">
        <v>3149</v>
      </c>
      <c r="C219" s="58" t="s">
        <v>3355</v>
      </c>
      <c r="D219" s="59" t="s">
        <v>3347</v>
      </c>
      <c r="E219" s="78" t="s">
        <v>3334</v>
      </c>
      <c r="F219" s="58" t="s">
        <v>3149</v>
      </c>
    </row>
    <row r="220" spans="1:6">
      <c r="A220" s="58" t="s">
        <v>384</v>
      </c>
      <c r="B220" s="58" t="s">
        <v>3149</v>
      </c>
      <c r="C220" s="58" t="s">
        <v>3355</v>
      </c>
      <c r="D220" s="59" t="s">
        <v>3347</v>
      </c>
      <c r="E220" s="78" t="s">
        <v>3334</v>
      </c>
      <c r="F220" s="58" t="s">
        <v>3149</v>
      </c>
    </row>
    <row r="221" spans="1:6">
      <c r="A221" s="58" t="s">
        <v>398</v>
      </c>
      <c r="B221" s="58" t="s">
        <v>3149</v>
      </c>
      <c r="C221" s="58" t="s">
        <v>3359</v>
      </c>
      <c r="D221" s="59" t="s">
        <v>3347</v>
      </c>
      <c r="E221" s="78" t="s">
        <v>3334</v>
      </c>
      <c r="F221" s="58" t="s">
        <v>3149</v>
      </c>
    </row>
    <row r="222" spans="1:6">
      <c r="A222" s="58" t="s">
        <v>435</v>
      </c>
      <c r="B222" s="58" t="s">
        <v>3149</v>
      </c>
      <c r="C222" s="58" t="s">
        <v>3359</v>
      </c>
      <c r="D222" s="59" t="s">
        <v>3347</v>
      </c>
      <c r="E222" s="78" t="s">
        <v>3334</v>
      </c>
      <c r="F222" s="58" t="s">
        <v>3149</v>
      </c>
    </row>
    <row r="223" spans="1:6">
      <c r="A223" s="58" t="s">
        <v>446</v>
      </c>
      <c r="B223" s="58" t="s">
        <v>3149</v>
      </c>
      <c r="C223" s="58" t="s">
        <v>3359</v>
      </c>
      <c r="D223" s="59" t="s">
        <v>3347</v>
      </c>
      <c r="E223" s="78" t="s">
        <v>3334</v>
      </c>
      <c r="F223" s="58" t="s">
        <v>3149</v>
      </c>
    </row>
    <row r="224" spans="1:6">
      <c r="A224" s="58" t="s">
        <v>3150</v>
      </c>
      <c r="B224" s="58" t="s">
        <v>3149</v>
      </c>
      <c r="C224" s="58" t="s">
        <v>3359</v>
      </c>
      <c r="D224" s="59" t="s">
        <v>3347</v>
      </c>
      <c r="E224" s="78" t="s">
        <v>3334</v>
      </c>
      <c r="F224" s="58" t="s">
        <v>3149</v>
      </c>
    </row>
    <row r="225" spans="1:6">
      <c r="A225" s="58" t="s">
        <v>2103</v>
      </c>
      <c r="B225" s="58" t="s">
        <v>3149</v>
      </c>
      <c r="C225" s="58" t="s">
        <v>3359</v>
      </c>
      <c r="D225" s="59" t="s">
        <v>3347</v>
      </c>
      <c r="E225" s="78" t="s">
        <v>3334</v>
      </c>
      <c r="F225" s="58" t="s">
        <v>3149</v>
      </c>
    </row>
    <row r="226" spans="1:6">
      <c r="A226" s="58" t="s">
        <v>2104</v>
      </c>
      <c r="B226" s="58" t="s">
        <v>3149</v>
      </c>
      <c r="C226" s="58" t="s">
        <v>3359</v>
      </c>
      <c r="D226" s="59" t="s">
        <v>3347</v>
      </c>
      <c r="E226" s="78" t="s">
        <v>3334</v>
      </c>
      <c r="F226" s="58" t="s">
        <v>3149</v>
      </c>
    </row>
    <row r="227" spans="1:6">
      <c r="A227" s="58" t="s">
        <v>436</v>
      </c>
      <c r="B227" s="58" t="s">
        <v>3149</v>
      </c>
      <c r="C227" s="58" t="s">
        <v>3359</v>
      </c>
      <c r="D227" s="59" t="s">
        <v>3347</v>
      </c>
      <c r="E227" s="78" t="s">
        <v>3334</v>
      </c>
      <c r="F227" s="58" t="s">
        <v>3149</v>
      </c>
    </row>
    <row r="228" spans="1:6">
      <c r="A228" s="58" t="s">
        <v>387</v>
      </c>
      <c r="B228" s="58" t="s">
        <v>3149</v>
      </c>
      <c r="C228" s="58" t="s">
        <v>3359</v>
      </c>
      <c r="D228" s="59" t="s">
        <v>3347</v>
      </c>
      <c r="E228" s="78" t="s">
        <v>3334</v>
      </c>
      <c r="F228" s="58" t="s">
        <v>3149</v>
      </c>
    </row>
    <row r="229" spans="1:6">
      <c r="A229" s="58" t="s">
        <v>437</v>
      </c>
      <c r="B229" s="58" t="s">
        <v>3149</v>
      </c>
      <c r="C229" s="58" t="s">
        <v>3359</v>
      </c>
      <c r="D229" s="59" t="s">
        <v>3347</v>
      </c>
      <c r="E229" s="78" t="s">
        <v>3334</v>
      </c>
      <c r="F229" s="58" t="s">
        <v>3149</v>
      </c>
    </row>
    <row r="230" spans="1:6">
      <c r="A230" s="58" t="s">
        <v>2138</v>
      </c>
      <c r="B230" s="58" t="s">
        <v>3149</v>
      </c>
      <c r="C230" s="58" t="s">
        <v>3359</v>
      </c>
      <c r="D230" s="59" t="s">
        <v>3347</v>
      </c>
      <c r="E230" s="78" t="s">
        <v>3334</v>
      </c>
      <c r="F230" s="58" t="s">
        <v>3149</v>
      </c>
    </row>
    <row r="231" spans="1:6">
      <c r="A231" s="58" t="s">
        <v>480</v>
      </c>
      <c r="B231" s="58" t="s">
        <v>3149</v>
      </c>
      <c r="C231" s="58" t="s">
        <v>3359</v>
      </c>
      <c r="D231" s="59" t="s">
        <v>3347</v>
      </c>
      <c r="E231" s="78" t="s">
        <v>3334</v>
      </c>
      <c r="F231" s="58" t="s">
        <v>3149</v>
      </c>
    </row>
    <row r="232" spans="1:6">
      <c r="A232" s="58" t="s">
        <v>481</v>
      </c>
      <c r="B232" s="58" t="s">
        <v>3149</v>
      </c>
      <c r="C232" s="58" t="s">
        <v>3359</v>
      </c>
      <c r="D232" s="59" t="s">
        <v>3347</v>
      </c>
      <c r="E232" s="78" t="s">
        <v>3334</v>
      </c>
      <c r="F232" s="58" t="s">
        <v>3149</v>
      </c>
    </row>
    <row r="233" spans="1:6">
      <c r="A233" s="58" t="s">
        <v>388</v>
      </c>
      <c r="B233" s="58" t="s">
        <v>3149</v>
      </c>
      <c r="C233" s="58" t="s">
        <v>3359</v>
      </c>
      <c r="D233" s="59" t="s">
        <v>3347</v>
      </c>
      <c r="E233" s="78" t="s">
        <v>3334</v>
      </c>
      <c r="F233" s="58" t="s">
        <v>3149</v>
      </c>
    </row>
    <row r="234" spans="1:6">
      <c r="A234" s="58" t="s">
        <v>391</v>
      </c>
      <c r="B234" s="58" t="s">
        <v>3149</v>
      </c>
      <c r="C234" s="58" t="s">
        <v>3359</v>
      </c>
      <c r="D234" s="59" t="s">
        <v>3347</v>
      </c>
      <c r="E234" s="78" t="s">
        <v>3334</v>
      </c>
      <c r="F234" s="58" t="s">
        <v>3149</v>
      </c>
    </row>
    <row r="235" spans="1:6">
      <c r="A235" s="58" t="s">
        <v>2157</v>
      </c>
      <c r="B235" s="58" t="s">
        <v>3149</v>
      </c>
      <c r="C235" s="58" t="s">
        <v>3359</v>
      </c>
      <c r="D235" s="59" t="s">
        <v>3347</v>
      </c>
      <c r="E235" s="78" t="s">
        <v>3334</v>
      </c>
      <c r="F235" s="58" t="s">
        <v>3149</v>
      </c>
    </row>
    <row r="236" spans="1:6">
      <c r="A236" s="58" t="s">
        <v>482</v>
      </c>
      <c r="B236" s="58" t="s">
        <v>3149</v>
      </c>
      <c r="C236" s="58" t="s">
        <v>3359</v>
      </c>
      <c r="D236" s="59" t="s">
        <v>3347</v>
      </c>
      <c r="E236" s="78" t="s">
        <v>3334</v>
      </c>
      <c r="F236" s="58" t="s">
        <v>3149</v>
      </c>
    </row>
    <row r="237" spans="1:6">
      <c r="A237" s="58" t="s">
        <v>258</v>
      </c>
      <c r="B237" s="58" t="s">
        <v>3149</v>
      </c>
      <c r="C237" s="58" t="s">
        <v>3359</v>
      </c>
      <c r="D237" s="59" t="s">
        <v>3347</v>
      </c>
      <c r="E237" s="78" t="s">
        <v>3334</v>
      </c>
      <c r="F237" s="58" t="s">
        <v>3149</v>
      </c>
    </row>
    <row r="238" spans="1:6">
      <c r="A238" s="58" t="s">
        <v>442</v>
      </c>
      <c r="B238" s="58" t="s">
        <v>3149</v>
      </c>
      <c r="C238" s="58" t="s">
        <v>3359</v>
      </c>
      <c r="D238" s="59" t="s">
        <v>3347</v>
      </c>
      <c r="E238" s="78" t="s">
        <v>3334</v>
      </c>
      <c r="F238" s="58" t="s">
        <v>3149</v>
      </c>
    </row>
    <row r="239" spans="1:6">
      <c r="A239" s="58" t="s">
        <v>2158</v>
      </c>
      <c r="B239" s="58" t="s">
        <v>3149</v>
      </c>
      <c r="C239" s="58" t="s">
        <v>3359</v>
      </c>
      <c r="D239" s="59" t="s">
        <v>3347</v>
      </c>
      <c r="E239" s="78" t="s">
        <v>3334</v>
      </c>
      <c r="F239" s="58" t="s">
        <v>3149</v>
      </c>
    </row>
    <row r="240" spans="1:6">
      <c r="A240" s="58" t="s">
        <v>2141</v>
      </c>
      <c r="B240" s="58" t="s">
        <v>3149</v>
      </c>
      <c r="C240" s="58" t="s">
        <v>3359</v>
      </c>
      <c r="D240" s="59" t="s">
        <v>3347</v>
      </c>
      <c r="E240" s="78" t="s">
        <v>3334</v>
      </c>
      <c r="F240" s="58" t="s">
        <v>3149</v>
      </c>
    </row>
    <row r="241" spans="1:6">
      <c r="A241" s="58" t="s">
        <v>2142</v>
      </c>
      <c r="B241" s="58" t="s">
        <v>3149</v>
      </c>
      <c r="C241" s="58" t="s">
        <v>3359</v>
      </c>
      <c r="D241" s="59" t="s">
        <v>3347</v>
      </c>
      <c r="E241" s="78" t="s">
        <v>3334</v>
      </c>
      <c r="F241" s="58" t="s">
        <v>3149</v>
      </c>
    </row>
    <row r="242" spans="1:6">
      <c r="A242" s="58" t="s">
        <v>483</v>
      </c>
      <c r="B242" s="58" t="s">
        <v>3149</v>
      </c>
      <c r="C242" s="58" t="s">
        <v>3359</v>
      </c>
      <c r="D242" s="59" t="s">
        <v>3347</v>
      </c>
      <c r="E242" s="78" t="s">
        <v>3334</v>
      </c>
      <c r="F242" s="58" t="s">
        <v>3149</v>
      </c>
    </row>
    <row r="243" spans="1:6">
      <c r="A243" s="58" t="s">
        <v>2110</v>
      </c>
      <c r="B243" s="58" t="s">
        <v>3149</v>
      </c>
      <c r="C243" s="58" t="s">
        <v>3359</v>
      </c>
      <c r="D243" s="59" t="s">
        <v>3347</v>
      </c>
      <c r="E243" s="78" t="s">
        <v>3334</v>
      </c>
      <c r="F243" s="58" t="s">
        <v>3149</v>
      </c>
    </row>
    <row r="244" spans="1:6">
      <c r="A244" s="58" t="s">
        <v>2162</v>
      </c>
      <c r="B244" s="58" t="s">
        <v>3149</v>
      </c>
      <c r="C244" s="58" t="s">
        <v>3359</v>
      </c>
      <c r="D244" s="59" t="s">
        <v>3347</v>
      </c>
      <c r="E244" s="78" t="s">
        <v>3334</v>
      </c>
      <c r="F244" s="58" t="s">
        <v>3149</v>
      </c>
    </row>
    <row r="245" spans="1:6">
      <c r="A245" s="58" t="s">
        <v>2144</v>
      </c>
      <c r="B245" s="58" t="s">
        <v>3149</v>
      </c>
      <c r="C245" s="58" t="s">
        <v>3359</v>
      </c>
      <c r="D245" s="59" t="s">
        <v>3347</v>
      </c>
      <c r="E245" s="78" t="s">
        <v>3334</v>
      </c>
      <c r="F245" s="58" t="s">
        <v>3149</v>
      </c>
    </row>
    <row r="246" spans="1:6">
      <c r="A246" s="58" t="s">
        <v>1628</v>
      </c>
      <c r="B246" s="58" t="s">
        <v>3149</v>
      </c>
      <c r="C246" s="58" t="s">
        <v>3359</v>
      </c>
      <c r="D246" s="59" t="s">
        <v>3347</v>
      </c>
      <c r="E246" s="78" t="s">
        <v>3334</v>
      </c>
      <c r="F246" s="58" t="s">
        <v>3149</v>
      </c>
    </row>
    <row r="247" spans="1:6">
      <c r="A247" s="58" t="s">
        <v>487</v>
      </c>
      <c r="B247" s="58" t="s">
        <v>3149</v>
      </c>
      <c r="C247" s="58" t="s">
        <v>3359</v>
      </c>
      <c r="D247" s="59" t="s">
        <v>3347</v>
      </c>
      <c r="E247" s="78" t="s">
        <v>3334</v>
      </c>
      <c r="F247" s="58" t="s">
        <v>3149</v>
      </c>
    </row>
    <row r="248" spans="1:6">
      <c r="A248" s="58" t="s">
        <v>2091</v>
      </c>
      <c r="B248" s="58" t="s">
        <v>3151</v>
      </c>
      <c r="C248" s="58" t="s">
        <v>176</v>
      </c>
      <c r="D248" s="59" t="s">
        <v>3347</v>
      </c>
      <c r="E248" s="78" t="s">
        <v>3334</v>
      </c>
      <c r="F248" s="58" t="s">
        <v>3151</v>
      </c>
    </row>
    <row r="249" spans="1:6">
      <c r="A249" s="58" t="s">
        <v>420</v>
      </c>
      <c r="B249" s="58" t="s">
        <v>3151</v>
      </c>
      <c r="C249" s="58" t="s">
        <v>176</v>
      </c>
      <c r="D249" s="59" t="s">
        <v>3347</v>
      </c>
      <c r="E249" s="78" t="s">
        <v>3334</v>
      </c>
      <c r="F249" s="58" t="s">
        <v>3151</v>
      </c>
    </row>
    <row r="250" spans="1:6">
      <c r="A250" s="58" t="s">
        <v>421</v>
      </c>
      <c r="B250" s="58" t="s">
        <v>3151</v>
      </c>
      <c r="C250" s="58" t="s">
        <v>176</v>
      </c>
      <c r="D250" s="59" t="s">
        <v>3347</v>
      </c>
      <c r="E250" s="78" t="s">
        <v>3334</v>
      </c>
      <c r="F250" s="58" t="s">
        <v>3151</v>
      </c>
    </row>
    <row r="251" spans="1:6">
      <c r="A251" s="58" t="s">
        <v>371</v>
      </c>
      <c r="B251" s="58" t="s">
        <v>3151</v>
      </c>
      <c r="C251" s="58" t="s">
        <v>176</v>
      </c>
      <c r="D251" s="59" t="s">
        <v>3347</v>
      </c>
      <c r="E251" s="78" t="s">
        <v>3334</v>
      </c>
      <c r="F251" s="58" t="s">
        <v>3151</v>
      </c>
    </row>
    <row r="252" spans="1:6">
      <c r="A252" s="58" t="s">
        <v>2115</v>
      </c>
      <c r="B252" s="58" t="s">
        <v>3151</v>
      </c>
      <c r="C252" s="58" t="s">
        <v>176</v>
      </c>
      <c r="D252" s="59" t="s">
        <v>3347</v>
      </c>
      <c r="E252" s="78" t="s">
        <v>3334</v>
      </c>
      <c r="F252" s="58" t="s">
        <v>3151</v>
      </c>
    </row>
    <row r="253" spans="1:6">
      <c r="A253" s="58" t="s">
        <v>379</v>
      </c>
      <c r="B253" s="58" t="s">
        <v>3151</v>
      </c>
      <c r="C253" s="58" t="s">
        <v>176</v>
      </c>
      <c r="D253" s="59" t="s">
        <v>3347</v>
      </c>
      <c r="E253" s="78" t="s">
        <v>3334</v>
      </c>
      <c r="F253" s="58" t="s">
        <v>3151</v>
      </c>
    </row>
    <row r="254" spans="1:6">
      <c r="A254" s="58" t="s">
        <v>409</v>
      </c>
      <c r="B254" s="58" t="s">
        <v>3151</v>
      </c>
      <c r="C254" s="58" t="s">
        <v>176</v>
      </c>
      <c r="D254" s="59" t="s">
        <v>3347</v>
      </c>
      <c r="E254" s="78" t="s">
        <v>3334</v>
      </c>
      <c r="F254" s="58" t="s">
        <v>3151</v>
      </c>
    </row>
    <row r="255" spans="1:6">
      <c r="A255" s="58" t="s">
        <v>3152</v>
      </c>
      <c r="B255" s="58" t="s">
        <v>3151</v>
      </c>
      <c r="C255" s="58" t="s">
        <v>176</v>
      </c>
      <c r="D255" s="59" t="s">
        <v>3347</v>
      </c>
      <c r="E255" s="78" t="s">
        <v>3334</v>
      </c>
      <c r="F255" s="58" t="s">
        <v>3151</v>
      </c>
    </row>
    <row r="256" spans="1:6">
      <c r="A256" s="58" t="s">
        <v>380</v>
      </c>
      <c r="B256" s="58" t="s">
        <v>3151</v>
      </c>
      <c r="C256" s="58" t="s">
        <v>176</v>
      </c>
      <c r="D256" s="59" t="s">
        <v>3347</v>
      </c>
      <c r="E256" s="78" t="s">
        <v>3334</v>
      </c>
      <c r="F256" s="58" t="s">
        <v>3151</v>
      </c>
    </row>
    <row r="257" spans="1:6">
      <c r="A257" s="58" t="s">
        <v>1623</v>
      </c>
      <c r="B257" s="58" t="s">
        <v>3151</v>
      </c>
      <c r="C257" s="58" t="s">
        <v>176</v>
      </c>
      <c r="D257" s="59" t="s">
        <v>3347</v>
      </c>
      <c r="E257" s="78" t="s">
        <v>3334</v>
      </c>
      <c r="F257" s="58" t="s">
        <v>3151</v>
      </c>
    </row>
    <row r="258" spans="1:6">
      <c r="A258" s="58" t="s">
        <v>410</v>
      </c>
      <c r="B258" s="58" t="s">
        <v>3151</v>
      </c>
      <c r="C258" s="58" t="s">
        <v>176</v>
      </c>
      <c r="D258" s="59" t="s">
        <v>3347</v>
      </c>
      <c r="E258" s="78" t="s">
        <v>3334</v>
      </c>
      <c r="F258" s="58" t="s">
        <v>3151</v>
      </c>
    </row>
    <row r="259" spans="1:6">
      <c r="A259" s="58" t="s">
        <v>2149</v>
      </c>
      <c r="B259" s="58" t="s">
        <v>3151</v>
      </c>
      <c r="C259" s="58" t="s">
        <v>176</v>
      </c>
      <c r="D259" s="59" t="s">
        <v>3347</v>
      </c>
      <c r="E259" s="78" t="s">
        <v>3334</v>
      </c>
      <c r="F259" s="58" t="s">
        <v>3151</v>
      </c>
    </row>
    <row r="260" spans="1:6">
      <c r="A260" s="58" t="s">
        <v>423</v>
      </c>
      <c r="B260" s="58" t="s">
        <v>3151</v>
      </c>
      <c r="C260" s="58" t="s">
        <v>176</v>
      </c>
      <c r="D260" s="59" t="s">
        <v>3347</v>
      </c>
      <c r="E260" s="78" t="s">
        <v>3334</v>
      </c>
      <c r="F260" s="58" t="s">
        <v>3151</v>
      </c>
    </row>
    <row r="261" spans="1:6">
      <c r="A261" s="58" t="s">
        <v>394</v>
      </c>
      <c r="B261" s="58" t="s">
        <v>3151</v>
      </c>
      <c r="C261" s="58" t="s">
        <v>176</v>
      </c>
      <c r="D261" s="59" t="s">
        <v>3347</v>
      </c>
      <c r="E261" s="78" t="s">
        <v>3334</v>
      </c>
      <c r="F261" s="58" t="s">
        <v>3151</v>
      </c>
    </row>
    <row r="262" spans="1:6">
      <c r="A262" s="58" t="s">
        <v>2150</v>
      </c>
      <c r="B262" s="58" t="s">
        <v>3151</v>
      </c>
      <c r="C262" s="58" t="s">
        <v>176</v>
      </c>
      <c r="D262" s="59" t="s">
        <v>3347</v>
      </c>
      <c r="E262" s="78" t="s">
        <v>3334</v>
      </c>
      <c r="F262" s="58" t="s">
        <v>3151</v>
      </c>
    </row>
    <row r="263" spans="1:6">
      <c r="A263" s="58" t="s">
        <v>789</v>
      </c>
      <c r="B263" s="58" t="s">
        <v>3151</v>
      </c>
      <c r="C263" s="58" t="s">
        <v>176</v>
      </c>
      <c r="D263" s="59" t="s">
        <v>3347</v>
      </c>
      <c r="E263" s="78" t="s">
        <v>3334</v>
      </c>
      <c r="F263" s="58" t="s">
        <v>3151</v>
      </c>
    </row>
    <row r="264" spans="1:6">
      <c r="A264" s="58" t="s">
        <v>2122</v>
      </c>
      <c r="B264" s="58" t="s">
        <v>3151</v>
      </c>
      <c r="C264" s="58" t="s">
        <v>176</v>
      </c>
      <c r="D264" s="59" t="s">
        <v>3347</v>
      </c>
      <c r="E264" s="78" t="s">
        <v>3334</v>
      </c>
      <c r="F264" s="58" t="s">
        <v>3151</v>
      </c>
    </row>
    <row r="265" spans="1:6">
      <c r="A265" s="58" t="s">
        <v>466</v>
      </c>
      <c r="B265" s="58" t="s">
        <v>3151</v>
      </c>
      <c r="C265" s="58" t="s">
        <v>176</v>
      </c>
      <c r="D265" s="59" t="s">
        <v>3347</v>
      </c>
      <c r="E265" s="78" t="s">
        <v>3334</v>
      </c>
      <c r="F265" s="58" t="s">
        <v>3151</v>
      </c>
    </row>
    <row r="266" spans="1:6">
      <c r="A266" s="58" t="s">
        <v>427</v>
      </c>
      <c r="B266" s="58" t="s">
        <v>3151</v>
      </c>
      <c r="C266" s="58" t="s">
        <v>176</v>
      </c>
      <c r="D266" s="59" t="s">
        <v>3347</v>
      </c>
      <c r="E266" s="78" t="s">
        <v>3334</v>
      </c>
      <c r="F266" s="58" t="s">
        <v>3151</v>
      </c>
    </row>
    <row r="267" spans="1:6">
      <c r="A267" s="58" t="s">
        <v>876</v>
      </c>
      <c r="B267" s="58" t="s">
        <v>3151</v>
      </c>
      <c r="C267" s="58" t="s">
        <v>176</v>
      </c>
      <c r="D267" s="59" t="s">
        <v>3347</v>
      </c>
      <c r="E267" s="78" t="s">
        <v>3334</v>
      </c>
      <c r="F267" s="58" t="s">
        <v>3151</v>
      </c>
    </row>
    <row r="268" spans="1:6">
      <c r="A268" s="58" t="s">
        <v>709</v>
      </c>
      <c r="B268" s="58" t="s">
        <v>3151</v>
      </c>
      <c r="C268" s="58" t="s">
        <v>176</v>
      </c>
      <c r="D268" s="59" t="s">
        <v>3347</v>
      </c>
      <c r="E268" s="78" t="s">
        <v>3334</v>
      </c>
      <c r="F268" s="58" t="s">
        <v>3151</v>
      </c>
    </row>
    <row r="269" spans="1:6">
      <c r="A269" s="58" t="s">
        <v>954</v>
      </c>
      <c r="B269" s="58" t="s">
        <v>3151</v>
      </c>
      <c r="C269" s="58" t="s">
        <v>176</v>
      </c>
      <c r="D269" s="59" t="s">
        <v>3347</v>
      </c>
      <c r="E269" s="78" t="s">
        <v>3334</v>
      </c>
      <c r="F269" s="58" t="s">
        <v>3151</v>
      </c>
    </row>
    <row r="270" spans="1:6">
      <c r="A270" s="58" t="s">
        <v>2099</v>
      </c>
      <c r="B270" s="58" t="s">
        <v>3151</v>
      </c>
      <c r="C270" s="58" t="s">
        <v>176</v>
      </c>
      <c r="D270" s="59" t="s">
        <v>3347</v>
      </c>
      <c r="E270" s="78" t="s">
        <v>3334</v>
      </c>
      <c r="F270" s="58" t="s">
        <v>3151</v>
      </c>
    </row>
    <row r="271" spans="1:6">
      <c r="A271" s="58" t="s">
        <v>428</v>
      </c>
      <c r="B271" s="58" t="s">
        <v>3151</v>
      </c>
      <c r="C271" s="58" t="s">
        <v>176</v>
      </c>
      <c r="D271" s="59" t="s">
        <v>3347</v>
      </c>
      <c r="E271" s="78" t="s">
        <v>3334</v>
      </c>
      <c r="F271" s="58" t="s">
        <v>3151</v>
      </c>
    </row>
    <row r="272" spans="1:6">
      <c r="A272" s="58" t="s">
        <v>381</v>
      </c>
      <c r="B272" s="58" t="s">
        <v>3151</v>
      </c>
      <c r="C272" s="58" t="s">
        <v>176</v>
      </c>
      <c r="D272" s="59" t="s">
        <v>3347</v>
      </c>
      <c r="E272" s="78" t="s">
        <v>3334</v>
      </c>
      <c r="F272" s="58" t="s">
        <v>3151</v>
      </c>
    </row>
    <row r="273" spans="1:6">
      <c r="A273" s="58" t="s">
        <v>397</v>
      </c>
      <c r="B273" s="58" t="s">
        <v>3151</v>
      </c>
      <c r="C273" s="58" t="s">
        <v>176</v>
      </c>
      <c r="D273" s="59" t="s">
        <v>3347</v>
      </c>
      <c r="E273" s="78" t="s">
        <v>3334</v>
      </c>
      <c r="F273" s="58" t="s">
        <v>3151</v>
      </c>
    </row>
    <row r="274" spans="1:6">
      <c r="A274" s="58" t="s">
        <v>382</v>
      </c>
      <c r="B274" s="58" t="s">
        <v>3151</v>
      </c>
      <c r="C274" s="58" t="s">
        <v>176</v>
      </c>
      <c r="D274" s="59" t="s">
        <v>3347</v>
      </c>
      <c r="E274" s="78" t="s">
        <v>3334</v>
      </c>
      <c r="F274" s="58" t="s">
        <v>3151</v>
      </c>
    </row>
    <row r="275" spans="1:6">
      <c r="A275" s="58" t="s">
        <v>429</v>
      </c>
      <c r="B275" s="58" t="s">
        <v>3151</v>
      </c>
      <c r="C275" s="58" t="s">
        <v>166</v>
      </c>
      <c r="D275" s="59" t="s">
        <v>3347</v>
      </c>
      <c r="E275" s="78" t="s">
        <v>3334</v>
      </c>
      <c r="F275" s="58" t="s">
        <v>3151</v>
      </c>
    </row>
    <row r="276" spans="1:6">
      <c r="A276" s="58" t="s">
        <v>430</v>
      </c>
      <c r="B276" s="58" t="s">
        <v>3151</v>
      </c>
      <c r="C276" s="58" t="s">
        <v>166</v>
      </c>
      <c r="D276" s="59" t="s">
        <v>3347</v>
      </c>
      <c r="E276" s="78" t="s">
        <v>3334</v>
      </c>
      <c r="F276" s="58" t="s">
        <v>3151</v>
      </c>
    </row>
    <row r="277" spans="1:6">
      <c r="A277" s="58" t="s">
        <v>458</v>
      </c>
      <c r="B277" s="58" t="s">
        <v>3151</v>
      </c>
      <c r="C277" s="58" t="s">
        <v>166</v>
      </c>
      <c r="D277" s="59" t="s">
        <v>3347</v>
      </c>
      <c r="E277" s="78" t="s">
        <v>3334</v>
      </c>
      <c r="F277" s="58" t="s">
        <v>3151</v>
      </c>
    </row>
    <row r="278" spans="1:6">
      <c r="A278" s="58" t="s">
        <v>414</v>
      </c>
      <c r="B278" s="58" t="s">
        <v>3151</v>
      </c>
      <c r="C278" s="58" t="s">
        <v>166</v>
      </c>
      <c r="D278" s="59" t="s">
        <v>3347</v>
      </c>
      <c r="E278" s="78" t="s">
        <v>3334</v>
      </c>
      <c r="F278" s="58" t="s">
        <v>3151</v>
      </c>
    </row>
    <row r="279" spans="1:6">
      <c r="A279" s="58" t="s">
        <v>459</v>
      </c>
      <c r="B279" s="58" t="s">
        <v>3151</v>
      </c>
      <c r="C279" s="58" t="s">
        <v>166</v>
      </c>
      <c r="D279" s="59" t="s">
        <v>3347</v>
      </c>
      <c r="E279" s="78" t="s">
        <v>3334</v>
      </c>
      <c r="F279" s="58" t="s">
        <v>3151</v>
      </c>
    </row>
    <row r="280" spans="1:6">
      <c r="A280" s="58" t="s">
        <v>2136</v>
      </c>
      <c r="B280" s="58" t="s">
        <v>3151</v>
      </c>
      <c r="C280" s="58" t="s">
        <v>166</v>
      </c>
      <c r="D280" s="59" t="s">
        <v>3347</v>
      </c>
      <c r="E280" s="78" t="s">
        <v>3334</v>
      </c>
      <c r="F280" s="58" t="s">
        <v>3151</v>
      </c>
    </row>
    <row r="281" spans="1:6">
      <c r="A281" s="58" t="s">
        <v>961</v>
      </c>
      <c r="B281" s="58" t="s">
        <v>3151</v>
      </c>
      <c r="C281" s="58" t="s">
        <v>166</v>
      </c>
      <c r="D281" s="59" t="s">
        <v>3347</v>
      </c>
      <c r="E281" s="78" t="s">
        <v>3334</v>
      </c>
      <c r="F281" s="58" t="s">
        <v>3151</v>
      </c>
    </row>
    <row r="282" spans="1:6">
      <c r="A282" s="58" t="s">
        <v>454</v>
      </c>
      <c r="B282" s="58" t="s">
        <v>3151</v>
      </c>
      <c r="C282" s="58" t="s">
        <v>166</v>
      </c>
      <c r="D282" s="59" t="s">
        <v>3347</v>
      </c>
      <c r="E282" s="78" t="s">
        <v>3334</v>
      </c>
      <c r="F282" s="58" t="s">
        <v>3151</v>
      </c>
    </row>
    <row r="283" spans="1:6">
      <c r="A283" s="58" t="s">
        <v>470</v>
      </c>
      <c r="B283" s="58" t="s">
        <v>3151</v>
      </c>
      <c r="C283" s="58" t="s">
        <v>166</v>
      </c>
      <c r="D283" s="59" t="s">
        <v>3347</v>
      </c>
      <c r="E283" s="78" t="s">
        <v>3334</v>
      </c>
      <c r="F283" s="58" t="s">
        <v>3151</v>
      </c>
    </row>
    <row r="284" spans="1:6">
      <c r="A284" s="58" t="s">
        <v>3153</v>
      </c>
      <c r="B284" s="58" t="s">
        <v>3151</v>
      </c>
      <c r="C284" s="58" t="s">
        <v>166</v>
      </c>
      <c r="D284" s="59" t="s">
        <v>3347</v>
      </c>
      <c r="E284" s="78" t="s">
        <v>3334</v>
      </c>
      <c r="F284" s="58" t="s">
        <v>3151</v>
      </c>
    </row>
    <row r="285" spans="1:6">
      <c r="A285" s="58" t="s">
        <v>2155</v>
      </c>
      <c r="B285" s="58" t="s">
        <v>3151</v>
      </c>
      <c r="C285" s="58" t="s">
        <v>166</v>
      </c>
      <c r="D285" s="59" t="s">
        <v>3347</v>
      </c>
      <c r="E285" s="78" t="s">
        <v>3334</v>
      </c>
      <c r="F285" s="58" t="s">
        <v>3151</v>
      </c>
    </row>
    <row r="286" spans="1:6">
      <c r="A286" s="58" t="s">
        <v>2126</v>
      </c>
      <c r="B286" s="58" t="s">
        <v>3151</v>
      </c>
      <c r="C286" s="58" t="s">
        <v>166</v>
      </c>
      <c r="D286" s="59" t="s">
        <v>3347</v>
      </c>
      <c r="E286" s="78" t="s">
        <v>3334</v>
      </c>
      <c r="F286" s="58" t="s">
        <v>3151</v>
      </c>
    </row>
    <row r="287" spans="1:6">
      <c r="A287" s="58" t="s">
        <v>810</v>
      </c>
      <c r="B287" s="58" t="s">
        <v>3151</v>
      </c>
      <c r="C287" s="58" t="s">
        <v>166</v>
      </c>
      <c r="D287" s="59" t="s">
        <v>3347</v>
      </c>
      <c r="E287" s="78" t="s">
        <v>3334</v>
      </c>
      <c r="F287" s="58" t="s">
        <v>3151</v>
      </c>
    </row>
    <row r="288" spans="1:6">
      <c r="A288" s="58" t="s">
        <v>3154</v>
      </c>
      <c r="B288" s="58" t="s">
        <v>3151</v>
      </c>
      <c r="C288" s="58" t="s">
        <v>166</v>
      </c>
      <c r="D288" s="59" t="s">
        <v>3347</v>
      </c>
      <c r="E288" s="78" t="s">
        <v>3334</v>
      </c>
      <c r="F288" s="58" t="s">
        <v>3151</v>
      </c>
    </row>
    <row r="289" spans="1:6">
      <c r="A289" s="58" t="s">
        <v>461</v>
      </c>
      <c r="B289" s="58" t="s">
        <v>3151</v>
      </c>
      <c r="C289" s="58" t="s">
        <v>166</v>
      </c>
      <c r="D289" s="59" t="s">
        <v>3347</v>
      </c>
      <c r="E289" s="78" t="s">
        <v>3334</v>
      </c>
      <c r="F289" s="58" t="s">
        <v>3151</v>
      </c>
    </row>
    <row r="290" spans="1:6">
      <c r="A290" s="58" t="s">
        <v>462</v>
      </c>
      <c r="B290" s="58" t="s">
        <v>3151</v>
      </c>
      <c r="C290" s="58" t="s">
        <v>166</v>
      </c>
      <c r="D290" s="59" t="s">
        <v>3347</v>
      </c>
      <c r="E290" s="78" t="s">
        <v>3334</v>
      </c>
      <c r="F290" s="58" t="s">
        <v>3151</v>
      </c>
    </row>
    <row r="291" spans="1:6">
      <c r="A291" s="58" t="s">
        <v>474</v>
      </c>
      <c r="B291" s="58" t="s">
        <v>3151</v>
      </c>
      <c r="C291" s="58" t="s">
        <v>166</v>
      </c>
      <c r="D291" s="59" t="s">
        <v>3347</v>
      </c>
      <c r="E291" s="78" t="s">
        <v>3334</v>
      </c>
      <c r="F291" s="58" t="s">
        <v>3151</v>
      </c>
    </row>
    <row r="292" spans="1:6">
      <c r="A292" s="58" t="s">
        <v>439</v>
      </c>
      <c r="B292" s="58" t="s">
        <v>3151</v>
      </c>
      <c r="C292" s="58" t="s">
        <v>166</v>
      </c>
      <c r="D292" s="59" t="s">
        <v>3347</v>
      </c>
      <c r="E292" s="78" t="s">
        <v>3334</v>
      </c>
      <c r="F292" s="58" t="s">
        <v>3151</v>
      </c>
    </row>
    <row r="293" spans="1:6">
      <c r="A293" s="58" t="s">
        <v>441</v>
      </c>
      <c r="B293" s="58" t="s">
        <v>3151</v>
      </c>
      <c r="C293" s="58" t="s">
        <v>166</v>
      </c>
      <c r="D293" s="59" t="s">
        <v>3347</v>
      </c>
      <c r="E293" s="78" t="s">
        <v>3334</v>
      </c>
      <c r="F293" s="58" t="s">
        <v>3151</v>
      </c>
    </row>
    <row r="294" spans="1:6">
      <c r="A294" s="58" t="s">
        <v>449</v>
      </c>
      <c r="B294" s="58" t="s">
        <v>3151</v>
      </c>
      <c r="C294" s="58" t="s">
        <v>166</v>
      </c>
      <c r="D294" s="59" t="s">
        <v>3347</v>
      </c>
      <c r="E294" s="78" t="s">
        <v>3334</v>
      </c>
      <c r="F294" s="58" t="s">
        <v>3151</v>
      </c>
    </row>
    <row r="295" spans="1:6">
      <c r="A295" s="58" t="s">
        <v>455</v>
      </c>
      <c r="B295" s="58" t="s">
        <v>3151</v>
      </c>
      <c r="C295" s="58" t="s">
        <v>166</v>
      </c>
      <c r="D295" s="59" t="s">
        <v>3347</v>
      </c>
      <c r="E295" s="78" t="s">
        <v>3334</v>
      </c>
      <c r="F295" s="58" t="s">
        <v>3151</v>
      </c>
    </row>
    <row r="296" spans="1:6">
      <c r="A296" s="58" t="s">
        <v>400</v>
      </c>
      <c r="B296" s="58" t="s">
        <v>3151</v>
      </c>
      <c r="C296" s="58" t="s">
        <v>166</v>
      </c>
      <c r="D296" s="59" t="s">
        <v>3347</v>
      </c>
      <c r="E296" s="78" t="s">
        <v>3334</v>
      </c>
      <c r="F296" s="58" t="s">
        <v>3151</v>
      </c>
    </row>
    <row r="297" spans="1:6">
      <c r="A297" s="58" t="s">
        <v>2159</v>
      </c>
      <c r="B297" s="58" t="s">
        <v>3151</v>
      </c>
      <c r="C297" s="58" t="s">
        <v>166</v>
      </c>
      <c r="D297" s="59" t="s">
        <v>3347</v>
      </c>
      <c r="E297" s="78" t="s">
        <v>3334</v>
      </c>
      <c r="F297" s="58" t="s">
        <v>3151</v>
      </c>
    </row>
    <row r="298" spans="1:6">
      <c r="A298" s="58" t="s">
        <v>501</v>
      </c>
      <c r="B298" s="58" t="s">
        <v>3151</v>
      </c>
      <c r="C298" s="58" t="s">
        <v>166</v>
      </c>
      <c r="D298" s="59" t="s">
        <v>3347</v>
      </c>
      <c r="E298" s="78" t="s">
        <v>3334</v>
      </c>
      <c r="F298" s="58" t="s">
        <v>3151</v>
      </c>
    </row>
    <row r="299" spans="1:6">
      <c r="A299" s="58" t="s">
        <v>443</v>
      </c>
      <c r="B299" s="58" t="s">
        <v>3151</v>
      </c>
      <c r="C299" s="58" t="s">
        <v>166</v>
      </c>
      <c r="D299" s="59" t="s">
        <v>3347</v>
      </c>
      <c r="E299" s="78" t="s">
        <v>3334</v>
      </c>
      <c r="F299" s="58" t="s">
        <v>3151</v>
      </c>
    </row>
    <row r="300" spans="1:6">
      <c r="A300" s="58" t="s">
        <v>2161</v>
      </c>
      <c r="B300" s="58" t="s">
        <v>3151</v>
      </c>
      <c r="C300" s="58" t="s">
        <v>166</v>
      </c>
      <c r="D300" s="59" t="s">
        <v>3347</v>
      </c>
      <c r="E300" s="78" t="s">
        <v>3334</v>
      </c>
      <c r="F300" s="58" t="s">
        <v>3151</v>
      </c>
    </row>
    <row r="301" spans="1:6">
      <c r="A301" s="58" t="s">
        <v>444</v>
      </c>
      <c r="B301" s="58" t="s">
        <v>3151</v>
      </c>
      <c r="C301" s="58" t="s">
        <v>166</v>
      </c>
      <c r="D301" s="59" t="s">
        <v>3347</v>
      </c>
      <c r="E301" s="78" t="s">
        <v>3334</v>
      </c>
      <c r="F301" s="58" t="s">
        <v>3151</v>
      </c>
    </row>
    <row r="302" spans="1:6">
      <c r="A302" s="58" t="s">
        <v>900</v>
      </c>
      <c r="B302" s="58" t="s">
        <v>830</v>
      </c>
      <c r="C302" s="58" t="s">
        <v>215</v>
      </c>
      <c r="D302" s="59" t="s">
        <v>3347</v>
      </c>
      <c r="E302" s="78" t="s">
        <v>3335</v>
      </c>
      <c r="F302" s="58" t="s">
        <v>830</v>
      </c>
    </row>
    <row r="303" spans="1:6">
      <c r="A303" s="58" t="s">
        <v>957</v>
      </c>
      <c r="B303" s="58" t="s">
        <v>830</v>
      </c>
      <c r="C303" s="58" t="s">
        <v>215</v>
      </c>
      <c r="D303" s="59" t="s">
        <v>3347</v>
      </c>
      <c r="E303" s="78" t="s">
        <v>3335</v>
      </c>
      <c r="F303" s="58" t="s">
        <v>830</v>
      </c>
    </row>
    <row r="304" spans="1:6">
      <c r="A304" s="58" t="s">
        <v>552</v>
      </c>
      <c r="B304" s="58" t="s">
        <v>830</v>
      </c>
      <c r="C304" s="58" t="s">
        <v>215</v>
      </c>
      <c r="D304" s="59" t="s">
        <v>3347</v>
      </c>
      <c r="E304" s="78" t="s">
        <v>3335</v>
      </c>
      <c r="F304" s="58" t="s">
        <v>830</v>
      </c>
    </row>
    <row r="305" spans="1:6">
      <c r="A305" s="58" t="s">
        <v>811</v>
      </c>
      <c r="B305" s="58" t="s">
        <v>830</v>
      </c>
      <c r="C305" s="58" t="s">
        <v>215</v>
      </c>
      <c r="D305" s="59" t="s">
        <v>3347</v>
      </c>
      <c r="E305" s="78" t="s">
        <v>3335</v>
      </c>
      <c r="F305" s="58" t="s">
        <v>830</v>
      </c>
    </row>
    <row r="306" spans="1:6">
      <c r="A306" s="58" t="s">
        <v>757</v>
      </c>
      <c r="B306" s="58" t="s">
        <v>830</v>
      </c>
      <c r="C306" s="58" t="s">
        <v>215</v>
      </c>
      <c r="D306" s="59" t="s">
        <v>3347</v>
      </c>
      <c r="E306" s="78" t="s">
        <v>3335</v>
      </c>
      <c r="F306" s="58" t="s">
        <v>830</v>
      </c>
    </row>
    <row r="307" spans="1:6">
      <c r="A307" s="58" t="s">
        <v>905</v>
      </c>
      <c r="B307" s="58" t="s">
        <v>830</v>
      </c>
      <c r="C307" s="58" t="s">
        <v>215</v>
      </c>
      <c r="D307" s="59" t="s">
        <v>3347</v>
      </c>
      <c r="E307" s="78" t="s">
        <v>3335</v>
      </c>
      <c r="F307" s="58" t="s">
        <v>830</v>
      </c>
    </row>
    <row r="308" spans="1:6">
      <c r="A308" s="58" t="s">
        <v>881</v>
      </c>
      <c r="B308" s="58" t="s">
        <v>830</v>
      </c>
      <c r="C308" s="58" t="s">
        <v>215</v>
      </c>
      <c r="D308" s="59" t="s">
        <v>3347</v>
      </c>
      <c r="E308" s="78" t="s">
        <v>3335</v>
      </c>
      <c r="F308" s="58" t="s">
        <v>830</v>
      </c>
    </row>
    <row r="309" spans="1:6">
      <c r="A309" s="58" t="s">
        <v>644</v>
      </c>
      <c r="B309" s="58" t="s">
        <v>830</v>
      </c>
      <c r="C309" s="58" t="s">
        <v>215</v>
      </c>
      <c r="D309" s="59" t="s">
        <v>3347</v>
      </c>
      <c r="E309" s="78" t="s">
        <v>3335</v>
      </c>
      <c r="F309" s="58" t="s">
        <v>830</v>
      </c>
    </row>
    <row r="310" spans="1:6">
      <c r="A310" s="58" t="s">
        <v>667</v>
      </c>
      <c r="B310" s="58" t="s">
        <v>830</v>
      </c>
      <c r="C310" s="58" t="s">
        <v>215</v>
      </c>
      <c r="D310" s="59" t="s">
        <v>3347</v>
      </c>
      <c r="E310" s="78" t="s">
        <v>3335</v>
      </c>
      <c r="F310" s="58" t="s">
        <v>830</v>
      </c>
    </row>
    <row r="311" spans="1:6">
      <c r="A311" s="58" t="s">
        <v>973</v>
      </c>
      <c r="B311" s="58" t="s">
        <v>830</v>
      </c>
      <c r="C311" s="58" t="s">
        <v>215</v>
      </c>
      <c r="D311" s="59" t="s">
        <v>3347</v>
      </c>
      <c r="E311" s="78" t="s">
        <v>3335</v>
      </c>
      <c r="F311" s="58" t="s">
        <v>830</v>
      </c>
    </row>
    <row r="312" spans="1:6">
      <c r="A312" s="58" t="s">
        <v>721</v>
      </c>
      <c r="B312" s="58" t="s">
        <v>830</v>
      </c>
      <c r="C312" s="58" t="s">
        <v>215</v>
      </c>
      <c r="D312" s="59" t="s">
        <v>3347</v>
      </c>
      <c r="E312" s="78" t="s">
        <v>3335</v>
      </c>
      <c r="F312" s="58" t="s">
        <v>830</v>
      </c>
    </row>
    <row r="313" spans="1:6">
      <c r="A313" s="58" t="s">
        <v>723</v>
      </c>
      <c r="B313" s="58" t="s">
        <v>830</v>
      </c>
      <c r="C313" s="58" t="s">
        <v>215</v>
      </c>
      <c r="D313" s="59" t="s">
        <v>3347</v>
      </c>
      <c r="E313" s="78" t="s">
        <v>3335</v>
      </c>
      <c r="F313" s="58" t="s">
        <v>830</v>
      </c>
    </row>
    <row r="314" spans="1:6">
      <c r="A314" s="58" t="s">
        <v>960</v>
      </c>
      <c r="B314" s="58" t="s">
        <v>830</v>
      </c>
      <c r="C314" s="58" t="s">
        <v>215</v>
      </c>
      <c r="D314" s="59" t="s">
        <v>3347</v>
      </c>
      <c r="E314" s="78" t="s">
        <v>3335</v>
      </c>
      <c r="F314" s="58" t="s">
        <v>830</v>
      </c>
    </row>
    <row r="315" spans="1:6">
      <c r="A315" s="58" t="s">
        <v>565</v>
      </c>
      <c r="B315" s="58" t="s">
        <v>830</v>
      </c>
      <c r="C315" s="58" t="s">
        <v>215</v>
      </c>
      <c r="D315" s="59" t="s">
        <v>3347</v>
      </c>
      <c r="E315" s="78" t="s">
        <v>3335</v>
      </c>
      <c r="F315" s="58" t="s">
        <v>830</v>
      </c>
    </row>
    <row r="316" spans="1:6">
      <c r="A316" s="58" t="s">
        <v>907</v>
      </c>
      <c r="B316" s="58" t="s">
        <v>830</v>
      </c>
      <c r="C316" s="58" t="s">
        <v>215</v>
      </c>
      <c r="D316" s="59" t="s">
        <v>3347</v>
      </c>
      <c r="E316" s="78" t="s">
        <v>3335</v>
      </c>
      <c r="F316" s="58" t="s">
        <v>830</v>
      </c>
    </row>
    <row r="317" spans="1:6">
      <c r="A317" s="58" t="s">
        <v>3185</v>
      </c>
      <c r="B317" s="58" t="s">
        <v>830</v>
      </c>
      <c r="C317" s="58" t="s">
        <v>215</v>
      </c>
      <c r="D317" s="59" t="s">
        <v>3347</v>
      </c>
      <c r="E317" s="78" t="s">
        <v>3335</v>
      </c>
      <c r="F317" s="58" t="s">
        <v>830</v>
      </c>
    </row>
    <row r="318" spans="1:6">
      <c r="A318" s="58" t="s">
        <v>3186</v>
      </c>
      <c r="B318" s="58" t="s">
        <v>830</v>
      </c>
      <c r="C318" s="58" t="s">
        <v>215</v>
      </c>
      <c r="D318" s="59" t="s">
        <v>3347</v>
      </c>
      <c r="E318" s="78" t="s">
        <v>3335</v>
      </c>
      <c r="F318" s="58" t="s">
        <v>830</v>
      </c>
    </row>
    <row r="319" spans="1:6">
      <c r="A319" s="58" t="s">
        <v>600</v>
      </c>
      <c r="B319" s="58" t="s">
        <v>830</v>
      </c>
      <c r="C319" s="58" t="s">
        <v>215</v>
      </c>
      <c r="D319" s="59" t="s">
        <v>3347</v>
      </c>
      <c r="E319" s="78" t="s">
        <v>3335</v>
      </c>
      <c r="F319" s="58" t="s">
        <v>830</v>
      </c>
    </row>
    <row r="320" spans="1:6">
      <c r="A320" s="58" t="s">
        <v>820</v>
      </c>
      <c r="B320" s="58" t="s">
        <v>830</v>
      </c>
      <c r="C320" s="58" t="s">
        <v>215</v>
      </c>
      <c r="D320" s="59" t="s">
        <v>3347</v>
      </c>
      <c r="E320" s="78" t="s">
        <v>3335</v>
      </c>
      <c r="F320" s="58" t="s">
        <v>830</v>
      </c>
    </row>
    <row r="321" spans="1:6">
      <c r="A321" s="58" t="s">
        <v>842</v>
      </c>
      <c r="B321" s="58" t="s">
        <v>830</v>
      </c>
      <c r="C321" s="58" t="s">
        <v>215</v>
      </c>
      <c r="D321" s="59" t="s">
        <v>3347</v>
      </c>
      <c r="E321" s="78" t="s">
        <v>3335</v>
      </c>
      <c r="F321" s="58" t="s">
        <v>830</v>
      </c>
    </row>
    <row r="322" spans="1:6">
      <c r="A322" s="58" t="s">
        <v>3187</v>
      </c>
      <c r="B322" s="58" t="s">
        <v>830</v>
      </c>
      <c r="C322" s="58" t="s">
        <v>215</v>
      </c>
      <c r="D322" s="59" t="s">
        <v>3347</v>
      </c>
      <c r="E322" s="78" t="s">
        <v>3335</v>
      </c>
      <c r="F322" s="58" t="s">
        <v>830</v>
      </c>
    </row>
    <row r="323" spans="1:6">
      <c r="A323" s="58" t="s">
        <v>778</v>
      </c>
      <c r="B323" s="58" t="s">
        <v>830</v>
      </c>
      <c r="C323" s="58" t="s">
        <v>215</v>
      </c>
      <c r="D323" s="59" t="s">
        <v>3347</v>
      </c>
      <c r="E323" s="78" t="s">
        <v>3335</v>
      </c>
      <c r="F323" s="58" t="s">
        <v>830</v>
      </c>
    </row>
    <row r="324" spans="1:6">
      <c r="A324" s="58" t="s">
        <v>3188</v>
      </c>
      <c r="B324" s="58" t="s">
        <v>830</v>
      </c>
      <c r="C324" s="58" t="s">
        <v>215</v>
      </c>
      <c r="D324" s="59" t="s">
        <v>3347</v>
      </c>
      <c r="E324" s="78" t="s">
        <v>3335</v>
      </c>
      <c r="F324" s="58" t="s">
        <v>830</v>
      </c>
    </row>
    <row r="325" spans="1:6">
      <c r="A325" s="58" t="s">
        <v>240</v>
      </c>
      <c r="B325" s="58" t="s">
        <v>830</v>
      </c>
      <c r="C325" s="58" t="s">
        <v>215</v>
      </c>
      <c r="D325" s="59" t="s">
        <v>3347</v>
      </c>
      <c r="E325" s="78" t="s">
        <v>3335</v>
      </c>
      <c r="F325" s="58" t="s">
        <v>830</v>
      </c>
    </row>
    <row r="326" spans="1:6">
      <c r="A326" s="58" t="s">
        <v>977</v>
      </c>
      <c r="B326" s="58" t="s">
        <v>830</v>
      </c>
      <c r="C326" s="58" t="s">
        <v>215</v>
      </c>
      <c r="D326" s="59" t="s">
        <v>3347</v>
      </c>
      <c r="E326" s="78" t="s">
        <v>3335</v>
      </c>
      <c r="F326" s="58" t="s">
        <v>830</v>
      </c>
    </row>
    <row r="327" spans="1:6">
      <c r="A327" s="58" t="s">
        <v>3189</v>
      </c>
      <c r="B327" s="58" t="s">
        <v>830</v>
      </c>
      <c r="C327" s="58" t="s">
        <v>215</v>
      </c>
      <c r="D327" s="59" t="s">
        <v>3347</v>
      </c>
      <c r="E327" s="78" t="s">
        <v>3335</v>
      </c>
      <c r="F327" s="58" t="s">
        <v>830</v>
      </c>
    </row>
    <row r="328" spans="1:6">
      <c r="A328" s="58" t="s">
        <v>844</v>
      </c>
      <c r="B328" s="58" t="s">
        <v>830</v>
      </c>
      <c r="C328" s="58" t="s">
        <v>215</v>
      </c>
      <c r="D328" s="59" t="s">
        <v>3347</v>
      </c>
      <c r="E328" s="78" t="s">
        <v>3335</v>
      </c>
      <c r="F328" s="58" t="s">
        <v>830</v>
      </c>
    </row>
    <row r="329" spans="1:6">
      <c r="A329" s="58" t="s">
        <v>3190</v>
      </c>
      <c r="B329" s="58" t="s">
        <v>830</v>
      </c>
      <c r="C329" s="58" t="s">
        <v>215</v>
      </c>
      <c r="D329" s="59" t="s">
        <v>3347</v>
      </c>
      <c r="E329" s="78" t="s">
        <v>3335</v>
      </c>
      <c r="F329" s="58" t="s">
        <v>830</v>
      </c>
    </row>
    <row r="330" spans="1:6">
      <c r="A330" s="58" t="s">
        <v>827</v>
      </c>
      <c r="B330" s="58" t="s">
        <v>830</v>
      </c>
      <c r="C330" s="58" t="s">
        <v>215</v>
      </c>
      <c r="D330" s="59" t="s">
        <v>3347</v>
      </c>
      <c r="E330" s="78" t="s">
        <v>3335</v>
      </c>
      <c r="F330" s="58" t="s">
        <v>830</v>
      </c>
    </row>
    <row r="331" spans="1:6">
      <c r="A331" s="58" t="s">
        <v>980</v>
      </c>
      <c r="B331" s="58" t="s">
        <v>830</v>
      </c>
      <c r="C331" s="58" t="s">
        <v>215</v>
      </c>
      <c r="D331" s="59" t="s">
        <v>3347</v>
      </c>
      <c r="E331" s="78" t="s">
        <v>3335</v>
      </c>
      <c r="F331" s="58" t="s">
        <v>830</v>
      </c>
    </row>
    <row r="332" spans="1:6">
      <c r="A332" s="58" t="s">
        <v>925</v>
      </c>
      <c r="B332" s="58" t="s">
        <v>3191</v>
      </c>
      <c r="C332" s="58" t="s">
        <v>3350</v>
      </c>
      <c r="D332" s="59" t="s">
        <v>3347</v>
      </c>
      <c r="E332" s="78" t="s">
        <v>3335</v>
      </c>
      <c r="F332" s="58" t="s">
        <v>3191</v>
      </c>
    </row>
    <row r="333" spans="1:6">
      <c r="A333" s="58" t="s">
        <v>3192</v>
      </c>
      <c r="B333" s="58" t="s">
        <v>3191</v>
      </c>
      <c r="C333" s="58" t="s">
        <v>3350</v>
      </c>
      <c r="D333" s="59" t="s">
        <v>3347</v>
      </c>
      <c r="E333" s="78" t="s">
        <v>3335</v>
      </c>
      <c r="F333" s="58" t="s">
        <v>3191</v>
      </c>
    </row>
    <row r="334" spans="1:6">
      <c r="A334" s="58" t="s">
        <v>969</v>
      </c>
      <c r="B334" s="58" t="s">
        <v>3191</v>
      </c>
      <c r="C334" s="58" t="s">
        <v>3350</v>
      </c>
      <c r="D334" s="59" t="s">
        <v>3347</v>
      </c>
      <c r="E334" s="78" t="s">
        <v>3335</v>
      </c>
      <c r="F334" s="58" t="s">
        <v>3191</v>
      </c>
    </row>
    <row r="335" spans="1:6">
      <c r="A335" s="58" t="s">
        <v>225</v>
      </c>
      <c r="B335" s="58" t="s">
        <v>3191</v>
      </c>
      <c r="C335" s="58" t="s">
        <v>3350</v>
      </c>
      <c r="D335" s="59" t="s">
        <v>3347</v>
      </c>
      <c r="E335" s="78" t="s">
        <v>3335</v>
      </c>
      <c r="F335" s="58" t="s">
        <v>3191</v>
      </c>
    </row>
    <row r="336" spans="1:6">
      <c r="A336" s="58" t="s">
        <v>970</v>
      </c>
      <c r="B336" s="58" t="s">
        <v>3191</v>
      </c>
      <c r="C336" s="58" t="s">
        <v>3350</v>
      </c>
      <c r="D336" s="59" t="s">
        <v>3347</v>
      </c>
      <c r="E336" s="78" t="s">
        <v>3335</v>
      </c>
      <c r="F336" s="58" t="s">
        <v>3191</v>
      </c>
    </row>
    <row r="337" spans="1:6">
      <c r="A337" s="58" t="s">
        <v>836</v>
      </c>
      <c r="B337" s="58" t="s">
        <v>3191</v>
      </c>
      <c r="C337" s="58" t="s">
        <v>3350</v>
      </c>
      <c r="D337" s="59" t="s">
        <v>3347</v>
      </c>
      <c r="E337" s="78" t="s">
        <v>3335</v>
      </c>
      <c r="F337" s="58" t="s">
        <v>3191</v>
      </c>
    </row>
    <row r="338" spans="1:6">
      <c r="A338" s="58" t="s">
        <v>3193</v>
      </c>
      <c r="B338" s="58" t="s">
        <v>3191</v>
      </c>
      <c r="C338" s="58" t="s">
        <v>3350</v>
      </c>
      <c r="D338" s="59" t="s">
        <v>3347</v>
      </c>
      <c r="E338" s="78" t="s">
        <v>3335</v>
      </c>
      <c r="F338" s="58" t="s">
        <v>3191</v>
      </c>
    </row>
    <row r="339" spans="1:6">
      <c r="A339" s="58" t="s">
        <v>203</v>
      </c>
      <c r="B339" s="58" t="s">
        <v>3191</v>
      </c>
      <c r="C339" s="58" t="s">
        <v>3350</v>
      </c>
      <c r="D339" s="59" t="s">
        <v>3347</v>
      </c>
      <c r="E339" s="78" t="s">
        <v>3335</v>
      </c>
      <c r="F339" s="58" t="s">
        <v>3191</v>
      </c>
    </row>
    <row r="340" spans="1:6">
      <c r="A340" s="58" t="s">
        <v>519</v>
      </c>
      <c r="B340" s="58" t="s">
        <v>3191</v>
      </c>
      <c r="C340" s="58" t="s">
        <v>3350</v>
      </c>
      <c r="D340" s="59" t="s">
        <v>3347</v>
      </c>
      <c r="E340" s="78" t="s">
        <v>3335</v>
      </c>
      <c r="F340" s="58" t="s">
        <v>3191</v>
      </c>
    </row>
    <row r="341" spans="1:6">
      <c r="A341" s="58" t="s">
        <v>554</v>
      </c>
      <c r="B341" s="58" t="s">
        <v>3191</v>
      </c>
      <c r="C341" s="58" t="s">
        <v>3350</v>
      </c>
      <c r="D341" s="59" t="s">
        <v>3347</v>
      </c>
      <c r="E341" s="78" t="s">
        <v>3335</v>
      </c>
      <c r="F341" s="58" t="s">
        <v>3191</v>
      </c>
    </row>
    <row r="342" spans="1:6">
      <c r="A342" s="58" t="s">
        <v>812</v>
      </c>
      <c r="B342" s="58" t="s">
        <v>3191</v>
      </c>
      <c r="C342" s="58" t="s">
        <v>3350</v>
      </c>
      <c r="D342" s="59" t="s">
        <v>3347</v>
      </c>
      <c r="E342" s="78" t="s">
        <v>3335</v>
      </c>
      <c r="F342" s="58" t="s">
        <v>3191</v>
      </c>
    </row>
    <row r="343" spans="1:6">
      <c r="A343" s="58" t="s">
        <v>904</v>
      </c>
      <c r="B343" s="58" t="s">
        <v>3191</v>
      </c>
      <c r="C343" s="58" t="s">
        <v>3350</v>
      </c>
      <c r="D343" s="59" t="s">
        <v>3347</v>
      </c>
      <c r="E343" s="78" t="s">
        <v>3335</v>
      </c>
      <c r="F343" s="58" t="s">
        <v>3191</v>
      </c>
    </row>
    <row r="344" spans="1:6">
      <c r="A344" s="58" t="s">
        <v>3194</v>
      </c>
      <c r="B344" s="58" t="s">
        <v>3191</v>
      </c>
      <c r="C344" s="58" t="s">
        <v>3350</v>
      </c>
      <c r="D344" s="59" t="s">
        <v>3347</v>
      </c>
      <c r="E344" s="78" t="s">
        <v>3335</v>
      </c>
      <c r="F344" s="58" t="s">
        <v>3191</v>
      </c>
    </row>
    <row r="345" spans="1:6">
      <c r="A345" s="58" t="s">
        <v>759</v>
      </c>
      <c r="B345" s="58" t="s">
        <v>3191</v>
      </c>
      <c r="C345" s="58" t="s">
        <v>3350</v>
      </c>
      <c r="D345" s="59" t="s">
        <v>3347</v>
      </c>
      <c r="E345" s="78" t="s">
        <v>3335</v>
      </c>
      <c r="F345" s="58" t="s">
        <v>3191</v>
      </c>
    </row>
    <row r="346" spans="1:6">
      <c r="A346" s="58" t="s">
        <v>226</v>
      </c>
      <c r="B346" s="58" t="s">
        <v>3191</v>
      </c>
      <c r="C346" s="58" t="s">
        <v>3350</v>
      </c>
      <c r="D346" s="59" t="s">
        <v>3347</v>
      </c>
      <c r="E346" s="78" t="s">
        <v>3335</v>
      </c>
      <c r="F346" s="58" t="s">
        <v>3191</v>
      </c>
    </row>
    <row r="347" spans="1:6">
      <c r="A347" s="58" t="s">
        <v>813</v>
      </c>
      <c r="B347" s="58" t="s">
        <v>3191</v>
      </c>
      <c r="C347" s="58" t="s">
        <v>3350</v>
      </c>
      <c r="D347" s="59" t="s">
        <v>3347</v>
      </c>
      <c r="E347" s="78" t="s">
        <v>3335</v>
      </c>
      <c r="F347" s="58" t="s">
        <v>3191</v>
      </c>
    </row>
    <row r="348" spans="1:6">
      <c r="A348" s="58" t="s">
        <v>744</v>
      </c>
      <c r="B348" s="58" t="s">
        <v>3191</v>
      </c>
      <c r="C348" s="58" t="s">
        <v>3350</v>
      </c>
      <c r="D348" s="59" t="s">
        <v>3347</v>
      </c>
      <c r="E348" s="78" t="s">
        <v>3335</v>
      </c>
      <c r="F348" s="58" t="s">
        <v>3191</v>
      </c>
    </row>
    <row r="349" spans="1:6">
      <c r="A349" s="58" t="s">
        <v>3195</v>
      </c>
      <c r="B349" s="58" t="s">
        <v>3191</v>
      </c>
      <c r="C349" s="58" t="s">
        <v>3350</v>
      </c>
      <c r="D349" s="59" t="s">
        <v>3347</v>
      </c>
      <c r="E349" s="78" t="s">
        <v>3335</v>
      </c>
      <c r="F349" s="58" t="s">
        <v>3191</v>
      </c>
    </row>
    <row r="350" spans="1:6">
      <c r="A350" s="58" t="s">
        <v>626</v>
      </c>
      <c r="B350" s="58" t="s">
        <v>3191</v>
      </c>
      <c r="C350" s="58" t="s">
        <v>3350</v>
      </c>
      <c r="D350" s="59" t="s">
        <v>3347</v>
      </c>
      <c r="E350" s="78" t="s">
        <v>3335</v>
      </c>
      <c r="F350" s="58" t="s">
        <v>3191</v>
      </c>
    </row>
    <row r="351" spans="1:6">
      <c r="A351" s="58" t="s">
        <v>746</v>
      </c>
      <c r="B351" s="58" t="s">
        <v>3191</v>
      </c>
      <c r="C351" s="58" t="s">
        <v>3350</v>
      </c>
      <c r="D351" s="59" t="s">
        <v>3347</v>
      </c>
      <c r="E351" s="78" t="s">
        <v>3335</v>
      </c>
      <c r="F351" s="58" t="s">
        <v>3191</v>
      </c>
    </row>
    <row r="352" spans="1:6">
      <c r="A352" s="58" t="s">
        <v>2912</v>
      </c>
      <c r="B352" s="58" t="s">
        <v>3191</v>
      </c>
      <c r="C352" s="58" t="s">
        <v>3350</v>
      </c>
      <c r="D352" s="59" t="s">
        <v>3347</v>
      </c>
      <c r="E352" s="78" t="s">
        <v>3335</v>
      </c>
      <c r="F352" s="58" t="s">
        <v>3191</v>
      </c>
    </row>
    <row r="353" spans="1:6">
      <c r="A353" s="58" t="s">
        <v>3196</v>
      </c>
      <c r="B353" s="58" t="s">
        <v>3191</v>
      </c>
      <c r="C353" s="58" t="s">
        <v>3350</v>
      </c>
      <c r="D353" s="59" t="s">
        <v>3347</v>
      </c>
      <c r="E353" s="78" t="s">
        <v>3335</v>
      </c>
      <c r="F353" s="58" t="s">
        <v>3191</v>
      </c>
    </row>
    <row r="354" spans="1:6">
      <c r="A354" s="58" t="s">
        <v>627</v>
      </c>
      <c r="B354" s="58" t="s">
        <v>3191</v>
      </c>
      <c r="C354" s="58" t="s">
        <v>3350</v>
      </c>
      <c r="D354" s="59" t="s">
        <v>3347</v>
      </c>
      <c r="E354" s="78" t="s">
        <v>3335</v>
      </c>
      <c r="F354" s="58" t="s">
        <v>3191</v>
      </c>
    </row>
    <row r="355" spans="1:6">
      <c r="A355" s="58" t="s">
        <v>3197</v>
      </c>
      <c r="B355" s="58" t="s">
        <v>3191</v>
      </c>
      <c r="C355" s="58" t="s">
        <v>3350</v>
      </c>
      <c r="D355" s="59" t="s">
        <v>3347</v>
      </c>
      <c r="E355" s="78" t="s">
        <v>3335</v>
      </c>
      <c r="F355" s="58" t="s">
        <v>3191</v>
      </c>
    </row>
    <row r="356" spans="1:6">
      <c r="A356" s="58" t="s">
        <v>3198</v>
      </c>
      <c r="B356" s="58" t="s">
        <v>3191</v>
      </c>
      <c r="C356" s="58" t="s">
        <v>3350</v>
      </c>
      <c r="D356" s="59" t="s">
        <v>3347</v>
      </c>
      <c r="E356" s="78" t="s">
        <v>3335</v>
      </c>
      <c r="F356" s="58" t="s">
        <v>3191</v>
      </c>
    </row>
    <row r="357" spans="1:6">
      <c r="A357" s="58" t="s">
        <v>882</v>
      </c>
      <c r="B357" s="58" t="s">
        <v>3191</v>
      </c>
      <c r="C357" s="58" t="s">
        <v>3350</v>
      </c>
      <c r="D357" s="59" t="s">
        <v>3347</v>
      </c>
      <c r="E357" s="78" t="s">
        <v>3335</v>
      </c>
      <c r="F357" s="58" t="s">
        <v>3191</v>
      </c>
    </row>
    <row r="358" spans="1:6">
      <c r="A358" s="58" t="s">
        <v>962</v>
      </c>
      <c r="B358" s="58" t="s">
        <v>3191</v>
      </c>
      <c r="C358" s="58" t="s">
        <v>3350</v>
      </c>
      <c r="D358" s="59" t="s">
        <v>3347</v>
      </c>
      <c r="E358" s="78" t="s">
        <v>3335</v>
      </c>
      <c r="F358" s="58" t="s">
        <v>3191</v>
      </c>
    </row>
    <row r="359" spans="1:6">
      <c r="A359" s="58" t="s">
        <v>728</v>
      </c>
      <c r="B359" s="58" t="s">
        <v>3191</v>
      </c>
      <c r="C359" s="58" t="s">
        <v>3357</v>
      </c>
      <c r="D359" s="59" t="s">
        <v>3347</v>
      </c>
      <c r="E359" s="78" t="s">
        <v>3335</v>
      </c>
      <c r="F359" s="58" t="s">
        <v>3191</v>
      </c>
    </row>
    <row r="360" spans="1:6">
      <c r="A360" s="58" t="s">
        <v>3199</v>
      </c>
      <c r="B360" s="58" t="s">
        <v>3191</v>
      </c>
      <c r="C360" s="58" t="s">
        <v>3357</v>
      </c>
      <c r="D360" s="59" t="s">
        <v>3347</v>
      </c>
      <c r="E360" s="78" t="s">
        <v>3335</v>
      </c>
      <c r="F360" s="58" t="s">
        <v>3191</v>
      </c>
    </row>
    <row r="361" spans="1:6">
      <c r="A361" s="58" t="s">
        <v>841</v>
      </c>
      <c r="B361" s="58" t="s">
        <v>3191</v>
      </c>
      <c r="C361" s="58" t="s">
        <v>3357</v>
      </c>
      <c r="D361" s="59" t="s">
        <v>3347</v>
      </c>
      <c r="E361" s="78" t="s">
        <v>3335</v>
      </c>
      <c r="F361" s="58" t="s">
        <v>3191</v>
      </c>
    </row>
    <row r="362" spans="1:6">
      <c r="A362" s="58" t="s">
        <v>909</v>
      </c>
      <c r="B362" s="58" t="s">
        <v>3191</v>
      </c>
      <c r="C362" s="58" t="s">
        <v>3357</v>
      </c>
      <c r="D362" s="59" t="s">
        <v>3347</v>
      </c>
      <c r="E362" s="78" t="s">
        <v>3335</v>
      </c>
      <c r="F362" s="58" t="s">
        <v>3191</v>
      </c>
    </row>
    <row r="363" spans="1:6">
      <c r="A363" s="58" t="s">
        <v>684</v>
      </c>
      <c r="B363" s="58" t="s">
        <v>3191</v>
      </c>
      <c r="C363" s="58" t="s">
        <v>3357</v>
      </c>
      <c r="D363" s="59" t="s">
        <v>3347</v>
      </c>
      <c r="E363" s="78" t="s">
        <v>3335</v>
      </c>
      <c r="F363" s="58" t="s">
        <v>3191</v>
      </c>
    </row>
    <row r="364" spans="1:6">
      <c r="A364" s="58" t="s">
        <v>635</v>
      </c>
      <c r="B364" s="58" t="s">
        <v>3191</v>
      </c>
      <c r="C364" s="58" t="s">
        <v>3357</v>
      </c>
      <c r="D364" s="59" t="s">
        <v>3347</v>
      </c>
      <c r="E364" s="78" t="s">
        <v>3335</v>
      </c>
      <c r="F364" s="58" t="s">
        <v>3191</v>
      </c>
    </row>
    <row r="365" spans="1:6">
      <c r="A365" s="58" t="s">
        <v>527</v>
      </c>
      <c r="B365" s="58" t="s">
        <v>3191</v>
      </c>
      <c r="C365" s="58" t="s">
        <v>3357</v>
      </c>
      <c r="D365" s="59" t="s">
        <v>3347</v>
      </c>
      <c r="E365" s="78" t="s">
        <v>3335</v>
      </c>
      <c r="F365" s="58" t="s">
        <v>3191</v>
      </c>
    </row>
    <row r="366" spans="1:6">
      <c r="A366" s="58" t="s">
        <v>843</v>
      </c>
      <c r="B366" s="58" t="s">
        <v>3191</v>
      </c>
      <c r="C366" s="58" t="s">
        <v>3357</v>
      </c>
      <c r="D366" s="59" t="s">
        <v>3347</v>
      </c>
      <c r="E366" s="78" t="s">
        <v>3335</v>
      </c>
      <c r="F366" s="58" t="s">
        <v>3191</v>
      </c>
    </row>
    <row r="367" spans="1:6">
      <c r="A367" s="58" t="s">
        <v>927</v>
      </c>
      <c r="B367" s="58" t="s">
        <v>3191</v>
      </c>
      <c r="C367" s="58" t="s">
        <v>3357</v>
      </c>
      <c r="D367" s="59" t="s">
        <v>3347</v>
      </c>
      <c r="E367" s="78" t="s">
        <v>3335</v>
      </c>
      <c r="F367" s="58" t="s">
        <v>3191</v>
      </c>
    </row>
    <row r="368" spans="1:6">
      <c r="A368" s="58" t="s">
        <v>730</v>
      </c>
      <c r="B368" s="58" t="s">
        <v>3191</v>
      </c>
      <c r="C368" s="58" t="s">
        <v>3357</v>
      </c>
      <c r="D368" s="59" t="s">
        <v>3347</v>
      </c>
      <c r="E368" s="78" t="s">
        <v>3335</v>
      </c>
      <c r="F368" s="58" t="s">
        <v>3191</v>
      </c>
    </row>
    <row r="369" spans="1:6">
      <c r="A369" s="58" t="s">
        <v>956</v>
      </c>
      <c r="B369" s="58" t="s">
        <v>3191</v>
      </c>
      <c r="C369" s="58" t="s">
        <v>3357</v>
      </c>
      <c r="D369" s="59" t="s">
        <v>3347</v>
      </c>
      <c r="E369" s="78" t="s">
        <v>3335</v>
      </c>
      <c r="F369" s="58" t="s">
        <v>3191</v>
      </c>
    </row>
    <row r="370" spans="1:6">
      <c r="A370" s="58" t="s">
        <v>249</v>
      </c>
      <c r="B370" s="58" t="s">
        <v>3191</v>
      </c>
      <c r="C370" s="58" t="s">
        <v>3357</v>
      </c>
      <c r="D370" s="59" t="s">
        <v>3347</v>
      </c>
      <c r="E370" s="78" t="s">
        <v>3335</v>
      </c>
      <c r="F370" s="58" t="s">
        <v>3191</v>
      </c>
    </row>
    <row r="371" spans="1:6">
      <c r="A371" s="58" t="s">
        <v>2760</v>
      </c>
      <c r="B371" s="58" t="s">
        <v>3191</v>
      </c>
      <c r="C371" s="58" t="s">
        <v>3357</v>
      </c>
      <c r="D371" s="59" t="s">
        <v>3347</v>
      </c>
      <c r="E371" s="78" t="s">
        <v>3335</v>
      </c>
      <c r="F371" s="58" t="s">
        <v>3191</v>
      </c>
    </row>
    <row r="372" spans="1:6">
      <c r="A372" s="58" t="s">
        <v>686</v>
      </c>
      <c r="B372" s="58" t="s">
        <v>3191</v>
      </c>
      <c r="C372" s="58" t="s">
        <v>3357</v>
      </c>
      <c r="D372" s="59" t="s">
        <v>3347</v>
      </c>
      <c r="E372" s="78" t="s">
        <v>3335</v>
      </c>
      <c r="F372" s="58" t="s">
        <v>3191</v>
      </c>
    </row>
    <row r="373" spans="1:6">
      <c r="A373" s="58" t="s">
        <v>822</v>
      </c>
      <c r="B373" s="58" t="s">
        <v>3191</v>
      </c>
      <c r="C373" s="58" t="s">
        <v>3357</v>
      </c>
      <c r="D373" s="59" t="s">
        <v>3347</v>
      </c>
      <c r="E373" s="78" t="s">
        <v>3335</v>
      </c>
      <c r="F373" s="58" t="s">
        <v>3191</v>
      </c>
    </row>
    <row r="374" spans="1:6">
      <c r="A374" s="58" t="s">
        <v>959</v>
      </c>
      <c r="B374" s="58" t="s">
        <v>3191</v>
      </c>
      <c r="C374" s="58" t="s">
        <v>3357</v>
      </c>
      <c r="D374" s="59" t="s">
        <v>3347</v>
      </c>
      <c r="E374" s="78" t="s">
        <v>3335</v>
      </c>
      <c r="F374" s="58" t="s">
        <v>3191</v>
      </c>
    </row>
    <row r="375" spans="1:6">
      <c r="A375" s="58" t="s">
        <v>558</v>
      </c>
      <c r="B375" s="58" t="s">
        <v>3191</v>
      </c>
      <c r="C375" s="58" t="s">
        <v>3357</v>
      </c>
      <c r="D375" s="59" t="s">
        <v>3347</v>
      </c>
      <c r="E375" s="78" t="s">
        <v>3335</v>
      </c>
      <c r="F375" s="58" t="s">
        <v>3191</v>
      </c>
    </row>
    <row r="376" spans="1:6">
      <c r="A376" s="58" t="s">
        <v>618</v>
      </c>
      <c r="B376" s="58" t="s">
        <v>3191</v>
      </c>
      <c r="C376" s="58" t="s">
        <v>3357</v>
      </c>
      <c r="D376" s="59" t="s">
        <v>3347</v>
      </c>
      <c r="E376" s="78" t="s">
        <v>3335</v>
      </c>
      <c r="F376" s="58" t="s">
        <v>3191</v>
      </c>
    </row>
    <row r="377" spans="1:6">
      <c r="A377" s="58" t="s">
        <v>528</v>
      </c>
      <c r="B377" s="58" t="s">
        <v>3191</v>
      </c>
      <c r="C377" s="58" t="s">
        <v>3357</v>
      </c>
      <c r="D377" s="59" t="s">
        <v>3347</v>
      </c>
      <c r="E377" s="78" t="s">
        <v>3335</v>
      </c>
      <c r="F377" s="58" t="s">
        <v>3191</v>
      </c>
    </row>
    <row r="378" spans="1:6">
      <c r="A378" s="58" t="s">
        <v>529</v>
      </c>
      <c r="B378" s="58" t="s">
        <v>3191</v>
      </c>
      <c r="C378" s="58" t="s">
        <v>3357</v>
      </c>
      <c r="D378" s="59" t="s">
        <v>3347</v>
      </c>
      <c r="E378" s="78" t="s">
        <v>3335</v>
      </c>
      <c r="F378" s="58" t="s">
        <v>3191</v>
      </c>
    </row>
    <row r="379" spans="1:6">
      <c r="A379" s="58" t="s">
        <v>978</v>
      </c>
      <c r="B379" s="58" t="s">
        <v>3191</v>
      </c>
      <c r="C379" s="58" t="s">
        <v>3357</v>
      </c>
      <c r="D379" s="59" t="s">
        <v>3347</v>
      </c>
      <c r="E379" s="78" t="s">
        <v>3335</v>
      </c>
      <c r="F379" s="58" t="s">
        <v>3191</v>
      </c>
    </row>
    <row r="380" spans="1:6">
      <c r="A380" s="58" t="s">
        <v>3200</v>
      </c>
      <c r="B380" s="58" t="s">
        <v>3191</v>
      </c>
      <c r="C380" s="58" t="s">
        <v>3357</v>
      </c>
      <c r="D380" s="59" t="s">
        <v>3347</v>
      </c>
      <c r="E380" s="78" t="s">
        <v>3335</v>
      </c>
      <c r="F380" s="58" t="s">
        <v>3191</v>
      </c>
    </row>
    <row r="381" spans="1:6">
      <c r="A381" s="58" t="s">
        <v>689</v>
      </c>
      <c r="B381" s="58" t="s">
        <v>3191</v>
      </c>
      <c r="C381" s="58" t="s">
        <v>3357</v>
      </c>
      <c r="D381" s="59" t="s">
        <v>3347</v>
      </c>
      <c r="E381" s="78" t="s">
        <v>3335</v>
      </c>
      <c r="F381" s="58" t="s">
        <v>3191</v>
      </c>
    </row>
    <row r="382" spans="1:6">
      <c r="A382" s="58" t="s">
        <v>826</v>
      </c>
      <c r="B382" s="58" t="s">
        <v>3191</v>
      </c>
      <c r="C382" s="58" t="s">
        <v>3357</v>
      </c>
      <c r="D382" s="59" t="s">
        <v>3347</v>
      </c>
      <c r="E382" s="78" t="s">
        <v>3335</v>
      </c>
      <c r="F382" s="58" t="s">
        <v>3191</v>
      </c>
    </row>
    <row r="383" spans="1:6">
      <c r="A383" s="58" t="s">
        <v>736</v>
      </c>
      <c r="B383" s="58" t="s">
        <v>3191</v>
      </c>
      <c r="C383" s="58" t="s">
        <v>3357</v>
      </c>
      <c r="D383" s="59" t="s">
        <v>3347</v>
      </c>
      <c r="E383" s="78" t="s">
        <v>3335</v>
      </c>
      <c r="F383" s="58" t="s">
        <v>3191</v>
      </c>
    </row>
    <row r="384" spans="1:6">
      <c r="A384" s="58" t="s">
        <v>979</v>
      </c>
      <c r="B384" s="58" t="s">
        <v>3191</v>
      </c>
      <c r="C384" s="58" t="s">
        <v>3357</v>
      </c>
      <c r="D384" s="59" t="s">
        <v>3347</v>
      </c>
      <c r="E384" s="78" t="s">
        <v>3335</v>
      </c>
      <c r="F384" s="58" t="s">
        <v>3191</v>
      </c>
    </row>
    <row r="385" spans="1:6">
      <c r="A385" s="58" t="s">
        <v>828</v>
      </c>
      <c r="B385" s="58" t="s">
        <v>3191</v>
      </c>
      <c r="C385" s="58" t="s">
        <v>3357</v>
      </c>
      <c r="D385" s="59" t="s">
        <v>3347</v>
      </c>
      <c r="E385" s="78" t="s">
        <v>3335</v>
      </c>
      <c r="F385" s="58" t="s">
        <v>3191</v>
      </c>
    </row>
    <row r="386" spans="1:6">
      <c r="A386" s="58" t="s">
        <v>515</v>
      </c>
      <c r="B386" s="58" t="s">
        <v>3201</v>
      </c>
      <c r="C386" s="58" t="s">
        <v>179</v>
      </c>
      <c r="D386" s="59" t="s">
        <v>3347</v>
      </c>
      <c r="E386" s="78" t="s">
        <v>3335</v>
      </c>
      <c r="F386" s="58" t="s">
        <v>3201</v>
      </c>
    </row>
    <row r="387" spans="1:6">
      <c r="A387" s="58" t="s">
        <v>516</v>
      </c>
      <c r="B387" s="58" t="s">
        <v>3201</v>
      </c>
      <c r="C387" s="58" t="s">
        <v>179</v>
      </c>
      <c r="D387" s="59" t="s">
        <v>3347</v>
      </c>
      <c r="E387" s="78" t="s">
        <v>3335</v>
      </c>
      <c r="F387" s="58" t="s">
        <v>3201</v>
      </c>
    </row>
    <row r="388" spans="1:6">
      <c r="A388" s="58" t="s">
        <v>3202</v>
      </c>
      <c r="B388" s="58" t="s">
        <v>3201</v>
      </c>
      <c r="C388" s="58" t="s">
        <v>179</v>
      </c>
      <c r="D388" s="59" t="s">
        <v>3347</v>
      </c>
      <c r="E388" s="78" t="s">
        <v>3335</v>
      </c>
      <c r="F388" s="58" t="s">
        <v>3201</v>
      </c>
    </row>
    <row r="389" spans="1:6">
      <c r="A389" s="58" t="s">
        <v>921</v>
      </c>
      <c r="B389" s="58" t="s">
        <v>3201</v>
      </c>
      <c r="C389" s="58" t="s">
        <v>179</v>
      </c>
      <c r="D389" s="59" t="s">
        <v>3347</v>
      </c>
      <c r="E389" s="78" t="s">
        <v>3335</v>
      </c>
      <c r="F389" s="58" t="s">
        <v>3201</v>
      </c>
    </row>
    <row r="390" spans="1:6">
      <c r="A390" s="58" t="s">
        <v>739</v>
      </c>
      <c r="B390" s="58" t="s">
        <v>3201</v>
      </c>
      <c r="C390" s="58" t="s">
        <v>179</v>
      </c>
      <c r="D390" s="59" t="s">
        <v>3347</v>
      </c>
      <c r="E390" s="78" t="s">
        <v>3335</v>
      </c>
      <c r="F390" s="58" t="s">
        <v>3201</v>
      </c>
    </row>
    <row r="391" spans="1:6">
      <c r="A391" s="58" t="s">
        <v>3203</v>
      </c>
      <c r="B391" s="58" t="s">
        <v>3201</v>
      </c>
      <c r="C391" s="58" t="s">
        <v>179</v>
      </c>
      <c r="D391" s="59" t="s">
        <v>3347</v>
      </c>
      <c r="E391" s="78" t="s">
        <v>3335</v>
      </c>
      <c r="F391" s="58" t="s">
        <v>3201</v>
      </c>
    </row>
    <row r="392" spans="1:6">
      <c r="A392" s="58" t="s">
        <v>652</v>
      </c>
      <c r="B392" s="58" t="s">
        <v>3201</v>
      </c>
      <c r="C392" s="58" t="s">
        <v>179</v>
      </c>
      <c r="D392" s="59" t="s">
        <v>3347</v>
      </c>
      <c r="E392" s="78" t="s">
        <v>3335</v>
      </c>
      <c r="F392" s="58" t="s">
        <v>3201</v>
      </c>
    </row>
    <row r="393" spans="1:6">
      <c r="A393" s="58" t="s">
        <v>901</v>
      </c>
      <c r="B393" s="58" t="s">
        <v>3201</v>
      </c>
      <c r="C393" s="58" t="s">
        <v>179</v>
      </c>
      <c r="D393" s="59" t="s">
        <v>3347</v>
      </c>
      <c r="E393" s="78" t="s">
        <v>3335</v>
      </c>
      <c r="F393" s="58" t="s">
        <v>3201</v>
      </c>
    </row>
    <row r="394" spans="1:6">
      <c r="A394" s="58" t="s">
        <v>835</v>
      </c>
      <c r="B394" s="58" t="s">
        <v>3201</v>
      </c>
      <c r="C394" s="58" t="s">
        <v>179</v>
      </c>
      <c r="D394" s="59" t="s">
        <v>3347</v>
      </c>
      <c r="E394" s="78" t="s">
        <v>3335</v>
      </c>
      <c r="F394" s="58" t="s">
        <v>3201</v>
      </c>
    </row>
    <row r="395" spans="1:6">
      <c r="A395" s="58" t="s">
        <v>971</v>
      </c>
      <c r="B395" s="58" t="s">
        <v>3201</v>
      </c>
      <c r="C395" s="58" t="s">
        <v>179</v>
      </c>
      <c r="D395" s="59" t="s">
        <v>3347</v>
      </c>
      <c r="E395" s="78" t="s">
        <v>3335</v>
      </c>
      <c r="F395" s="58" t="s">
        <v>3201</v>
      </c>
    </row>
    <row r="396" spans="1:6">
      <c r="A396" s="58" t="s">
        <v>902</v>
      </c>
      <c r="B396" s="58" t="s">
        <v>3201</v>
      </c>
      <c r="C396" s="58" t="s">
        <v>179</v>
      </c>
      <c r="D396" s="59" t="s">
        <v>3347</v>
      </c>
      <c r="E396" s="78" t="s">
        <v>3335</v>
      </c>
      <c r="F396" s="58" t="s">
        <v>3201</v>
      </c>
    </row>
    <row r="397" spans="1:6">
      <c r="A397" s="58" t="s">
        <v>964</v>
      </c>
      <c r="B397" s="58" t="s">
        <v>3201</v>
      </c>
      <c r="C397" s="58" t="s">
        <v>179</v>
      </c>
      <c r="D397" s="59" t="s">
        <v>3347</v>
      </c>
      <c r="E397" s="78" t="s">
        <v>3335</v>
      </c>
      <c r="F397" s="58" t="s">
        <v>3201</v>
      </c>
    </row>
    <row r="398" spans="1:6">
      <c r="A398" s="58" t="s">
        <v>3204</v>
      </c>
      <c r="B398" s="58" t="s">
        <v>3201</v>
      </c>
      <c r="C398" s="58" t="s">
        <v>179</v>
      </c>
      <c r="D398" s="59" t="s">
        <v>3347</v>
      </c>
      <c r="E398" s="78" t="s">
        <v>3335</v>
      </c>
      <c r="F398" s="58" t="s">
        <v>3201</v>
      </c>
    </row>
    <row r="399" spans="1:6">
      <c r="A399" s="58" t="s">
        <v>837</v>
      </c>
      <c r="B399" s="58" t="s">
        <v>3201</v>
      </c>
      <c r="C399" s="58" t="s">
        <v>179</v>
      </c>
      <c r="D399" s="59" t="s">
        <v>3347</v>
      </c>
      <c r="E399" s="78" t="s">
        <v>3335</v>
      </c>
      <c r="F399" s="58" t="s">
        <v>3201</v>
      </c>
    </row>
    <row r="400" spans="1:6">
      <c r="A400" s="58" t="s">
        <v>772</v>
      </c>
      <c r="B400" s="58" t="s">
        <v>3201</v>
      </c>
      <c r="C400" s="58" t="s">
        <v>179</v>
      </c>
      <c r="D400" s="59" t="s">
        <v>3347</v>
      </c>
      <c r="E400" s="78" t="s">
        <v>3335</v>
      </c>
      <c r="F400" s="58" t="s">
        <v>3201</v>
      </c>
    </row>
    <row r="401" spans="1:6">
      <c r="A401" s="58" t="s">
        <v>773</v>
      </c>
      <c r="B401" s="58" t="s">
        <v>3201</v>
      </c>
      <c r="C401" s="58" t="s">
        <v>179</v>
      </c>
      <c r="D401" s="59" t="s">
        <v>3347</v>
      </c>
      <c r="E401" s="78" t="s">
        <v>3335</v>
      </c>
      <c r="F401" s="58" t="s">
        <v>3201</v>
      </c>
    </row>
    <row r="402" spans="1:6">
      <c r="A402" s="58" t="s">
        <v>906</v>
      </c>
      <c r="B402" s="58" t="s">
        <v>3201</v>
      </c>
      <c r="C402" s="58" t="s">
        <v>179</v>
      </c>
      <c r="D402" s="59" t="s">
        <v>3347</v>
      </c>
      <c r="E402" s="78" t="s">
        <v>3335</v>
      </c>
      <c r="F402" s="58" t="s">
        <v>3201</v>
      </c>
    </row>
    <row r="403" spans="1:6">
      <c r="A403" s="58" t="s">
        <v>972</v>
      </c>
      <c r="B403" s="58" t="s">
        <v>3201</v>
      </c>
      <c r="C403" s="58" t="s">
        <v>179</v>
      </c>
      <c r="D403" s="59" t="s">
        <v>3347</v>
      </c>
      <c r="E403" s="78" t="s">
        <v>3335</v>
      </c>
      <c r="F403" s="58" t="s">
        <v>3201</v>
      </c>
    </row>
    <row r="404" spans="1:6">
      <c r="A404" s="58" t="s">
        <v>799</v>
      </c>
      <c r="B404" s="58" t="s">
        <v>3201</v>
      </c>
      <c r="C404" s="58" t="s">
        <v>179</v>
      </c>
      <c r="D404" s="59" t="s">
        <v>3347</v>
      </c>
      <c r="E404" s="78" t="s">
        <v>3335</v>
      </c>
      <c r="F404" s="58" t="s">
        <v>3201</v>
      </c>
    </row>
    <row r="405" spans="1:6">
      <c r="A405" s="58" t="s">
        <v>718</v>
      </c>
      <c r="B405" s="58" t="s">
        <v>3201</v>
      </c>
      <c r="C405" s="58" t="s">
        <v>179</v>
      </c>
      <c r="D405" s="59" t="s">
        <v>3347</v>
      </c>
      <c r="E405" s="78" t="s">
        <v>3335</v>
      </c>
      <c r="F405" s="58" t="s">
        <v>3201</v>
      </c>
    </row>
    <row r="406" spans="1:6">
      <c r="A406" s="58" t="s">
        <v>623</v>
      </c>
      <c r="B406" s="58" t="s">
        <v>3201</v>
      </c>
      <c r="C406" s="58" t="s">
        <v>179</v>
      </c>
      <c r="D406" s="59" t="s">
        <v>3347</v>
      </c>
      <c r="E406" s="78" t="s">
        <v>3335</v>
      </c>
      <c r="F406" s="58" t="s">
        <v>3201</v>
      </c>
    </row>
    <row r="407" spans="1:6">
      <c r="A407" s="58" t="s">
        <v>760</v>
      </c>
      <c r="B407" s="58" t="s">
        <v>3201</v>
      </c>
      <c r="C407" s="58" t="s">
        <v>179</v>
      </c>
      <c r="D407" s="59" t="s">
        <v>3347</v>
      </c>
      <c r="E407" s="78" t="s">
        <v>3335</v>
      </c>
      <c r="F407" s="58" t="s">
        <v>3201</v>
      </c>
    </row>
    <row r="408" spans="1:6">
      <c r="A408" s="58" t="s">
        <v>3205</v>
      </c>
      <c r="B408" s="58" t="s">
        <v>3201</v>
      </c>
      <c r="C408" s="58" t="s">
        <v>179</v>
      </c>
      <c r="D408" s="59" t="s">
        <v>3347</v>
      </c>
      <c r="E408" s="78" t="s">
        <v>3335</v>
      </c>
      <c r="F408" s="58" t="s">
        <v>3201</v>
      </c>
    </row>
    <row r="409" spans="1:6">
      <c r="A409" s="58" t="s">
        <v>720</v>
      </c>
      <c r="B409" s="58" t="s">
        <v>3201</v>
      </c>
      <c r="C409" s="58" t="s">
        <v>179</v>
      </c>
      <c r="D409" s="59" t="s">
        <v>3347</v>
      </c>
      <c r="E409" s="78" t="s">
        <v>3335</v>
      </c>
      <c r="F409" s="58" t="s">
        <v>3201</v>
      </c>
    </row>
    <row r="410" spans="1:6">
      <c r="A410" s="58" t="s">
        <v>3206</v>
      </c>
      <c r="B410" s="58" t="s">
        <v>3201</v>
      </c>
      <c r="C410" s="58" t="s">
        <v>179</v>
      </c>
      <c r="D410" s="59" t="s">
        <v>3347</v>
      </c>
      <c r="E410" s="78" t="s">
        <v>3335</v>
      </c>
      <c r="F410" s="58" t="s">
        <v>3201</v>
      </c>
    </row>
    <row r="411" spans="1:6">
      <c r="A411" s="58" t="s">
        <v>838</v>
      </c>
      <c r="B411" s="58" t="s">
        <v>3201</v>
      </c>
      <c r="C411" s="58" t="s">
        <v>179</v>
      </c>
      <c r="D411" s="59" t="s">
        <v>3347</v>
      </c>
      <c r="E411" s="78" t="s">
        <v>3335</v>
      </c>
      <c r="F411" s="58" t="s">
        <v>3201</v>
      </c>
    </row>
    <row r="412" spans="1:6">
      <c r="A412" s="58" t="s">
        <v>633</v>
      </c>
      <c r="B412" s="58" t="s">
        <v>3201</v>
      </c>
      <c r="C412" s="58" t="s">
        <v>179</v>
      </c>
      <c r="D412" s="59" t="s">
        <v>3347</v>
      </c>
      <c r="E412" s="78" t="s">
        <v>3335</v>
      </c>
      <c r="F412" s="58" t="s">
        <v>3201</v>
      </c>
    </row>
    <row r="413" spans="1:6">
      <c r="A413" s="58" t="s">
        <v>724</v>
      </c>
      <c r="B413" s="58" t="s">
        <v>3201</v>
      </c>
      <c r="C413" s="58" t="s">
        <v>165</v>
      </c>
      <c r="D413" s="59" t="s">
        <v>3347</v>
      </c>
      <c r="E413" s="78" t="s">
        <v>3335</v>
      </c>
      <c r="F413" s="58" t="s">
        <v>3201</v>
      </c>
    </row>
    <row r="414" spans="1:6">
      <c r="A414" s="58" t="s">
        <v>3207</v>
      </c>
      <c r="B414" s="58" t="s">
        <v>3201</v>
      </c>
      <c r="C414" s="58" t="s">
        <v>165</v>
      </c>
      <c r="D414" s="59" t="s">
        <v>3347</v>
      </c>
      <c r="E414" s="78" t="s">
        <v>3335</v>
      </c>
      <c r="F414" s="58" t="s">
        <v>3201</v>
      </c>
    </row>
    <row r="415" spans="1:6">
      <c r="A415" s="58" t="s">
        <v>3208</v>
      </c>
      <c r="B415" s="58" t="s">
        <v>3201</v>
      </c>
      <c r="C415" s="58" t="s">
        <v>165</v>
      </c>
      <c r="D415" s="59" t="s">
        <v>3347</v>
      </c>
      <c r="E415" s="78" t="s">
        <v>3335</v>
      </c>
      <c r="F415" s="58" t="s">
        <v>3201</v>
      </c>
    </row>
    <row r="416" spans="1:6">
      <c r="A416" s="58" t="s">
        <v>616</v>
      </c>
      <c r="B416" s="58" t="s">
        <v>3201</v>
      </c>
      <c r="C416" s="58" t="s">
        <v>165</v>
      </c>
      <c r="D416" s="59" t="s">
        <v>3347</v>
      </c>
      <c r="E416" s="78" t="s">
        <v>3335</v>
      </c>
      <c r="F416" s="58" t="s">
        <v>3201</v>
      </c>
    </row>
    <row r="417" spans="1:6">
      <c r="A417" s="58" t="s">
        <v>974</v>
      </c>
      <c r="B417" s="58" t="s">
        <v>3201</v>
      </c>
      <c r="C417" s="58" t="s">
        <v>165</v>
      </c>
      <c r="D417" s="59" t="s">
        <v>3347</v>
      </c>
      <c r="E417" s="78" t="s">
        <v>3335</v>
      </c>
      <c r="F417" s="58" t="s">
        <v>3201</v>
      </c>
    </row>
    <row r="418" spans="1:6">
      <c r="A418" s="58" t="s">
        <v>936</v>
      </c>
      <c r="B418" s="58" t="s">
        <v>3201</v>
      </c>
      <c r="C418" s="58" t="s">
        <v>165</v>
      </c>
      <c r="D418" s="59" t="s">
        <v>3347</v>
      </c>
      <c r="E418" s="78" t="s">
        <v>3335</v>
      </c>
      <c r="F418" s="58" t="s">
        <v>3201</v>
      </c>
    </row>
    <row r="419" spans="1:6">
      <c r="A419" s="58" t="s">
        <v>659</v>
      </c>
      <c r="B419" s="58" t="s">
        <v>3201</v>
      </c>
      <c r="C419" s="58" t="s">
        <v>165</v>
      </c>
      <c r="D419" s="59" t="s">
        <v>3347</v>
      </c>
      <c r="E419" s="78" t="s">
        <v>3335</v>
      </c>
      <c r="F419" s="58" t="s">
        <v>3201</v>
      </c>
    </row>
    <row r="420" spans="1:6">
      <c r="A420" s="58" t="s">
        <v>948</v>
      </c>
      <c r="B420" s="58" t="s">
        <v>3201</v>
      </c>
      <c r="C420" s="58" t="s">
        <v>165</v>
      </c>
      <c r="D420" s="59" t="s">
        <v>3347</v>
      </c>
      <c r="E420" s="78" t="s">
        <v>3335</v>
      </c>
      <c r="F420" s="58" t="s">
        <v>3201</v>
      </c>
    </row>
    <row r="421" spans="1:6">
      <c r="A421" s="58" t="s">
        <v>654</v>
      </c>
      <c r="B421" s="58" t="s">
        <v>3201</v>
      </c>
      <c r="C421" s="58" t="s">
        <v>165</v>
      </c>
      <c r="D421" s="59" t="s">
        <v>3347</v>
      </c>
      <c r="E421" s="78" t="s">
        <v>3335</v>
      </c>
      <c r="F421" s="58" t="s">
        <v>3201</v>
      </c>
    </row>
    <row r="422" spans="1:6">
      <c r="A422" s="58" t="s">
        <v>3153</v>
      </c>
      <c r="B422" s="58" t="s">
        <v>3201</v>
      </c>
      <c r="C422" s="58" t="s">
        <v>165</v>
      </c>
      <c r="D422" s="59" t="s">
        <v>3347</v>
      </c>
      <c r="E422" s="78" t="s">
        <v>3335</v>
      </c>
      <c r="F422" s="58" t="s">
        <v>3201</v>
      </c>
    </row>
    <row r="423" spans="1:6">
      <c r="A423" s="58" t="s">
        <v>908</v>
      </c>
      <c r="B423" s="58" t="s">
        <v>3201</v>
      </c>
      <c r="C423" s="58" t="s">
        <v>165</v>
      </c>
      <c r="D423" s="59" t="s">
        <v>3347</v>
      </c>
      <c r="E423" s="78" t="s">
        <v>3335</v>
      </c>
      <c r="F423" s="58" t="s">
        <v>3201</v>
      </c>
    </row>
    <row r="424" spans="1:6">
      <c r="A424" s="58" t="s">
        <v>976</v>
      </c>
      <c r="B424" s="58" t="s">
        <v>3201</v>
      </c>
      <c r="C424" s="58" t="s">
        <v>165</v>
      </c>
      <c r="D424" s="59" t="s">
        <v>3347</v>
      </c>
      <c r="E424" s="78" t="s">
        <v>3335</v>
      </c>
      <c r="F424" s="58" t="s">
        <v>3201</v>
      </c>
    </row>
    <row r="425" spans="1:6">
      <c r="A425" s="58" t="s">
        <v>966</v>
      </c>
      <c r="B425" s="58" t="s">
        <v>3201</v>
      </c>
      <c r="C425" s="58" t="s">
        <v>165</v>
      </c>
      <c r="D425" s="59" t="s">
        <v>3347</v>
      </c>
      <c r="E425" s="78" t="s">
        <v>3335</v>
      </c>
      <c r="F425" s="58" t="s">
        <v>3201</v>
      </c>
    </row>
    <row r="426" spans="1:6">
      <c r="A426" s="58" t="s">
        <v>910</v>
      </c>
      <c r="B426" s="58" t="s">
        <v>3201</v>
      </c>
      <c r="C426" s="58" t="s">
        <v>165</v>
      </c>
      <c r="D426" s="59" t="s">
        <v>3347</v>
      </c>
      <c r="E426" s="78" t="s">
        <v>3335</v>
      </c>
      <c r="F426" s="58" t="s">
        <v>3201</v>
      </c>
    </row>
    <row r="427" spans="1:6">
      <c r="A427" s="58" t="s">
        <v>3209</v>
      </c>
      <c r="B427" s="58" t="s">
        <v>3201</v>
      </c>
      <c r="C427" s="58" t="s">
        <v>165</v>
      </c>
      <c r="D427" s="59" t="s">
        <v>3347</v>
      </c>
      <c r="E427" s="78" t="s">
        <v>3335</v>
      </c>
      <c r="F427" s="58" t="s">
        <v>3201</v>
      </c>
    </row>
    <row r="428" spans="1:6">
      <c r="A428" s="58" t="s">
        <v>603</v>
      </c>
      <c r="B428" s="58" t="s">
        <v>3201</v>
      </c>
      <c r="C428" s="58" t="s">
        <v>165</v>
      </c>
      <c r="D428" s="59" t="s">
        <v>3347</v>
      </c>
      <c r="E428" s="78" t="s">
        <v>3335</v>
      </c>
      <c r="F428" s="58" t="s">
        <v>3201</v>
      </c>
    </row>
    <row r="429" spans="1:6">
      <c r="A429" s="58" t="s">
        <v>3210</v>
      </c>
      <c r="B429" s="58" t="s">
        <v>3201</v>
      </c>
      <c r="C429" s="58" t="s">
        <v>165</v>
      </c>
      <c r="D429" s="59" t="s">
        <v>3347</v>
      </c>
      <c r="E429" s="78" t="s">
        <v>3335</v>
      </c>
      <c r="F429" s="58" t="s">
        <v>3201</v>
      </c>
    </row>
    <row r="430" spans="1:6">
      <c r="A430" s="58" t="s">
        <v>967</v>
      </c>
      <c r="B430" s="58" t="s">
        <v>3201</v>
      </c>
      <c r="C430" s="58" t="s">
        <v>165</v>
      </c>
      <c r="D430" s="59" t="s">
        <v>3347</v>
      </c>
      <c r="E430" s="78" t="s">
        <v>3335</v>
      </c>
      <c r="F430" s="58" t="s">
        <v>3201</v>
      </c>
    </row>
    <row r="431" spans="1:6">
      <c r="A431" s="58" t="s">
        <v>499</v>
      </c>
      <c r="B431" s="58" t="s">
        <v>3201</v>
      </c>
      <c r="C431" s="58" t="s">
        <v>165</v>
      </c>
      <c r="D431" s="59" t="s">
        <v>3347</v>
      </c>
      <c r="E431" s="78" t="s">
        <v>3335</v>
      </c>
      <c r="F431" s="58" t="s">
        <v>3201</v>
      </c>
    </row>
    <row r="432" spans="1:6">
      <c r="A432" s="58" t="s">
        <v>576</v>
      </c>
      <c r="B432" s="58" t="s">
        <v>3201</v>
      </c>
      <c r="C432" s="58" t="s">
        <v>165</v>
      </c>
      <c r="D432" s="59" t="s">
        <v>3347</v>
      </c>
      <c r="E432" s="78" t="s">
        <v>3335</v>
      </c>
      <c r="F432" s="58" t="s">
        <v>3201</v>
      </c>
    </row>
    <row r="433" spans="1:6">
      <c r="A433" s="58" t="s">
        <v>3211</v>
      </c>
      <c r="B433" s="58" t="s">
        <v>3201</v>
      </c>
      <c r="C433" s="58" t="s">
        <v>165</v>
      </c>
      <c r="D433" s="59" t="s">
        <v>3347</v>
      </c>
      <c r="E433" s="78" t="s">
        <v>3335</v>
      </c>
      <c r="F433" s="58" t="s">
        <v>3201</v>
      </c>
    </row>
    <row r="434" spans="1:6">
      <c r="A434" s="58" t="s">
        <v>941</v>
      </c>
      <c r="B434" s="58" t="s">
        <v>3201</v>
      </c>
      <c r="C434" s="58" t="s">
        <v>165</v>
      </c>
      <c r="D434" s="59" t="s">
        <v>3347</v>
      </c>
      <c r="E434" s="78" t="s">
        <v>3335</v>
      </c>
      <c r="F434" s="58" t="s">
        <v>3201</v>
      </c>
    </row>
    <row r="435" spans="1:6">
      <c r="A435" s="58" t="s">
        <v>3212</v>
      </c>
      <c r="B435" s="58" t="s">
        <v>3201</v>
      </c>
      <c r="C435" s="58" t="s">
        <v>165</v>
      </c>
      <c r="D435" s="59" t="s">
        <v>3347</v>
      </c>
      <c r="E435" s="78" t="s">
        <v>3335</v>
      </c>
      <c r="F435" s="58" t="s">
        <v>3201</v>
      </c>
    </row>
    <row r="436" spans="1:6">
      <c r="A436" s="58" t="s">
        <v>825</v>
      </c>
      <c r="B436" s="58" t="s">
        <v>3201</v>
      </c>
      <c r="C436" s="58" t="s">
        <v>165</v>
      </c>
      <c r="D436" s="59" t="s">
        <v>3347</v>
      </c>
      <c r="E436" s="78" t="s">
        <v>3335</v>
      </c>
      <c r="F436" s="58" t="s">
        <v>3201</v>
      </c>
    </row>
    <row r="437" spans="1:6">
      <c r="A437" s="58" t="s">
        <v>3213</v>
      </c>
      <c r="B437" s="58" t="s">
        <v>3201</v>
      </c>
      <c r="C437" s="58" t="s">
        <v>165</v>
      </c>
      <c r="D437" s="59" t="s">
        <v>3347</v>
      </c>
      <c r="E437" s="78" t="s">
        <v>3335</v>
      </c>
      <c r="F437" s="58" t="s">
        <v>3201</v>
      </c>
    </row>
    <row r="438" spans="1:6">
      <c r="A438" s="58" t="s">
        <v>531</v>
      </c>
      <c r="B438" s="58" t="s">
        <v>3201</v>
      </c>
      <c r="C438" s="58" t="s">
        <v>165</v>
      </c>
      <c r="D438" s="59" t="s">
        <v>3347</v>
      </c>
      <c r="E438" s="78" t="s">
        <v>3335</v>
      </c>
      <c r="F438" s="58" t="s">
        <v>3201</v>
      </c>
    </row>
    <row r="439" spans="1:6">
      <c r="A439" s="58" t="s">
        <v>766</v>
      </c>
      <c r="B439" s="58" t="s">
        <v>3201</v>
      </c>
      <c r="C439" s="58" t="s">
        <v>165</v>
      </c>
      <c r="D439" s="59" t="s">
        <v>3347</v>
      </c>
      <c r="E439" s="78" t="s">
        <v>3335</v>
      </c>
      <c r="F439" s="58" t="s">
        <v>3201</v>
      </c>
    </row>
    <row r="440" spans="1:6">
      <c r="A440" s="58" t="s">
        <v>451</v>
      </c>
      <c r="B440" s="58" t="s">
        <v>3214</v>
      </c>
      <c r="C440" s="58" t="s">
        <v>159</v>
      </c>
      <c r="D440" s="59" t="s">
        <v>3347</v>
      </c>
      <c r="E440" s="78" t="s">
        <v>3335</v>
      </c>
      <c r="F440" s="58" t="s">
        <v>3214</v>
      </c>
    </row>
    <row r="441" spans="1:6">
      <c r="A441" s="58" t="s">
        <v>833</v>
      </c>
      <c r="B441" s="58" t="s">
        <v>3214</v>
      </c>
      <c r="C441" s="58" t="s">
        <v>159</v>
      </c>
      <c r="D441" s="59" t="s">
        <v>3347</v>
      </c>
      <c r="E441" s="78" t="s">
        <v>3335</v>
      </c>
      <c r="F441" s="58" t="s">
        <v>3214</v>
      </c>
    </row>
    <row r="442" spans="1:6">
      <c r="A442" s="58" t="s">
        <v>899</v>
      </c>
      <c r="B442" s="58" t="s">
        <v>3214</v>
      </c>
      <c r="C442" s="58" t="s">
        <v>159</v>
      </c>
      <c r="D442" s="59" t="s">
        <v>3347</v>
      </c>
      <c r="E442" s="78" t="s">
        <v>3335</v>
      </c>
      <c r="F442" s="58" t="s">
        <v>3214</v>
      </c>
    </row>
    <row r="443" spans="1:6">
      <c r="A443" s="58" t="s">
        <v>493</v>
      </c>
      <c r="B443" s="58" t="s">
        <v>3214</v>
      </c>
      <c r="C443" s="58" t="s">
        <v>159</v>
      </c>
      <c r="D443" s="59" t="s">
        <v>3347</v>
      </c>
      <c r="E443" s="78" t="s">
        <v>3335</v>
      </c>
      <c r="F443" s="58" t="s">
        <v>3214</v>
      </c>
    </row>
    <row r="444" spans="1:6">
      <c r="A444" s="58" t="s">
        <v>3215</v>
      </c>
      <c r="B444" s="58" t="s">
        <v>3214</v>
      </c>
      <c r="C444" s="58" t="s">
        <v>159</v>
      </c>
      <c r="D444" s="59" t="s">
        <v>3347</v>
      </c>
      <c r="E444" s="78" t="s">
        <v>3335</v>
      </c>
      <c r="F444" s="58" t="s">
        <v>3214</v>
      </c>
    </row>
    <row r="445" spans="1:6">
      <c r="A445" s="58" t="s">
        <v>549</v>
      </c>
      <c r="B445" s="58" t="s">
        <v>3214</v>
      </c>
      <c r="C445" s="58" t="s">
        <v>159</v>
      </c>
      <c r="D445" s="59" t="s">
        <v>3347</v>
      </c>
      <c r="E445" s="78" t="s">
        <v>3335</v>
      </c>
      <c r="F445" s="58" t="s">
        <v>3214</v>
      </c>
    </row>
    <row r="446" spans="1:6">
      <c r="A446" s="58" t="s">
        <v>3216</v>
      </c>
      <c r="B446" s="58" t="s">
        <v>3214</v>
      </c>
      <c r="C446" s="58" t="s">
        <v>159</v>
      </c>
      <c r="D446" s="59" t="s">
        <v>3347</v>
      </c>
      <c r="E446" s="78" t="s">
        <v>3335</v>
      </c>
      <c r="F446" s="58" t="s">
        <v>3214</v>
      </c>
    </row>
    <row r="447" spans="1:6">
      <c r="A447" s="58" t="s">
        <v>712</v>
      </c>
      <c r="B447" s="58" t="s">
        <v>3214</v>
      </c>
      <c r="C447" s="58" t="s">
        <v>159</v>
      </c>
      <c r="D447" s="59" t="s">
        <v>3347</v>
      </c>
      <c r="E447" s="78" t="s">
        <v>3335</v>
      </c>
      <c r="F447" s="58" t="s">
        <v>3214</v>
      </c>
    </row>
    <row r="448" spans="1:6">
      <c r="A448" s="58" t="s">
        <v>754</v>
      </c>
      <c r="B448" s="58" t="s">
        <v>3214</v>
      </c>
      <c r="C448" s="58" t="s">
        <v>159</v>
      </c>
      <c r="D448" s="59" t="s">
        <v>3347</v>
      </c>
      <c r="E448" s="78" t="s">
        <v>3335</v>
      </c>
      <c r="F448" s="58" t="s">
        <v>3214</v>
      </c>
    </row>
    <row r="449" spans="1:6">
      <c r="A449" s="58" t="s">
        <v>903</v>
      </c>
      <c r="B449" s="58" t="s">
        <v>3214</v>
      </c>
      <c r="C449" s="58" t="s">
        <v>159</v>
      </c>
      <c r="D449" s="59" t="s">
        <v>3347</v>
      </c>
      <c r="E449" s="78" t="s">
        <v>3335</v>
      </c>
      <c r="F449" s="58" t="s">
        <v>3214</v>
      </c>
    </row>
    <row r="450" spans="1:6">
      <c r="A450" s="58" t="s">
        <v>879</v>
      </c>
      <c r="B450" s="58" t="s">
        <v>3214</v>
      </c>
      <c r="C450" s="58" t="s">
        <v>159</v>
      </c>
      <c r="D450" s="59" t="s">
        <v>3347</v>
      </c>
      <c r="E450" s="78" t="s">
        <v>3335</v>
      </c>
      <c r="F450" s="58" t="s">
        <v>3214</v>
      </c>
    </row>
    <row r="451" spans="1:6">
      <c r="A451" s="58" t="s">
        <v>2751</v>
      </c>
      <c r="B451" s="58" t="s">
        <v>3214</v>
      </c>
      <c r="C451" s="58" t="s">
        <v>159</v>
      </c>
      <c r="D451" s="59" t="s">
        <v>3347</v>
      </c>
      <c r="E451" s="78" t="s">
        <v>3335</v>
      </c>
      <c r="F451" s="58" t="s">
        <v>3214</v>
      </c>
    </row>
    <row r="452" spans="1:6">
      <c r="A452" s="58" t="s">
        <v>716</v>
      </c>
      <c r="B452" s="58" t="s">
        <v>3214</v>
      </c>
      <c r="C452" s="58" t="s">
        <v>159</v>
      </c>
      <c r="D452" s="59" t="s">
        <v>3347</v>
      </c>
      <c r="E452" s="78" t="s">
        <v>3335</v>
      </c>
      <c r="F452" s="58" t="s">
        <v>3214</v>
      </c>
    </row>
    <row r="453" spans="1:6">
      <c r="A453" s="58" t="s">
        <v>666</v>
      </c>
      <c r="B453" s="58" t="s">
        <v>3214</v>
      </c>
      <c r="C453" s="58" t="s">
        <v>159</v>
      </c>
      <c r="D453" s="59" t="s">
        <v>3347</v>
      </c>
      <c r="E453" s="78" t="s">
        <v>3335</v>
      </c>
      <c r="F453" s="58" t="s">
        <v>3214</v>
      </c>
    </row>
    <row r="454" spans="1:6">
      <c r="A454" s="58" t="s">
        <v>758</v>
      </c>
      <c r="B454" s="58" t="s">
        <v>3214</v>
      </c>
      <c r="C454" s="58" t="s">
        <v>159</v>
      </c>
      <c r="D454" s="59" t="s">
        <v>3347</v>
      </c>
      <c r="E454" s="78" t="s">
        <v>3335</v>
      </c>
      <c r="F454" s="58" t="s">
        <v>3214</v>
      </c>
    </row>
    <row r="455" spans="1:6">
      <c r="A455" s="58" t="s">
        <v>951</v>
      </c>
      <c r="B455" s="58" t="s">
        <v>3214</v>
      </c>
      <c r="C455" s="58" t="s">
        <v>159</v>
      </c>
      <c r="D455" s="59" t="s">
        <v>3347</v>
      </c>
      <c r="E455" s="78" t="s">
        <v>3335</v>
      </c>
      <c r="F455" s="58" t="s">
        <v>3214</v>
      </c>
    </row>
    <row r="456" spans="1:6">
      <c r="A456" s="58" t="s">
        <v>3217</v>
      </c>
      <c r="B456" s="58" t="s">
        <v>3214</v>
      </c>
      <c r="C456" s="58" t="s">
        <v>159</v>
      </c>
      <c r="D456" s="59" t="s">
        <v>3347</v>
      </c>
      <c r="E456" s="78" t="s">
        <v>3335</v>
      </c>
      <c r="F456" s="58" t="s">
        <v>3214</v>
      </c>
    </row>
    <row r="457" spans="1:6">
      <c r="A457" s="58" t="s">
        <v>611</v>
      </c>
      <c r="B457" s="58" t="s">
        <v>3214</v>
      </c>
      <c r="C457" s="58" t="s">
        <v>159</v>
      </c>
      <c r="D457" s="59" t="s">
        <v>3347</v>
      </c>
      <c r="E457" s="78" t="s">
        <v>3335</v>
      </c>
      <c r="F457" s="58" t="s">
        <v>3214</v>
      </c>
    </row>
    <row r="458" spans="1:6">
      <c r="A458" s="58" t="s">
        <v>814</v>
      </c>
      <c r="B458" s="58" t="s">
        <v>3214</v>
      </c>
      <c r="C458" s="58" t="s">
        <v>159</v>
      </c>
      <c r="D458" s="59" t="s">
        <v>3347</v>
      </c>
      <c r="E458" s="78" t="s">
        <v>3335</v>
      </c>
      <c r="F458" s="58" t="s">
        <v>3214</v>
      </c>
    </row>
    <row r="459" spans="1:6">
      <c r="A459" s="58" t="s">
        <v>698</v>
      </c>
      <c r="B459" s="58" t="s">
        <v>3214</v>
      </c>
      <c r="C459" s="58" t="s">
        <v>159</v>
      </c>
      <c r="D459" s="59" t="s">
        <v>3347</v>
      </c>
      <c r="E459" s="78" t="s">
        <v>3335</v>
      </c>
      <c r="F459" s="58" t="s">
        <v>3214</v>
      </c>
    </row>
    <row r="460" spans="1:6">
      <c r="A460" s="58" t="s">
        <v>3218</v>
      </c>
      <c r="B460" s="58" t="s">
        <v>3214</v>
      </c>
      <c r="C460" s="58" t="s">
        <v>159</v>
      </c>
      <c r="D460" s="59" t="s">
        <v>3347</v>
      </c>
      <c r="E460" s="78" t="s">
        <v>3335</v>
      </c>
      <c r="F460" s="58" t="s">
        <v>3214</v>
      </c>
    </row>
    <row r="461" spans="1:6">
      <c r="A461" s="58" t="s">
        <v>584</v>
      </c>
      <c r="B461" s="58" t="s">
        <v>3214</v>
      </c>
      <c r="C461" s="58" t="s">
        <v>159</v>
      </c>
      <c r="D461" s="59" t="s">
        <v>3347</v>
      </c>
      <c r="E461" s="78" t="s">
        <v>3335</v>
      </c>
      <c r="F461" s="58" t="s">
        <v>3214</v>
      </c>
    </row>
    <row r="462" spans="1:6">
      <c r="A462" s="58" t="s">
        <v>947</v>
      </c>
      <c r="B462" s="58" t="s">
        <v>3214</v>
      </c>
      <c r="C462" s="58" t="s">
        <v>159</v>
      </c>
      <c r="D462" s="59" t="s">
        <v>3347</v>
      </c>
      <c r="E462" s="78" t="s">
        <v>3335</v>
      </c>
      <c r="F462" s="58" t="s">
        <v>3214</v>
      </c>
    </row>
    <row r="463" spans="1:6">
      <c r="A463" s="58" t="s">
        <v>860</v>
      </c>
      <c r="B463" s="58" t="s">
        <v>3214</v>
      </c>
      <c r="C463" s="58" t="s">
        <v>159</v>
      </c>
      <c r="D463" s="59" t="s">
        <v>3347</v>
      </c>
      <c r="E463" s="78" t="s">
        <v>3335</v>
      </c>
      <c r="F463" s="58" t="s">
        <v>3214</v>
      </c>
    </row>
    <row r="464" spans="1:6">
      <c r="A464" s="58" t="s">
        <v>815</v>
      </c>
      <c r="B464" s="58" t="s">
        <v>3214</v>
      </c>
      <c r="C464" s="58" t="s">
        <v>159</v>
      </c>
      <c r="D464" s="59" t="s">
        <v>3347</v>
      </c>
      <c r="E464" s="78" t="s">
        <v>3335</v>
      </c>
      <c r="F464" s="58" t="s">
        <v>3214</v>
      </c>
    </row>
    <row r="465" spans="1:6">
      <c r="A465" s="58" t="s">
        <v>3219</v>
      </c>
      <c r="B465" s="58" t="s">
        <v>3214</v>
      </c>
      <c r="C465" s="58" t="s">
        <v>159</v>
      </c>
      <c r="D465" s="59" t="s">
        <v>3347</v>
      </c>
      <c r="E465" s="78" t="s">
        <v>3335</v>
      </c>
      <c r="F465" s="58" t="s">
        <v>3214</v>
      </c>
    </row>
    <row r="466" spans="1:6">
      <c r="A466" s="58" t="s">
        <v>955</v>
      </c>
      <c r="B466" s="58" t="s">
        <v>3214</v>
      </c>
      <c r="C466" s="58" t="s">
        <v>188</v>
      </c>
      <c r="D466" s="59" t="s">
        <v>3347</v>
      </c>
      <c r="E466" s="78" t="s">
        <v>3335</v>
      </c>
      <c r="F466" s="58" t="s">
        <v>3214</v>
      </c>
    </row>
    <row r="467" spans="1:6">
      <c r="A467" s="58" t="s">
        <v>745</v>
      </c>
      <c r="B467" s="58" t="s">
        <v>3214</v>
      </c>
      <c r="C467" s="58" t="s">
        <v>188</v>
      </c>
      <c r="D467" s="59" t="s">
        <v>3347</v>
      </c>
      <c r="E467" s="78" t="s">
        <v>3335</v>
      </c>
      <c r="F467" s="58" t="s">
        <v>3214</v>
      </c>
    </row>
    <row r="468" spans="1:6">
      <c r="A468" s="58" t="s">
        <v>816</v>
      </c>
      <c r="B468" s="58" t="s">
        <v>3214</v>
      </c>
      <c r="C468" s="58" t="s">
        <v>188</v>
      </c>
      <c r="D468" s="59" t="s">
        <v>3347</v>
      </c>
      <c r="E468" s="78" t="s">
        <v>3335</v>
      </c>
      <c r="F468" s="58" t="s">
        <v>3214</v>
      </c>
    </row>
    <row r="469" spans="1:6">
      <c r="A469" s="58" t="s">
        <v>817</v>
      </c>
      <c r="B469" s="58" t="s">
        <v>3214</v>
      </c>
      <c r="C469" s="58" t="s">
        <v>188</v>
      </c>
      <c r="D469" s="59" t="s">
        <v>3347</v>
      </c>
      <c r="E469" s="78" t="s">
        <v>3335</v>
      </c>
      <c r="F469" s="58" t="s">
        <v>3214</v>
      </c>
    </row>
    <row r="470" spans="1:6">
      <c r="A470" s="58" t="s">
        <v>2152</v>
      </c>
      <c r="B470" s="58" t="s">
        <v>3214</v>
      </c>
      <c r="C470" s="58" t="s">
        <v>188</v>
      </c>
      <c r="D470" s="59" t="s">
        <v>3347</v>
      </c>
      <c r="E470" s="78" t="s">
        <v>3335</v>
      </c>
      <c r="F470" s="58" t="s">
        <v>3214</v>
      </c>
    </row>
    <row r="471" spans="1:6">
      <c r="A471" s="58" t="s">
        <v>747</v>
      </c>
      <c r="B471" s="58" t="s">
        <v>3214</v>
      </c>
      <c r="C471" s="58" t="s">
        <v>188</v>
      </c>
      <c r="D471" s="59" t="s">
        <v>3347</v>
      </c>
      <c r="E471" s="78" t="s">
        <v>3335</v>
      </c>
      <c r="F471" s="58" t="s">
        <v>3214</v>
      </c>
    </row>
    <row r="472" spans="1:6">
      <c r="A472" s="58" t="s">
        <v>943</v>
      </c>
      <c r="B472" s="58" t="s">
        <v>3214</v>
      </c>
      <c r="C472" s="58" t="s">
        <v>188</v>
      </c>
      <c r="D472" s="59" t="s">
        <v>3347</v>
      </c>
      <c r="E472" s="78" t="s">
        <v>3335</v>
      </c>
      <c r="F472" s="58" t="s">
        <v>3214</v>
      </c>
    </row>
    <row r="473" spans="1:6">
      <c r="A473" s="58" t="s">
        <v>839</v>
      </c>
      <c r="B473" s="58" t="s">
        <v>3214</v>
      </c>
      <c r="C473" s="58" t="s">
        <v>188</v>
      </c>
      <c r="D473" s="59" t="s">
        <v>3347</v>
      </c>
      <c r="E473" s="78" t="s">
        <v>3335</v>
      </c>
      <c r="F473" s="58" t="s">
        <v>3214</v>
      </c>
    </row>
    <row r="474" spans="1:6">
      <c r="A474" s="58" t="s">
        <v>573</v>
      </c>
      <c r="B474" s="58" t="s">
        <v>3214</v>
      </c>
      <c r="C474" s="58" t="s">
        <v>188</v>
      </c>
      <c r="D474" s="59" t="s">
        <v>3347</v>
      </c>
      <c r="E474" s="78" t="s">
        <v>3335</v>
      </c>
      <c r="F474" s="58" t="s">
        <v>3214</v>
      </c>
    </row>
    <row r="475" spans="1:6">
      <c r="A475" s="58" t="s">
        <v>965</v>
      </c>
      <c r="B475" s="58" t="s">
        <v>3214</v>
      </c>
      <c r="C475" s="58" t="s">
        <v>188</v>
      </c>
      <c r="D475" s="59" t="s">
        <v>3347</v>
      </c>
      <c r="E475" s="78" t="s">
        <v>3335</v>
      </c>
      <c r="F475" s="58" t="s">
        <v>3214</v>
      </c>
    </row>
    <row r="476" spans="1:6">
      <c r="A476" s="58" t="s">
        <v>937</v>
      </c>
      <c r="B476" s="58" t="s">
        <v>3214</v>
      </c>
      <c r="C476" s="58" t="s">
        <v>188</v>
      </c>
      <c r="D476" s="59" t="s">
        <v>3347</v>
      </c>
      <c r="E476" s="78" t="s">
        <v>3335</v>
      </c>
      <c r="F476" s="58" t="s">
        <v>3214</v>
      </c>
    </row>
    <row r="477" spans="1:6">
      <c r="A477" s="58" t="s">
        <v>3220</v>
      </c>
      <c r="B477" s="58" t="s">
        <v>3214</v>
      </c>
      <c r="C477" s="58" t="s">
        <v>188</v>
      </c>
      <c r="D477" s="59" t="s">
        <v>3347</v>
      </c>
      <c r="E477" s="78" t="s">
        <v>3335</v>
      </c>
      <c r="F477" s="58" t="s">
        <v>3214</v>
      </c>
    </row>
    <row r="478" spans="1:6">
      <c r="A478" s="58" t="s">
        <v>975</v>
      </c>
      <c r="B478" s="58" t="s">
        <v>3214</v>
      </c>
      <c r="C478" s="58" t="s">
        <v>188</v>
      </c>
      <c r="D478" s="59" t="s">
        <v>3347</v>
      </c>
      <c r="E478" s="78" t="s">
        <v>3335</v>
      </c>
      <c r="F478" s="58" t="s">
        <v>3214</v>
      </c>
    </row>
    <row r="479" spans="1:6">
      <c r="A479" s="58" t="s">
        <v>958</v>
      </c>
      <c r="B479" s="58" t="s">
        <v>3214</v>
      </c>
      <c r="C479" s="58" t="s">
        <v>188</v>
      </c>
      <c r="D479" s="59" t="s">
        <v>3347</v>
      </c>
      <c r="E479" s="78" t="s">
        <v>3335</v>
      </c>
      <c r="F479" s="58" t="s">
        <v>3214</v>
      </c>
    </row>
    <row r="480" spans="1:6">
      <c r="A480" s="58" t="s">
        <v>840</v>
      </c>
      <c r="B480" s="58" t="s">
        <v>3214</v>
      </c>
      <c r="C480" s="58" t="s">
        <v>188</v>
      </c>
      <c r="D480" s="59" t="s">
        <v>3347</v>
      </c>
      <c r="E480" s="78" t="s">
        <v>3335</v>
      </c>
      <c r="F480" s="58" t="s">
        <v>3214</v>
      </c>
    </row>
    <row r="481" spans="1:6">
      <c r="A481" s="58" t="s">
        <v>810</v>
      </c>
      <c r="B481" s="58" t="s">
        <v>3214</v>
      </c>
      <c r="C481" s="58" t="s">
        <v>188</v>
      </c>
      <c r="D481" s="59" t="s">
        <v>3347</v>
      </c>
      <c r="E481" s="78" t="s">
        <v>3335</v>
      </c>
      <c r="F481" s="58" t="s">
        <v>3214</v>
      </c>
    </row>
    <row r="482" spans="1:6">
      <c r="A482" s="58" t="s">
        <v>613</v>
      </c>
      <c r="B482" s="58" t="s">
        <v>3214</v>
      </c>
      <c r="C482" s="58" t="s">
        <v>188</v>
      </c>
      <c r="D482" s="59" t="s">
        <v>3347</v>
      </c>
      <c r="E482" s="78" t="s">
        <v>3335</v>
      </c>
      <c r="F482" s="58" t="s">
        <v>3214</v>
      </c>
    </row>
    <row r="483" spans="1:6">
      <c r="A483" s="58" t="s">
        <v>601</v>
      </c>
      <c r="B483" s="58" t="s">
        <v>3214</v>
      </c>
      <c r="C483" s="58" t="s">
        <v>188</v>
      </c>
      <c r="D483" s="59" t="s">
        <v>3347</v>
      </c>
      <c r="E483" s="78" t="s">
        <v>3335</v>
      </c>
      <c r="F483" s="58" t="s">
        <v>3214</v>
      </c>
    </row>
    <row r="484" spans="1:6">
      <c r="A484" s="58" t="s">
        <v>292</v>
      </c>
      <c r="B484" s="58" t="s">
        <v>3214</v>
      </c>
      <c r="C484" s="58" t="s">
        <v>188</v>
      </c>
      <c r="D484" s="59" t="s">
        <v>3347</v>
      </c>
      <c r="E484" s="78" t="s">
        <v>3335</v>
      </c>
      <c r="F484" s="58" t="s">
        <v>3214</v>
      </c>
    </row>
    <row r="485" spans="1:6">
      <c r="A485" s="58" t="s">
        <v>685</v>
      </c>
      <c r="B485" s="58" t="s">
        <v>3214</v>
      </c>
      <c r="C485" s="58" t="s">
        <v>188</v>
      </c>
      <c r="D485" s="59" t="s">
        <v>3347</v>
      </c>
      <c r="E485" s="78" t="s">
        <v>3335</v>
      </c>
      <c r="F485" s="58" t="s">
        <v>3214</v>
      </c>
    </row>
    <row r="486" spans="1:6">
      <c r="A486" s="58" t="s">
        <v>3221</v>
      </c>
      <c r="B486" s="58" t="s">
        <v>3214</v>
      </c>
      <c r="C486" s="58" t="s">
        <v>188</v>
      </c>
      <c r="D486" s="59" t="s">
        <v>3347</v>
      </c>
      <c r="E486" s="78" t="s">
        <v>3335</v>
      </c>
      <c r="F486" s="58" t="s">
        <v>3214</v>
      </c>
    </row>
    <row r="487" spans="1:6">
      <c r="A487" s="58" t="s">
        <v>3222</v>
      </c>
      <c r="B487" s="58" t="s">
        <v>3214</v>
      </c>
      <c r="C487" s="58" t="s">
        <v>188</v>
      </c>
      <c r="D487" s="59" t="s">
        <v>3347</v>
      </c>
      <c r="E487" s="78" t="s">
        <v>3335</v>
      </c>
      <c r="F487" s="58" t="s">
        <v>3214</v>
      </c>
    </row>
    <row r="488" spans="1:6">
      <c r="A488" s="58" t="s">
        <v>765</v>
      </c>
      <c r="B488" s="58" t="s">
        <v>3214</v>
      </c>
      <c r="C488" s="58" t="s">
        <v>188</v>
      </c>
      <c r="D488" s="59" t="s">
        <v>3347</v>
      </c>
      <c r="E488" s="78" t="s">
        <v>3335</v>
      </c>
      <c r="F488" s="58" t="s">
        <v>3214</v>
      </c>
    </row>
    <row r="489" spans="1:6">
      <c r="A489" s="58" t="s">
        <v>3223</v>
      </c>
      <c r="B489" s="58" t="s">
        <v>3214</v>
      </c>
      <c r="C489" s="58" t="s">
        <v>188</v>
      </c>
      <c r="D489" s="59" t="s">
        <v>3347</v>
      </c>
      <c r="E489" s="78" t="s">
        <v>3335</v>
      </c>
      <c r="F489" s="58" t="s">
        <v>3214</v>
      </c>
    </row>
    <row r="490" spans="1:6">
      <c r="A490" s="58" t="s">
        <v>3224</v>
      </c>
      <c r="B490" s="58" t="s">
        <v>3214</v>
      </c>
      <c r="C490" s="58" t="s">
        <v>188</v>
      </c>
      <c r="D490" s="59" t="s">
        <v>3347</v>
      </c>
      <c r="E490" s="78" t="s">
        <v>3335</v>
      </c>
      <c r="F490" s="58" t="s">
        <v>3214</v>
      </c>
    </row>
    <row r="491" spans="1:6">
      <c r="A491" s="58" t="s">
        <v>607</v>
      </c>
      <c r="B491" s="58" t="s">
        <v>3214</v>
      </c>
      <c r="C491" s="58" t="s">
        <v>188</v>
      </c>
      <c r="D491" s="59" t="s">
        <v>3347</v>
      </c>
      <c r="E491" s="78" t="s">
        <v>3335</v>
      </c>
      <c r="F491" s="58" t="s">
        <v>3214</v>
      </c>
    </row>
    <row r="492" spans="1:6">
      <c r="A492" s="58" t="s">
        <v>517</v>
      </c>
      <c r="B492" s="58" t="s">
        <v>873</v>
      </c>
      <c r="C492" s="58" t="s">
        <v>159</v>
      </c>
      <c r="D492" s="59" t="s">
        <v>3345</v>
      </c>
      <c r="E492" s="78" t="s">
        <v>3333</v>
      </c>
      <c r="F492" s="58" t="s">
        <v>873</v>
      </c>
    </row>
    <row r="493" spans="1:6">
      <c r="A493" s="58" t="s">
        <v>503</v>
      </c>
      <c r="B493" s="58" t="s">
        <v>873</v>
      </c>
      <c r="C493" s="58" t="s">
        <v>159</v>
      </c>
      <c r="D493" s="59" t="s">
        <v>3345</v>
      </c>
      <c r="E493" s="78" t="s">
        <v>3333</v>
      </c>
      <c r="F493" s="58" t="s">
        <v>873</v>
      </c>
    </row>
    <row r="494" spans="1:6">
      <c r="A494" s="58" t="s">
        <v>675</v>
      </c>
      <c r="B494" s="58" t="s">
        <v>873</v>
      </c>
      <c r="C494" s="58" t="s">
        <v>159</v>
      </c>
      <c r="D494" s="59" t="s">
        <v>3345</v>
      </c>
      <c r="E494" s="78" t="s">
        <v>3333</v>
      </c>
      <c r="F494" s="58" t="s">
        <v>873</v>
      </c>
    </row>
    <row r="495" spans="1:6">
      <c r="A495" s="58" t="s">
        <v>665</v>
      </c>
      <c r="B495" s="58" t="s">
        <v>873</v>
      </c>
      <c r="C495" s="58" t="s">
        <v>159</v>
      </c>
      <c r="D495" s="59" t="s">
        <v>3345</v>
      </c>
      <c r="E495" s="78" t="s">
        <v>3333</v>
      </c>
      <c r="F495" s="58" t="s">
        <v>873</v>
      </c>
    </row>
    <row r="496" spans="1:6">
      <c r="A496" s="58" t="s">
        <v>615</v>
      </c>
      <c r="B496" s="58" t="s">
        <v>873</v>
      </c>
      <c r="C496" s="58" t="s">
        <v>159</v>
      </c>
      <c r="D496" s="59" t="s">
        <v>3345</v>
      </c>
      <c r="E496" s="78" t="s">
        <v>3333</v>
      </c>
      <c r="F496" s="58" t="s">
        <v>873</v>
      </c>
    </row>
    <row r="497" spans="1:6">
      <c r="A497" s="58" t="s">
        <v>677</v>
      </c>
      <c r="B497" s="58" t="s">
        <v>873</v>
      </c>
      <c r="C497" s="58" t="s">
        <v>159</v>
      </c>
      <c r="D497" s="59" t="s">
        <v>3345</v>
      </c>
      <c r="E497" s="78" t="s">
        <v>3333</v>
      </c>
      <c r="F497" s="58" t="s">
        <v>873</v>
      </c>
    </row>
    <row r="498" spans="1:6">
      <c r="A498" s="58" t="s">
        <v>276</v>
      </c>
      <c r="B498" s="58" t="s">
        <v>873</v>
      </c>
      <c r="C498" s="58" t="s">
        <v>159</v>
      </c>
      <c r="D498" s="59" t="s">
        <v>3345</v>
      </c>
      <c r="E498" s="78" t="s">
        <v>3333</v>
      </c>
      <c r="F498" s="58" t="s">
        <v>873</v>
      </c>
    </row>
    <row r="499" spans="1:6">
      <c r="A499" s="58" t="s">
        <v>783</v>
      </c>
      <c r="B499" s="58" t="s">
        <v>873</v>
      </c>
      <c r="C499" s="58" t="s">
        <v>159</v>
      </c>
      <c r="D499" s="59" t="s">
        <v>3345</v>
      </c>
      <c r="E499" s="78" t="s">
        <v>3333</v>
      </c>
      <c r="F499" s="58" t="s">
        <v>873</v>
      </c>
    </row>
    <row r="500" spans="1:6">
      <c r="A500" s="58" t="s">
        <v>656</v>
      </c>
      <c r="B500" s="58" t="s">
        <v>873</v>
      </c>
      <c r="C500" s="58" t="s">
        <v>159</v>
      </c>
      <c r="D500" s="59" t="s">
        <v>3345</v>
      </c>
      <c r="E500" s="78" t="s">
        <v>3333</v>
      </c>
      <c r="F500" s="58" t="s">
        <v>873</v>
      </c>
    </row>
    <row r="501" spans="1:6">
      <c r="A501" s="58" t="s">
        <v>561</v>
      </c>
      <c r="B501" s="58" t="s">
        <v>873</v>
      </c>
      <c r="C501" s="58" t="s">
        <v>159</v>
      </c>
      <c r="D501" s="59" t="s">
        <v>3345</v>
      </c>
      <c r="E501" s="78" t="s">
        <v>3333</v>
      </c>
      <c r="F501" s="58" t="s">
        <v>873</v>
      </c>
    </row>
    <row r="502" spans="1:6">
      <c r="A502" s="58" t="s">
        <v>564</v>
      </c>
      <c r="B502" s="58" t="s">
        <v>873</v>
      </c>
      <c r="C502" s="58" t="s">
        <v>159</v>
      </c>
      <c r="D502" s="59" t="s">
        <v>3345</v>
      </c>
      <c r="E502" s="78" t="s">
        <v>3333</v>
      </c>
      <c r="F502" s="58" t="s">
        <v>873</v>
      </c>
    </row>
    <row r="503" spans="1:6">
      <c r="A503" s="58" t="s">
        <v>293</v>
      </c>
      <c r="B503" s="58" t="s">
        <v>873</v>
      </c>
      <c r="C503" s="58" t="s">
        <v>159</v>
      </c>
      <c r="D503" s="59" t="s">
        <v>3345</v>
      </c>
      <c r="E503" s="78" t="s">
        <v>3333</v>
      </c>
      <c r="F503" s="58" t="s">
        <v>873</v>
      </c>
    </row>
    <row r="504" spans="1:6">
      <c r="A504" s="58" t="s">
        <v>866</v>
      </c>
      <c r="B504" s="58" t="s">
        <v>873</v>
      </c>
      <c r="C504" s="58" t="s">
        <v>159</v>
      </c>
      <c r="D504" s="59" t="s">
        <v>3345</v>
      </c>
      <c r="E504" s="78" t="s">
        <v>3333</v>
      </c>
      <c r="F504" s="58" t="s">
        <v>873</v>
      </c>
    </row>
    <row r="505" spans="1:6">
      <c r="A505" s="58" t="s">
        <v>954</v>
      </c>
      <c r="B505" s="58" t="s">
        <v>873</v>
      </c>
      <c r="C505" s="58" t="s">
        <v>159</v>
      </c>
      <c r="D505" s="59" t="s">
        <v>3345</v>
      </c>
      <c r="E505" s="78" t="s">
        <v>3333</v>
      </c>
      <c r="F505" s="58" t="s">
        <v>873</v>
      </c>
    </row>
    <row r="506" spans="1:6">
      <c r="A506" s="58" t="s">
        <v>722</v>
      </c>
      <c r="B506" s="58" t="s">
        <v>873</v>
      </c>
      <c r="C506" s="58" t="s">
        <v>159</v>
      </c>
      <c r="D506" s="59" t="s">
        <v>3345</v>
      </c>
      <c r="E506" s="78" t="s">
        <v>3333</v>
      </c>
      <c r="F506" s="58" t="s">
        <v>873</v>
      </c>
    </row>
    <row r="507" spans="1:6">
      <c r="A507" s="58" t="s">
        <v>3225</v>
      </c>
      <c r="B507" s="58" t="s">
        <v>873</v>
      </c>
      <c r="C507" s="58" t="s">
        <v>159</v>
      </c>
      <c r="D507" s="59" t="s">
        <v>3345</v>
      </c>
      <c r="E507" s="78" t="s">
        <v>3333</v>
      </c>
      <c r="F507" s="58" t="s">
        <v>873</v>
      </c>
    </row>
    <row r="508" spans="1:6">
      <c r="A508" s="58" t="s">
        <v>867</v>
      </c>
      <c r="B508" s="58" t="s">
        <v>873</v>
      </c>
      <c r="C508" s="58" t="s">
        <v>159</v>
      </c>
      <c r="D508" s="59" t="s">
        <v>3345</v>
      </c>
      <c r="E508" s="78" t="s">
        <v>3333</v>
      </c>
      <c r="F508" s="58" t="s">
        <v>873</v>
      </c>
    </row>
    <row r="509" spans="1:6">
      <c r="A509" s="58" t="s">
        <v>668</v>
      </c>
      <c r="B509" s="58" t="s">
        <v>873</v>
      </c>
      <c r="C509" s="58" t="s">
        <v>159</v>
      </c>
      <c r="D509" s="59" t="s">
        <v>3345</v>
      </c>
      <c r="E509" s="78" t="s">
        <v>3333</v>
      </c>
      <c r="F509" s="58" t="s">
        <v>873</v>
      </c>
    </row>
    <row r="510" spans="1:6">
      <c r="A510" s="58" t="s">
        <v>524</v>
      </c>
      <c r="B510" s="58" t="s">
        <v>873</v>
      </c>
      <c r="C510" s="58" t="s">
        <v>159</v>
      </c>
      <c r="D510" s="59" t="s">
        <v>3345</v>
      </c>
      <c r="E510" s="78" t="s">
        <v>3333</v>
      </c>
      <c r="F510" s="58" t="s">
        <v>873</v>
      </c>
    </row>
    <row r="511" spans="1:6">
      <c r="A511" s="58" t="s">
        <v>3226</v>
      </c>
      <c r="B511" s="58" t="s">
        <v>873</v>
      </c>
      <c r="C511" s="58" t="s">
        <v>159</v>
      </c>
      <c r="D511" s="59" t="s">
        <v>3345</v>
      </c>
      <c r="E511" s="78" t="s">
        <v>3333</v>
      </c>
      <c r="F511" s="58" t="s">
        <v>873</v>
      </c>
    </row>
    <row r="512" spans="1:6">
      <c r="A512" s="58" t="s">
        <v>761</v>
      </c>
      <c r="B512" s="58" t="s">
        <v>873</v>
      </c>
      <c r="C512" s="58" t="s">
        <v>159</v>
      </c>
      <c r="D512" s="59" t="s">
        <v>3345</v>
      </c>
      <c r="E512" s="78" t="s">
        <v>3333</v>
      </c>
      <c r="F512" s="58" t="s">
        <v>873</v>
      </c>
    </row>
    <row r="513" spans="1:6">
      <c r="A513" s="58" t="s">
        <v>3227</v>
      </c>
      <c r="B513" s="58" t="s">
        <v>873</v>
      </c>
      <c r="C513" s="58" t="s">
        <v>159</v>
      </c>
      <c r="D513" s="59" t="s">
        <v>3345</v>
      </c>
      <c r="E513" s="78" t="s">
        <v>3333</v>
      </c>
      <c r="F513" s="58" t="s">
        <v>873</v>
      </c>
    </row>
    <row r="514" spans="1:6">
      <c r="A514" s="58" t="s">
        <v>3228</v>
      </c>
      <c r="B514" s="58" t="s">
        <v>873</v>
      </c>
      <c r="C514" s="58" t="s">
        <v>159</v>
      </c>
      <c r="D514" s="59" t="s">
        <v>3345</v>
      </c>
      <c r="E514" s="78" t="s">
        <v>3333</v>
      </c>
      <c r="F514" s="58" t="s">
        <v>873</v>
      </c>
    </row>
    <row r="515" spans="1:6">
      <c r="A515" s="58" t="s">
        <v>3229</v>
      </c>
      <c r="B515" s="58" t="s">
        <v>873</v>
      </c>
      <c r="C515" s="58" t="s">
        <v>159</v>
      </c>
      <c r="D515" s="59" t="s">
        <v>3345</v>
      </c>
      <c r="E515" s="78" t="s">
        <v>3333</v>
      </c>
      <c r="F515" s="58" t="s">
        <v>873</v>
      </c>
    </row>
    <row r="516" spans="1:6">
      <c r="A516" s="58" t="s">
        <v>208</v>
      </c>
      <c r="B516" s="58" t="s">
        <v>873</v>
      </c>
      <c r="C516" s="58" t="s">
        <v>159</v>
      </c>
      <c r="D516" s="59" t="s">
        <v>3345</v>
      </c>
      <c r="E516" s="78" t="s">
        <v>3333</v>
      </c>
      <c r="F516" s="58" t="s">
        <v>873</v>
      </c>
    </row>
    <row r="517" spans="1:6">
      <c r="A517" s="58" t="s">
        <v>595</v>
      </c>
      <c r="B517" s="58" t="s">
        <v>873</v>
      </c>
      <c r="C517" s="58" t="s">
        <v>159</v>
      </c>
      <c r="D517" s="59" t="s">
        <v>3345</v>
      </c>
      <c r="E517" s="78" t="s">
        <v>3333</v>
      </c>
      <c r="F517" s="58" t="s">
        <v>873</v>
      </c>
    </row>
    <row r="518" spans="1:6">
      <c r="A518" s="58" t="s">
        <v>3230</v>
      </c>
      <c r="B518" s="58" t="s">
        <v>873</v>
      </c>
      <c r="C518" s="58" t="s">
        <v>159</v>
      </c>
      <c r="D518" s="59" t="s">
        <v>3345</v>
      </c>
      <c r="E518" s="78" t="s">
        <v>3333</v>
      </c>
      <c r="F518" s="58" t="s">
        <v>873</v>
      </c>
    </row>
    <row r="519" spans="1:6">
      <c r="A519" s="58" t="s">
        <v>670</v>
      </c>
      <c r="B519" s="58" t="s">
        <v>873</v>
      </c>
      <c r="C519" s="58" t="s">
        <v>159</v>
      </c>
      <c r="D519" s="59" t="s">
        <v>3345</v>
      </c>
      <c r="E519" s="78" t="s">
        <v>3333</v>
      </c>
      <c r="F519" s="58" t="s">
        <v>873</v>
      </c>
    </row>
    <row r="520" spans="1:6">
      <c r="A520" s="58" t="s">
        <v>3048</v>
      </c>
      <c r="B520" s="58" t="s">
        <v>873</v>
      </c>
      <c r="C520" s="58" t="s">
        <v>159</v>
      </c>
      <c r="D520" s="59" t="s">
        <v>3345</v>
      </c>
      <c r="E520" s="78" t="s">
        <v>3333</v>
      </c>
      <c r="F520" s="58" t="s">
        <v>873</v>
      </c>
    </row>
    <row r="521" spans="1:6">
      <c r="A521" s="58" t="s">
        <v>961</v>
      </c>
      <c r="B521" s="58" t="s">
        <v>873</v>
      </c>
      <c r="C521" s="58" t="s">
        <v>159</v>
      </c>
      <c r="D521" s="59" t="s">
        <v>3345</v>
      </c>
      <c r="E521" s="78" t="s">
        <v>3333</v>
      </c>
      <c r="F521" s="58" t="s">
        <v>873</v>
      </c>
    </row>
    <row r="522" spans="1:6">
      <c r="A522" s="58" t="s">
        <v>922</v>
      </c>
      <c r="B522" s="58" t="s">
        <v>873</v>
      </c>
      <c r="C522" s="58" t="s">
        <v>159</v>
      </c>
      <c r="D522" s="59" t="s">
        <v>3345</v>
      </c>
      <c r="E522" s="78" t="s">
        <v>3333</v>
      </c>
      <c r="F522" s="58" t="s">
        <v>873</v>
      </c>
    </row>
    <row r="523" spans="1:6">
      <c r="A523" s="58" t="s">
        <v>3231</v>
      </c>
      <c r="B523" s="58" t="s">
        <v>873</v>
      </c>
      <c r="C523" s="58" t="s">
        <v>159</v>
      </c>
      <c r="D523" s="59" t="s">
        <v>3345</v>
      </c>
      <c r="E523" s="78" t="s">
        <v>3333</v>
      </c>
      <c r="F523" s="58" t="s">
        <v>873</v>
      </c>
    </row>
    <row r="524" spans="1:6">
      <c r="A524" s="58" t="s">
        <v>819</v>
      </c>
      <c r="B524" s="58" t="s">
        <v>873</v>
      </c>
      <c r="C524" s="58" t="s">
        <v>159</v>
      </c>
      <c r="D524" s="59" t="s">
        <v>3345</v>
      </c>
      <c r="E524" s="78" t="s">
        <v>3333</v>
      </c>
      <c r="F524" s="58" t="s">
        <v>873</v>
      </c>
    </row>
    <row r="525" spans="1:6">
      <c r="A525" s="58" t="s">
        <v>585</v>
      </c>
      <c r="B525" s="58" t="s">
        <v>873</v>
      </c>
      <c r="C525" s="58" t="s">
        <v>159</v>
      </c>
      <c r="D525" s="59" t="s">
        <v>3345</v>
      </c>
      <c r="E525" s="78" t="s">
        <v>3333</v>
      </c>
      <c r="F525" s="58" t="s">
        <v>873</v>
      </c>
    </row>
    <row r="526" spans="1:6">
      <c r="A526" s="58" t="s">
        <v>683</v>
      </c>
      <c r="B526" s="58" t="s">
        <v>873</v>
      </c>
      <c r="C526" s="58" t="s">
        <v>159</v>
      </c>
      <c r="D526" s="59" t="s">
        <v>3345</v>
      </c>
      <c r="E526" s="78" t="s">
        <v>3333</v>
      </c>
      <c r="F526" s="58" t="s">
        <v>873</v>
      </c>
    </row>
    <row r="527" spans="1:6">
      <c r="A527" s="58" t="s">
        <v>496</v>
      </c>
      <c r="B527" s="58" t="s">
        <v>873</v>
      </c>
      <c r="C527" s="58" t="s">
        <v>159</v>
      </c>
      <c r="D527" s="59" t="s">
        <v>3345</v>
      </c>
      <c r="E527" s="78" t="s">
        <v>3333</v>
      </c>
      <c r="F527" s="58" t="s">
        <v>873</v>
      </c>
    </row>
    <row r="528" spans="1:6">
      <c r="A528" s="58" t="s">
        <v>868</v>
      </c>
      <c r="B528" s="58" t="s">
        <v>873</v>
      </c>
      <c r="C528" s="58" t="s">
        <v>159</v>
      </c>
      <c r="D528" s="59" t="s">
        <v>3345</v>
      </c>
      <c r="E528" s="78" t="s">
        <v>3333</v>
      </c>
      <c r="F528" s="58" t="s">
        <v>873</v>
      </c>
    </row>
    <row r="529" spans="1:6">
      <c r="A529" s="58" t="s">
        <v>612</v>
      </c>
      <c r="B529" s="58" t="s">
        <v>873</v>
      </c>
      <c r="C529" s="58" t="s">
        <v>159</v>
      </c>
      <c r="D529" s="59" t="s">
        <v>3345</v>
      </c>
      <c r="E529" s="78" t="s">
        <v>3333</v>
      </c>
      <c r="F529" s="58" t="s">
        <v>873</v>
      </c>
    </row>
    <row r="530" spans="1:6">
      <c r="A530" s="58" t="s">
        <v>785</v>
      </c>
      <c r="B530" s="58" t="s">
        <v>873</v>
      </c>
      <c r="C530" s="58" t="s">
        <v>159</v>
      </c>
      <c r="D530" s="59" t="s">
        <v>3345</v>
      </c>
      <c r="E530" s="78" t="s">
        <v>3333</v>
      </c>
      <c r="F530" s="58" t="s">
        <v>873</v>
      </c>
    </row>
    <row r="531" spans="1:6">
      <c r="A531" s="58" t="s">
        <v>706</v>
      </c>
      <c r="B531" s="58" t="s">
        <v>873</v>
      </c>
      <c r="C531" s="58" t="s">
        <v>159</v>
      </c>
      <c r="D531" s="59" t="s">
        <v>3345</v>
      </c>
      <c r="E531" s="78" t="s">
        <v>3333</v>
      </c>
      <c r="F531" s="58" t="s">
        <v>873</v>
      </c>
    </row>
    <row r="532" spans="1:6">
      <c r="A532" s="58" t="s">
        <v>613</v>
      </c>
      <c r="B532" s="58" t="s">
        <v>873</v>
      </c>
      <c r="C532" s="58" t="s">
        <v>159</v>
      </c>
      <c r="D532" s="59" t="s">
        <v>3345</v>
      </c>
      <c r="E532" s="78" t="s">
        <v>3333</v>
      </c>
      <c r="F532" s="58" t="s">
        <v>873</v>
      </c>
    </row>
    <row r="533" spans="1:6">
      <c r="A533" s="58" t="s">
        <v>3232</v>
      </c>
      <c r="B533" s="58" t="s">
        <v>873</v>
      </c>
      <c r="C533" s="58" t="s">
        <v>159</v>
      </c>
      <c r="D533" s="59" t="s">
        <v>3345</v>
      </c>
      <c r="E533" s="78" t="s">
        <v>3333</v>
      </c>
      <c r="F533" s="58" t="s">
        <v>873</v>
      </c>
    </row>
    <row r="534" spans="1:6">
      <c r="A534" s="58" t="s">
        <v>292</v>
      </c>
      <c r="B534" s="58" t="s">
        <v>873</v>
      </c>
      <c r="C534" s="58" t="s">
        <v>159</v>
      </c>
      <c r="D534" s="59" t="s">
        <v>3345</v>
      </c>
      <c r="E534" s="78" t="s">
        <v>3333</v>
      </c>
      <c r="F534" s="58" t="s">
        <v>873</v>
      </c>
    </row>
    <row r="535" spans="1:6">
      <c r="A535" s="58" t="s">
        <v>556</v>
      </c>
      <c r="B535" s="58" t="s">
        <v>873</v>
      </c>
      <c r="C535" s="58" t="s">
        <v>159</v>
      </c>
      <c r="D535" s="59" t="s">
        <v>3345</v>
      </c>
      <c r="E535" s="78" t="s">
        <v>3333</v>
      </c>
      <c r="F535" s="58" t="s">
        <v>873</v>
      </c>
    </row>
    <row r="536" spans="1:6">
      <c r="A536" s="58" t="s">
        <v>546</v>
      </c>
      <c r="B536" s="58" t="s">
        <v>873</v>
      </c>
      <c r="C536" s="58" t="s">
        <v>159</v>
      </c>
      <c r="D536" s="59" t="s">
        <v>3345</v>
      </c>
      <c r="E536" s="78" t="s">
        <v>3333</v>
      </c>
      <c r="F536" s="58" t="s">
        <v>873</v>
      </c>
    </row>
    <row r="537" spans="1:6">
      <c r="A537" s="58" t="s">
        <v>687</v>
      </c>
      <c r="B537" s="58" t="s">
        <v>873</v>
      </c>
      <c r="C537" s="58" t="s">
        <v>159</v>
      </c>
      <c r="D537" s="59" t="s">
        <v>3345</v>
      </c>
      <c r="E537" s="78" t="s">
        <v>3333</v>
      </c>
      <c r="F537" s="58" t="s">
        <v>873</v>
      </c>
    </row>
    <row r="538" spans="1:6">
      <c r="A538" s="58" t="s">
        <v>823</v>
      </c>
      <c r="B538" s="58" t="s">
        <v>873</v>
      </c>
      <c r="C538" s="58" t="s">
        <v>159</v>
      </c>
      <c r="D538" s="59" t="s">
        <v>3345</v>
      </c>
      <c r="E538" s="78" t="s">
        <v>3333</v>
      </c>
      <c r="F538" s="58" t="s">
        <v>873</v>
      </c>
    </row>
    <row r="539" spans="1:6">
      <c r="A539" s="58" t="s">
        <v>239</v>
      </c>
      <c r="B539" s="58" t="s">
        <v>873</v>
      </c>
      <c r="C539" s="58" t="s">
        <v>159</v>
      </c>
      <c r="D539" s="59" t="s">
        <v>3345</v>
      </c>
      <c r="E539" s="78" t="s">
        <v>3333</v>
      </c>
      <c r="F539" s="58" t="s">
        <v>873</v>
      </c>
    </row>
    <row r="540" spans="1:6">
      <c r="A540" s="58" t="s">
        <v>869</v>
      </c>
      <c r="B540" s="58" t="s">
        <v>873</v>
      </c>
      <c r="C540" s="58" t="s">
        <v>159</v>
      </c>
      <c r="D540" s="59" t="s">
        <v>3345</v>
      </c>
      <c r="E540" s="78" t="s">
        <v>3333</v>
      </c>
      <c r="F540" s="58" t="s">
        <v>873</v>
      </c>
    </row>
    <row r="541" spans="1:6">
      <c r="A541" s="58" t="s">
        <v>733</v>
      </c>
      <c r="B541" s="58" t="s">
        <v>873</v>
      </c>
      <c r="C541" s="58" t="s">
        <v>159</v>
      </c>
      <c r="D541" s="59" t="s">
        <v>3345</v>
      </c>
      <c r="E541" s="78" t="s">
        <v>3333</v>
      </c>
      <c r="F541" s="58" t="s">
        <v>873</v>
      </c>
    </row>
    <row r="542" spans="1:6">
      <c r="A542" s="58" t="s">
        <v>931</v>
      </c>
      <c r="B542" s="58" t="s">
        <v>873</v>
      </c>
      <c r="C542" s="58" t="s">
        <v>159</v>
      </c>
      <c r="D542" s="59" t="s">
        <v>3345</v>
      </c>
      <c r="E542" s="78" t="s">
        <v>3333</v>
      </c>
      <c r="F542" s="58" t="s">
        <v>873</v>
      </c>
    </row>
    <row r="543" spans="1:6">
      <c r="A543" s="58" t="s">
        <v>673</v>
      </c>
      <c r="B543" s="58" t="s">
        <v>873</v>
      </c>
      <c r="C543" s="58" t="s">
        <v>159</v>
      </c>
      <c r="D543" s="59" t="s">
        <v>3345</v>
      </c>
      <c r="E543" s="78" t="s">
        <v>3333</v>
      </c>
      <c r="F543" s="58" t="s">
        <v>873</v>
      </c>
    </row>
    <row r="544" spans="1:6">
      <c r="A544" s="58" t="s">
        <v>674</v>
      </c>
      <c r="B544" s="58" t="s">
        <v>873</v>
      </c>
      <c r="C544" s="58" t="s">
        <v>159</v>
      </c>
      <c r="D544" s="59" t="s">
        <v>3345</v>
      </c>
      <c r="E544" s="78" t="s">
        <v>3333</v>
      </c>
      <c r="F544" s="58" t="s">
        <v>873</v>
      </c>
    </row>
    <row r="545" spans="1:6">
      <c r="A545" s="58" t="s">
        <v>566</v>
      </c>
      <c r="B545" s="58" t="s">
        <v>873</v>
      </c>
      <c r="C545" s="58" t="s">
        <v>159</v>
      </c>
      <c r="D545" s="59" t="s">
        <v>3345</v>
      </c>
      <c r="E545" s="78" t="s">
        <v>3333</v>
      </c>
      <c r="F545" s="58" t="s">
        <v>873</v>
      </c>
    </row>
    <row r="546" spans="1:6">
      <c r="A546" s="58" t="s">
        <v>562</v>
      </c>
      <c r="B546" s="58" t="s">
        <v>873</v>
      </c>
      <c r="C546" s="58" t="s">
        <v>159</v>
      </c>
      <c r="D546" s="59" t="s">
        <v>3345</v>
      </c>
      <c r="E546" s="78" t="s">
        <v>3333</v>
      </c>
      <c r="F546" s="58" t="s">
        <v>873</v>
      </c>
    </row>
    <row r="547" spans="1:6">
      <c r="A547" s="58" t="s">
        <v>870</v>
      </c>
      <c r="B547" s="58" t="s">
        <v>873</v>
      </c>
      <c r="C547" s="58" t="s">
        <v>159</v>
      </c>
      <c r="D547" s="59" t="s">
        <v>3345</v>
      </c>
      <c r="E547" s="78" t="s">
        <v>3333</v>
      </c>
      <c r="F547" s="58" t="s">
        <v>873</v>
      </c>
    </row>
    <row r="548" spans="1:6">
      <c r="A548" s="58" t="s">
        <v>871</v>
      </c>
      <c r="B548" s="58" t="s">
        <v>873</v>
      </c>
      <c r="C548" s="58" t="s">
        <v>159</v>
      </c>
      <c r="D548" s="59" t="s">
        <v>3345</v>
      </c>
      <c r="E548" s="78" t="s">
        <v>3333</v>
      </c>
      <c r="F548" s="58" t="s">
        <v>873</v>
      </c>
    </row>
    <row r="549" spans="1:6">
      <c r="A549" s="58" t="s">
        <v>295</v>
      </c>
      <c r="B549" s="58" t="s">
        <v>873</v>
      </c>
      <c r="C549" s="58" t="s">
        <v>159</v>
      </c>
      <c r="D549" s="59" t="s">
        <v>3345</v>
      </c>
      <c r="E549" s="78" t="s">
        <v>3333</v>
      </c>
      <c r="F549" s="58" t="s">
        <v>873</v>
      </c>
    </row>
    <row r="550" spans="1:6">
      <c r="A550" s="58" t="s">
        <v>3233</v>
      </c>
      <c r="B550" s="58" t="s">
        <v>873</v>
      </c>
      <c r="C550" s="58" t="s">
        <v>159</v>
      </c>
      <c r="D550" s="59" t="s">
        <v>3345</v>
      </c>
      <c r="E550" s="78" t="s">
        <v>3333</v>
      </c>
      <c r="F550" s="58" t="s">
        <v>873</v>
      </c>
    </row>
    <row r="551" spans="1:6">
      <c r="A551" s="58" t="s">
        <v>3234</v>
      </c>
      <c r="B551" s="58" t="s">
        <v>873</v>
      </c>
      <c r="C551" s="58" t="s">
        <v>159</v>
      </c>
      <c r="D551" s="59" t="s">
        <v>3345</v>
      </c>
      <c r="E551" s="78" t="s">
        <v>3333</v>
      </c>
      <c r="F551" s="58" t="s">
        <v>873</v>
      </c>
    </row>
    <row r="552" spans="1:6">
      <c r="A552" s="58" t="s">
        <v>664</v>
      </c>
      <c r="B552" s="58" t="s">
        <v>3235</v>
      </c>
      <c r="C552" s="58" t="s">
        <v>178</v>
      </c>
      <c r="D552" s="59" t="s">
        <v>3345</v>
      </c>
      <c r="E552" s="78" t="s">
        <v>3333</v>
      </c>
      <c r="F552" s="58" t="s">
        <v>3235</v>
      </c>
    </row>
    <row r="553" spans="1:6">
      <c r="A553" s="58" t="s">
        <v>863</v>
      </c>
      <c r="B553" s="58" t="s">
        <v>3235</v>
      </c>
      <c r="C553" s="58" t="s">
        <v>178</v>
      </c>
      <c r="D553" s="59" t="s">
        <v>3345</v>
      </c>
      <c r="E553" s="78" t="s">
        <v>3333</v>
      </c>
      <c r="F553" s="58" t="s">
        <v>3235</v>
      </c>
    </row>
    <row r="554" spans="1:6">
      <c r="A554" s="58" t="s">
        <v>3236</v>
      </c>
      <c r="B554" s="58" t="s">
        <v>3235</v>
      </c>
      <c r="C554" s="58" t="s">
        <v>178</v>
      </c>
      <c r="D554" s="59" t="s">
        <v>3345</v>
      </c>
      <c r="E554" s="78" t="s">
        <v>3333</v>
      </c>
      <c r="F554" s="58" t="s">
        <v>3235</v>
      </c>
    </row>
    <row r="555" spans="1:6">
      <c r="A555" s="58" t="s">
        <v>610</v>
      </c>
      <c r="B555" s="58" t="s">
        <v>3235</v>
      </c>
      <c r="C555" s="58" t="s">
        <v>178</v>
      </c>
      <c r="D555" s="59" t="s">
        <v>3345</v>
      </c>
      <c r="E555" s="78" t="s">
        <v>3333</v>
      </c>
      <c r="F555" s="58" t="s">
        <v>3235</v>
      </c>
    </row>
    <row r="556" spans="1:6">
      <c r="A556" s="58" t="s">
        <v>676</v>
      </c>
      <c r="B556" s="58" t="s">
        <v>3235</v>
      </c>
      <c r="C556" s="58" t="s">
        <v>178</v>
      </c>
      <c r="D556" s="59" t="s">
        <v>3345</v>
      </c>
      <c r="E556" s="78" t="s">
        <v>3333</v>
      </c>
      <c r="F556" s="58" t="s">
        <v>3235</v>
      </c>
    </row>
    <row r="557" spans="1:6">
      <c r="A557" s="58" t="s">
        <v>3237</v>
      </c>
      <c r="B557" s="58" t="s">
        <v>3235</v>
      </c>
      <c r="C557" s="58" t="s">
        <v>178</v>
      </c>
      <c r="D557" s="59" t="s">
        <v>3345</v>
      </c>
      <c r="E557" s="78" t="s">
        <v>3333</v>
      </c>
      <c r="F557" s="58" t="s">
        <v>3235</v>
      </c>
    </row>
    <row r="558" spans="1:6">
      <c r="A558" s="58" t="s">
        <v>914</v>
      </c>
      <c r="B558" s="58" t="s">
        <v>3235</v>
      </c>
      <c r="C558" s="58" t="s">
        <v>178</v>
      </c>
      <c r="D558" s="59" t="s">
        <v>3345</v>
      </c>
      <c r="E558" s="78" t="s">
        <v>3333</v>
      </c>
      <c r="F558" s="58" t="s">
        <v>3235</v>
      </c>
    </row>
    <row r="559" spans="1:6">
      <c r="A559" s="58" t="s">
        <v>3238</v>
      </c>
      <c r="B559" s="58" t="s">
        <v>3235</v>
      </c>
      <c r="C559" s="58" t="s">
        <v>178</v>
      </c>
      <c r="D559" s="59" t="s">
        <v>3345</v>
      </c>
      <c r="E559" s="78" t="s">
        <v>3333</v>
      </c>
      <c r="F559" s="58" t="s">
        <v>3235</v>
      </c>
    </row>
    <row r="560" spans="1:6">
      <c r="A560" s="58" t="s">
        <v>563</v>
      </c>
      <c r="B560" s="58" t="s">
        <v>3235</v>
      </c>
      <c r="C560" s="58" t="s">
        <v>178</v>
      </c>
      <c r="D560" s="59" t="s">
        <v>3345</v>
      </c>
      <c r="E560" s="78" t="s">
        <v>3333</v>
      </c>
      <c r="F560" s="58" t="s">
        <v>3235</v>
      </c>
    </row>
    <row r="561" spans="1:6">
      <c r="A561" s="58" t="s">
        <v>3239</v>
      </c>
      <c r="B561" s="58" t="s">
        <v>3235</v>
      </c>
      <c r="C561" s="58" t="s">
        <v>178</v>
      </c>
      <c r="D561" s="59" t="s">
        <v>3345</v>
      </c>
      <c r="E561" s="78" t="s">
        <v>3333</v>
      </c>
      <c r="F561" s="58" t="s">
        <v>3235</v>
      </c>
    </row>
    <row r="562" spans="1:6">
      <c r="A562" s="58" t="s">
        <v>714</v>
      </c>
      <c r="B562" s="58" t="s">
        <v>3235</v>
      </c>
      <c r="C562" s="58" t="s">
        <v>178</v>
      </c>
      <c r="D562" s="59" t="s">
        <v>3345</v>
      </c>
      <c r="E562" s="78" t="s">
        <v>3333</v>
      </c>
      <c r="F562" s="58" t="s">
        <v>3235</v>
      </c>
    </row>
    <row r="563" spans="1:6">
      <c r="A563" s="58" t="s">
        <v>756</v>
      </c>
      <c r="B563" s="58" t="s">
        <v>3235</v>
      </c>
      <c r="C563" s="58" t="s">
        <v>178</v>
      </c>
      <c r="D563" s="59" t="s">
        <v>3345</v>
      </c>
      <c r="E563" s="78" t="s">
        <v>3333</v>
      </c>
      <c r="F563" s="58" t="s">
        <v>3235</v>
      </c>
    </row>
    <row r="564" spans="1:6">
      <c r="A564" s="58" t="s">
        <v>631</v>
      </c>
      <c r="B564" s="58" t="s">
        <v>3235</v>
      </c>
      <c r="C564" s="58" t="s">
        <v>178</v>
      </c>
      <c r="D564" s="59" t="s">
        <v>3345</v>
      </c>
      <c r="E564" s="78" t="s">
        <v>3333</v>
      </c>
      <c r="F564" s="58" t="s">
        <v>3235</v>
      </c>
    </row>
    <row r="565" spans="1:6">
      <c r="A565" s="58" t="s">
        <v>782</v>
      </c>
      <c r="B565" s="58" t="s">
        <v>3235</v>
      </c>
      <c r="C565" s="58" t="s">
        <v>178</v>
      </c>
      <c r="D565" s="59" t="s">
        <v>3345</v>
      </c>
      <c r="E565" s="78" t="s">
        <v>3333</v>
      </c>
      <c r="F565" s="58" t="s">
        <v>3235</v>
      </c>
    </row>
    <row r="566" spans="1:6">
      <c r="A566" s="58" t="s">
        <v>277</v>
      </c>
      <c r="B566" s="58" t="s">
        <v>3235</v>
      </c>
      <c r="C566" s="58" t="s">
        <v>178</v>
      </c>
      <c r="D566" s="59" t="s">
        <v>3345</v>
      </c>
      <c r="E566" s="78" t="s">
        <v>3333</v>
      </c>
      <c r="F566" s="58" t="s">
        <v>3235</v>
      </c>
    </row>
    <row r="567" spans="1:6">
      <c r="A567" s="58" t="s">
        <v>930</v>
      </c>
      <c r="B567" s="58" t="s">
        <v>3235</v>
      </c>
      <c r="C567" s="58" t="s">
        <v>178</v>
      </c>
      <c r="D567" s="59" t="s">
        <v>3345</v>
      </c>
      <c r="E567" s="78" t="s">
        <v>3333</v>
      </c>
      <c r="F567" s="58" t="s">
        <v>3235</v>
      </c>
    </row>
    <row r="568" spans="1:6">
      <c r="A568" s="58" t="s">
        <v>3240</v>
      </c>
      <c r="B568" s="58" t="s">
        <v>3235</v>
      </c>
      <c r="C568" s="58" t="s">
        <v>178</v>
      </c>
      <c r="D568" s="59" t="s">
        <v>3345</v>
      </c>
      <c r="E568" s="78" t="s">
        <v>3333</v>
      </c>
      <c r="F568" s="58" t="s">
        <v>3235</v>
      </c>
    </row>
    <row r="569" spans="1:6">
      <c r="A569" s="58" t="s">
        <v>678</v>
      </c>
      <c r="B569" s="58" t="s">
        <v>3235</v>
      </c>
      <c r="C569" s="58" t="s">
        <v>178</v>
      </c>
      <c r="D569" s="59" t="s">
        <v>3345</v>
      </c>
      <c r="E569" s="78" t="s">
        <v>3333</v>
      </c>
      <c r="F569" s="58" t="s">
        <v>3235</v>
      </c>
    </row>
    <row r="570" spans="1:6">
      <c r="A570" s="58" t="s">
        <v>757</v>
      </c>
      <c r="B570" s="58" t="s">
        <v>3235</v>
      </c>
      <c r="C570" s="58" t="s">
        <v>178</v>
      </c>
      <c r="D570" s="59" t="s">
        <v>3345</v>
      </c>
      <c r="E570" s="78" t="s">
        <v>3333</v>
      </c>
      <c r="F570" s="58" t="s">
        <v>3235</v>
      </c>
    </row>
    <row r="571" spans="1:6">
      <c r="A571" s="58" t="s">
        <v>3241</v>
      </c>
      <c r="B571" s="58" t="s">
        <v>3235</v>
      </c>
      <c r="C571" s="58" t="s">
        <v>178</v>
      </c>
      <c r="D571" s="59" t="s">
        <v>3345</v>
      </c>
      <c r="E571" s="78" t="s">
        <v>3333</v>
      </c>
      <c r="F571" s="58" t="s">
        <v>3235</v>
      </c>
    </row>
    <row r="572" spans="1:6">
      <c r="A572" s="58" t="s">
        <v>666</v>
      </c>
      <c r="B572" s="58" t="s">
        <v>3235</v>
      </c>
      <c r="C572" s="58" t="s">
        <v>178</v>
      </c>
      <c r="D572" s="59" t="s">
        <v>3345</v>
      </c>
      <c r="E572" s="78" t="s">
        <v>3333</v>
      </c>
      <c r="F572" s="58" t="s">
        <v>3235</v>
      </c>
    </row>
    <row r="573" spans="1:6">
      <c r="A573" s="58" t="s">
        <v>918</v>
      </c>
      <c r="B573" s="58" t="s">
        <v>3235</v>
      </c>
      <c r="C573" s="58" t="s">
        <v>178</v>
      </c>
      <c r="D573" s="59" t="s">
        <v>3345</v>
      </c>
      <c r="E573" s="78" t="s">
        <v>3333</v>
      </c>
      <c r="F573" s="58" t="s">
        <v>3235</v>
      </c>
    </row>
    <row r="574" spans="1:6">
      <c r="A574" s="58" t="s">
        <v>236</v>
      </c>
      <c r="B574" s="58" t="s">
        <v>3235</v>
      </c>
      <c r="C574" s="58" t="s">
        <v>178</v>
      </c>
      <c r="D574" s="59" t="s">
        <v>3345</v>
      </c>
      <c r="E574" s="78" t="s">
        <v>3333</v>
      </c>
      <c r="F574" s="58" t="s">
        <v>3235</v>
      </c>
    </row>
    <row r="575" spans="1:6">
      <c r="A575" s="58" t="s">
        <v>864</v>
      </c>
      <c r="B575" s="58" t="s">
        <v>3235</v>
      </c>
      <c r="C575" s="58" t="s">
        <v>178</v>
      </c>
      <c r="D575" s="59" t="s">
        <v>3345</v>
      </c>
      <c r="E575" s="78" t="s">
        <v>3333</v>
      </c>
      <c r="F575" s="58" t="s">
        <v>3235</v>
      </c>
    </row>
    <row r="576" spans="1:6">
      <c r="A576" s="58" t="s">
        <v>865</v>
      </c>
      <c r="B576" s="58" t="s">
        <v>3235</v>
      </c>
      <c r="C576" s="58" t="s">
        <v>178</v>
      </c>
      <c r="D576" s="59" t="s">
        <v>3345</v>
      </c>
      <c r="E576" s="78" t="s">
        <v>3333</v>
      </c>
      <c r="F576" s="58" t="s">
        <v>3235</v>
      </c>
    </row>
    <row r="577" spans="1:6">
      <c r="A577" s="58" t="s">
        <v>679</v>
      </c>
      <c r="B577" s="58" t="s">
        <v>3235</v>
      </c>
      <c r="C577" s="58" t="s">
        <v>178</v>
      </c>
      <c r="D577" s="59" t="s">
        <v>3345</v>
      </c>
      <c r="E577" s="78" t="s">
        <v>3333</v>
      </c>
      <c r="F577" s="58" t="s">
        <v>3235</v>
      </c>
    </row>
    <row r="578" spans="1:6">
      <c r="A578" s="58" t="s">
        <v>657</v>
      </c>
      <c r="B578" s="58" t="s">
        <v>3235</v>
      </c>
      <c r="C578" s="58" t="s">
        <v>178</v>
      </c>
      <c r="D578" s="59" t="s">
        <v>3345</v>
      </c>
      <c r="E578" s="78" t="s">
        <v>3333</v>
      </c>
      <c r="F578" s="58" t="s">
        <v>3235</v>
      </c>
    </row>
    <row r="579" spans="1:6">
      <c r="A579" s="58" t="s">
        <v>278</v>
      </c>
      <c r="B579" s="58" t="s">
        <v>3235</v>
      </c>
      <c r="C579" s="58" t="s">
        <v>178</v>
      </c>
      <c r="D579" s="59" t="s">
        <v>3345</v>
      </c>
      <c r="E579" s="78" t="s">
        <v>3333</v>
      </c>
      <c r="F579" s="58" t="s">
        <v>3235</v>
      </c>
    </row>
    <row r="580" spans="1:6">
      <c r="A580" s="58" t="s">
        <v>3242</v>
      </c>
      <c r="B580" s="58" t="s">
        <v>3235</v>
      </c>
      <c r="C580" s="58" t="s">
        <v>178</v>
      </c>
      <c r="D580" s="59" t="s">
        <v>3345</v>
      </c>
      <c r="E580" s="78" t="s">
        <v>3333</v>
      </c>
      <c r="F580" s="58" t="s">
        <v>3235</v>
      </c>
    </row>
    <row r="581" spans="1:6">
      <c r="A581" s="58" t="s">
        <v>3243</v>
      </c>
      <c r="B581" s="58" t="s">
        <v>3235</v>
      </c>
      <c r="C581" s="58" t="s">
        <v>178</v>
      </c>
      <c r="D581" s="59" t="s">
        <v>3345</v>
      </c>
      <c r="E581" s="78" t="s">
        <v>3333</v>
      </c>
      <c r="F581" s="58" t="s">
        <v>3235</v>
      </c>
    </row>
    <row r="582" spans="1:6">
      <c r="A582" s="58" t="s">
        <v>3244</v>
      </c>
      <c r="B582" s="58" t="s">
        <v>3235</v>
      </c>
      <c r="C582" s="58" t="s">
        <v>178</v>
      </c>
      <c r="D582" s="59" t="s">
        <v>3345</v>
      </c>
      <c r="E582" s="78" t="s">
        <v>3333</v>
      </c>
      <c r="F582" s="58" t="s">
        <v>3235</v>
      </c>
    </row>
    <row r="583" spans="1:6">
      <c r="A583" s="58" t="s">
        <v>658</v>
      </c>
      <c r="B583" s="58" t="s">
        <v>3235</v>
      </c>
      <c r="C583" s="58" t="s">
        <v>178</v>
      </c>
      <c r="D583" s="59" t="s">
        <v>3345</v>
      </c>
      <c r="E583" s="78" t="s">
        <v>3333</v>
      </c>
      <c r="F583" s="58" t="s">
        <v>3235</v>
      </c>
    </row>
    <row r="584" spans="1:6">
      <c r="A584" s="58" t="s">
        <v>915</v>
      </c>
      <c r="B584" s="58" t="s">
        <v>3235</v>
      </c>
      <c r="C584" s="58" t="s">
        <v>178</v>
      </c>
      <c r="D584" s="59" t="s">
        <v>3345</v>
      </c>
      <c r="E584" s="78" t="s">
        <v>3333</v>
      </c>
      <c r="F584" s="58" t="s">
        <v>3235</v>
      </c>
    </row>
    <row r="585" spans="1:6">
      <c r="A585" s="58" t="s">
        <v>680</v>
      </c>
      <c r="B585" s="58" t="s">
        <v>3235</v>
      </c>
      <c r="C585" s="58" t="s">
        <v>178</v>
      </c>
      <c r="D585" s="59" t="s">
        <v>3345</v>
      </c>
      <c r="E585" s="78" t="s">
        <v>3333</v>
      </c>
      <c r="F585" s="58" t="s">
        <v>3235</v>
      </c>
    </row>
    <row r="586" spans="1:6">
      <c r="A586" s="58" t="s">
        <v>296</v>
      </c>
      <c r="B586" s="58" t="s">
        <v>3235</v>
      </c>
      <c r="C586" s="58" t="s">
        <v>178</v>
      </c>
      <c r="D586" s="59" t="s">
        <v>3345</v>
      </c>
      <c r="E586" s="78" t="s">
        <v>3333</v>
      </c>
      <c r="F586" s="58" t="s">
        <v>3235</v>
      </c>
    </row>
    <row r="587" spans="1:6">
      <c r="A587" s="58" t="s">
        <v>494</v>
      </c>
      <c r="B587" s="58" t="s">
        <v>3235</v>
      </c>
      <c r="C587" s="58" t="s">
        <v>178</v>
      </c>
      <c r="D587" s="59" t="s">
        <v>3345</v>
      </c>
      <c r="E587" s="78" t="s">
        <v>3333</v>
      </c>
      <c r="F587" s="58" t="s">
        <v>3235</v>
      </c>
    </row>
    <row r="588" spans="1:6">
      <c r="A588" s="58" t="s">
        <v>681</v>
      </c>
      <c r="B588" s="58" t="s">
        <v>3235</v>
      </c>
      <c r="C588" s="58" t="s">
        <v>178</v>
      </c>
      <c r="D588" s="59" t="s">
        <v>3345</v>
      </c>
      <c r="E588" s="78" t="s">
        <v>3333</v>
      </c>
      <c r="F588" s="58" t="s">
        <v>3235</v>
      </c>
    </row>
    <row r="589" spans="1:6">
      <c r="A589" s="58" t="s">
        <v>682</v>
      </c>
      <c r="B589" s="58" t="s">
        <v>3235</v>
      </c>
      <c r="C589" s="58" t="s">
        <v>178</v>
      </c>
      <c r="D589" s="59" t="s">
        <v>3345</v>
      </c>
      <c r="E589" s="78" t="s">
        <v>3333</v>
      </c>
      <c r="F589" s="58" t="s">
        <v>3235</v>
      </c>
    </row>
    <row r="590" spans="1:6">
      <c r="A590" s="58" t="s">
        <v>671</v>
      </c>
      <c r="B590" s="58" t="s">
        <v>3235</v>
      </c>
      <c r="C590" s="58" t="s">
        <v>178</v>
      </c>
      <c r="D590" s="59" t="s">
        <v>3345</v>
      </c>
      <c r="E590" s="78" t="s">
        <v>3333</v>
      </c>
      <c r="F590" s="58" t="s">
        <v>3235</v>
      </c>
    </row>
    <row r="591" spans="1:6">
      <c r="A591" s="58" t="s">
        <v>525</v>
      </c>
      <c r="B591" s="58" t="s">
        <v>3235</v>
      </c>
      <c r="C591" s="58" t="s">
        <v>178</v>
      </c>
      <c r="D591" s="59" t="s">
        <v>3345</v>
      </c>
      <c r="E591" s="78" t="s">
        <v>3333</v>
      </c>
      <c r="F591" s="58" t="s">
        <v>3235</v>
      </c>
    </row>
    <row r="592" spans="1:6">
      <c r="A592" s="58" t="s">
        <v>944</v>
      </c>
      <c r="B592" s="58" t="s">
        <v>3235</v>
      </c>
      <c r="C592" s="58" t="s">
        <v>178</v>
      </c>
      <c r="D592" s="59" t="s">
        <v>3345</v>
      </c>
      <c r="E592" s="78" t="s">
        <v>3333</v>
      </c>
      <c r="F592" s="58" t="s">
        <v>3235</v>
      </c>
    </row>
    <row r="593" spans="1:6">
      <c r="A593" s="58" t="s">
        <v>634</v>
      </c>
      <c r="B593" s="58" t="s">
        <v>3235</v>
      </c>
      <c r="C593" s="58" t="s">
        <v>178</v>
      </c>
      <c r="D593" s="59" t="s">
        <v>3345</v>
      </c>
      <c r="E593" s="78" t="s">
        <v>3333</v>
      </c>
      <c r="F593" s="58" t="s">
        <v>3235</v>
      </c>
    </row>
    <row r="594" spans="1:6">
      <c r="A594" s="58" t="s">
        <v>705</v>
      </c>
      <c r="B594" s="58" t="s">
        <v>3235</v>
      </c>
      <c r="C594" s="58" t="s">
        <v>178</v>
      </c>
      <c r="D594" s="59" t="s">
        <v>3345</v>
      </c>
      <c r="E594" s="78" t="s">
        <v>3333</v>
      </c>
      <c r="F594" s="58" t="s">
        <v>3235</v>
      </c>
    </row>
    <row r="595" spans="1:6">
      <c r="A595" s="58" t="s">
        <v>784</v>
      </c>
      <c r="B595" s="58" t="s">
        <v>3235</v>
      </c>
      <c r="C595" s="58" t="s">
        <v>178</v>
      </c>
      <c r="D595" s="59" t="s">
        <v>3345</v>
      </c>
      <c r="E595" s="78" t="s">
        <v>3333</v>
      </c>
      <c r="F595" s="58" t="s">
        <v>3235</v>
      </c>
    </row>
    <row r="596" spans="1:6">
      <c r="A596" s="58" t="s">
        <v>3245</v>
      </c>
      <c r="B596" s="58" t="s">
        <v>3235</v>
      </c>
      <c r="C596" s="58" t="s">
        <v>178</v>
      </c>
      <c r="D596" s="59" t="s">
        <v>3345</v>
      </c>
      <c r="E596" s="78" t="s">
        <v>3333</v>
      </c>
      <c r="F596" s="58" t="s">
        <v>3235</v>
      </c>
    </row>
    <row r="597" spans="1:6">
      <c r="A597" s="58" t="s">
        <v>628</v>
      </c>
      <c r="B597" s="58" t="s">
        <v>3235</v>
      </c>
      <c r="C597" s="58" t="s">
        <v>178</v>
      </c>
      <c r="D597" s="59" t="s">
        <v>3345</v>
      </c>
      <c r="E597" s="78" t="s">
        <v>3333</v>
      </c>
      <c r="F597" s="58" t="s">
        <v>3235</v>
      </c>
    </row>
    <row r="598" spans="1:6">
      <c r="A598" s="58" t="s">
        <v>3246</v>
      </c>
      <c r="B598" s="58" t="s">
        <v>3235</v>
      </c>
      <c r="C598" s="58" t="s">
        <v>178</v>
      </c>
      <c r="D598" s="59" t="s">
        <v>3345</v>
      </c>
      <c r="E598" s="78" t="s">
        <v>3333</v>
      </c>
      <c r="F598" s="58" t="s">
        <v>3235</v>
      </c>
    </row>
    <row r="599" spans="1:6">
      <c r="A599" s="58" t="s">
        <v>617</v>
      </c>
      <c r="B599" s="58" t="s">
        <v>3235</v>
      </c>
      <c r="C599" s="58" t="s">
        <v>178</v>
      </c>
      <c r="D599" s="59" t="s">
        <v>3345</v>
      </c>
      <c r="E599" s="78" t="s">
        <v>3333</v>
      </c>
      <c r="F599" s="58" t="s">
        <v>3235</v>
      </c>
    </row>
    <row r="600" spans="1:6">
      <c r="A600" s="58" t="s">
        <v>672</v>
      </c>
      <c r="B600" s="58" t="s">
        <v>3235</v>
      </c>
      <c r="C600" s="58" t="s">
        <v>178</v>
      </c>
      <c r="D600" s="59" t="s">
        <v>3345</v>
      </c>
      <c r="E600" s="78" t="s">
        <v>3333</v>
      </c>
      <c r="F600" s="58" t="s">
        <v>3235</v>
      </c>
    </row>
    <row r="601" spans="1:6">
      <c r="A601" s="58" t="s">
        <v>968</v>
      </c>
      <c r="B601" s="58" t="s">
        <v>3235</v>
      </c>
      <c r="C601" s="58" t="s">
        <v>178</v>
      </c>
      <c r="D601" s="59" t="s">
        <v>3345</v>
      </c>
      <c r="E601" s="78" t="s">
        <v>3333</v>
      </c>
      <c r="F601" s="58" t="s">
        <v>3235</v>
      </c>
    </row>
    <row r="602" spans="1:6">
      <c r="A602" s="58" t="s">
        <v>708</v>
      </c>
      <c r="B602" s="58" t="s">
        <v>3235</v>
      </c>
      <c r="C602" s="58" t="s">
        <v>178</v>
      </c>
      <c r="D602" s="59" t="s">
        <v>3345</v>
      </c>
      <c r="E602" s="78" t="s">
        <v>3333</v>
      </c>
      <c r="F602" s="58" t="s">
        <v>3235</v>
      </c>
    </row>
    <row r="603" spans="1:6">
      <c r="A603" s="58" t="s">
        <v>498</v>
      </c>
      <c r="B603" s="58" t="s">
        <v>3235</v>
      </c>
      <c r="C603" s="58" t="s">
        <v>178</v>
      </c>
      <c r="D603" s="59" t="s">
        <v>3345</v>
      </c>
      <c r="E603" s="78" t="s">
        <v>3333</v>
      </c>
      <c r="F603" s="58" t="s">
        <v>3235</v>
      </c>
    </row>
    <row r="604" spans="1:6">
      <c r="A604" s="58" t="s">
        <v>3247</v>
      </c>
      <c r="B604" s="58" t="s">
        <v>3235</v>
      </c>
      <c r="C604" s="58" t="s">
        <v>178</v>
      </c>
      <c r="D604" s="59" t="s">
        <v>3345</v>
      </c>
      <c r="E604" s="78" t="s">
        <v>3333</v>
      </c>
      <c r="F604" s="58" t="s">
        <v>3235</v>
      </c>
    </row>
    <row r="605" spans="1:6">
      <c r="A605" s="58" t="s">
        <v>3248</v>
      </c>
      <c r="B605" s="58" t="s">
        <v>3235</v>
      </c>
      <c r="C605" s="58" t="s">
        <v>178</v>
      </c>
      <c r="D605" s="59" t="s">
        <v>3345</v>
      </c>
      <c r="E605" s="78" t="s">
        <v>3333</v>
      </c>
      <c r="F605" s="58" t="s">
        <v>3235</v>
      </c>
    </row>
    <row r="606" spans="1:6">
      <c r="A606" s="58" t="s">
        <v>963</v>
      </c>
      <c r="B606" s="58" t="s">
        <v>3235</v>
      </c>
      <c r="C606" s="58" t="s">
        <v>178</v>
      </c>
      <c r="D606" s="59" t="s">
        <v>3345</v>
      </c>
      <c r="E606" s="78" t="s">
        <v>3333</v>
      </c>
      <c r="F606" s="58" t="s">
        <v>3235</v>
      </c>
    </row>
    <row r="607" spans="1:6">
      <c r="A607" s="58" t="s">
        <v>688</v>
      </c>
      <c r="B607" s="58" t="s">
        <v>3235</v>
      </c>
      <c r="C607" s="58" t="s">
        <v>178</v>
      </c>
      <c r="D607" s="59" t="s">
        <v>3345</v>
      </c>
      <c r="E607" s="78" t="s">
        <v>3333</v>
      </c>
      <c r="F607" s="58" t="s">
        <v>3235</v>
      </c>
    </row>
    <row r="608" spans="1:6">
      <c r="A608" s="58" t="s">
        <v>2903</v>
      </c>
      <c r="B608" s="58" t="s">
        <v>3235</v>
      </c>
      <c r="C608" s="58" t="s">
        <v>178</v>
      </c>
      <c r="D608" s="59" t="s">
        <v>3345</v>
      </c>
      <c r="E608" s="78" t="s">
        <v>3333</v>
      </c>
      <c r="F608" s="58" t="s">
        <v>3235</v>
      </c>
    </row>
    <row r="609" spans="1:6">
      <c r="A609" s="58" t="s">
        <v>3249</v>
      </c>
      <c r="B609" s="58" t="s">
        <v>3235</v>
      </c>
      <c r="C609" s="58" t="s">
        <v>178</v>
      </c>
      <c r="D609" s="59" t="s">
        <v>3345</v>
      </c>
      <c r="E609" s="78" t="s">
        <v>3333</v>
      </c>
      <c r="F609" s="58" t="s">
        <v>3235</v>
      </c>
    </row>
    <row r="610" spans="1:6">
      <c r="A610" s="58" t="s">
        <v>3250</v>
      </c>
      <c r="B610" s="58" t="s">
        <v>3235</v>
      </c>
      <c r="C610" s="58" t="s">
        <v>178</v>
      </c>
      <c r="D610" s="59" t="s">
        <v>3345</v>
      </c>
      <c r="E610" s="78" t="s">
        <v>3333</v>
      </c>
      <c r="F610" s="58" t="s">
        <v>3235</v>
      </c>
    </row>
    <row r="611" spans="1:6">
      <c r="A611" s="58" t="s">
        <v>786</v>
      </c>
      <c r="B611" s="58" t="s">
        <v>3235</v>
      </c>
      <c r="C611" s="58" t="s">
        <v>178</v>
      </c>
      <c r="D611" s="59" t="s">
        <v>3345</v>
      </c>
      <c r="E611" s="78" t="s">
        <v>3333</v>
      </c>
      <c r="F611" s="58" t="s">
        <v>3235</v>
      </c>
    </row>
    <row r="612" spans="1:6">
      <c r="A612" s="58" t="s">
        <v>787</v>
      </c>
      <c r="B612" s="58" t="s">
        <v>3235</v>
      </c>
      <c r="C612" s="58" t="s">
        <v>178</v>
      </c>
      <c r="D612" s="59" t="s">
        <v>3345</v>
      </c>
      <c r="E612" s="78" t="s">
        <v>3333</v>
      </c>
      <c r="F612" s="58" t="s">
        <v>3235</v>
      </c>
    </row>
    <row r="613" spans="1:6">
      <c r="A613" s="58" t="s">
        <v>924</v>
      </c>
      <c r="B613" s="58" t="s">
        <v>3235</v>
      </c>
      <c r="C613" s="58" t="s">
        <v>178</v>
      </c>
      <c r="D613" s="59" t="s">
        <v>3345</v>
      </c>
      <c r="E613" s="78" t="s">
        <v>3333</v>
      </c>
      <c r="F613" s="58" t="s">
        <v>3235</v>
      </c>
    </row>
    <row r="614" spans="1:6">
      <c r="A614" s="58" t="s">
        <v>661</v>
      </c>
      <c r="B614" s="58" t="s">
        <v>3235</v>
      </c>
      <c r="C614" s="58" t="s">
        <v>178</v>
      </c>
      <c r="D614" s="59" t="s">
        <v>3345</v>
      </c>
      <c r="E614" s="78" t="s">
        <v>3333</v>
      </c>
      <c r="F614" s="58" t="s">
        <v>3235</v>
      </c>
    </row>
    <row r="615" spans="1:6">
      <c r="A615" s="58" t="s">
        <v>501</v>
      </c>
      <c r="B615" s="58" t="s">
        <v>3235</v>
      </c>
      <c r="C615" s="58" t="s">
        <v>178</v>
      </c>
      <c r="D615" s="59" t="s">
        <v>3345</v>
      </c>
      <c r="E615" s="78" t="s">
        <v>3333</v>
      </c>
      <c r="F615" s="58" t="s">
        <v>3235</v>
      </c>
    </row>
    <row r="616" spans="1:6">
      <c r="A616" s="58" t="s">
        <v>872</v>
      </c>
      <c r="B616" s="58" t="s">
        <v>3235</v>
      </c>
      <c r="C616" s="58" t="s">
        <v>178</v>
      </c>
      <c r="D616" s="59" t="s">
        <v>3345</v>
      </c>
      <c r="E616" s="78" t="s">
        <v>3333</v>
      </c>
      <c r="F616" s="58" t="s">
        <v>3235</v>
      </c>
    </row>
    <row r="617" spans="1:6">
      <c r="A617" s="58" t="s">
        <v>515</v>
      </c>
      <c r="B617" s="58" t="s">
        <v>953</v>
      </c>
      <c r="C617" s="58" t="s">
        <v>181</v>
      </c>
      <c r="D617" s="59" t="s">
        <v>3346</v>
      </c>
      <c r="E617" s="78" t="s">
        <v>3336</v>
      </c>
      <c r="F617" s="58" t="s">
        <v>953</v>
      </c>
    </row>
    <row r="618" spans="1:6">
      <c r="A618" s="58" t="s">
        <v>833</v>
      </c>
      <c r="B618" s="58" t="s">
        <v>953</v>
      </c>
      <c r="C618" s="58" t="s">
        <v>181</v>
      </c>
      <c r="D618" s="59" t="s">
        <v>3346</v>
      </c>
      <c r="E618" s="78" t="s">
        <v>3336</v>
      </c>
      <c r="F618" s="58" t="s">
        <v>953</v>
      </c>
    </row>
    <row r="619" spans="1:6">
      <c r="A619" s="58" t="s">
        <v>900</v>
      </c>
      <c r="B619" s="58" t="s">
        <v>953</v>
      </c>
      <c r="C619" s="58" t="s">
        <v>181</v>
      </c>
      <c r="D619" s="59" t="s">
        <v>3346</v>
      </c>
      <c r="E619" s="78" t="s">
        <v>3336</v>
      </c>
      <c r="F619" s="58" t="s">
        <v>953</v>
      </c>
    </row>
    <row r="620" spans="1:6">
      <c r="A620" s="58" t="s">
        <v>3202</v>
      </c>
      <c r="B620" s="58" t="s">
        <v>953</v>
      </c>
      <c r="C620" s="58" t="s">
        <v>181</v>
      </c>
      <c r="D620" s="59" t="s">
        <v>3346</v>
      </c>
      <c r="E620" s="78" t="s">
        <v>3336</v>
      </c>
      <c r="F620" s="58" t="s">
        <v>953</v>
      </c>
    </row>
    <row r="621" spans="1:6">
      <c r="A621" s="58" t="s">
        <v>739</v>
      </c>
      <c r="B621" s="58" t="s">
        <v>953</v>
      </c>
      <c r="C621" s="58" t="s">
        <v>181</v>
      </c>
      <c r="D621" s="59" t="s">
        <v>3346</v>
      </c>
      <c r="E621" s="78" t="s">
        <v>3336</v>
      </c>
      <c r="F621" s="58" t="s">
        <v>953</v>
      </c>
    </row>
    <row r="622" spans="1:6">
      <c r="A622" s="58" t="s">
        <v>552</v>
      </c>
      <c r="B622" s="58" t="s">
        <v>953</v>
      </c>
      <c r="C622" s="58" t="s">
        <v>181</v>
      </c>
      <c r="D622" s="59" t="s">
        <v>3346</v>
      </c>
      <c r="E622" s="78" t="s">
        <v>3336</v>
      </c>
      <c r="F622" s="58" t="s">
        <v>953</v>
      </c>
    </row>
    <row r="623" spans="1:6">
      <c r="A623" s="58" t="s">
        <v>836</v>
      </c>
      <c r="B623" s="58" t="s">
        <v>953</v>
      </c>
      <c r="C623" s="58" t="s">
        <v>181</v>
      </c>
      <c r="D623" s="59" t="s">
        <v>3346</v>
      </c>
      <c r="E623" s="78" t="s">
        <v>3336</v>
      </c>
      <c r="F623" s="58" t="s">
        <v>953</v>
      </c>
    </row>
    <row r="624" spans="1:6">
      <c r="A624" s="58" t="s">
        <v>519</v>
      </c>
      <c r="B624" s="58" t="s">
        <v>953</v>
      </c>
      <c r="C624" s="58" t="s">
        <v>181</v>
      </c>
      <c r="D624" s="59" t="s">
        <v>3346</v>
      </c>
      <c r="E624" s="78" t="s">
        <v>3336</v>
      </c>
      <c r="F624" s="58" t="s">
        <v>953</v>
      </c>
    </row>
    <row r="625" spans="1:6">
      <c r="A625" s="58" t="s">
        <v>812</v>
      </c>
      <c r="B625" s="58" t="s">
        <v>953</v>
      </c>
      <c r="C625" s="58" t="s">
        <v>181</v>
      </c>
      <c r="D625" s="59" t="s">
        <v>3346</v>
      </c>
      <c r="E625" s="78" t="s">
        <v>3336</v>
      </c>
      <c r="F625" s="58" t="s">
        <v>953</v>
      </c>
    </row>
    <row r="626" spans="1:6">
      <c r="A626" s="58" t="s">
        <v>904</v>
      </c>
      <c r="B626" s="58" t="s">
        <v>953</v>
      </c>
      <c r="C626" s="58" t="s">
        <v>181</v>
      </c>
      <c r="D626" s="59" t="s">
        <v>3346</v>
      </c>
      <c r="E626" s="78" t="s">
        <v>3336</v>
      </c>
      <c r="F626" s="58" t="s">
        <v>953</v>
      </c>
    </row>
    <row r="627" spans="1:6">
      <c r="A627" s="58" t="s">
        <v>3152</v>
      </c>
      <c r="B627" s="58" t="s">
        <v>953</v>
      </c>
      <c r="C627" s="58" t="s">
        <v>181</v>
      </c>
      <c r="D627" s="59" t="s">
        <v>3346</v>
      </c>
      <c r="E627" s="78" t="s">
        <v>3336</v>
      </c>
      <c r="F627" s="58" t="s">
        <v>953</v>
      </c>
    </row>
    <row r="628" spans="1:6">
      <c r="A628" s="58" t="s">
        <v>837</v>
      </c>
      <c r="B628" s="58" t="s">
        <v>953</v>
      </c>
      <c r="C628" s="58" t="s">
        <v>181</v>
      </c>
      <c r="D628" s="59" t="s">
        <v>3346</v>
      </c>
      <c r="E628" s="78" t="s">
        <v>3336</v>
      </c>
      <c r="F628" s="58" t="s">
        <v>953</v>
      </c>
    </row>
    <row r="629" spans="1:6">
      <c r="A629" s="58" t="s">
        <v>773</v>
      </c>
      <c r="B629" s="58" t="s">
        <v>953</v>
      </c>
      <c r="C629" s="58" t="s">
        <v>181</v>
      </c>
      <c r="D629" s="59" t="s">
        <v>3346</v>
      </c>
      <c r="E629" s="78" t="s">
        <v>3336</v>
      </c>
      <c r="F629" s="58" t="s">
        <v>953</v>
      </c>
    </row>
    <row r="630" spans="1:6">
      <c r="A630" s="58" t="s">
        <v>881</v>
      </c>
      <c r="B630" s="58" t="s">
        <v>953</v>
      </c>
      <c r="C630" s="58" t="s">
        <v>181</v>
      </c>
      <c r="D630" s="59" t="s">
        <v>3346</v>
      </c>
      <c r="E630" s="78" t="s">
        <v>3336</v>
      </c>
      <c r="F630" s="58" t="s">
        <v>953</v>
      </c>
    </row>
    <row r="631" spans="1:6">
      <c r="A631" s="58" t="s">
        <v>759</v>
      </c>
      <c r="B631" s="58" t="s">
        <v>953</v>
      </c>
      <c r="C631" s="58" t="s">
        <v>181</v>
      </c>
      <c r="D631" s="59" t="s">
        <v>3346</v>
      </c>
      <c r="E631" s="78" t="s">
        <v>3336</v>
      </c>
      <c r="F631" s="58" t="s">
        <v>953</v>
      </c>
    </row>
    <row r="632" spans="1:6">
      <c r="A632" s="58" t="s">
        <v>667</v>
      </c>
      <c r="B632" s="58" t="s">
        <v>953</v>
      </c>
      <c r="C632" s="58" t="s">
        <v>181</v>
      </c>
      <c r="D632" s="59" t="s">
        <v>3346</v>
      </c>
      <c r="E632" s="78" t="s">
        <v>3336</v>
      </c>
      <c r="F632" s="58" t="s">
        <v>953</v>
      </c>
    </row>
    <row r="633" spans="1:6">
      <c r="A633" s="58" t="s">
        <v>799</v>
      </c>
      <c r="B633" s="58" t="s">
        <v>953</v>
      </c>
      <c r="C633" s="58" t="s">
        <v>181</v>
      </c>
      <c r="D633" s="59" t="s">
        <v>3346</v>
      </c>
      <c r="E633" s="78" t="s">
        <v>3336</v>
      </c>
      <c r="F633" s="58" t="s">
        <v>953</v>
      </c>
    </row>
    <row r="634" spans="1:6">
      <c r="A634" s="58" t="s">
        <v>653</v>
      </c>
      <c r="B634" s="58" t="s">
        <v>953</v>
      </c>
      <c r="C634" s="58" t="s">
        <v>181</v>
      </c>
      <c r="D634" s="59" t="s">
        <v>3346</v>
      </c>
      <c r="E634" s="78" t="s">
        <v>3336</v>
      </c>
      <c r="F634" s="58" t="s">
        <v>953</v>
      </c>
    </row>
    <row r="635" spans="1:6">
      <c r="A635" s="58" t="s">
        <v>698</v>
      </c>
      <c r="B635" s="58" t="s">
        <v>953</v>
      </c>
      <c r="C635" s="58" t="s">
        <v>181</v>
      </c>
      <c r="D635" s="59" t="s">
        <v>3346</v>
      </c>
      <c r="E635" s="78" t="s">
        <v>3336</v>
      </c>
      <c r="F635" s="58" t="s">
        <v>953</v>
      </c>
    </row>
    <row r="636" spans="1:6">
      <c r="A636" s="58" t="s">
        <v>960</v>
      </c>
      <c r="B636" s="58" t="s">
        <v>953</v>
      </c>
      <c r="C636" s="58" t="s">
        <v>181</v>
      </c>
      <c r="D636" s="59" t="s">
        <v>3346</v>
      </c>
      <c r="E636" s="78" t="s">
        <v>3336</v>
      </c>
      <c r="F636" s="58" t="s">
        <v>953</v>
      </c>
    </row>
    <row r="637" spans="1:6">
      <c r="A637" s="58" t="s">
        <v>724</v>
      </c>
      <c r="B637" s="58" t="s">
        <v>953</v>
      </c>
      <c r="C637" s="58" t="s">
        <v>215</v>
      </c>
      <c r="D637" s="59" t="s">
        <v>3346</v>
      </c>
      <c r="E637" s="78" t="s">
        <v>3336</v>
      </c>
      <c r="F637" s="58" t="s">
        <v>953</v>
      </c>
    </row>
    <row r="638" spans="1:6">
      <c r="A638" s="58" t="s">
        <v>955</v>
      </c>
      <c r="B638" s="58" t="s">
        <v>953</v>
      </c>
      <c r="C638" s="58" t="s">
        <v>215</v>
      </c>
      <c r="D638" s="59" t="s">
        <v>3346</v>
      </c>
      <c r="E638" s="78" t="s">
        <v>3336</v>
      </c>
      <c r="F638" s="58" t="s">
        <v>953</v>
      </c>
    </row>
    <row r="639" spans="1:6">
      <c r="A639" s="58" t="s">
        <v>565</v>
      </c>
      <c r="B639" s="58" t="s">
        <v>953</v>
      </c>
      <c r="C639" s="58" t="s">
        <v>215</v>
      </c>
      <c r="D639" s="59" t="s">
        <v>3346</v>
      </c>
      <c r="E639" s="78" t="s">
        <v>3336</v>
      </c>
      <c r="F639" s="58" t="s">
        <v>953</v>
      </c>
    </row>
    <row r="640" spans="1:6">
      <c r="A640" s="58" t="s">
        <v>2152</v>
      </c>
      <c r="B640" s="58" t="s">
        <v>953</v>
      </c>
      <c r="C640" s="58" t="s">
        <v>215</v>
      </c>
      <c r="D640" s="59" t="s">
        <v>3346</v>
      </c>
      <c r="E640" s="78" t="s">
        <v>3336</v>
      </c>
      <c r="F640" s="58" t="s">
        <v>953</v>
      </c>
    </row>
    <row r="641" spans="1:6">
      <c r="A641" s="58" t="s">
        <v>747</v>
      </c>
      <c r="B641" s="58" t="s">
        <v>953</v>
      </c>
      <c r="C641" s="58" t="s">
        <v>215</v>
      </c>
      <c r="D641" s="59" t="s">
        <v>3346</v>
      </c>
      <c r="E641" s="78" t="s">
        <v>3336</v>
      </c>
      <c r="F641" s="58" t="s">
        <v>953</v>
      </c>
    </row>
    <row r="642" spans="1:6">
      <c r="A642" s="58" t="s">
        <v>3186</v>
      </c>
      <c r="B642" s="58" t="s">
        <v>953</v>
      </c>
      <c r="C642" s="58" t="s">
        <v>215</v>
      </c>
      <c r="D642" s="59" t="s">
        <v>3346</v>
      </c>
      <c r="E642" s="78" t="s">
        <v>3336</v>
      </c>
      <c r="F642" s="58" t="s">
        <v>953</v>
      </c>
    </row>
    <row r="643" spans="1:6">
      <c r="A643" s="58" t="s">
        <v>965</v>
      </c>
      <c r="B643" s="58" t="s">
        <v>953</v>
      </c>
      <c r="C643" s="58" t="s">
        <v>215</v>
      </c>
      <c r="D643" s="59" t="s">
        <v>3346</v>
      </c>
      <c r="E643" s="78" t="s">
        <v>3336</v>
      </c>
      <c r="F643" s="58" t="s">
        <v>953</v>
      </c>
    </row>
    <row r="644" spans="1:6">
      <c r="A644" s="58" t="s">
        <v>3220</v>
      </c>
      <c r="B644" s="58" t="s">
        <v>953</v>
      </c>
      <c r="C644" s="58" t="s">
        <v>215</v>
      </c>
      <c r="D644" s="59" t="s">
        <v>3346</v>
      </c>
      <c r="E644" s="78" t="s">
        <v>3336</v>
      </c>
      <c r="F644" s="58" t="s">
        <v>953</v>
      </c>
    </row>
    <row r="645" spans="1:6">
      <c r="A645" s="58" t="s">
        <v>659</v>
      </c>
      <c r="B645" s="58" t="s">
        <v>953</v>
      </c>
      <c r="C645" s="58" t="s">
        <v>215</v>
      </c>
      <c r="D645" s="59" t="s">
        <v>3346</v>
      </c>
      <c r="E645" s="78" t="s">
        <v>3336</v>
      </c>
      <c r="F645" s="58" t="s">
        <v>953</v>
      </c>
    </row>
    <row r="646" spans="1:6">
      <c r="A646" s="58" t="s">
        <v>820</v>
      </c>
      <c r="B646" s="58" t="s">
        <v>953</v>
      </c>
      <c r="C646" s="58" t="s">
        <v>215</v>
      </c>
      <c r="D646" s="59" t="s">
        <v>3346</v>
      </c>
      <c r="E646" s="78" t="s">
        <v>3336</v>
      </c>
      <c r="F646" s="58" t="s">
        <v>953</v>
      </c>
    </row>
    <row r="647" spans="1:6">
      <c r="A647" s="58" t="s">
        <v>908</v>
      </c>
      <c r="B647" s="58" t="s">
        <v>953</v>
      </c>
      <c r="C647" s="58" t="s">
        <v>215</v>
      </c>
      <c r="D647" s="59" t="s">
        <v>3346</v>
      </c>
      <c r="E647" s="78" t="s">
        <v>3336</v>
      </c>
      <c r="F647" s="58" t="s">
        <v>953</v>
      </c>
    </row>
    <row r="648" spans="1:6">
      <c r="A648" s="58" t="s">
        <v>527</v>
      </c>
      <c r="B648" s="58" t="s">
        <v>953</v>
      </c>
      <c r="C648" s="58" t="s">
        <v>215</v>
      </c>
      <c r="D648" s="59" t="s">
        <v>3346</v>
      </c>
      <c r="E648" s="78" t="s">
        <v>3336</v>
      </c>
      <c r="F648" s="58" t="s">
        <v>953</v>
      </c>
    </row>
    <row r="649" spans="1:6">
      <c r="A649" s="58" t="s">
        <v>966</v>
      </c>
      <c r="B649" s="58" t="s">
        <v>953</v>
      </c>
      <c r="C649" s="58" t="s">
        <v>215</v>
      </c>
      <c r="D649" s="59" t="s">
        <v>3346</v>
      </c>
      <c r="E649" s="78" t="s">
        <v>3336</v>
      </c>
      <c r="F649" s="58" t="s">
        <v>953</v>
      </c>
    </row>
    <row r="650" spans="1:6">
      <c r="A650" s="58" t="s">
        <v>3210</v>
      </c>
      <c r="B650" s="58" t="s">
        <v>953</v>
      </c>
      <c r="C650" s="58" t="s">
        <v>215</v>
      </c>
      <c r="D650" s="59" t="s">
        <v>3346</v>
      </c>
      <c r="E650" s="78" t="s">
        <v>3336</v>
      </c>
      <c r="F650" s="58" t="s">
        <v>953</v>
      </c>
    </row>
    <row r="651" spans="1:6">
      <c r="A651" s="58" t="s">
        <v>967</v>
      </c>
      <c r="B651" s="58" t="s">
        <v>953</v>
      </c>
      <c r="C651" s="58" t="s">
        <v>215</v>
      </c>
      <c r="D651" s="59" t="s">
        <v>3346</v>
      </c>
      <c r="E651" s="78" t="s">
        <v>3336</v>
      </c>
      <c r="F651" s="58" t="s">
        <v>953</v>
      </c>
    </row>
    <row r="652" spans="1:6">
      <c r="A652" s="58" t="s">
        <v>618</v>
      </c>
      <c r="B652" s="58" t="s">
        <v>953</v>
      </c>
      <c r="C652" s="58" t="s">
        <v>215</v>
      </c>
      <c r="D652" s="59" t="s">
        <v>3346</v>
      </c>
      <c r="E652" s="78" t="s">
        <v>3336</v>
      </c>
      <c r="F652" s="58" t="s">
        <v>953</v>
      </c>
    </row>
    <row r="653" spans="1:6">
      <c r="A653" s="58" t="s">
        <v>977</v>
      </c>
      <c r="B653" s="58" t="s">
        <v>953</v>
      </c>
      <c r="C653" s="58" t="s">
        <v>215</v>
      </c>
      <c r="D653" s="59" t="s">
        <v>3346</v>
      </c>
      <c r="E653" s="78" t="s">
        <v>3336</v>
      </c>
      <c r="F653" s="58" t="s">
        <v>953</v>
      </c>
    </row>
    <row r="654" spans="1:6">
      <c r="A654" s="58" t="s">
        <v>941</v>
      </c>
      <c r="B654" s="58" t="s">
        <v>953</v>
      </c>
      <c r="C654" s="58" t="s">
        <v>215</v>
      </c>
      <c r="D654" s="59" t="s">
        <v>3346</v>
      </c>
      <c r="E654" s="78" t="s">
        <v>3336</v>
      </c>
      <c r="F654" s="58" t="s">
        <v>953</v>
      </c>
    </row>
    <row r="655" spans="1:6">
      <c r="A655" s="58" t="s">
        <v>566</v>
      </c>
      <c r="B655" s="58" t="s">
        <v>953</v>
      </c>
      <c r="C655" s="58" t="s">
        <v>215</v>
      </c>
      <c r="D655" s="59" t="s">
        <v>3346</v>
      </c>
      <c r="E655" s="78" t="s">
        <v>3336</v>
      </c>
      <c r="F655" s="58" t="s">
        <v>953</v>
      </c>
    </row>
    <row r="656" spans="1:6">
      <c r="A656" s="58" t="s">
        <v>828</v>
      </c>
      <c r="B656" s="58" t="s">
        <v>953</v>
      </c>
      <c r="C656" s="58" t="s">
        <v>215</v>
      </c>
      <c r="D656" s="59" t="s">
        <v>3346</v>
      </c>
      <c r="E656" s="78" t="s">
        <v>3336</v>
      </c>
      <c r="F656" s="58" t="s">
        <v>953</v>
      </c>
    </row>
    <row r="657" spans="1:6">
      <c r="A657" s="58" t="s">
        <v>925</v>
      </c>
      <c r="B657" s="58" t="s">
        <v>3256</v>
      </c>
      <c r="C657" s="58" t="s">
        <v>166</v>
      </c>
      <c r="D657" s="59" t="s">
        <v>3346</v>
      </c>
      <c r="E657" s="78" t="s">
        <v>3336</v>
      </c>
      <c r="F657" s="58" t="s">
        <v>3256</v>
      </c>
    </row>
    <row r="658" spans="1:6">
      <c r="A658" s="58" t="s">
        <v>516</v>
      </c>
      <c r="B658" s="58" t="s">
        <v>3256</v>
      </c>
      <c r="C658" s="58" t="s">
        <v>166</v>
      </c>
      <c r="D658" s="59" t="s">
        <v>3346</v>
      </c>
      <c r="E658" s="78" t="s">
        <v>3336</v>
      </c>
      <c r="F658" s="58" t="s">
        <v>3256</v>
      </c>
    </row>
    <row r="659" spans="1:6">
      <c r="A659" s="58" t="s">
        <v>493</v>
      </c>
      <c r="B659" s="58" t="s">
        <v>3256</v>
      </c>
      <c r="C659" s="58" t="s">
        <v>166</v>
      </c>
      <c r="D659" s="59" t="s">
        <v>3346</v>
      </c>
      <c r="E659" s="78" t="s">
        <v>3336</v>
      </c>
      <c r="F659" s="58" t="s">
        <v>3256</v>
      </c>
    </row>
    <row r="660" spans="1:6">
      <c r="A660" s="58" t="s">
        <v>3192</v>
      </c>
      <c r="B660" s="58" t="s">
        <v>3256</v>
      </c>
      <c r="C660" s="58" t="s">
        <v>166</v>
      </c>
      <c r="D660" s="59" t="s">
        <v>3346</v>
      </c>
      <c r="E660" s="78" t="s">
        <v>3336</v>
      </c>
      <c r="F660" s="58" t="s">
        <v>3256</v>
      </c>
    </row>
    <row r="661" spans="1:6">
      <c r="A661" s="58" t="s">
        <v>3203</v>
      </c>
      <c r="B661" s="58" t="s">
        <v>3256</v>
      </c>
      <c r="C661" s="58" t="s">
        <v>166</v>
      </c>
      <c r="D661" s="59" t="s">
        <v>3346</v>
      </c>
      <c r="E661" s="78" t="s">
        <v>3336</v>
      </c>
      <c r="F661" s="58" t="s">
        <v>3256</v>
      </c>
    </row>
    <row r="662" spans="1:6">
      <c r="A662" s="58" t="s">
        <v>970</v>
      </c>
      <c r="B662" s="58" t="s">
        <v>3256</v>
      </c>
      <c r="C662" s="58" t="s">
        <v>166</v>
      </c>
      <c r="D662" s="59" t="s">
        <v>3346</v>
      </c>
      <c r="E662" s="78" t="s">
        <v>3336</v>
      </c>
      <c r="F662" s="58" t="s">
        <v>3256</v>
      </c>
    </row>
    <row r="663" spans="1:6">
      <c r="A663" s="58" t="s">
        <v>712</v>
      </c>
      <c r="B663" s="58" t="s">
        <v>3256</v>
      </c>
      <c r="C663" s="58" t="s">
        <v>166</v>
      </c>
      <c r="D663" s="59" t="s">
        <v>3346</v>
      </c>
      <c r="E663" s="78" t="s">
        <v>3336</v>
      </c>
      <c r="F663" s="58" t="s">
        <v>3256</v>
      </c>
    </row>
    <row r="664" spans="1:6">
      <c r="A664" s="58" t="s">
        <v>971</v>
      </c>
      <c r="B664" s="58" t="s">
        <v>3256</v>
      </c>
      <c r="C664" s="58" t="s">
        <v>166</v>
      </c>
      <c r="D664" s="59" t="s">
        <v>3346</v>
      </c>
      <c r="E664" s="78" t="s">
        <v>3336</v>
      </c>
      <c r="F664" s="58" t="s">
        <v>3256</v>
      </c>
    </row>
    <row r="665" spans="1:6">
      <c r="A665" s="58" t="s">
        <v>554</v>
      </c>
      <c r="B665" s="58" t="s">
        <v>3256</v>
      </c>
      <c r="C665" s="58" t="s">
        <v>166</v>
      </c>
      <c r="D665" s="59" t="s">
        <v>3346</v>
      </c>
      <c r="E665" s="78" t="s">
        <v>3336</v>
      </c>
      <c r="F665" s="58" t="s">
        <v>3256</v>
      </c>
    </row>
    <row r="666" spans="1:6">
      <c r="A666" s="58" t="s">
        <v>3204</v>
      </c>
      <c r="B666" s="58" t="s">
        <v>3256</v>
      </c>
      <c r="C666" s="58" t="s">
        <v>166</v>
      </c>
      <c r="D666" s="59" t="s">
        <v>3346</v>
      </c>
      <c r="E666" s="78" t="s">
        <v>3336</v>
      </c>
      <c r="F666" s="58" t="s">
        <v>3256</v>
      </c>
    </row>
    <row r="667" spans="1:6">
      <c r="A667" s="58" t="s">
        <v>2751</v>
      </c>
      <c r="B667" s="58" t="s">
        <v>3256</v>
      </c>
      <c r="C667" s="58" t="s">
        <v>166</v>
      </c>
      <c r="D667" s="59" t="s">
        <v>3346</v>
      </c>
      <c r="E667" s="78" t="s">
        <v>3336</v>
      </c>
      <c r="F667" s="58" t="s">
        <v>3256</v>
      </c>
    </row>
    <row r="668" spans="1:6">
      <c r="A668" s="58" t="s">
        <v>772</v>
      </c>
      <c r="B668" s="58" t="s">
        <v>3256</v>
      </c>
      <c r="C668" s="58" t="s">
        <v>166</v>
      </c>
      <c r="D668" s="59" t="s">
        <v>3346</v>
      </c>
      <c r="E668" s="78" t="s">
        <v>3336</v>
      </c>
      <c r="F668" s="58" t="s">
        <v>3256</v>
      </c>
    </row>
    <row r="669" spans="1:6">
      <c r="A669" s="58" t="s">
        <v>758</v>
      </c>
      <c r="B669" s="58" t="s">
        <v>3256</v>
      </c>
      <c r="C669" s="58" t="s">
        <v>166</v>
      </c>
      <c r="D669" s="59" t="s">
        <v>3346</v>
      </c>
      <c r="E669" s="78" t="s">
        <v>3336</v>
      </c>
      <c r="F669" s="58" t="s">
        <v>3256</v>
      </c>
    </row>
    <row r="670" spans="1:6">
      <c r="A670" s="58" t="s">
        <v>644</v>
      </c>
      <c r="B670" s="58" t="s">
        <v>3256</v>
      </c>
      <c r="C670" s="58" t="s">
        <v>166</v>
      </c>
      <c r="D670" s="59" t="s">
        <v>3346</v>
      </c>
      <c r="E670" s="78" t="s">
        <v>3336</v>
      </c>
      <c r="F670" s="58" t="s">
        <v>3256</v>
      </c>
    </row>
    <row r="671" spans="1:6">
      <c r="A671" s="58" t="s">
        <v>718</v>
      </c>
      <c r="B671" s="58" t="s">
        <v>3256</v>
      </c>
      <c r="C671" s="58" t="s">
        <v>166</v>
      </c>
      <c r="D671" s="59" t="s">
        <v>3346</v>
      </c>
      <c r="E671" s="78" t="s">
        <v>3336</v>
      </c>
      <c r="F671" s="58" t="s">
        <v>3256</v>
      </c>
    </row>
    <row r="672" spans="1:6">
      <c r="A672" s="58" t="s">
        <v>760</v>
      </c>
      <c r="B672" s="58" t="s">
        <v>3256</v>
      </c>
      <c r="C672" s="58" t="s">
        <v>166</v>
      </c>
      <c r="D672" s="59" t="s">
        <v>3346</v>
      </c>
      <c r="E672" s="78" t="s">
        <v>3336</v>
      </c>
      <c r="F672" s="58" t="s">
        <v>3256</v>
      </c>
    </row>
    <row r="673" spans="1:6">
      <c r="A673" s="58" t="s">
        <v>973</v>
      </c>
      <c r="B673" s="58" t="s">
        <v>3256</v>
      </c>
      <c r="C673" s="58" t="s">
        <v>166</v>
      </c>
      <c r="D673" s="59" t="s">
        <v>3346</v>
      </c>
      <c r="E673" s="78" t="s">
        <v>3336</v>
      </c>
      <c r="F673" s="58" t="s">
        <v>3256</v>
      </c>
    </row>
    <row r="674" spans="1:6">
      <c r="A674" s="58" t="s">
        <v>720</v>
      </c>
      <c r="B674" s="58" t="s">
        <v>3256</v>
      </c>
      <c r="C674" s="58" t="s">
        <v>166</v>
      </c>
      <c r="D674" s="59" t="s">
        <v>3346</v>
      </c>
      <c r="E674" s="78" t="s">
        <v>3336</v>
      </c>
      <c r="F674" s="58" t="s">
        <v>3256</v>
      </c>
    </row>
    <row r="675" spans="1:6">
      <c r="A675" s="58" t="s">
        <v>611</v>
      </c>
      <c r="B675" s="58" t="s">
        <v>3256</v>
      </c>
      <c r="C675" s="58" t="s">
        <v>166</v>
      </c>
      <c r="D675" s="59" t="s">
        <v>3346</v>
      </c>
      <c r="E675" s="78" t="s">
        <v>3336</v>
      </c>
      <c r="F675" s="58" t="s">
        <v>3256</v>
      </c>
    </row>
    <row r="676" spans="1:6">
      <c r="A676" s="58" t="s">
        <v>721</v>
      </c>
      <c r="B676" s="58" t="s">
        <v>3256</v>
      </c>
      <c r="C676" s="58" t="s">
        <v>166</v>
      </c>
      <c r="D676" s="59" t="s">
        <v>3346</v>
      </c>
      <c r="E676" s="78" t="s">
        <v>3336</v>
      </c>
      <c r="F676" s="58" t="s">
        <v>3256</v>
      </c>
    </row>
    <row r="677" spans="1:6">
      <c r="A677" s="58" t="s">
        <v>584</v>
      </c>
      <c r="B677" s="58" t="s">
        <v>3256</v>
      </c>
      <c r="C677" s="58" t="s">
        <v>166</v>
      </c>
      <c r="D677" s="59" t="s">
        <v>3346</v>
      </c>
      <c r="E677" s="78" t="s">
        <v>3336</v>
      </c>
      <c r="F677" s="58" t="s">
        <v>3256</v>
      </c>
    </row>
    <row r="678" spans="1:6">
      <c r="A678" s="58" t="s">
        <v>860</v>
      </c>
      <c r="B678" s="58" t="s">
        <v>3256</v>
      </c>
      <c r="C678" s="58" t="s">
        <v>166</v>
      </c>
      <c r="D678" s="59" t="s">
        <v>3346</v>
      </c>
      <c r="E678" s="78" t="s">
        <v>3336</v>
      </c>
      <c r="F678" s="58" t="s">
        <v>3256</v>
      </c>
    </row>
    <row r="679" spans="1:6">
      <c r="A679" s="58" t="s">
        <v>815</v>
      </c>
      <c r="B679" s="58" t="s">
        <v>3256</v>
      </c>
      <c r="C679" s="58" t="s">
        <v>166</v>
      </c>
      <c r="D679" s="59" t="s">
        <v>3346</v>
      </c>
      <c r="E679" s="78" t="s">
        <v>3336</v>
      </c>
      <c r="F679" s="58" t="s">
        <v>3256</v>
      </c>
    </row>
    <row r="680" spans="1:6">
      <c r="A680" s="58" t="s">
        <v>745</v>
      </c>
      <c r="B680" s="58" t="s">
        <v>3256</v>
      </c>
      <c r="C680" s="58" t="s">
        <v>166</v>
      </c>
      <c r="D680" s="59" t="s">
        <v>3346</v>
      </c>
      <c r="E680" s="78" t="s">
        <v>3336</v>
      </c>
      <c r="F680" s="58" t="s">
        <v>3256</v>
      </c>
    </row>
    <row r="681" spans="1:6">
      <c r="A681" s="58" t="s">
        <v>817</v>
      </c>
      <c r="B681" s="58" t="s">
        <v>3256</v>
      </c>
      <c r="C681" s="58" t="s">
        <v>166</v>
      </c>
      <c r="D681" s="59" t="s">
        <v>3346</v>
      </c>
      <c r="E681" s="78" t="s">
        <v>3336</v>
      </c>
      <c r="F681" s="58" t="s">
        <v>3256</v>
      </c>
    </row>
    <row r="682" spans="1:6">
      <c r="A682" s="58" t="s">
        <v>616</v>
      </c>
      <c r="B682" s="58" t="s">
        <v>3256</v>
      </c>
      <c r="C682" s="58" t="s">
        <v>166</v>
      </c>
      <c r="D682" s="59" t="s">
        <v>3346</v>
      </c>
      <c r="E682" s="78" t="s">
        <v>3336</v>
      </c>
      <c r="F682" s="58" t="s">
        <v>3256</v>
      </c>
    </row>
    <row r="683" spans="1:6">
      <c r="A683" s="58" t="s">
        <v>627</v>
      </c>
      <c r="B683" s="58" t="s">
        <v>3256</v>
      </c>
      <c r="C683" s="58" t="s">
        <v>166</v>
      </c>
      <c r="D683" s="59" t="s">
        <v>3346</v>
      </c>
      <c r="E683" s="78" t="s">
        <v>3336</v>
      </c>
      <c r="F683" s="58" t="s">
        <v>3256</v>
      </c>
    </row>
    <row r="684" spans="1:6">
      <c r="A684" s="58" t="s">
        <v>907</v>
      </c>
      <c r="B684" s="58" t="s">
        <v>3256</v>
      </c>
      <c r="C684" s="58" t="s">
        <v>176</v>
      </c>
      <c r="D684" s="59" t="s">
        <v>3346</v>
      </c>
      <c r="E684" s="78" t="s">
        <v>3336</v>
      </c>
      <c r="F684" s="58" t="s">
        <v>3256</v>
      </c>
    </row>
    <row r="685" spans="1:6">
      <c r="A685" s="58" t="s">
        <v>974</v>
      </c>
      <c r="B685" s="58" t="s">
        <v>3256</v>
      </c>
      <c r="C685" s="58" t="s">
        <v>176</v>
      </c>
      <c r="D685" s="59" t="s">
        <v>3346</v>
      </c>
      <c r="E685" s="78" t="s">
        <v>3336</v>
      </c>
      <c r="F685" s="58" t="s">
        <v>3256</v>
      </c>
    </row>
    <row r="686" spans="1:6">
      <c r="A686" s="58" t="s">
        <v>839</v>
      </c>
      <c r="B686" s="58" t="s">
        <v>3256</v>
      </c>
      <c r="C686" s="58" t="s">
        <v>176</v>
      </c>
      <c r="D686" s="59" t="s">
        <v>3346</v>
      </c>
      <c r="E686" s="78" t="s">
        <v>3336</v>
      </c>
      <c r="F686" s="58" t="s">
        <v>3256</v>
      </c>
    </row>
    <row r="687" spans="1:6">
      <c r="A687" s="58" t="s">
        <v>654</v>
      </c>
      <c r="B687" s="58" t="s">
        <v>3256</v>
      </c>
      <c r="C687" s="58" t="s">
        <v>176</v>
      </c>
      <c r="D687" s="59" t="s">
        <v>3346</v>
      </c>
      <c r="E687" s="78" t="s">
        <v>3336</v>
      </c>
      <c r="F687" s="58" t="s">
        <v>3256</v>
      </c>
    </row>
    <row r="688" spans="1:6">
      <c r="A688" s="58" t="s">
        <v>600</v>
      </c>
      <c r="B688" s="58" t="s">
        <v>3256</v>
      </c>
      <c r="C688" s="58" t="s">
        <v>176</v>
      </c>
      <c r="D688" s="59" t="s">
        <v>3346</v>
      </c>
      <c r="E688" s="78" t="s">
        <v>3336</v>
      </c>
      <c r="F688" s="58" t="s">
        <v>3256</v>
      </c>
    </row>
    <row r="689" spans="1:6">
      <c r="A689" s="58" t="s">
        <v>3153</v>
      </c>
      <c r="B689" s="58" t="s">
        <v>3256</v>
      </c>
      <c r="C689" s="58" t="s">
        <v>176</v>
      </c>
      <c r="D689" s="59" t="s">
        <v>3346</v>
      </c>
      <c r="E689" s="78" t="s">
        <v>3336</v>
      </c>
      <c r="F689" s="58" t="s">
        <v>3256</v>
      </c>
    </row>
    <row r="690" spans="1:6">
      <c r="A690" s="58" t="s">
        <v>3199</v>
      </c>
      <c r="B690" s="58" t="s">
        <v>3256</v>
      </c>
      <c r="C690" s="58" t="s">
        <v>176</v>
      </c>
      <c r="D690" s="59" t="s">
        <v>3346</v>
      </c>
      <c r="E690" s="78" t="s">
        <v>3336</v>
      </c>
      <c r="F690" s="58" t="s">
        <v>3256</v>
      </c>
    </row>
    <row r="691" spans="1:6">
      <c r="A691" s="58" t="s">
        <v>840</v>
      </c>
      <c r="B691" s="58" t="s">
        <v>3256</v>
      </c>
      <c r="C691" s="58" t="s">
        <v>176</v>
      </c>
      <c r="D691" s="59" t="s">
        <v>3346</v>
      </c>
      <c r="E691" s="78" t="s">
        <v>3336</v>
      </c>
      <c r="F691" s="58" t="s">
        <v>3256</v>
      </c>
    </row>
    <row r="692" spans="1:6">
      <c r="A692" s="58" t="s">
        <v>976</v>
      </c>
      <c r="B692" s="58" t="s">
        <v>3256</v>
      </c>
      <c r="C692" s="58" t="s">
        <v>176</v>
      </c>
      <c r="D692" s="59" t="s">
        <v>3346</v>
      </c>
      <c r="E692" s="78" t="s">
        <v>3336</v>
      </c>
      <c r="F692" s="58" t="s">
        <v>3256</v>
      </c>
    </row>
    <row r="693" spans="1:6">
      <c r="A693" s="58" t="s">
        <v>684</v>
      </c>
      <c r="B693" s="58" t="s">
        <v>3256</v>
      </c>
      <c r="C693" s="58" t="s">
        <v>176</v>
      </c>
      <c r="D693" s="59" t="s">
        <v>3346</v>
      </c>
      <c r="E693" s="78" t="s">
        <v>3336</v>
      </c>
      <c r="F693" s="58" t="s">
        <v>3256</v>
      </c>
    </row>
    <row r="694" spans="1:6">
      <c r="A694" s="58" t="s">
        <v>842</v>
      </c>
      <c r="B694" s="58" t="s">
        <v>3256</v>
      </c>
      <c r="C694" s="58" t="s">
        <v>176</v>
      </c>
      <c r="D694" s="59" t="s">
        <v>3346</v>
      </c>
      <c r="E694" s="78" t="s">
        <v>3336</v>
      </c>
      <c r="F694" s="58" t="s">
        <v>3256</v>
      </c>
    </row>
    <row r="695" spans="1:6">
      <c r="A695" s="58" t="s">
        <v>3187</v>
      </c>
      <c r="B695" s="58" t="s">
        <v>3256</v>
      </c>
      <c r="C695" s="58" t="s">
        <v>176</v>
      </c>
      <c r="D695" s="59" t="s">
        <v>3346</v>
      </c>
      <c r="E695" s="78" t="s">
        <v>3336</v>
      </c>
      <c r="F695" s="58" t="s">
        <v>3256</v>
      </c>
    </row>
    <row r="696" spans="1:6">
      <c r="A696" s="58" t="s">
        <v>810</v>
      </c>
      <c r="B696" s="58" t="s">
        <v>3256</v>
      </c>
      <c r="C696" s="58" t="s">
        <v>176</v>
      </c>
      <c r="D696" s="59" t="s">
        <v>3346</v>
      </c>
      <c r="E696" s="78" t="s">
        <v>3336</v>
      </c>
      <c r="F696" s="58" t="s">
        <v>3256</v>
      </c>
    </row>
    <row r="697" spans="1:6">
      <c r="A697" s="58" t="s">
        <v>910</v>
      </c>
      <c r="B697" s="58" t="s">
        <v>3256</v>
      </c>
      <c r="C697" s="58" t="s">
        <v>176</v>
      </c>
      <c r="D697" s="59" t="s">
        <v>3346</v>
      </c>
      <c r="E697" s="78" t="s">
        <v>3336</v>
      </c>
      <c r="F697" s="58" t="s">
        <v>3256</v>
      </c>
    </row>
    <row r="698" spans="1:6">
      <c r="A698" s="58" t="s">
        <v>601</v>
      </c>
      <c r="B698" s="58" t="s">
        <v>3256</v>
      </c>
      <c r="C698" s="58" t="s">
        <v>176</v>
      </c>
      <c r="D698" s="59" t="s">
        <v>3346</v>
      </c>
      <c r="E698" s="78" t="s">
        <v>3336</v>
      </c>
      <c r="F698" s="58" t="s">
        <v>3256</v>
      </c>
    </row>
    <row r="699" spans="1:6">
      <c r="A699" s="58" t="s">
        <v>956</v>
      </c>
      <c r="B699" s="58" t="s">
        <v>3256</v>
      </c>
      <c r="C699" s="58" t="s">
        <v>176</v>
      </c>
      <c r="D699" s="59" t="s">
        <v>3346</v>
      </c>
      <c r="E699" s="78" t="s">
        <v>3336</v>
      </c>
      <c r="F699" s="58" t="s">
        <v>3256</v>
      </c>
    </row>
    <row r="700" spans="1:6">
      <c r="A700" s="58" t="s">
        <v>686</v>
      </c>
      <c r="B700" s="58" t="s">
        <v>3256</v>
      </c>
      <c r="C700" s="58" t="s">
        <v>176</v>
      </c>
      <c r="D700" s="59" t="s">
        <v>3346</v>
      </c>
      <c r="E700" s="78" t="s">
        <v>3336</v>
      </c>
      <c r="F700" s="58" t="s">
        <v>3256</v>
      </c>
    </row>
    <row r="701" spans="1:6">
      <c r="A701" s="58" t="s">
        <v>240</v>
      </c>
      <c r="B701" s="58" t="s">
        <v>3256</v>
      </c>
      <c r="C701" s="58" t="s">
        <v>176</v>
      </c>
      <c r="D701" s="59" t="s">
        <v>3346</v>
      </c>
      <c r="E701" s="78" t="s">
        <v>3336</v>
      </c>
      <c r="F701" s="58" t="s">
        <v>3256</v>
      </c>
    </row>
    <row r="702" spans="1:6">
      <c r="A702" s="58" t="s">
        <v>558</v>
      </c>
      <c r="B702" s="58" t="s">
        <v>3256</v>
      </c>
      <c r="C702" s="58" t="s">
        <v>176</v>
      </c>
      <c r="D702" s="59" t="s">
        <v>3346</v>
      </c>
      <c r="E702" s="78" t="s">
        <v>3336</v>
      </c>
      <c r="F702" s="58" t="s">
        <v>3256</v>
      </c>
    </row>
    <row r="703" spans="1:6">
      <c r="A703" s="58" t="s">
        <v>576</v>
      </c>
      <c r="B703" s="58" t="s">
        <v>3256</v>
      </c>
      <c r="C703" s="58" t="s">
        <v>176</v>
      </c>
      <c r="D703" s="59" t="s">
        <v>3346</v>
      </c>
      <c r="E703" s="78" t="s">
        <v>3336</v>
      </c>
      <c r="F703" s="58" t="s">
        <v>3256</v>
      </c>
    </row>
    <row r="704" spans="1:6">
      <c r="A704" s="58" t="s">
        <v>528</v>
      </c>
      <c r="B704" s="58" t="s">
        <v>3256</v>
      </c>
      <c r="C704" s="58" t="s">
        <v>176</v>
      </c>
      <c r="D704" s="59" t="s">
        <v>3346</v>
      </c>
      <c r="E704" s="78" t="s">
        <v>3336</v>
      </c>
      <c r="F704" s="58" t="s">
        <v>3256</v>
      </c>
    </row>
    <row r="705" spans="1:6">
      <c r="A705" s="58" t="s">
        <v>529</v>
      </c>
      <c r="B705" s="58" t="s">
        <v>3256</v>
      </c>
      <c r="C705" s="58" t="s">
        <v>176</v>
      </c>
      <c r="D705" s="59" t="s">
        <v>3346</v>
      </c>
      <c r="E705" s="78" t="s">
        <v>3336</v>
      </c>
      <c r="F705" s="58" t="s">
        <v>3256</v>
      </c>
    </row>
    <row r="706" spans="1:6">
      <c r="A706" s="58" t="s">
        <v>689</v>
      </c>
      <c r="B706" s="58" t="s">
        <v>3256</v>
      </c>
      <c r="C706" s="58" t="s">
        <v>176</v>
      </c>
      <c r="D706" s="59" t="s">
        <v>3346</v>
      </c>
      <c r="E706" s="78" t="s">
        <v>3336</v>
      </c>
      <c r="F706" s="58" t="s">
        <v>3256</v>
      </c>
    </row>
    <row r="707" spans="1:6">
      <c r="A707" s="58" t="s">
        <v>826</v>
      </c>
      <c r="B707" s="58" t="s">
        <v>3256</v>
      </c>
      <c r="C707" s="58" t="s">
        <v>176</v>
      </c>
      <c r="D707" s="59" t="s">
        <v>3346</v>
      </c>
      <c r="E707" s="78" t="s">
        <v>3336</v>
      </c>
      <c r="F707" s="58" t="s">
        <v>3256</v>
      </c>
    </row>
    <row r="708" spans="1:6">
      <c r="A708" s="58" t="s">
        <v>979</v>
      </c>
      <c r="B708" s="58" t="s">
        <v>3256</v>
      </c>
      <c r="C708" s="58" t="s">
        <v>176</v>
      </c>
      <c r="D708" s="59" t="s">
        <v>3346</v>
      </c>
      <c r="E708" s="78" t="s">
        <v>3336</v>
      </c>
      <c r="F708" s="58" t="s">
        <v>3256</v>
      </c>
    </row>
    <row r="709" spans="1:6">
      <c r="A709" s="58" t="s">
        <v>607</v>
      </c>
      <c r="B709" s="58" t="s">
        <v>3256</v>
      </c>
      <c r="C709" s="58" t="s">
        <v>176</v>
      </c>
      <c r="D709" s="59" t="s">
        <v>3346</v>
      </c>
      <c r="E709" s="78" t="s">
        <v>3336</v>
      </c>
      <c r="F709" s="58" t="s">
        <v>3256</v>
      </c>
    </row>
    <row r="710" spans="1:6">
      <c r="A710" s="58" t="s">
        <v>766</v>
      </c>
      <c r="B710" s="58" t="s">
        <v>3256</v>
      </c>
      <c r="C710" s="58" t="s">
        <v>176</v>
      </c>
      <c r="D710" s="59" t="s">
        <v>3346</v>
      </c>
      <c r="E710" s="78" t="s">
        <v>3336</v>
      </c>
      <c r="F710" s="58" t="s">
        <v>3256</v>
      </c>
    </row>
    <row r="711" spans="1:6">
      <c r="A711" s="58" t="s">
        <v>899</v>
      </c>
      <c r="B711" s="58" t="s">
        <v>3257</v>
      </c>
      <c r="C711" s="58" t="s">
        <v>171</v>
      </c>
      <c r="D711" s="59" t="s">
        <v>3346</v>
      </c>
      <c r="E711" s="78" t="s">
        <v>3336</v>
      </c>
      <c r="F711" s="58" t="s">
        <v>3257</v>
      </c>
    </row>
    <row r="712" spans="1:6">
      <c r="A712" s="58" t="s">
        <v>969</v>
      </c>
      <c r="B712" s="58" t="s">
        <v>3257</v>
      </c>
      <c r="C712" s="58" t="s">
        <v>171</v>
      </c>
      <c r="D712" s="59" t="s">
        <v>3346</v>
      </c>
      <c r="E712" s="78" t="s">
        <v>3336</v>
      </c>
      <c r="F712" s="58" t="s">
        <v>3257</v>
      </c>
    </row>
    <row r="713" spans="1:6">
      <c r="A713" s="58" t="s">
        <v>225</v>
      </c>
      <c r="B713" s="58" t="s">
        <v>3257</v>
      </c>
      <c r="C713" s="58" t="s">
        <v>171</v>
      </c>
      <c r="D713" s="59" t="s">
        <v>3346</v>
      </c>
      <c r="E713" s="78" t="s">
        <v>3336</v>
      </c>
      <c r="F713" s="58" t="s">
        <v>3257</v>
      </c>
    </row>
    <row r="714" spans="1:6">
      <c r="A714" s="58" t="s">
        <v>652</v>
      </c>
      <c r="B714" s="58" t="s">
        <v>3257</v>
      </c>
      <c r="C714" s="58" t="s">
        <v>171</v>
      </c>
      <c r="D714" s="59" t="s">
        <v>3346</v>
      </c>
      <c r="E714" s="78" t="s">
        <v>3336</v>
      </c>
      <c r="F714" s="58" t="s">
        <v>3257</v>
      </c>
    </row>
    <row r="715" spans="1:6">
      <c r="A715" s="58" t="s">
        <v>901</v>
      </c>
      <c r="B715" s="58" t="s">
        <v>3257</v>
      </c>
      <c r="C715" s="58" t="s">
        <v>171</v>
      </c>
      <c r="D715" s="59" t="s">
        <v>3346</v>
      </c>
      <c r="E715" s="78" t="s">
        <v>3336</v>
      </c>
      <c r="F715" s="58" t="s">
        <v>3257</v>
      </c>
    </row>
    <row r="716" spans="1:6">
      <c r="A716" s="58" t="s">
        <v>3216</v>
      </c>
      <c r="B716" s="58" t="s">
        <v>3257</v>
      </c>
      <c r="C716" s="58" t="s">
        <v>171</v>
      </c>
      <c r="D716" s="59" t="s">
        <v>3346</v>
      </c>
      <c r="E716" s="78" t="s">
        <v>3336</v>
      </c>
      <c r="F716" s="58" t="s">
        <v>3257</v>
      </c>
    </row>
    <row r="717" spans="1:6">
      <c r="A717" s="58" t="s">
        <v>835</v>
      </c>
      <c r="B717" s="58" t="s">
        <v>3257</v>
      </c>
      <c r="C717" s="58" t="s">
        <v>171</v>
      </c>
      <c r="D717" s="59" t="s">
        <v>3346</v>
      </c>
      <c r="E717" s="78" t="s">
        <v>3336</v>
      </c>
      <c r="F717" s="58" t="s">
        <v>3257</v>
      </c>
    </row>
    <row r="718" spans="1:6">
      <c r="A718" s="58" t="s">
        <v>3193</v>
      </c>
      <c r="B718" s="58" t="s">
        <v>3257</v>
      </c>
      <c r="C718" s="58" t="s">
        <v>171</v>
      </c>
      <c r="D718" s="59" t="s">
        <v>3346</v>
      </c>
      <c r="E718" s="78" t="s">
        <v>3336</v>
      </c>
      <c r="F718" s="58" t="s">
        <v>3257</v>
      </c>
    </row>
    <row r="719" spans="1:6">
      <c r="A719" s="58" t="s">
        <v>964</v>
      </c>
      <c r="B719" s="58" t="s">
        <v>3257</v>
      </c>
      <c r="C719" s="58" t="s">
        <v>171</v>
      </c>
      <c r="D719" s="59" t="s">
        <v>3346</v>
      </c>
      <c r="E719" s="78" t="s">
        <v>3336</v>
      </c>
      <c r="F719" s="58" t="s">
        <v>3257</v>
      </c>
    </row>
    <row r="720" spans="1:6">
      <c r="A720" s="58" t="s">
        <v>3194</v>
      </c>
      <c r="B720" s="58" t="s">
        <v>3257</v>
      </c>
      <c r="C720" s="58" t="s">
        <v>171</v>
      </c>
      <c r="D720" s="59" t="s">
        <v>3346</v>
      </c>
      <c r="E720" s="78" t="s">
        <v>3336</v>
      </c>
      <c r="F720" s="58" t="s">
        <v>3257</v>
      </c>
    </row>
    <row r="721" spans="1:6">
      <c r="A721" s="58" t="s">
        <v>972</v>
      </c>
      <c r="B721" s="58" t="s">
        <v>3257</v>
      </c>
      <c r="C721" s="58" t="s">
        <v>171</v>
      </c>
      <c r="D721" s="59" t="s">
        <v>3346</v>
      </c>
      <c r="E721" s="78" t="s">
        <v>3336</v>
      </c>
      <c r="F721" s="58" t="s">
        <v>3257</v>
      </c>
    </row>
    <row r="722" spans="1:6">
      <c r="A722" s="58" t="s">
        <v>226</v>
      </c>
      <c r="B722" s="58" t="s">
        <v>3257</v>
      </c>
      <c r="C722" s="58" t="s">
        <v>171</v>
      </c>
      <c r="D722" s="59" t="s">
        <v>3346</v>
      </c>
      <c r="E722" s="78" t="s">
        <v>3336</v>
      </c>
      <c r="F722" s="58" t="s">
        <v>3257</v>
      </c>
    </row>
    <row r="723" spans="1:6">
      <c r="A723" s="58" t="s">
        <v>951</v>
      </c>
      <c r="B723" s="58" t="s">
        <v>3257</v>
      </c>
      <c r="C723" s="58" t="s">
        <v>171</v>
      </c>
      <c r="D723" s="59" t="s">
        <v>3346</v>
      </c>
      <c r="E723" s="78" t="s">
        <v>3336</v>
      </c>
      <c r="F723" s="58" t="s">
        <v>3257</v>
      </c>
    </row>
    <row r="724" spans="1:6">
      <c r="A724" s="58" t="s">
        <v>744</v>
      </c>
      <c r="B724" s="58" t="s">
        <v>3257</v>
      </c>
      <c r="C724" s="58" t="s">
        <v>171</v>
      </c>
      <c r="D724" s="59" t="s">
        <v>3346</v>
      </c>
      <c r="E724" s="78" t="s">
        <v>3336</v>
      </c>
      <c r="F724" s="58" t="s">
        <v>3257</v>
      </c>
    </row>
    <row r="725" spans="1:6">
      <c r="A725" s="58" t="s">
        <v>814</v>
      </c>
      <c r="B725" s="58" t="s">
        <v>3257</v>
      </c>
      <c r="C725" s="58" t="s">
        <v>171</v>
      </c>
      <c r="D725" s="59" t="s">
        <v>3346</v>
      </c>
      <c r="E725" s="78" t="s">
        <v>3336</v>
      </c>
      <c r="F725" s="58" t="s">
        <v>3257</v>
      </c>
    </row>
    <row r="726" spans="1:6">
      <c r="A726" s="58" t="s">
        <v>3218</v>
      </c>
      <c r="B726" s="58" t="s">
        <v>3257</v>
      </c>
      <c r="C726" s="58" t="s">
        <v>171</v>
      </c>
      <c r="D726" s="59" t="s">
        <v>3346</v>
      </c>
      <c r="E726" s="78" t="s">
        <v>3336</v>
      </c>
      <c r="F726" s="58" t="s">
        <v>3257</v>
      </c>
    </row>
    <row r="727" spans="1:6">
      <c r="A727" s="58" t="s">
        <v>3195</v>
      </c>
      <c r="B727" s="58" t="s">
        <v>3257</v>
      </c>
      <c r="C727" s="58" t="s">
        <v>171</v>
      </c>
      <c r="D727" s="59" t="s">
        <v>3346</v>
      </c>
      <c r="E727" s="78" t="s">
        <v>3336</v>
      </c>
      <c r="F727" s="58" t="s">
        <v>3257</v>
      </c>
    </row>
    <row r="728" spans="1:6">
      <c r="A728" s="58" t="s">
        <v>723</v>
      </c>
      <c r="B728" s="58" t="s">
        <v>3257</v>
      </c>
      <c r="C728" s="58" t="s">
        <v>171</v>
      </c>
      <c r="D728" s="59" t="s">
        <v>3346</v>
      </c>
      <c r="E728" s="78" t="s">
        <v>3336</v>
      </c>
      <c r="F728" s="58" t="s">
        <v>3257</v>
      </c>
    </row>
    <row r="729" spans="1:6">
      <c r="A729" s="58" t="s">
        <v>947</v>
      </c>
      <c r="B729" s="58" t="s">
        <v>3257</v>
      </c>
      <c r="C729" s="58" t="s">
        <v>171</v>
      </c>
      <c r="D729" s="59" t="s">
        <v>3346</v>
      </c>
      <c r="E729" s="78" t="s">
        <v>3336</v>
      </c>
      <c r="F729" s="58" t="s">
        <v>3257</v>
      </c>
    </row>
    <row r="730" spans="1:6">
      <c r="A730" s="58" t="s">
        <v>633</v>
      </c>
      <c r="B730" s="58" t="s">
        <v>3257</v>
      </c>
      <c r="C730" s="58" t="s">
        <v>171</v>
      </c>
      <c r="D730" s="59" t="s">
        <v>3346</v>
      </c>
      <c r="E730" s="78" t="s">
        <v>3336</v>
      </c>
      <c r="F730" s="58" t="s">
        <v>3257</v>
      </c>
    </row>
    <row r="731" spans="1:6">
      <c r="A731" s="58" t="s">
        <v>3207</v>
      </c>
      <c r="B731" s="58" t="s">
        <v>3257</v>
      </c>
      <c r="C731" s="58" t="s">
        <v>171</v>
      </c>
      <c r="D731" s="59" t="s">
        <v>3346</v>
      </c>
      <c r="E731" s="78" t="s">
        <v>3336</v>
      </c>
      <c r="F731" s="58" t="s">
        <v>3257</v>
      </c>
    </row>
    <row r="732" spans="1:6">
      <c r="A732" s="58" t="s">
        <v>816</v>
      </c>
      <c r="B732" s="58" t="s">
        <v>3257</v>
      </c>
      <c r="C732" s="58" t="s">
        <v>171</v>
      </c>
      <c r="D732" s="59" t="s">
        <v>3346</v>
      </c>
      <c r="E732" s="78" t="s">
        <v>3336</v>
      </c>
      <c r="F732" s="58" t="s">
        <v>3257</v>
      </c>
    </row>
    <row r="733" spans="1:6">
      <c r="A733" s="58" t="s">
        <v>746</v>
      </c>
      <c r="B733" s="58" t="s">
        <v>3257</v>
      </c>
      <c r="C733" s="58" t="s">
        <v>171</v>
      </c>
      <c r="D733" s="59" t="s">
        <v>3346</v>
      </c>
      <c r="E733" s="78" t="s">
        <v>3336</v>
      </c>
      <c r="F733" s="58" t="s">
        <v>3257</v>
      </c>
    </row>
    <row r="734" spans="1:6">
      <c r="A734" s="58" t="s">
        <v>3208</v>
      </c>
      <c r="B734" s="58" t="s">
        <v>3257</v>
      </c>
      <c r="C734" s="58" t="s">
        <v>171</v>
      </c>
      <c r="D734" s="59" t="s">
        <v>3346</v>
      </c>
      <c r="E734" s="78" t="s">
        <v>3336</v>
      </c>
      <c r="F734" s="58" t="s">
        <v>3257</v>
      </c>
    </row>
    <row r="735" spans="1:6">
      <c r="A735" s="58" t="s">
        <v>2912</v>
      </c>
      <c r="B735" s="58" t="s">
        <v>3257</v>
      </c>
      <c r="C735" s="58" t="s">
        <v>171</v>
      </c>
      <c r="D735" s="59" t="s">
        <v>3346</v>
      </c>
      <c r="E735" s="78" t="s">
        <v>3336</v>
      </c>
      <c r="F735" s="58" t="s">
        <v>3257</v>
      </c>
    </row>
    <row r="736" spans="1:6">
      <c r="A736" s="58" t="s">
        <v>3196</v>
      </c>
      <c r="B736" s="58" t="s">
        <v>3257</v>
      </c>
      <c r="C736" s="58" t="s">
        <v>171</v>
      </c>
      <c r="D736" s="59" t="s">
        <v>3346</v>
      </c>
      <c r="E736" s="78" t="s">
        <v>3336</v>
      </c>
      <c r="F736" s="58" t="s">
        <v>3257</v>
      </c>
    </row>
    <row r="737" spans="1:6">
      <c r="A737" s="58" t="s">
        <v>3197</v>
      </c>
      <c r="B737" s="58" t="s">
        <v>3257</v>
      </c>
      <c r="C737" s="58" t="s">
        <v>171</v>
      </c>
      <c r="D737" s="59" t="s">
        <v>3346</v>
      </c>
      <c r="E737" s="78" t="s">
        <v>3336</v>
      </c>
      <c r="F737" s="58" t="s">
        <v>3257</v>
      </c>
    </row>
    <row r="738" spans="1:6">
      <c r="A738" s="58" t="s">
        <v>3185</v>
      </c>
      <c r="B738" s="58" t="s">
        <v>3257</v>
      </c>
      <c r="C738" s="58" t="s">
        <v>162</v>
      </c>
      <c r="D738" s="59" t="s">
        <v>3346</v>
      </c>
      <c r="E738" s="78" t="s">
        <v>3336</v>
      </c>
      <c r="F738" s="58" t="s">
        <v>3257</v>
      </c>
    </row>
    <row r="739" spans="1:6">
      <c r="A739" s="58" t="s">
        <v>3198</v>
      </c>
      <c r="B739" s="58" t="s">
        <v>3257</v>
      </c>
      <c r="C739" s="58" t="s">
        <v>162</v>
      </c>
      <c r="D739" s="59" t="s">
        <v>3346</v>
      </c>
      <c r="E739" s="78" t="s">
        <v>3336</v>
      </c>
      <c r="F739" s="58" t="s">
        <v>3257</v>
      </c>
    </row>
    <row r="740" spans="1:6">
      <c r="A740" s="58" t="s">
        <v>936</v>
      </c>
      <c r="B740" s="58" t="s">
        <v>3257</v>
      </c>
      <c r="C740" s="58" t="s">
        <v>162</v>
      </c>
      <c r="D740" s="59" t="s">
        <v>3346</v>
      </c>
      <c r="E740" s="78" t="s">
        <v>3336</v>
      </c>
      <c r="F740" s="58" t="s">
        <v>3257</v>
      </c>
    </row>
    <row r="741" spans="1:6">
      <c r="A741" s="58" t="s">
        <v>882</v>
      </c>
      <c r="B741" s="58" t="s">
        <v>3257</v>
      </c>
      <c r="C741" s="58" t="s">
        <v>162</v>
      </c>
      <c r="D741" s="59" t="s">
        <v>3346</v>
      </c>
      <c r="E741" s="78" t="s">
        <v>3336</v>
      </c>
      <c r="F741" s="58" t="s">
        <v>3257</v>
      </c>
    </row>
    <row r="742" spans="1:6">
      <c r="A742" s="58" t="s">
        <v>948</v>
      </c>
      <c r="B742" s="58" t="s">
        <v>3257</v>
      </c>
      <c r="C742" s="58" t="s">
        <v>162</v>
      </c>
      <c r="D742" s="59" t="s">
        <v>3346</v>
      </c>
      <c r="E742" s="78" t="s">
        <v>3336</v>
      </c>
      <c r="F742" s="58" t="s">
        <v>3257</v>
      </c>
    </row>
    <row r="743" spans="1:6">
      <c r="A743" s="58" t="s">
        <v>975</v>
      </c>
      <c r="B743" s="58" t="s">
        <v>3257</v>
      </c>
      <c r="C743" s="58" t="s">
        <v>162</v>
      </c>
      <c r="D743" s="59" t="s">
        <v>3346</v>
      </c>
      <c r="E743" s="78" t="s">
        <v>3336</v>
      </c>
      <c r="F743" s="58" t="s">
        <v>3257</v>
      </c>
    </row>
    <row r="744" spans="1:6">
      <c r="A744" s="58" t="s">
        <v>962</v>
      </c>
      <c r="B744" s="58" t="s">
        <v>3257</v>
      </c>
      <c r="C744" s="58" t="s">
        <v>162</v>
      </c>
      <c r="D744" s="59" t="s">
        <v>3346</v>
      </c>
      <c r="E744" s="78" t="s">
        <v>3336</v>
      </c>
      <c r="F744" s="58" t="s">
        <v>3257</v>
      </c>
    </row>
    <row r="745" spans="1:6">
      <c r="A745" s="58" t="s">
        <v>958</v>
      </c>
      <c r="B745" s="58" t="s">
        <v>3257</v>
      </c>
      <c r="C745" s="58" t="s">
        <v>162</v>
      </c>
      <c r="D745" s="59" t="s">
        <v>3346</v>
      </c>
      <c r="E745" s="78" t="s">
        <v>3336</v>
      </c>
      <c r="F745" s="58" t="s">
        <v>3257</v>
      </c>
    </row>
    <row r="746" spans="1:6">
      <c r="A746" s="58" t="s">
        <v>728</v>
      </c>
      <c r="B746" s="58" t="s">
        <v>3257</v>
      </c>
      <c r="C746" s="58" t="s">
        <v>162</v>
      </c>
      <c r="D746" s="59" t="s">
        <v>3346</v>
      </c>
      <c r="E746" s="78" t="s">
        <v>3336</v>
      </c>
      <c r="F746" s="58" t="s">
        <v>3257</v>
      </c>
    </row>
    <row r="747" spans="1:6">
      <c r="A747" s="58" t="s">
        <v>841</v>
      </c>
      <c r="B747" s="58" t="s">
        <v>3257</v>
      </c>
      <c r="C747" s="58" t="s">
        <v>162</v>
      </c>
      <c r="D747" s="59" t="s">
        <v>3346</v>
      </c>
      <c r="E747" s="78" t="s">
        <v>3336</v>
      </c>
      <c r="F747" s="58" t="s">
        <v>3257</v>
      </c>
    </row>
    <row r="748" spans="1:6">
      <c r="A748" s="58" t="s">
        <v>909</v>
      </c>
      <c r="B748" s="58" t="s">
        <v>3257</v>
      </c>
      <c r="C748" s="58" t="s">
        <v>162</v>
      </c>
      <c r="D748" s="59" t="s">
        <v>3346</v>
      </c>
      <c r="E748" s="78" t="s">
        <v>3336</v>
      </c>
      <c r="F748" s="58" t="s">
        <v>3257</v>
      </c>
    </row>
    <row r="749" spans="1:6">
      <c r="A749" s="58" t="s">
        <v>635</v>
      </c>
      <c r="B749" s="58" t="s">
        <v>3257</v>
      </c>
      <c r="C749" s="58" t="s">
        <v>162</v>
      </c>
      <c r="D749" s="59" t="s">
        <v>3346</v>
      </c>
      <c r="E749" s="78" t="s">
        <v>3336</v>
      </c>
      <c r="F749" s="58" t="s">
        <v>3257</v>
      </c>
    </row>
    <row r="750" spans="1:6">
      <c r="A750" s="58" t="s">
        <v>843</v>
      </c>
      <c r="B750" s="58" t="s">
        <v>3257</v>
      </c>
      <c r="C750" s="58" t="s">
        <v>162</v>
      </c>
      <c r="D750" s="59" t="s">
        <v>3346</v>
      </c>
      <c r="E750" s="78" t="s">
        <v>3336</v>
      </c>
      <c r="F750" s="58" t="s">
        <v>3257</v>
      </c>
    </row>
    <row r="751" spans="1:6">
      <c r="A751" s="58" t="s">
        <v>603</v>
      </c>
      <c r="B751" s="58" t="s">
        <v>3257</v>
      </c>
      <c r="C751" s="58" t="s">
        <v>162</v>
      </c>
      <c r="D751" s="59" t="s">
        <v>3346</v>
      </c>
      <c r="E751" s="78" t="s">
        <v>3336</v>
      </c>
      <c r="F751" s="58" t="s">
        <v>3257</v>
      </c>
    </row>
    <row r="752" spans="1:6">
      <c r="A752" s="58" t="s">
        <v>778</v>
      </c>
      <c r="B752" s="58" t="s">
        <v>3257</v>
      </c>
      <c r="C752" s="58" t="s">
        <v>162</v>
      </c>
      <c r="D752" s="59" t="s">
        <v>3346</v>
      </c>
      <c r="E752" s="78" t="s">
        <v>3336</v>
      </c>
      <c r="F752" s="58" t="s">
        <v>3257</v>
      </c>
    </row>
    <row r="753" spans="1:6">
      <c r="A753" s="58" t="s">
        <v>3188</v>
      </c>
      <c r="B753" s="58" t="s">
        <v>3257</v>
      </c>
      <c r="C753" s="58" t="s">
        <v>162</v>
      </c>
      <c r="D753" s="59" t="s">
        <v>3346</v>
      </c>
      <c r="E753" s="78" t="s">
        <v>3336</v>
      </c>
      <c r="F753" s="58" t="s">
        <v>3257</v>
      </c>
    </row>
    <row r="754" spans="1:6">
      <c r="A754" s="58" t="s">
        <v>822</v>
      </c>
      <c r="B754" s="58" t="s">
        <v>3257</v>
      </c>
      <c r="C754" s="58" t="s">
        <v>162</v>
      </c>
      <c r="D754" s="59" t="s">
        <v>3346</v>
      </c>
      <c r="E754" s="78" t="s">
        <v>3336</v>
      </c>
      <c r="F754" s="58" t="s">
        <v>3257</v>
      </c>
    </row>
    <row r="755" spans="1:6">
      <c r="A755" s="58" t="s">
        <v>959</v>
      </c>
      <c r="B755" s="58" t="s">
        <v>3257</v>
      </c>
      <c r="C755" s="58" t="s">
        <v>162</v>
      </c>
      <c r="D755" s="59" t="s">
        <v>3346</v>
      </c>
      <c r="E755" s="78" t="s">
        <v>3336</v>
      </c>
      <c r="F755" s="58" t="s">
        <v>3257</v>
      </c>
    </row>
    <row r="756" spans="1:6">
      <c r="A756" s="58" t="s">
        <v>3211</v>
      </c>
      <c r="B756" s="58" t="s">
        <v>3257</v>
      </c>
      <c r="C756" s="58" t="s">
        <v>162</v>
      </c>
      <c r="D756" s="59" t="s">
        <v>3346</v>
      </c>
      <c r="E756" s="78" t="s">
        <v>3336</v>
      </c>
      <c r="F756" s="58" t="s">
        <v>3257</v>
      </c>
    </row>
    <row r="757" spans="1:6">
      <c r="A757" s="58" t="s">
        <v>3212</v>
      </c>
      <c r="B757" s="58" t="s">
        <v>3257</v>
      </c>
      <c r="C757" s="58" t="s">
        <v>162</v>
      </c>
      <c r="D757" s="59" t="s">
        <v>3346</v>
      </c>
      <c r="E757" s="78" t="s">
        <v>3336</v>
      </c>
      <c r="F757" s="58" t="s">
        <v>3257</v>
      </c>
    </row>
    <row r="758" spans="1:6">
      <c r="A758" s="58" t="s">
        <v>825</v>
      </c>
      <c r="B758" s="58" t="s">
        <v>3257</v>
      </c>
      <c r="C758" s="58" t="s">
        <v>162</v>
      </c>
      <c r="D758" s="59" t="s">
        <v>3346</v>
      </c>
      <c r="E758" s="78" t="s">
        <v>3336</v>
      </c>
      <c r="F758" s="58" t="s">
        <v>3257</v>
      </c>
    </row>
    <row r="759" spans="1:6">
      <c r="A759" s="58" t="s">
        <v>3189</v>
      </c>
      <c r="B759" s="58" t="s">
        <v>3257</v>
      </c>
      <c r="C759" s="58" t="s">
        <v>162</v>
      </c>
      <c r="D759" s="59" t="s">
        <v>3346</v>
      </c>
      <c r="E759" s="78" t="s">
        <v>3336</v>
      </c>
      <c r="F759" s="58" t="s">
        <v>3257</v>
      </c>
    </row>
    <row r="760" spans="1:6">
      <c r="A760" s="58" t="s">
        <v>978</v>
      </c>
      <c r="B760" s="58" t="s">
        <v>3257</v>
      </c>
      <c r="C760" s="58" t="s">
        <v>162</v>
      </c>
      <c r="D760" s="59" t="s">
        <v>3346</v>
      </c>
      <c r="E760" s="78" t="s">
        <v>3336</v>
      </c>
      <c r="F760" s="58" t="s">
        <v>3257</v>
      </c>
    </row>
    <row r="761" spans="1:6">
      <c r="A761" s="58" t="s">
        <v>3200</v>
      </c>
      <c r="B761" s="58" t="s">
        <v>3257</v>
      </c>
      <c r="C761" s="58" t="s">
        <v>162</v>
      </c>
      <c r="D761" s="59" t="s">
        <v>3346</v>
      </c>
      <c r="E761" s="78" t="s">
        <v>3336</v>
      </c>
      <c r="F761" s="58" t="s">
        <v>3257</v>
      </c>
    </row>
    <row r="762" spans="1:6">
      <c r="A762" s="58" t="s">
        <v>531</v>
      </c>
      <c r="B762" s="58" t="s">
        <v>3257</v>
      </c>
      <c r="C762" s="58" t="s">
        <v>162</v>
      </c>
      <c r="D762" s="59" t="s">
        <v>3346</v>
      </c>
      <c r="E762" s="78" t="s">
        <v>3336</v>
      </c>
      <c r="F762" s="58" t="s">
        <v>3257</v>
      </c>
    </row>
    <row r="763" spans="1:6">
      <c r="A763" s="58" t="s">
        <v>736</v>
      </c>
      <c r="B763" s="58" t="s">
        <v>3257</v>
      </c>
      <c r="C763" s="58" t="s">
        <v>162</v>
      </c>
      <c r="D763" s="59" t="s">
        <v>3346</v>
      </c>
      <c r="E763" s="78" t="s">
        <v>3336</v>
      </c>
      <c r="F763" s="58" t="s">
        <v>3257</v>
      </c>
    </row>
    <row r="764" spans="1:6">
      <c r="A764" s="58" t="s">
        <v>980</v>
      </c>
      <c r="B764" s="58" t="s">
        <v>3257</v>
      </c>
      <c r="C764" s="58" t="s">
        <v>162</v>
      </c>
      <c r="D764" s="59" t="s">
        <v>3346</v>
      </c>
      <c r="E764" s="78" t="s">
        <v>3336</v>
      </c>
      <c r="F764" s="58" t="s">
        <v>3257</v>
      </c>
    </row>
    <row r="765" spans="1:6">
      <c r="A765" s="58" t="s">
        <v>451</v>
      </c>
      <c r="B765" s="58" t="s">
        <v>3258</v>
      </c>
      <c r="C765" s="58" t="s">
        <v>178</v>
      </c>
      <c r="D765" s="59" t="s">
        <v>3346</v>
      </c>
      <c r="E765" s="78" t="s">
        <v>3336</v>
      </c>
      <c r="F765" s="58" t="s">
        <v>3258</v>
      </c>
    </row>
    <row r="766" spans="1:6">
      <c r="A766" s="58" t="s">
        <v>921</v>
      </c>
      <c r="B766" s="58" t="s">
        <v>3258</v>
      </c>
      <c r="C766" s="58" t="s">
        <v>178</v>
      </c>
      <c r="D766" s="59" t="s">
        <v>3346</v>
      </c>
      <c r="E766" s="78" t="s">
        <v>3336</v>
      </c>
      <c r="F766" s="58" t="s">
        <v>3258</v>
      </c>
    </row>
    <row r="767" spans="1:6">
      <c r="A767" s="58" t="s">
        <v>3215</v>
      </c>
      <c r="B767" s="58" t="s">
        <v>3258</v>
      </c>
      <c r="C767" s="58" t="s">
        <v>178</v>
      </c>
      <c r="D767" s="59" t="s">
        <v>3346</v>
      </c>
      <c r="E767" s="78" t="s">
        <v>3336</v>
      </c>
      <c r="F767" s="58" t="s">
        <v>3258</v>
      </c>
    </row>
    <row r="768" spans="1:6">
      <c r="A768" s="58" t="s">
        <v>957</v>
      </c>
      <c r="B768" s="58" t="s">
        <v>3258</v>
      </c>
      <c r="C768" s="58" t="s">
        <v>178</v>
      </c>
      <c r="D768" s="59" t="s">
        <v>3346</v>
      </c>
      <c r="E768" s="78" t="s">
        <v>3336</v>
      </c>
      <c r="F768" s="58" t="s">
        <v>3258</v>
      </c>
    </row>
    <row r="769" spans="1:6">
      <c r="A769" s="58" t="s">
        <v>549</v>
      </c>
      <c r="B769" s="58" t="s">
        <v>3258</v>
      </c>
      <c r="C769" s="58" t="s">
        <v>178</v>
      </c>
      <c r="D769" s="59" t="s">
        <v>3346</v>
      </c>
      <c r="E769" s="78" t="s">
        <v>3336</v>
      </c>
      <c r="F769" s="58" t="s">
        <v>3258</v>
      </c>
    </row>
    <row r="770" spans="1:6">
      <c r="A770" s="58" t="s">
        <v>811</v>
      </c>
      <c r="B770" s="58" t="s">
        <v>3258</v>
      </c>
      <c r="C770" s="58" t="s">
        <v>178</v>
      </c>
      <c r="D770" s="59" t="s">
        <v>3346</v>
      </c>
      <c r="E770" s="78" t="s">
        <v>3336</v>
      </c>
      <c r="F770" s="58" t="s">
        <v>3258</v>
      </c>
    </row>
    <row r="771" spans="1:6">
      <c r="A771" s="58" t="s">
        <v>902</v>
      </c>
      <c r="B771" s="58" t="s">
        <v>3258</v>
      </c>
      <c r="C771" s="58" t="s">
        <v>178</v>
      </c>
      <c r="D771" s="59" t="s">
        <v>3346</v>
      </c>
      <c r="E771" s="78" t="s">
        <v>3336</v>
      </c>
      <c r="F771" s="58" t="s">
        <v>3258</v>
      </c>
    </row>
    <row r="772" spans="1:6">
      <c r="A772" s="58" t="s">
        <v>754</v>
      </c>
      <c r="B772" s="58" t="s">
        <v>3258</v>
      </c>
      <c r="C772" s="58" t="s">
        <v>178</v>
      </c>
      <c r="D772" s="59" t="s">
        <v>3346</v>
      </c>
      <c r="E772" s="78" t="s">
        <v>3336</v>
      </c>
      <c r="F772" s="58" t="s">
        <v>3258</v>
      </c>
    </row>
    <row r="773" spans="1:6">
      <c r="A773" s="58" t="s">
        <v>903</v>
      </c>
      <c r="B773" s="58" t="s">
        <v>3258</v>
      </c>
      <c r="C773" s="58" t="s">
        <v>178</v>
      </c>
      <c r="D773" s="59" t="s">
        <v>3346</v>
      </c>
      <c r="E773" s="78" t="s">
        <v>3336</v>
      </c>
      <c r="F773" s="58" t="s">
        <v>3258</v>
      </c>
    </row>
    <row r="774" spans="1:6">
      <c r="A774" s="58" t="s">
        <v>879</v>
      </c>
      <c r="B774" s="58" t="s">
        <v>3258</v>
      </c>
      <c r="C774" s="58" t="s">
        <v>178</v>
      </c>
      <c r="D774" s="59" t="s">
        <v>3346</v>
      </c>
      <c r="E774" s="78" t="s">
        <v>3336</v>
      </c>
      <c r="F774" s="58" t="s">
        <v>3258</v>
      </c>
    </row>
    <row r="775" spans="1:6">
      <c r="A775" s="58" t="s">
        <v>716</v>
      </c>
      <c r="B775" s="58" t="s">
        <v>3258</v>
      </c>
      <c r="C775" s="58" t="s">
        <v>178</v>
      </c>
      <c r="D775" s="59" t="s">
        <v>3346</v>
      </c>
      <c r="E775" s="78" t="s">
        <v>3336</v>
      </c>
      <c r="F775" s="58" t="s">
        <v>3258</v>
      </c>
    </row>
    <row r="776" spans="1:6">
      <c r="A776" s="58" t="s">
        <v>666</v>
      </c>
      <c r="B776" s="58" t="s">
        <v>3258</v>
      </c>
      <c r="C776" s="58" t="s">
        <v>178</v>
      </c>
      <c r="D776" s="59" t="s">
        <v>3346</v>
      </c>
      <c r="E776" s="78" t="s">
        <v>3336</v>
      </c>
      <c r="F776" s="58" t="s">
        <v>3258</v>
      </c>
    </row>
    <row r="777" spans="1:6">
      <c r="A777" s="58" t="s">
        <v>905</v>
      </c>
      <c r="B777" s="58" t="s">
        <v>3258</v>
      </c>
      <c r="C777" s="58" t="s">
        <v>178</v>
      </c>
      <c r="D777" s="59" t="s">
        <v>3346</v>
      </c>
      <c r="E777" s="78" t="s">
        <v>3336</v>
      </c>
      <c r="F777" s="58" t="s">
        <v>3258</v>
      </c>
    </row>
    <row r="778" spans="1:6">
      <c r="A778" s="58" t="s">
        <v>906</v>
      </c>
      <c r="B778" s="58" t="s">
        <v>3258</v>
      </c>
      <c r="C778" s="58" t="s">
        <v>178</v>
      </c>
      <c r="D778" s="59" t="s">
        <v>3346</v>
      </c>
      <c r="E778" s="78" t="s">
        <v>3336</v>
      </c>
      <c r="F778" s="58" t="s">
        <v>3258</v>
      </c>
    </row>
    <row r="779" spans="1:6">
      <c r="A779" s="58" t="s">
        <v>623</v>
      </c>
      <c r="B779" s="58" t="s">
        <v>3258</v>
      </c>
      <c r="C779" s="58" t="s">
        <v>178</v>
      </c>
      <c r="D779" s="59" t="s">
        <v>3346</v>
      </c>
      <c r="E779" s="78" t="s">
        <v>3336</v>
      </c>
      <c r="F779" s="58" t="s">
        <v>3258</v>
      </c>
    </row>
    <row r="780" spans="1:6">
      <c r="A780" s="58" t="s">
        <v>3205</v>
      </c>
      <c r="B780" s="58" t="s">
        <v>3258</v>
      </c>
      <c r="C780" s="58" t="s">
        <v>178</v>
      </c>
      <c r="D780" s="59" t="s">
        <v>3346</v>
      </c>
      <c r="E780" s="78" t="s">
        <v>3336</v>
      </c>
      <c r="F780" s="58" t="s">
        <v>3258</v>
      </c>
    </row>
    <row r="781" spans="1:6">
      <c r="A781" s="58" t="s">
        <v>813</v>
      </c>
      <c r="B781" s="58" t="s">
        <v>3258</v>
      </c>
      <c r="C781" s="58" t="s">
        <v>178</v>
      </c>
      <c r="D781" s="59" t="s">
        <v>3346</v>
      </c>
      <c r="E781" s="78" t="s">
        <v>3336</v>
      </c>
      <c r="F781" s="58" t="s">
        <v>3258</v>
      </c>
    </row>
    <row r="782" spans="1:6">
      <c r="A782" s="58" t="s">
        <v>3206</v>
      </c>
      <c r="B782" s="58" t="s">
        <v>3258</v>
      </c>
      <c r="C782" s="58" t="s">
        <v>178</v>
      </c>
      <c r="D782" s="59" t="s">
        <v>3346</v>
      </c>
      <c r="E782" s="78" t="s">
        <v>3336</v>
      </c>
      <c r="F782" s="58" t="s">
        <v>3258</v>
      </c>
    </row>
    <row r="783" spans="1:6">
      <c r="A783" s="58" t="s">
        <v>3217</v>
      </c>
      <c r="B783" s="58" t="s">
        <v>3258</v>
      </c>
      <c r="C783" s="58" t="s">
        <v>178</v>
      </c>
      <c r="D783" s="59" t="s">
        <v>3346</v>
      </c>
      <c r="E783" s="78" t="s">
        <v>3336</v>
      </c>
      <c r="F783" s="58" t="s">
        <v>3258</v>
      </c>
    </row>
    <row r="784" spans="1:6">
      <c r="A784" s="58" t="s">
        <v>838</v>
      </c>
      <c r="B784" s="58" t="s">
        <v>3258</v>
      </c>
      <c r="C784" s="58" t="s">
        <v>178</v>
      </c>
      <c r="D784" s="59" t="s">
        <v>3346</v>
      </c>
      <c r="E784" s="78" t="s">
        <v>3336</v>
      </c>
      <c r="F784" s="58" t="s">
        <v>3258</v>
      </c>
    </row>
    <row r="785" spans="1:6">
      <c r="A785" s="58" t="s">
        <v>3219</v>
      </c>
      <c r="B785" s="58" t="s">
        <v>3258</v>
      </c>
      <c r="C785" s="58" t="s">
        <v>159</v>
      </c>
      <c r="D785" s="59" t="s">
        <v>3346</v>
      </c>
      <c r="E785" s="78" t="s">
        <v>3336</v>
      </c>
      <c r="F785" s="58" t="s">
        <v>3258</v>
      </c>
    </row>
    <row r="786" spans="1:6">
      <c r="A786" s="58" t="s">
        <v>626</v>
      </c>
      <c r="B786" s="58" t="s">
        <v>3258</v>
      </c>
      <c r="C786" s="58" t="s">
        <v>159</v>
      </c>
      <c r="D786" s="59" t="s">
        <v>3346</v>
      </c>
      <c r="E786" s="78" t="s">
        <v>3336</v>
      </c>
      <c r="F786" s="58" t="s">
        <v>3258</v>
      </c>
    </row>
    <row r="787" spans="1:6">
      <c r="A787" s="58" t="s">
        <v>943</v>
      </c>
      <c r="B787" s="58" t="s">
        <v>3258</v>
      </c>
      <c r="C787" s="58" t="s">
        <v>159</v>
      </c>
      <c r="D787" s="59" t="s">
        <v>3346</v>
      </c>
      <c r="E787" s="78" t="s">
        <v>3336</v>
      </c>
      <c r="F787" s="58" t="s">
        <v>3258</v>
      </c>
    </row>
    <row r="788" spans="1:6">
      <c r="A788" s="58" t="s">
        <v>573</v>
      </c>
      <c r="B788" s="58" t="s">
        <v>3258</v>
      </c>
      <c r="C788" s="58" t="s">
        <v>159</v>
      </c>
      <c r="D788" s="59" t="s">
        <v>3346</v>
      </c>
      <c r="E788" s="78" t="s">
        <v>3336</v>
      </c>
      <c r="F788" s="58" t="s">
        <v>3258</v>
      </c>
    </row>
    <row r="789" spans="1:6">
      <c r="A789" s="58" t="s">
        <v>937</v>
      </c>
      <c r="B789" s="58" t="s">
        <v>3258</v>
      </c>
      <c r="C789" s="58" t="s">
        <v>159</v>
      </c>
      <c r="D789" s="59" t="s">
        <v>3346</v>
      </c>
      <c r="E789" s="78" t="s">
        <v>3336</v>
      </c>
      <c r="F789" s="58" t="s">
        <v>3258</v>
      </c>
    </row>
    <row r="790" spans="1:6">
      <c r="A790" s="58" t="s">
        <v>927</v>
      </c>
      <c r="B790" s="58" t="s">
        <v>3258</v>
      </c>
      <c r="C790" s="58" t="s">
        <v>159</v>
      </c>
      <c r="D790" s="59" t="s">
        <v>3346</v>
      </c>
      <c r="E790" s="78" t="s">
        <v>3336</v>
      </c>
      <c r="F790" s="58" t="s">
        <v>3258</v>
      </c>
    </row>
    <row r="791" spans="1:6">
      <c r="A791" s="58" t="s">
        <v>3209</v>
      </c>
      <c r="B791" s="58" t="s">
        <v>3258</v>
      </c>
      <c r="C791" s="58" t="s">
        <v>159</v>
      </c>
      <c r="D791" s="59" t="s">
        <v>3346</v>
      </c>
      <c r="E791" s="78" t="s">
        <v>3336</v>
      </c>
      <c r="F791" s="58" t="s">
        <v>3258</v>
      </c>
    </row>
    <row r="792" spans="1:6">
      <c r="A792" s="58" t="s">
        <v>730</v>
      </c>
      <c r="B792" s="58" t="s">
        <v>3258</v>
      </c>
      <c r="C792" s="58" t="s">
        <v>159</v>
      </c>
      <c r="D792" s="59" t="s">
        <v>3346</v>
      </c>
      <c r="E792" s="78" t="s">
        <v>3336</v>
      </c>
      <c r="F792" s="58" t="s">
        <v>3258</v>
      </c>
    </row>
    <row r="793" spans="1:6">
      <c r="A793" s="58" t="s">
        <v>249</v>
      </c>
      <c r="B793" s="58" t="s">
        <v>3258</v>
      </c>
      <c r="C793" s="58" t="s">
        <v>159</v>
      </c>
      <c r="D793" s="59" t="s">
        <v>3346</v>
      </c>
      <c r="E793" s="78" t="s">
        <v>3336</v>
      </c>
      <c r="F793" s="58" t="s">
        <v>3258</v>
      </c>
    </row>
    <row r="794" spans="1:6">
      <c r="A794" s="58" t="s">
        <v>2760</v>
      </c>
      <c r="B794" s="58" t="s">
        <v>3258</v>
      </c>
      <c r="C794" s="58" t="s">
        <v>159</v>
      </c>
      <c r="D794" s="59" t="s">
        <v>3346</v>
      </c>
      <c r="E794" s="78" t="s">
        <v>3336</v>
      </c>
      <c r="F794" s="58" t="s">
        <v>3258</v>
      </c>
    </row>
    <row r="795" spans="1:6">
      <c r="A795" s="58" t="s">
        <v>3221</v>
      </c>
      <c r="B795" s="58" t="s">
        <v>3258</v>
      </c>
      <c r="C795" s="58" t="s">
        <v>159</v>
      </c>
      <c r="D795" s="59" t="s">
        <v>3346</v>
      </c>
      <c r="E795" s="78" t="s">
        <v>3336</v>
      </c>
      <c r="F795" s="58" t="s">
        <v>3258</v>
      </c>
    </row>
    <row r="796" spans="1:6">
      <c r="A796" s="58" t="s">
        <v>499</v>
      </c>
      <c r="B796" s="58" t="s">
        <v>3258</v>
      </c>
      <c r="C796" s="58" t="s">
        <v>159</v>
      </c>
      <c r="D796" s="59" t="s">
        <v>3346</v>
      </c>
      <c r="E796" s="78" t="s">
        <v>3336</v>
      </c>
      <c r="F796" s="58" t="s">
        <v>3258</v>
      </c>
    </row>
    <row r="797" spans="1:6">
      <c r="A797" s="58" t="s">
        <v>3222</v>
      </c>
      <c r="B797" s="58" t="s">
        <v>3258</v>
      </c>
      <c r="C797" s="58" t="s">
        <v>159</v>
      </c>
      <c r="D797" s="59" t="s">
        <v>3346</v>
      </c>
      <c r="E797" s="78" t="s">
        <v>3336</v>
      </c>
      <c r="F797" s="58" t="s">
        <v>3258</v>
      </c>
    </row>
    <row r="798" spans="1:6">
      <c r="A798" s="58" t="s">
        <v>765</v>
      </c>
      <c r="B798" s="58" t="s">
        <v>3258</v>
      </c>
      <c r="C798" s="58" t="s">
        <v>159</v>
      </c>
      <c r="D798" s="59" t="s">
        <v>3346</v>
      </c>
      <c r="E798" s="78" t="s">
        <v>3336</v>
      </c>
      <c r="F798" s="58" t="s">
        <v>3258</v>
      </c>
    </row>
    <row r="799" spans="1:6">
      <c r="A799" s="58" t="s">
        <v>844</v>
      </c>
      <c r="B799" s="58" t="s">
        <v>3258</v>
      </c>
      <c r="C799" s="58" t="s">
        <v>159</v>
      </c>
      <c r="D799" s="59" t="s">
        <v>3346</v>
      </c>
      <c r="E799" s="78" t="s">
        <v>3336</v>
      </c>
      <c r="F799" s="58" t="s">
        <v>3258</v>
      </c>
    </row>
    <row r="800" spans="1:6">
      <c r="A800" s="58" t="s">
        <v>3190</v>
      </c>
      <c r="B800" s="58" t="s">
        <v>3258</v>
      </c>
      <c r="C800" s="58" t="s">
        <v>159</v>
      </c>
      <c r="D800" s="59" t="s">
        <v>3346</v>
      </c>
      <c r="E800" s="78" t="s">
        <v>3336</v>
      </c>
      <c r="F800" s="58" t="s">
        <v>3258</v>
      </c>
    </row>
    <row r="801" spans="1:6">
      <c r="A801" s="58" t="s">
        <v>3213</v>
      </c>
      <c r="B801" s="58" t="s">
        <v>3258</v>
      </c>
      <c r="C801" s="58" t="s">
        <v>159</v>
      </c>
      <c r="D801" s="59" t="s">
        <v>3346</v>
      </c>
      <c r="E801" s="78" t="s">
        <v>3336</v>
      </c>
      <c r="F801" s="58" t="s">
        <v>3258</v>
      </c>
    </row>
    <row r="802" spans="1:6">
      <c r="A802" s="58" t="s">
        <v>3223</v>
      </c>
      <c r="B802" s="58" t="s">
        <v>3258</v>
      </c>
      <c r="C802" s="58" t="s">
        <v>159</v>
      </c>
      <c r="D802" s="59" t="s">
        <v>3346</v>
      </c>
      <c r="E802" s="78" t="s">
        <v>3336</v>
      </c>
      <c r="F802" s="58" t="s">
        <v>3258</v>
      </c>
    </row>
    <row r="803" spans="1:6">
      <c r="A803" s="58" t="s">
        <v>3224</v>
      </c>
      <c r="B803" s="58" t="s">
        <v>3258</v>
      </c>
      <c r="C803" s="58" t="s">
        <v>159</v>
      </c>
      <c r="D803" s="59" t="s">
        <v>3346</v>
      </c>
      <c r="E803" s="78" t="s">
        <v>3336</v>
      </c>
      <c r="F803" s="58" t="s">
        <v>3258</v>
      </c>
    </row>
    <row r="804" spans="1:6">
      <c r="A804" s="58" t="s">
        <v>827</v>
      </c>
      <c r="B804" s="58" t="s">
        <v>3258</v>
      </c>
      <c r="C804" s="58" t="s">
        <v>159</v>
      </c>
      <c r="D804" s="59" t="s">
        <v>3346</v>
      </c>
      <c r="E804" s="78" t="s">
        <v>3336</v>
      </c>
      <c r="F804" s="58" t="s">
        <v>3258</v>
      </c>
    </row>
    <row r="805" spans="1:6">
      <c r="A805" s="58" t="s">
        <v>3259</v>
      </c>
      <c r="B805" s="58" t="s">
        <v>3260</v>
      </c>
      <c r="C805" s="58" t="s">
        <v>172</v>
      </c>
      <c r="D805" s="59" t="s">
        <v>3345</v>
      </c>
      <c r="E805" s="78" t="s">
        <v>3337</v>
      </c>
      <c r="F805" s="58" t="s">
        <v>3260</v>
      </c>
    </row>
    <row r="806" spans="1:6">
      <c r="A806" s="58" t="s">
        <v>517</v>
      </c>
      <c r="B806" s="58" t="s">
        <v>3260</v>
      </c>
      <c r="C806" s="58" t="s">
        <v>172</v>
      </c>
      <c r="D806" s="59" t="s">
        <v>3345</v>
      </c>
      <c r="E806" s="78" t="s">
        <v>3337</v>
      </c>
      <c r="F806" s="58" t="s">
        <v>3260</v>
      </c>
    </row>
    <row r="807" spans="1:6">
      <c r="A807" s="58" t="s">
        <v>3261</v>
      </c>
      <c r="B807" s="58" t="s">
        <v>3260</v>
      </c>
      <c r="C807" s="58" t="s">
        <v>172</v>
      </c>
      <c r="D807" s="59" t="s">
        <v>3345</v>
      </c>
      <c r="E807" s="78" t="s">
        <v>3337</v>
      </c>
      <c r="F807" s="58" t="s">
        <v>3260</v>
      </c>
    </row>
    <row r="808" spans="1:6">
      <c r="A808" s="58" t="s">
        <v>665</v>
      </c>
      <c r="B808" s="58" t="s">
        <v>3260</v>
      </c>
      <c r="C808" s="58" t="s">
        <v>172</v>
      </c>
      <c r="D808" s="59" t="s">
        <v>3345</v>
      </c>
      <c r="E808" s="78" t="s">
        <v>3337</v>
      </c>
      <c r="F808" s="58" t="s">
        <v>3260</v>
      </c>
    </row>
    <row r="809" spans="1:6">
      <c r="A809" s="58" t="s">
        <v>3262</v>
      </c>
      <c r="B809" s="58" t="s">
        <v>3260</v>
      </c>
      <c r="C809" s="58" t="s">
        <v>172</v>
      </c>
      <c r="D809" s="59" t="s">
        <v>3345</v>
      </c>
      <c r="E809" s="78" t="s">
        <v>3337</v>
      </c>
      <c r="F809" s="58" t="s">
        <v>3260</v>
      </c>
    </row>
    <row r="810" spans="1:6">
      <c r="A810" s="58" t="s">
        <v>615</v>
      </c>
      <c r="B810" s="58" t="s">
        <v>3260</v>
      </c>
      <c r="C810" s="58" t="s">
        <v>172</v>
      </c>
      <c r="D810" s="59" t="s">
        <v>3345</v>
      </c>
      <c r="E810" s="78" t="s">
        <v>3337</v>
      </c>
      <c r="F810" s="58" t="s">
        <v>3260</v>
      </c>
    </row>
    <row r="811" spans="1:6">
      <c r="A811" s="58" t="s">
        <v>3263</v>
      </c>
      <c r="B811" s="58" t="s">
        <v>3260</v>
      </c>
      <c r="C811" s="58" t="s">
        <v>172</v>
      </c>
      <c r="D811" s="59" t="s">
        <v>3345</v>
      </c>
      <c r="E811" s="78" t="s">
        <v>3337</v>
      </c>
      <c r="F811" s="58" t="s">
        <v>3260</v>
      </c>
    </row>
    <row r="812" spans="1:6">
      <c r="A812" s="58" t="s">
        <v>677</v>
      </c>
      <c r="B812" s="58" t="s">
        <v>3260</v>
      </c>
      <c r="C812" s="58" t="s">
        <v>172</v>
      </c>
      <c r="D812" s="59" t="s">
        <v>3345</v>
      </c>
      <c r="E812" s="78" t="s">
        <v>3337</v>
      </c>
      <c r="F812" s="58" t="s">
        <v>3260</v>
      </c>
    </row>
    <row r="813" spans="1:6">
      <c r="A813" s="58" t="s">
        <v>276</v>
      </c>
      <c r="B813" s="58" t="s">
        <v>3260</v>
      </c>
      <c r="C813" s="58" t="s">
        <v>172</v>
      </c>
      <c r="D813" s="59" t="s">
        <v>3345</v>
      </c>
      <c r="E813" s="78" t="s">
        <v>3337</v>
      </c>
      <c r="F813" s="58" t="s">
        <v>3260</v>
      </c>
    </row>
    <row r="814" spans="1:6">
      <c r="A814" s="58" t="s">
        <v>277</v>
      </c>
      <c r="B814" s="58" t="s">
        <v>3260</v>
      </c>
      <c r="C814" s="58" t="s">
        <v>172</v>
      </c>
      <c r="D814" s="59" t="s">
        <v>3345</v>
      </c>
      <c r="E814" s="78" t="s">
        <v>3337</v>
      </c>
      <c r="F814" s="58" t="s">
        <v>3260</v>
      </c>
    </row>
    <row r="815" spans="1:6">
      <c r="A815" s="58" t="s">
        <v>678</v>
      </c>
      <c r="B815" s="58" t="s">
        <v>3260</v>
      </c>
      <c r="C815" s="58" t="s">
        <v>172</v>
      </c>
      <c r="D815" s="59" t="s">
        <v>3345</v>
      </c>
      <c r="E815" s="78" t="s">
        <v>3337</v>
      </c>
      <c r="F815" s="58" t="s">
        <v>3260</v>
      </c>
    </row>
    <row r="816" spans="1:6">
      <c r="A816" s="58" t="s">
        <v>783</v>
      </c>
      <c r="B816" s="58" t="s">
        <v>3260</v>
      </c>
      <c r="C816" s="58" t="s">
        <v>172</v>
      </c>
      <c r="D816" s="59" t="s">
        <v>3345</v>
      </c>
      <c r="E816" s="78" t="s">
        <v>3337</v>
      </c>
      <c r="F816" s="58" t="s">
        <v>3260</v>
      </c>
    </row>
    <row r="817" spans="1:6">
      <c r="A817" s="58" t="s">
        <v>561</v>
      </c>
      <c r="B817" s="58" t="s">
        <v>3260</v>
      </c>
      <c r="C817" s="58" t="s">
        <v>172</v>
      </c>
      <c r="D817" s="59" t="s">
        <v>3345</v>
      </c>
      <c r="E817" s="78" t="s">
        <v>3337</v>
      </c>
      <c r="F817" s="58" t="s">
        <v>3260</v>
      </c>
    </row>
    <row r="818" spans="1:6">
      <c r="A818" s="58" t="s">
        <v>236</v>
      </c>
      <c r="B818" s="58" t="s">
        <v>3260</v>
      </c>
      <c r="C818" s="58" t="s">
        <v>172</v>
      </c>
      <c r="D818" s="59" t="s">
        <v>3345</v>
      </c>
      <c r="E818" s="78" t="s">
        <v>3337</v>
      </c>
      <c r="F818" s="58" t="s">
        <v>3260</v>
      </c>
    </row>
    <row r="819" spans="1:6">
      <c r="A819" s="58" t="s">
        <v>831</v>
      </c>
      <c r="B819" s="58" t="s">
        <v>3260</v>
      </c>
      <c r="C819" s="58" t="s">
        <v>172</v>
      </c>
      <c r="D819" s="59" t="s">
        <v>3345</v>
      </c>
      <c r="E819" s="78" t="s">
        <v>3337</v>
      </c>
      <c r="F819" s="58" t="s">
        <v>3260</v>
      </c>
    </row>
    <row r="820" spans="1:6">
      <c r="A820" s="58" t="s">
        <v>564</v>
      </c>
      <c r="B820" s="58" t="s">
        <v>3260</v>
      </c>
      <c r="C820" s="58" t="s">
        <v>172</v>
      </c>
      <c r="D820" s="59" t="s">
        <v>3345</v>
      </c>
      <c r="E820" s="78" t="s">
        <v>3337</v>
      </c>
      <c r="F820" s="58" t="s">
        <v>3260</v>
      </c>
    </row>
    <row r="821" spans="1:6">
      <c r="A821" s="58" t="s">
        <v>293</v>
      </c>
      <c r="B821" s="58" t="s">
        <v>3260</v>
      </c>
      <c r="C821" s="58" t="s">
        <v>172</v>
      </c>
      <c r="D821" s="59" t="s">
        <v>3345</v>
      </c>
      <c r="E821" s="78" t="s">
        <v>3337</v>
      </c>
      <c r="F821" s="58" t="s">
        <v>3260</v>
      </c>
    </row>
    <row r="822" spans="1:6">
      <c r="A822" s="58" t="s">
        <v>722</v>
      </c>
      <c r="B822" s="58" t="s">
        <v>3260</v>
      </c>
      <c r="C822" s="58" t="s">
        <v>172</v>
      </c>
      <c r="D822" s="59" t="s">
        <v>3345</v>
      </c>
      <c r="E822" s="78" t="s">
        <v>3337</v>
      </c>
      <c r="F822" s="58" t="s">
        <v>3260</v>
      </c>
    </row>
    <row r="823" spans="1:6">
      <c r="A823" s="58" t="s">
        <v>3225</v>
      </c>
      <c r="B823" s="58" t="s">
        <v>3260</v>
      </c>
      <c r="C823" s="58" t="s">
        <v>172</v>
      </c>
      <c r="D823" s="59" t="s">
        <v>3345</v>
      </c>
      <c r="E823" s="78" t="s">
        <v>3337</v>
      </c>
      <c r="F823" s="58" t="s">
        <v>3260</v>
      </c>
    </row>
    <row r="824" spans="1:6">
      <c r="A824" s="58" t="s">
        <v>621</v>
      </c>
      <c r="B824" s="58" t="s">
        <v>3260</v>
      </c>
      <c r="C824" s="58" t="s">
        <v>172</v>
      </c>
      <c r="D824" s="59" t="s">
        <v>3345</v>
      </c>
      <c r="E824" s="78" t="s">
        <v>3337</v>
      </c>
      <c r="F824" s="58" t="s">
        <v>3260</v>
      </c>
    </row>
    <row r="825" spans="1:6">
      <c r="A825" s="58" t="s">
        <v>867</v>
      </c>
      <c r="B825" s="58" t="s">
        <v>3260</v>
      </c>
      <c r="C825" s="58" t="s">
        <v>172</v>
      </c>
      <c r="D825" s="59" t="s">
        <v>3345</v>
      </c>
      <c r="E825" s="78" t="s">
        <v>3337</v>
      </c>
      <c r="F825" s="58" t="s">
        <v>3260</v>
      </c>
    </row>
    <row r="826" spans="1:6">
      <c r="A826" s="58" t="s">
        <v>668</v>
      </c>
      <c r="B826" s="58" t="s">
        <v>3260</v>
      </c>
      <c r="C826" s="58" t="s">
        <v>172</v>
      </c>
      <c r="D826" s="59" t="s">
        <v>3345</v>
      </c>
      <c r="E826" s="78" t="s">
        <v>3337</v>
      </c>
      <c r="F826" s="58" t="s">
        <v>3260</v>
      </c>
    </row>
    <row r="827" spans="1:6">
      <c r="A827" s="58" t="s">
        <v>524</v>
      </c>
      <c r="B827" s="58" t="s">
        <v>3260</v>
      </c>
      <c r="C827" s="58" t="s">
        <v>172</v>
      </c>
      <c r="D827" s="59" t="s">
        <v>3345</v>
      </c>
      <c r="E827" s="78" t="s">
        <v>3337</v>
      </c>
      <c r="F827" s="58" t="s">
        <v>3260</v>
      </c>
    </row>
    <row r="828" spans="1:6">
      <c r="A828" s="58" t="s">
        <v>3226</v>
      </c>
      <c r="B828" s="58" t="s">
        <v>3260</v>
      </c>
      <c r="C828" s="58" t="s">
        <v>172</v>
      </c>
      <c r="D828" s="59" t="s">
        <v>3345</v>
      </c>
      <c r="E828" s="78" t="s">
        <v>3337</v>
      </c>
      <c r="F828" s="58" t="s">
        <v>3260</v>
      </c>
    </row>
    <row r="829" spans="1:6">
      <c r="A829" s="58" t="s">
        <v>761</v>
      </c>
      <c r="B829" s="58" t="s">
        <v>3260</v>
      </c>
      <c r="C829" s="58" t="s">
        <v>172</v>
      </c>
      <c r="D829" s="59" t="s">
        <v>3345</v>
      </c>
      <c r="E829" s="78" t="s">
        <v>3337</v>
      </c>
      <c r="F829" s="58" t="s">
        <v>3260</v>
      </c>
    </row>
    <row r="830" spans="1:6">
      <c r="A830" s="58" t="s">
        <v>3227</v>
      </c>
      <c r="B830" s="58" t="s">
        <v>3260</v>
      </c>
      <c r="C830" s="58" t="s">
        <v>172</v>
      </c>
      <c r="D830" s="59" t="s">
        <v>3345</v>
      </c>
      <c r="E830" s="78" t="s">
        <v>3337</v>
      </c>
      <c r="F830" s="58" t="s">
        <v>3260</v>
      </c>
    </row>
    <row r="831" spans="1:6">
      <c r="A831" s="58" t="s">
        <v>3228</v>
      </c>
      <c r="B831" s="58" t="s">
        <v>3260</v>
      </c>
      <c r="C831" s="58" t="s">
        <v>172</v>
      </c>
      <c r="D831" s="59" t="s">
        <v>3345</v>
      </c>
      <c r="E831" s="78" t="s">
        <v>3337</v>
      </c>
      <c r="F831" s="58" t="s">
        <v>3260</v>
      </c>
    </row>
    <row r="832" spans="1:6">
      <c r="A832" s="58" t="s">
        <v>3229</v>
      </c>
      <c r="B832" s="58" t="s">
        <v>3260</v>
      </c>
      <c r="C832" s="58" t="s">
        <v>172</v>
      </c>
      <c r="D832" s="59" t="s">
        <v>3345</v>
      </c>
      <c r="E832" s="78" t="s">
        <v>3337</v>
      </c>
      <c r="F832" s="58" t="s">
        <v>3260</v>
      </c>
    </row>
    <row r="833" spans="1:6">
      <c r="A833" s="58" t="s">
        <v>208</v>
      </c>
      <c r="B833" s="58" t="s">
        <v>3260</v>
      </c>
      <c r="C833" s="58" t="s">
        <v>172</v>
      </c>
      <c r="D833" s="59" t="s">
        <v>3345</v>
      </c>
      <c r="E833" s="78" t="s">
        <v>3337</v>
      </c>
      <c r="F833" s="58" t="s">
        <v>3260</v>
      </c>
    </row>
    <row r="834" spans="1:6">
      <c r="A834" s="58" t="s">
        <v>3264</v>
      </c>
      <c r="B834" s="58" t="s">
        <v>3260</v>
      </c>
      <c r="C834" s="58" t="s">
        <v>172</v>
      </c>
      <c r="D834" s="59" t="s">
        <v>3345</v>
      </c>
      <c r="E834" s="78" t="s">
        <v>3337</v>
      </c>
      <c r="F834" s="58" t="s">
        <v>3260</v>
      </c>
    </row>
    <row r="835" spans="1:6">
      <c r="A835" s="58" t="s">
        <v>669</v>
      </c>
      <c r="B835" s="58" t="s">
        <v>3260</v>
      </c>
      <c r="C835" s="58" t="s">
        <v>172</v>
      </c>
      <c r="D835" s="59" t="s">
        <v>3345</v>
      </c>
      <c r="E835" s="78" t="s">
        <v>3337</v>
      </c>
      <c r="F835" s="58" t="s">
        <v>3260</v>
      </c>
    </row>
    <row r="836" spans="1:6">
      <c r="A836" s="58" t="s">
        <v>595</v>
      </c>
      <c r="B836" s="58" t="s">
        <v>3260</v>
      </c>
      <c r="C836" s="58" t="s">
        <v>172</v>
      </c>
      <c r="D836" s="59" t="s">
        <v>3345</v>
      </c>
      <c r="E836" s="78" t="s">
        <v>3337</v>
      </c>
      <c r="F836" s="58" t="s">
        <v>3260</v>
      </c>
    </row>
    <row r="837" spans="1:6">
      <c r="A837" s="58" t="s">
        <v>3230</v>
      </c>
      <c r="B837" s="58" t="s">
        <v>3260</v>
      </c>
      <c r="C837" s="58" t="s">
        <v>172</v>
      </c>
      <c r="D837" s="59" t="s">
        <v>3345</v>
      </c>
      <c r="E837" s="78" t="s">
        <v>3337</v>
      </c>
      <c r="F837" s="58" t="s">
        <v>3260</v>
      </c>
    </row>
    <row r="838" spans="1:6">
      <c r="A838" s="58" t="s">
        <v>3265</v>
      </c>
      <c r="B838" s="58" t="s">
        <v>3260</v>
      </c>
      <c r="C838" s="58" t="s">
        <v>172</v>
      </c>
      <c r="D838" s="59" t="s">
        <v>3345</v>
      </c>
      <c r="E838" s="78" t="s">
        <v>3337</v>
      </c>
      <c r="F838" s="58" t="s">
        <v>3260</v>
      </c>
    </row>
    <row r="839" spans="1:6">
      <c r="A839" s="58" t="s">
        <v>670</v>
      </c>
      <c r="B839" s="58" t="s">
        <v>3260</v>
      </c>
      <c r="C839" s="58" t="s">
        <v>172</v>
      </c>
      <c r="D839" s="59" t="s">
        <v>3345</v>
      </c>
      <c r="E839" s="78" t="s">
        <v>3337</v>
      </c>
      <c r="F839" s="58" t="s">
        <v>3260</v>
      </c>
    </row>
    <row r="840" spans="1:6">
      <c r="A840" s="58" t="s">
        <v>3048</v>
      </c>
      <c r="B840" s="58" t="s">
        <v>3260</v>
      </c>
      <c r="C840" s="58" t="s">
        <v>172</v>
      </c>
      <c r="D840" s="59" t="s">
        <v>3345</v>
      </c>
      <c r="E840" s="78" t="s">
        <v>3337</v>
      </c>
      <c r="F840" s="58" t="s">
        <v>3260</v>
      </c>
    </row>
    <row r="841" spans="1:6">
      <c r="A841" s="58" t="s">
        <v>961</v>
      </c>
      <c r="B841" s="58" t="s">
        <v>3260</v>
      </c>
      <c r="C841" s="58" t="s">
        <v>172</v>
      </c>
      <c r="D841" s="59" t="s">
        <v>3345</v>
      </c>
      <c r="E841" s="78" t="s">
        <v>3337</v>
      </c>
      <c r="F841" s="58" t="s">
        <v>3260</v>
      </c>
    </row>
    <row r="842" spans="1:6">
      <c r="A842" s="58" t="s">
        <v>3231</v>
      </c>
      <c r="B842" s="58" t="s">
        <v>3260</v>
      </c>
      <c r="C842" s="58" t="s">
        <v>172</v>
      </c>
      <c r="D842" s="59" t="s">
        <v>3345</v>
      </c>
      <c r="E842" s="78" t="s">
        <v>3337</v>
      </c>
      <c r="F842" s="58" t="s">
        <v>3260</v>
      </c>
    </row>
    <row r="843" spans="1:6">
      <c r="A843" s="58" t="s">
        <v>923</v>
      </c>
      <c r="B843" s="58" t="s">
        <v>3260</v>
      </c>
      <c r="C843" s="58" t="s">
        <v>172</v>
      </c>
      <c r="D843" s="59" t="s">
        <v>3345</v>
      </c>
      <c r="E843" s="78" t="s">
        <v>3337</v>
      </c>
      <c r="F843" s="58" t="s">
        <v>3260</v>
      </c>
    </row>
    <row r="844" spans="1:6">
      <c r="A844" s="58" t="s">
        <v>819</v>
      </c>
      <c r="B844" s="58" t="s">
        <v>3260</v>
      </c>
      <c r="C844" s="58" t="s">
        <v>172</v>
      </c>
      <c r="D844" s="59" t="s">
        <v>3345</v>
      </c>
      <c r="E844" s="78" t="s">
        <v>3337</v>
      </c>
      <c r="F844" s="58" t="s">
        <v>3260</v>
      </c>
    </row>
    <row r="845" spans="1:6">
      <c r="A845" s="58" t="s">
        <v>3266</v>
      </c>
      <c r="B845" s="58" t="s">
        <v>3260</v>
      </c>
      <c r="C845" s="58" t="s">
        <v>172</v>
      </c>
      <c r="D845" s="59" t="s">
        <v>3345</v>
      </c>
      <c r="E845" s="78" t="s">
        <v>3337</v>
      </c>
      <c r="F845" s="58" t="s">
        <v>3260</v>
      </c>
    </row>
    <row r="846" spans="1:6">
      <c r="A846" s="58" t="s">
        <v>3267</v>
      </c>
      <c r="B846" s="58" t="s">
        <v>3260</v>
      </c>
      <c r="C846" s="58" t="s">
        <v>172</v>
      </c>
      <c r="D846" s="59" t="s">
        <v>3345</v>
      </c>
      <c r="E846" s="78" t="s">
        <v>3337</v>
      </c>
      <c r="F846" s="58" t="s">
        <v>3260</v>
      </c>
    </row>
    <row r="847" spans="1:6">
      <c r="A847" s="58" t="s">
        <v>585</v>
      </c>
      <c r="B847" s="58" t="s">
        <v>3260</v>
      </c>
      <c r="C847" s="58" t="s">
        <v>172</v>
      </c>
      <c r="D847" s="59" t="s">
        <v>3345</v>
      </c>
      <c r="E847" s="78" t="s">
        <v>3337</v>
      </c>
      <c r="F847" s="58" t="s">
        <v>3260</v>
      </c>
    </row>
    <row r="848" spans="1:6">
      <c r="A848" s="58" t="s">
        <v>496</v>
      </c>
      <c r="B848" s="58" t="s">
        <v>3260</v>
      </c>
      <c r="C848" s="58" t="s">
        <v>172</v>
      </c>
      <c r="D848" s="59" t="s">
        <v>3345</v>
      </c>
      <c r="E848" s="78" t="s">
        <v>3337</v>
      </c>
      <c r="F848" s="58" t="s">
        <v>3260</v>
      </c>
    </row>
    <row r="849" spans="1:6">
      <c r="A849" s="58" t="s">
        <v>868</v>
      </c>
      <c r="B849" s="58" t="s">
        <v>3260</v>
      </c>
      <c r="C849" s="58" t="s">
        <v>172</v>
      </c>
      <c r="D849" s="59" t="s">
        <v>3345</v>
      </c>
      <c r="E849" s="78" t="s">
        <v>3337</v>
      </c>
      <c r="F849" s="58" t="s">
        <v>3260</v>
      </c>
    </row>
    <row r="850" spans="1:6">
      <c r="A850" s="58" t="s">
        <v>612</v>
      </c>
      <c r="B850" s="58" t="s">
        <v>3260</v>
      </c>
      <c r="C850" s="58" t="s">
        <v>172</v>
      </c>
      <c r="D850" s="59" t="s">
        <v>3345</v>
      </c>
      <c r="E850" s="78" t="s">
        <v>3337</v>
      </c>
      <c r="F850" s="58" t="s">
        <v>3260</v>
      </c>
    </row>
    <row r="851" spans="1:6">
      <c r="A851" s="58" t="s">
        <v>785</v>
      </c>
      <c r="B851" s="58" t="s">
        <v>3260</v>
      </c>
      <c r="C851" s="58" t="s">
        <v>172</v>
      </c>
      <c r="D851" s="59" t="s">
        <v>3345</v>
      </c>
      <c r="E851" s="78" t="s">
        <v>3337</v>
      </c>
      <c r="F851" s="58" t="s">
        <v>3260</v>
      </c>
    </row>
    <row r="852" spans="1:6">
      <c r="A852" s="58" t="s">
        <v>628</v>
      </c>
      <c r="B852" s="58" t="s">
        <v>3260</v>
      </c>
      <c r="C852" s="58" t="s">
        <v>172</v>
      </c>
      <c r="D852" s="59" t="s">
        <v>3345</v>
      </c>
      <c r="E852" s="78" t="s">
        <v>3337</v>
      </c>
      <c r="F852" s="58" t="s">
        <v>3260</v>
      </c>
    </row>
    <row r="853" spans="1:6">
      <c r="A853" s="58" t="s">
        <v>706</v>
      </c>
      <c r="B853" s="58" t="s">
        <v>3260</v>
      </c>
      <c r="C853" s="58" t="s">
        <v>172</v>
      </c>
      <c r="D853" s="59" t="s">
        <v>3345</v>
      </c>
      <c r="E853" s="78" t="s">
        <v>3337</v>
      </c>
      <c r="F853" s="58" t="s">
        <v>3260</v>
      </c>
    </row>
    <row r="854" spans="1:6">
      <c r="A854" s="58" t="s">
        <v>617</v>
      </c>
      <c r="B854" s="58" t="s">
        <v>3260</v>
      </c>
      <c r="C854" s="58" t="s">
        <v>172</v>
      </c>
      <c r="D854" s="59" t="s">
        <v>3345</v>
      </c>
      <c r="E854" s="78" t="s">
        <v>3337</v>
      </c>
      <c r="F854" s="58" t="s">
        <v>3260</v>
      </c>
    </row>
    <row r="855" spans="1:6">
      <c r="A855" s="58" t="s">
        <v>613</v>
      </c>
      <c r="B855" s="58" t="s">
        <v>3260</v>
      </c>
      <c r="C855" s="58" t="s">
        <v>172</v>
      </c>
      <c r="D855" s="59" t="s">
        <v>3345</v>
      </c>
      <c r="E855" s="78" t="s">
        <v>3337</v>
      </c>
      <c r="F855" s="58" t="s">
        <v>3260</v>
      </c>
    </row>
    <row r="856" spans="1:6">
      <c r="A856" s="58" t="s">
        <v>580</v>
      </c>
      <c r="B856" s="58" t="s">
        <v>3260</v>
      </c>
      <c r="C856" s="58" t="s">
        <v>172</v>
      </c>
      <c r="D856" s="59" t="s">
        <v>3345</v>
      </c>
      <c r="E856" s="78" t="s">
        <v>3337</v>
      </c>
      <c r="F856" s="58" t="s">
        <v>3260</v>
      </c>
    </row>
    <row r="857" spans="1:6">
      <c r="A857" s="58" t="s">
        <v>292</v>
      </c>
      <c r="B857" s="58" t="s">
        <v>3260</v>
      </c>
      <c r="C857" s="58" t="s">
        <v>172</v>
      </c>
      <c r="D857" s="59" t="s">
        <v>3345</v>
      </c>
      <c r="E857" s="78" t="s">
        <v>3337</v>
      </c>
      <c r="F857" s="58" t="s">
        <v>3260</v>
      </c>
    </row>
    <row r="858" spans="1:6">
      <c r="A858" s="58" t="s">
        <v>556</v>
      </c>
      <c r="B858" s="58" t="s">
        <v>3260</v>
      </c>
      <c r="C858" s="58" t="s">
        <v>172</v>
      </c>
      <c r="D858" s="59" t="s">
        <v>3345</v>
      </c>
      <c r="E858" s="78" t="s">
        <v>3337</v>
      </c>
      <c r="F858" s="58" t="s">
        <v>3260</v>
      </c>
    </row>
    <row r="859" spans="1:6">
      <c r="A859" s="58" t="s">
        <v>687</v>
      </c>
      <c r="B859" s="58" t="s">
        <v>3260</v>
      </c>
      <c r="C859" s="58" t="s">
        <v>172</v>
      </c>
      <c r="D859" s="59" t="s">
        <v>3345</v>
      </c>
      <c r="E859" s="78" t="s">
        <v>3337</v>
      </c>
      <c r="F859" s="58" t="s">
        <v>3260</v>
      </c>
    </row>
    <row r="860" spans="1:6">
      <c r="A860" s="58" t="s">
        <v>823</v>
      </c>
      <c r="B860" s="58" t="s">
        <v>3260</v>
      </c>
      <c r="C860" s="58" t="s">
        <v>172</v>
      </c>
      <c r="D860" s="59" t="s">
        <v>3345</v>
      </c>
      <c r="E860" s="78" t="s">
        <v>3337</v>
      </c>
      <c r="F860" s="58" t="s">
        <v>3260</v>
      </c>
    </row>
    <row r="861" spans="1:6">
      <c r="A861" s="58" t="s">
        <v>869</v>
      </c>
      <c r="B861" s="58" t="s">
        <v>3260</v>
      </c>
      <c r="C861" s="58" t="s">
        <v>172</v>
      </c>
      <c r="D861" s="59" t="s">
        <v>3345</v>
      </c>
      <c r="E861" s="78" t="s">
        <v>3337</v>
      </c>
      <c r="F861" s="58" t="s">
        <v>3260</v>
      </c>
    </row>
    <row r="862" spans="1:6">
      <c r="A862" s="58" t="s">
        <v>824</v>
      </c>
      <c r="B862" s="58" t="s">
        <v>3260</v>
      </c>
      <c r="C862" s="58" t="s">
        <v>172</v>
      </c>
      <c r="D862" s="59" t="s">
        <v>3345</v>
      </c>
      <c r="E862" s="78" t="s">
        <v>3337</v>
      </c>
      <c r="F862" s="58" t="s">
        <v>3260</v>
      </c>
    </row>
    <row r="863" spans="1:6">
      <c r="A863" s="58" t="s">
        <v>3268</v>
      </c>
      <c r="B863" s="58" t="s">
        <v>3260</v>
      </c>
      <c r="C863" s="58" t="s">
        <v>172</v>
      </c>
      <c r="D863" s="59" t="s">
        <v>3345</v>
      </c>
      <c r="E863" s="78" t="s">
        <v>3337</v>
      </c>
      <c r="F863" s="58" t="s">
        <v>3260</v>
      </c>
    </row>
    <row r="864" spans="1:6">
      <c r="A864" s="58" t="s">
        <v>2903</v>
      </c>
      <c r="B864" s="58" t="s">
        <v>3260</v>
      </c>
      <c r="C864" s="58" t="s">
        <v>172</v>
      </c>
      <c r="D864" s="59" t="s">
        <v>3345</v>
      </c>
      <c r="E864" s="78" t="s">
        <v>3337</v>
      </c>
      <c r="F864" s="58" t="s">
        <v>3260</v>
      </c>
    </row>
    <row r="865" spans="1:6">
      <c r="A865" s="58" t="s">
        <v>733</v>
      </c>
      <c r="B865" s="58" t="s">
        <v>3260</v>
      </c>
      <c r="C865" s="58" t="s">
        <v>172</v>
      </c>
      <c r="D865" s="59" t="s">
        <v>3345</v>
      </c>
      <c r="E865" s="78" t="s">
        <v>3337</v>
      </c>
      <c r="F865" s="58" t="s">
        <v>3260</v>
      </c>
    </row>
    <row r="866" spans="1:6">
      <c r="A866" s="58" t="s">
        <v>931</v>
      </c>
      <c r="B866" s="58" t="s">
        <v>3260</v>
      </c>
      <c r="C866" s="58" t="s">
        <v>172</v>
      </c>
      <c r="D866" s="59" t="s">
        <v>3345</v>
      </c>
      <c r="E866" s="78" t="s">
        <v>3337</v>
      </c>
      <c r="F866" s="58" t="s">
        <v>3260</v>
      </c>
    </row>
    <row r="867" spans="1:6">
      <c r="A867" s="58" t="s">
        <v>673</v>
      </c>
      <c r="B867" s="58" t="s">
        <v>3260</v>
      </c>
      <c r="C867" s="58" t="s">
        <v>172</v>
      </c>
      <c r="D867" s="59" t="s">
        <v>3345</v>
      </c>
      <c r="E867" s="78" t="s">
        <v>3337</v>
      </c>
      <c r="F867" s="58" t="s">
        <v>3260</v>
      </c>
    </row>
    <row r="868" spans="1:6">
      <c r="A868" s="58" t="s">
        <v>3269</v>
      </c>
      <c r="B868" s="58" t="s">
        <v>3260</v>
      </c>
      <c r="C868" s="58" t="s">
        <v>172</v>
      </c>
      <c r="D868" s="59" t="s">
        <v>3345</v>
      </c>
      <c r="E868" s="78" t="s">
        <v>3337</v>
      </c>
      <c r="F868" s="58" t="s">
        <v>3260</v>
      </c>
    </row>
    <row r="869" spans="1:6">
      <c r="A869" s="58" t="s">
        <v>674</v>
      </c>
      <c r="B869" s="58" t="s">
        <v>3260</v>
      </c>
      <c r="C869" s="58" t="s">
        <v>172</v>
      </c>
      <c r="D869" s="59" t="s">
        <v>3345</v>
      </c>
      <c r="E869" s="78" t="s">
        <v>3337</v>
      </c>
      <c r="F869" s="58" t="s">
        <v>3260</v>
      </c>
    </row>
    <row r="870" spans="1:6">
      <c r="A870" s="58" t="s">
        <v>501</v>
      </c>
      <c r="B870" s="58" t="s">
        <v>3260</v>
      </c>
      <c r="C870" s="58" t="s">
        <v>172</v>
      </c>
      <c r="D870" s="59" t="s">
        <v>3345</v>
      </c>
      <c r="E870" s="78" t="s">
        <v>3337</v>
      </c>
      <c r="F870" s="58" t="s">
        <v>3260</v>
      </c>
    </row>
    <row r="871" spans="1:6">
      <c r="A871" s="58" t="s">
        <v>871</v>
      </c>
      <c r="B871" s="58" t="s">
        <v>3260</v>
      </c>
      <c r="C871" s="58" t="s">
        <v>172</v>
      </c>
      <c r="D871" s="59" t="s">
        <v>3345</v>
      </c>
      <c r="E871" s="78" t="s">
        <v>3337</v>
      </c>
      <c r="F871" s="58" t="s">
        <v>3260</v>
      </c>
    </row>
    <row r="872" spans="1:6">
      <c r="A872" s="58" t="s">
        <v>295</v>
      </c>
      <c r="B872" s="58" t="s">
        <v>3260</v>
      </c>
      <c r="C872" s="58" t="s">
        <v>172</v>
      </c>
      <c r="D872" s="59" t="s">
        <v>3345</v>
      </c>
      <c r="E872" s="78" t="s">
        <v>3337</v>
      </c>
      <c r="F872" s="58" t="s">
        <v>3260</v>
      </c>
    </row>
    <row r="873" spans="1:6">
      <c r="A873" s="58" t="s">
        <v>3233</v>
      </c>
      <c r="B873" s="58" t="s">
        <v>3260</v>
      </c>
      <c r="C873" s="58" t="s">
        <v>172</v>
      </c>
      <c r="D873" s="59" t="s">
        <v>3345</v>
      </c>
      <c r="E873" s="78" t="s">
        <v>3337</v>
      </c>
      <c r="F873" s="58" t="s">
        <v>3260</v>
      </c>
    </row>
    <row r="874" spans="1:6">
      <c r="A874" s="58" t="s">
        <v>664</v>
      </c>
      <c r="B874" s="58" t="s">
        <v>3270</v>
      </c>
      <c r="C874" s="58" t="s">
        <v>188</v>
      </c>
      <c r="D874" s="59" t="s">
        <v>3345</v>
      </c>
      <c r="E874" s="78" t="s">
        <v>3337</v>
      </c>
      <c r="F874" s="58" t="s">
        <v>3270</v>
      </c>
    </row>
    <row r="875" spans="1:6">
      <c r="A875" s="58" t="s">
        <v>863</v>
      </c>
      <c r="B875" s="58" t="s">
        <v>3270</v>
      </c>
      <c r="C875" s="58" t="s">
        <v>188</v>
      </c>
      <c r="D875" s="59" t="s">
        <v>3345</v>
      </c>
      <c r="E875" s="78" t="s">
        <v>3337</v>
      </c>
      <c r="F875" s="58" t="s">
        <v>3270</v>
      </c>
    </row>
    <row r="876" spans="1:6">
      <c r="A876" s="58" t="s">
        <v>503</v>
      </c>
      <c r="B876" s="58" t="s">
        <v>3270</v>
      </c>
      <c r="C876" s="58" t="s">
        <v>188</v>
      </c>
      <c r="D876" s="59" t="s">
        <v>3345</v>
      </c>
      <c r="E876" s="78" t="s">
        <v>3337</v>
      </c>
      <c r="F876" s="58" t="s">
        <v>3270</v>
      </c>
    </row>
    <row r="877" spans="1:6">
      <c r="A877" s="58" t="s">
        <v>3236</v>
      </c>
      <c r="B877" s="58" t="s">
        <v>3270</v>
      </c>
      <c r="C877" s="58" t="s">
        <v>188</v>
      </c>
      <c r="D877" s="59" t="s">
        <v>3345</v>
      </c>
      <c r="E877" s="78" t="s">
        <v>3337</v>
      </c>
      <c r="F877" s="58" t="s">
        <v>3270</v>
      </c>
    </row>
    <row r="878" spans="1:6">
      <c r="A878" s="58" t="s">
        <v>675</v>
      </c>
      <c r="B878" s="58" t="s">
        <v>3270</v>
      </c>
      <c r="C878" s="58" t="s">
        <v>188</v>
      </c>
      <c r="D878" s="59" t="s">
        <v>3345</v>
      </c>
      <c r="E878" s="78" t="s">
        <v>3337</v>
      </c>
      <c r="F878" s="58" t="s">
        <v>3270</v>
      </c>
    </row>
    <row r="879" spans="1:6">
      <c r="A879" s="58" t="s">
        <v>610</v>
      </c>
      <c r="B879" s="58" t="s">
        <v>3270</v>
      </c>
      <c r="C879" s="58" t="s">
        <v>188</v>
      </c>
      <c r="D879" s="59" t="s">
        <v>3345</v>
      </c>
      <c r="E879" s="78" t="s">
        <v>3337</v>
      </c>
      <c r="F879" s="58" t="s">
        <v>3270</v>
      </c>
    </row>
    <row r="880" spans="1:6">
      <c r="A880" s="58" t="s">
        <v>676</v>
      </c>
      <c r="B880" s="58" t="s">
        <v>3270</v>
      </c>
      <c r="C880" s="58" t="s">
        <v>188</v>
      </c>
      <c r="D880" s="59" t="s">
        <v>3345</v>
      </c>
      <c r="E880" s="78" t="s">
        <v>3337</v>
      </c>
      <c r="F880" s="58" t="s">
        <v>3270</v>
      </c>
    </row>
    <row r="881" spans="1:6">
      <c r="A881" s="58" t="s">
        <v>3237</v>
      </c>
      <c r="B881" s="58" t="s">
        <v>3270</v>
      </c>
      <c r="C881" s="58" t="s">
        <v>188</v>
      </c>
      <c r="D881" s="59" t="s">
        <v>3345</v>
      </c>
      <c r="E881" s="78" t="s">
        <v>3337</v>
      </c>
      <c r="F881" s="58" t="s">
        <v>3270</v>
      </c>
    </row>
    <row r="882" spans="1:6">
      <c r="A882" s="58" t="s">
        <v>914</v>
      </c>
      <c r="B882" s="58" t="s">
        <v>3270</v>
      </c>
      <c r="C882" s="58" t="s">
        <v>188</v>
      </c>
      <c r="D882" s="59" t="s">
        <v>3345</v>
      </c>
      <c r="E882" s="78" t="s">
        <v>3337</v>
      </c>
      <c r="F882" s="58" t="s">
        <v>3270</v>
      </c>
    </row>
    <row r="883" spans="1:6">
      <c r="A883" s="58" t="s">
        <v>3238</v>
      </c>
      <c r="B883" s="58" t="s">
        <v>3270</v>
      </c>
      <c r="C883" s="58" t="s">
        <v>188</v>
      </c>
      <c r="D883" s="59" t="s">
        <v>3345</v>
      </c>
      <c r="E883" s="78" t="s">
        <v>3337</v>
      </c>
      <c r="F883" s="58" t="s">
        <v>3270</v>
      </c>
    </row>
    <row r="884" spans="1:6">
      <c r="A884" s="58" t="s">
        <v>563</v>
      </c>
      <c r="B884" s="58" t="s">
        <v>3270</v>
      </c>
      <c r="C884" s="58" t="s">
        <v>188</v>
      </c>
      <c r="D884" s="59" t="s">
        <v>3345</v>
      </c>
      <c r="E884" s="78" t="s">
        <v>3337</v>
      </c>
      <c r="F884" s="58" t="s">
        <v>3270</v>
      </c>
    </row>
    <row r="885" spans="1:6">
      <c r="A885" s="58" t="s">
        <v>3239</v>
      </c>
      <c r="B885" s="58" t="s">
        <v>3270</v>
      </c>
      <c r="C885" s="58" t="s">
        <v>188</v>
      </c>
      <c r="D885" s="59" t="s">
        <v>3345</v>
      </c>
      <c r="E885" s="78" t="s">
        <v>3337</v>
      </c>
      <c r="F885" s="58" t="s">
        <v>3270</v>
      </c>
    </row>
    <row r="886" spans="1:6">
      <c r="A886" s="58" t="s">
        <v>714</v>
      </c>
      <c r="B886" s="58" t="s">
        <v>3270</v>
      </c>
      <c r="C886" s="58" t="s">
        <v>188</v>
      </c>
      <c r="D886" s="59" t="s">
        <v>3345</v>
      </c>
      <c r="E886" s="78" t="s">
        <v>3337</v>
      </c>
      <c r="F886" s="58" t="s">
        <v>3270</v>
      </c>
    </row>
    <row r="887" spans="1:6">
      <c r="A887" s="58" t="s">
        <v>756</v>
      </c>
      <c r="B887" s="58" t="s">
        <v>3270</v>
      </c>
      <c r="C887" s="58" t="s">
        <v>188</v>
      </c>
      <c r="D887" s="59" t="s">
        <v>3345</v>
      </c>
      <c r="E887" s="78" t="s">
        <v>3337</v>
      </c>
      <c r="F887" s="58" t="s">
        <v>3270</v>
      </c>
    </row>
    <row r="888" spans="1:6">
      <c r="A888" s="58" t="s">
        <v>631</v>
      </c>
      <c r="B888" s="58" t="s">
        <v>3270</v>
      </c>
      <c r="C888" s="58" t="s">
        <v>188</v>
      </c>
      <c r="D888" s="59" t="s">
        <v>3345</v>
      </c>
      <c r="E888" s="78" t="s">
        <v>3337</v>
      </c>
      <c r="F888" s="58" t="s">
        <v>3270</v>
      </c>
    </row>
    <row r="889" spans="1:6">
      <c r="A889" s="58" t="s">
        <v>782</v>
      </c>
      <c r="B889" s="58" t="s">
        <v>3270</v>
      </c>
      <c r="C889" s="58" t="s">
        <v>188</v>
      </c>
      <c r="D889" s="59" t="s">
        <v>3345</v>
      </c>
      <c r="E889" s="78" t="s">
        <v>3337</v>
      </c>
      <c r="F889" s="58" t="s">
        <v>3270</v>
      </c>
    </row>
    <row r="890" spans="1:6">
      <c r="A890" s="58" t="s">
        <v>930</v>
      </c>
      <c r="B890" s="58" t="s">
        <v>3270</v>
      </c>
      <c r="C890" s="58" t="s">
        <v>188</v>
      </c>
      <c r="D890" s="59" t="s">
        <v>3345</v>
      </c>
      <c r="E890" s="78" t="s">
        <v>3337</v>
      </c>
      <c r="F890" s="58" t="s">
        <v>3270</v>
      </c>
    </row>
    <row r="891" spans="1:6">
      <c r="A891" s="58" t="s">
        <v>3240</v>
      </c>
      <c r="B891" s="58" t="s">
        <v>3270</v>
      </c>
      <c r="C891" s="58" t="s">
        <v>188</v>
      </c>
      <c r="D891" s="59" t="s">
        <v>3345</v>
      </c>
      <c r="E891" s="78" t="s">
        <v>3337</v>
      </c>
      <c r="F891" s="58" t="s">
        <v>3270</v>
      </c>
    </row>
    <row r="892" spans="1:6">
      <c r="A892" s="58" t="s">
        <v>757</v>
      </c>
      <c r="B892" s="58" t="s">
        <v>3270</v>
      </c>
      <c r="C892" s="58" t="s">
        <v>188</v>
      </c>
      <c r="D892" s="59" t="s">
        <v>3345</v>
      </c>
      <c r="E892" s="78" t="s">
        <v>3337</v>
      </c>
      <c r="F892" s="58" t="s">
        <v>3270</v>
      </c>
    </row>
    <row r="893" spans="1:6">
      <c r="A893" s="58" t="s">
        <v>3241</v>
      </c>
      <c r="B893" s="58" t="s">
        <v>3270</v>
      </c>
      <c r="C893" s="58" t="s">
        <v>188</v>
      </c>
      <c r="D893" s="59" t="s">
        <v>3345</v>
      </c>
      <c r="E893" s="78" t="s">
        <v>3337</v>
      </c>
      <c r="F893" s="58" t="s">
        <v>3270</v>
      </c>
    </row>
    <row r="894" spans="1:6">
      <c r="A894" s="58" t="s">
        <v>666</v>
      </c>
      <c r="B894" s="58" t="s">
        <v>3270</v>
      </c>
      <c r="C894" s="58" t="s">
        <v>188</v>
      </c>
      <c r="D894" s="59" t="s">
        <v>3345</v>
      </c>
      <c r="E894" s="78" t="s">
        <v>3337</v>
      </c>
      <c r="F894" s="58" t="s">
        <v>3270</v>
      </c>
    </row>
    <row r="895" spans="1:6">
      <c r="A895" s="58" t="s">
        <v>918</v>
      </c>
      <c r="B895" s="58" t="s">
        <v>3270</v>
      </c>
      <c r="C895" s="58" t="s">
        <v>188</v>
      </c>
      <c r="D895" s="59" t="s">
        <v>3345</v>
      </c>
      <c r="E895" s="78" t="s">
        <v>3337</v>
      </c>
      <c r="F895" s="58" t="s">
        <v>3270</v>
      </c>
    </row>
    <row r="896" spans="1:6">
      <c r="A896" s="58" t="s">
        <v>656</v>
      </c>
      <c r="B896" s="58" t="s">
        <v>3270</v>
      </c>
      <c r="C896" s="58" t="s">
        <v>188</v>
      </c>
      <c r="D896" s="59" t="s">
        <v>3345</v>
      </c>
      <c r="E896" s="78" t="s">
        <v>3337</v>
      </c>
      <c r="F896" s="58" t="s">
        <v>3270</v>
      </c>
    </row>
    <row r="897" spans="1:6">
      <c r="A897" s="58" t="s">
        <v>864</v>
      </c>
      <c r="B897" s="58" t="s">
        <v>3270</v>
      </c>
      <c r="C897" s="58" t="s">
        <v>188</v>
      </c>
      <c r="D897" s="59" t="s">
        <v>3345</v>
      </c>
      <c r="E897" s="78" t="s">
        <v>3337</v>
      </c>
      <c r="F897" s="58" t="s">
        <v>3270</v>
      </c>
    </row>
    <row r="898" spans="1:6">
      <c r="A898" s="58" t="s">
        <v>865</v>
      </c>
      <c r="B898" s="58" t="s">
        <v>3270</v>
      </c>
      <c r="C898" s="58" t="s">
        <v>188</v>
      </c>
      <c r="D898" s="59" t="s">
        <v>3345</v>
      </c>
      <c r="E898" s="78" t="s">
        <v>3337</v>
      </c>
      <c r="F898" s="58" t="s">
        <v>3270</v>
      </c>
    </row>
    <row r="899" spans="1:6">
      <c r="A899" s="58" t="s">
        <v>679</v>
      </c>
      <c r="B899" s="58" t="s">
        <v>3270</v>
      </c>
      <c r="C899" s="58" t="s">
        <v>188</v>
      </c>
      <c r="D899" s="59" t="s">
        <v>3345</v>
      </c>
      <c r="E899" s="78" t="s">
        <v>3337</v>
      </c>
      <c r="F899" s="58" t="s">
        <v>3270</v>
      </c>
    </row>
    <row r="900" spans="1:6">
      <c r="A900" s="58" t="s">
        <v>657</v>
      </c>
      <c r="B900" s="58" t="s">
        <v>3270</v>
      </c>
      <c r="C900" s="58" t="s">
        <v>188</v>
      </c>
      <c r="D900" s="59" t="s">
        <v>3345</v>
      </c>
      <c r="E900" s="78" t="s">
        <v>3337</v>
      </c>
      <c r="F900" s="58" t="s">
        <v>3270</v>
      </c>
    </row>
    <row r="901" spans="1:6">
      <c r="A901" s="58" t="s">
        <v>278</v>
      </c>
      <c r="B901" s="58" t="s">
        <v>3270</v>
      </c>
      <c r="C901" s="58" t="s">
        <v>188</v>
      </c>
      <c r="D901" s="59" t="s">
        <v>3345</v>
      </c>
      <c r="E901" s="78" t="s">
        <v>3337</v>
      </c>
      <c r="F901" s="58" t="s">
        <v>3270</v>
      </c>
    </row>
    <row r="902" spans="1:6">
      <c r="A902" s="58" t="s">
        <v>3242</v>
      </c>
      <c r="B902" s="58" t="s">
        <v>3270</v>
      </c>
      <c r="C902" s="58" t="s">
        <v>188</v>
      </c>
      <c r="D902" s="59" t="s">
        <v>3345</v>
      </c>
      <c r="E902" s="78" t="s">
        <v>3337</v>
      </c>
      <c r="F902" s="58" t="s">
        <v>3270</v>
      </c>
    </row>
    <row r="903" spans="1:6">
      <c r="A903" s="58" t="s">
        <v>3243</v>
      </c>
      <c r="B903" s="58" t="s">
        <v>3270</v>
      </c>
      <c r="C903" s="58" t="s">
        <v>188</v>
      </c>
      <c r="D903" s="59" t="s">
        <v>3345</v>
      </c>
      <c r="E903" s="78" t="s">
        <v>3337</v>
      </c>
      <c r="F903" s="58" t="s">
        <v>3270</v>
      </c>
    </row>
    <row r="904" spans="1:6">
      <c r="A904" s="58" t="s">
        <v>3244</v>
      </c>
      <c r="B904" s="58" t="s">
        <v>3270</v>
      </c>
      <c r="C904" s="58" t="s">
        <v>188</v>
      </c>
      <c r="D904" s="59" t="s">
        <v>3345</v>
      </c>
      <c r="E904" s="78" t="s">
        <v>3337</v>
      </c>
      <c r="F904" s="58" t="s">
        <v>3270</v>
      </c>
    </row>
    <row r="905" spans="1:6">
      <c r="A905" s="58" t="s">
        <v>658</v>
      </c>
      <c r="B905" s="58" t="s">
        <v>3270</v>
      </c>
      <c r="C905" s="58" t="s">
        <v>188</v>
      </c>
      <c r="D905" s="59" t="s">
        <v>3345</v>
      </c>
      <c r="E905" s="78" t="s">
        <v>3337</v>
      </c>
      <c r="F905" s="58" t="s">
        <v>3270</v>
      </c>
    </row>
    <row r="906" spans="1:6">
      <c r="A906" s="58" t="s">
        <v>866</v>
      </c>
      <c r="B906" s="58" t="s">
        <v>3270</v>
      </c>
      <c r="C906" s="58" t="s">
        <v>188</v>
      </c>
      <c r="D906" s="59" t="s">
        <v>3345</v>
      </c>
      <c r="E906" s="78" t="s">
        <v>3337</v>
      </c>
      <c r="F906" s="58" t="s">
        <v>3270</v>
      </c>
    </row>
    <row r="907" spans="1:6">
      <c r="A907" s="58" t="s">
        <v>915</v>
      </c>
      <c r="B907" s="58" t="s">
        <v>3270</v>
      </c>
      <c r="C907" s="58" t="s">
        <v>188</v>
      </c>
      <c r="D907" s="59" t="s">
        <v>3345</v>
      </c>
      <c r="E907" s="78" t="s">
        <v>3337</v>
      </c>
      <c r="F907" s="58" t="s">
        <v>3270</v>
      </c>
    </row>
    <row r="908" spans="1:6">
      <c r="A908" s="58" t="s">
        <v>680</v>
      </c>
      <c r="B908" s="58" t="s">
        <v>3270</v>
      </c>
      <c r="C908" s="58" t="s">
        <v>188</v>
      </c>
      <c r="D908" s="59" t="s">
        <v>3345</v>
      </c>
      <c r="E908" s="78" t="s">
        <v>3337</v>
      </c>
      <c r="F908" s="58" t="s">
        <v>3270</v>
      </c>
    </row>
    <row r="909" spans="1:6">
      <c r="A909" s="58" t="s">
        <v>296</v>
      </c>
      <c r="B909" s="58" t="s">
        <v>3270</v>
      </c>
      <c r="C909" s="58" t="s">
        <v>188</v>
      </c>
      <c r="D909" s="59" t="s">
        <v>3345</v>
      </c>
      <c r="E909" s="78" t="s">
        <v>3337</v>
      </c>
      <c r="F909" s="58" t="s">
        <v>3270</v>
      </c>
    </row>
    <row r="910" spans="1:6">
      <c r="A910" s="58" t="s">
        <v>494</v>
      </c>
      <c r="B910" s="58" t="s">
        <v>3270</v>
      </c>
      <c r="C910" s="58" t="s">
        <v>188</v>
      </c>
      <c r="D910" s="59" t="s">
        <v>3345</v>
      </c>
      <c r="E910" s="78" t="s">
        <v>3337</v>
      </c>
      <c r="F910" s="58" t="s">
        <v>3270</v>
      </c>
    </row>
    <row r="911" spans="1:6">
      <c r="A911" s="58" t="s">
        <v>681</v>
      </c>
      <c r="B911" s="58" t="s">
        <v>3270</v>
      </c>
      <c r="C911" s="58" t="s">
        <v>188</v>
      </c>
      <c r="D911" s="59" t="s">
        <v>3345</v>
      </c>
      <c r="E911" s="78" t="s">
        <v>3337</v>
      </c>
      <c r="F911" s="58" t="s">
        <v>3270</v>
      </c>
    </row>
    <row r="912" spans="1:6">
      <c r="A912" s="58" t="s">
        <v>682</v>
      </c>
      <c r="B912" s="58" t="s">
        <v>3270</v>
      </c>
      <c r="C912" s="58" t="s">
        <v>188</v>
      </c>
      <c r="D912" s="59" t="s">
        <v>3345</v>
      </c>
      <c r="E912" s="78" t="s">
        <v>3337</v>
      </c>
      <c r="F912" s="58" t="s">
        <v>3270</v>
      </c>
    </row>
    <row r="913" spans="1:6">
      <c r="A913" s="58" t="s">
        <v>671</v>
      </c>
      <c r="B913" s="58" t="s">
        <v>3270</v>
      </c>
      <c r="C913" s="58" t="s">
        <v>188</v>
      </c>
      <c r="D913" s="59" t="s">
        <v>3345</v>
      </c>
      <c r="E913" s="78" t="s">
        <v>3337</v>
      </c>
      <c r="F913" s="58" t="s">
        <v>3270</v>
      </c>
    </row>
    <row r="914" spans="1:6">
      <c r="A914" s="58" t="s">
        <v>922</v>
      </c>
      <c r="B914" s="58" t="s">
        <v>3270</v>
      </c>
      <c r="C914" s="58" t="s">
        <v>188</v>
      </c>
      <c r="D914" s="59" t="s">
        <v>3345</v>
      </c>
      <c r="E914" s="78" t="s">
        <v>3337</v>
      </c>
      <c r="F914" s="58" t="s">
        <v>3270</v>
      </c>
    </row>
    <row r="915" spans="1:6">
      <c r="A915" s="58" t="s">
        <v>525</v>
      </c>
      <c r="B915" s="58" t="s">
        <v>3270</v>
      </c>
      <c r="C915" s="58" t="s">
        <v>188</v>
      </c>
      <c r="D915" s="59" t="s">
        <v>3345</v>
      </c>
      <c r="E915" s="78" t="s">
        <v>3337</v>
      </c>
      <c r="F915" s="58" t="s">
        <v>3270</v>
      </c>
    </row>
    <row r="916" spans="1:6">
      <c r="A916" s="58" t="s">
        <v>944</v>
      </c>
      <c r="B916" s="58" t="s">
        <v>3270</v>
      </c>
      <c r="C916" s="58" t="s">
        <v>188</v>
      </c>
      <c r="D916" s="59" t="s">
        <v>3345</v>
      </c>
      <c r="E916" s="78" t="s">
        <v>3337</v>
      </c>
      <c r="F916" s="58" t="s">
        <v>3270</v>
      </c>
    </row>
    <row r="917" spans="1:6">
      <c r="A917" s="58" t="s">
        <v>634</v>
      </c>
      <c r="B917" s="58" t="s">
        <v>3270</v>
      </c>
      <c r="C917" s="58" t="s">
        <v>188</v>
      </c>
      <c r="D917" s="59" t="s">
        <v>3345</v>
      </c>
      <c r="E917" s="78" t="s">
        <v>3337</v>
      </c>
      <c r="F917" s="58" t="s">
        <v>3270</v>
      </c>
    </row>
    <row r="918" spans="1:6">
      <c r="A918" s="58" t="s">
        <v>705</v>
      </c>
      <c r="B918" s="58" t="s">
        <v>3270</v>
      </c>
      <c r="C918" s="58" t="s">
        <v>188</v>
      </c>
      <c r="D918" s="59" t="s">
        <v>3345</v>
      </c>
      <c r="E918" s="78" t="s">
        <v>3337</v>
      </c>
      <c r="F918" s="58" t="s">
        <v>3270</v>
      </c>
    </row>
    <row r="919" spans="1:6">
      <c r="A919" s="58" t="s">
        <v>683</v>
      </c>
      <c r="B919" s="58" t="s">
        <v>3270</v>
      </c>
      <c r="C919" s="58" t="s">
        <v>188</v>
      </c>
      <c r="D919" s="59" t="s">
        <v>3345</v>
      </c>
      <c r="E919" s="78" t="s">
        <v>3337</v>
      </c>
      <c r="F919" s="58" t="s">
        <v>3270</v>
      </c>
    </row>
    <row r="920" spans="1:6">
      <c r="A920" s="58" t="s">
        <v>784</v>
      </c>
      <c r="B920" s="58" t="s">
        <v>3270</v>
      </c>
      <c r="C920" s="58" t="s">
        <v>188</v>
      </c>
      <c r="D920" s="59" t="s">
        <v>3345</v>
      </c>
      <c r="E920" s="78" t="s">
        <v>3337</v>
      </c>
      <c r="F920" s="58" t="s">
        <v>3270</v>
      </c>
    </row>
    <row r="921" spans="1:6">
      <c r="A921" s="58" t="s">
        <v>3245</v>
      </c>
      <c r="B921" s="58" t="s">
        <v>3270</v>
      </c>
      <c r="C921" s="58" t="s">
        <v>188</v>
      </c>
      <c r="D921" s="59" t="s">
        <v>3345</v>
      </c>
      <c r="E921" s="78" t="s">
        <v>3337</v>
      </c>
      <c r="F921" s="58" t="s">
        <v>3270</v>
      </c>
    </row>
    <row r="922" spans="1:6">
      <c r="A922" s="58" t="s">
        <v>3246</v>
      </c>
      <c r="B922" s="58" t="s">
        <v>3270</v>
      </c>
      <c r="C922" s="58" t="s">
        <v>188</v>
      </c>
      <c r="D922" s="59" t="s">
        <v>3345</v>
      </c>
      <c r="E922" s="78" t="s">
        <v>3337</v>
      </c>
      <c r="F922" s="58" t="s">
        <v>3270</v>
      </c>
    </row>
    <row r="923" spans="1:6">
      <c r="A923" s="58" t="s">
        <v>672</v>
      </c>
      <c r="B923" s="58" t="s">
        <v>3270</v>
      </c>
      <c r="C923" s="58" t="s">
        <v>188</v>
      </c>
      <c r="D923" s="59" t="s">
        <v>3345</v>
      </c>
      <c r="E923" s="78" t="s">
        <v>3337</v>
      </c>
      <c r="F923" s="58" t="s">
        <v>3270</v>
      </c>
    </row>
    <row r="924" spans="1:6">
      <c r="A924" s="58" t="s">
        <v>968</v>
      </c>
      <c r="B924" s="58" t="s">
        <v>3270</v>
      </c>
      <c r="C924" s="58" t="s">
        <v>188</v>
      </c>
      <c r="D924" s="59" t="s">
        <v>3345</v>
      </c>
      <c r="E924" s="78" t="s">
        <v>3337</v>
      </c>
      <c r="F924" s="58" t="s">
        <v>3270</v>
      </c>
    </row>
    <row r="925" spans="1:6">
      <c r="A925" s="58" t="s">
        <v>3232</v>
      </c>
      <c r="B925" s="58" t="s">
        <v>3270</v>
      </c>
      <c r="C925" s="58" t="s">
        <v>188</v>
      </c>
      <c r="D925" s="59" t="s">
        <v>3345</v>
      </c>
      <c r="E925" s="78" t="s">
        <v>3337</v>
      </c>
      <c r="F925" s="58" t="s">
        <v>3270</v>
      </c>
    </row>
    <row r="926" spans="1:6">
      <c r="A926" s="58" t="s">
        <v>708</v>
      </c>
      <c r="B926" s="58" t="s">
        <v>3270</v>
      </c>
      <c r="C926" s="58" t="s">
        <v>188</v>
      </c>
      <c r="D926" s="59" t="s">
        <v>3345</v>
      </c>
      <c r="E926" s="78" t="s">
        <v>3337</v>
      </c>
      <c r="F926" s="58" t="s">
        <v>3270</v>
      </c>
    </row>
    <row r="927" spans="1:6">
      <c r="A927" s="58" t="s">
        <v>498</v>
      </c>
      <c r="B927" s="58" t="s">
        <v>3270</v>
      </c>
      <c r="C927" s="58" t="s">
        <v>188</v>
      </c>
      <c r="D927" s="59" t="s">
        <v>3345</v>
      </c>
      <c r="E927" s="78" t="s">
        <v>3337</v>
      </c>
      <c r="F927" s="58" t="s">
        <v>3270</v>
      </c>
    </row>
    <row r="928" spans="1:6">
      <c r="A928" s="58" t="s">
        <v>546</v>
      </c>
      <c r="B928" s="58" t="s">
        <v>3270</v>
      </c>
      <c r="C928" s="58" t="s">
        <v>188</v>
      </c>
      <c r="D928" s="59" t="s">
        <v>3345</v>
      </c>
      <c r="E928" s="78" t="s">
        <v>3337</v>
      </c>
      <c r="F928" s="58" t="s">
        <v>3270</v>
      </c>
    </row>
    <row r="929" spans="1:6">
      <c r="A929" s="58" t="s">
        <v>3247</v>
      </c>
      <c r="B929" s="58" t="s">
        <v>3270</v>
      </c>
      <c r="C929" s="58" t="s">
        <v>188</v>
      </c>
      <c r="D929" s="59" t="s">
        <v>3345</v>
      </c>
      <c r="E929" s="78" t="s">
        <v>3337</v>
      </c>
      <c r="F929" s="58" t="s">
        <v>3270</v>
      </c>
    </row>
    <row r="930" spans="1:6">
      <c r="A930" s="58" t="s">
        <v>3248</v>
      </c>
      <c r="B930" s="58" t="s">
        <v>3270</v>
      </c>
      <c r="C930" s="58" t="s">
        <v>188</v>
      </c>
      <c r="D930" s="59" t="s">
        <v>3345</v>
      </c>
      <c r="E930" s="78" t="s">
        <v>3337</v>
      </c>
      <c r="F930" s="58" t="s">
        <v>3270</v>
      </c>
    </row>
    <row r="931" spans="1:6">
      <c r="A931" s="58" t="s">
        <v>239</v>
      </c>
      <c r="B931" s="58" t="s">
        <v>3270</v>
      </c>
      <c r="C931" s="58" t="s">
        <v>188</v>
      </c>
      <c r="D931" s="59" t="s">
        <v>3345</v>
      </c>
      <c r="E931" s="78" t="s">
        <v>3337</v>
      </c>
      <c r="F931" s="58" t="s">
        <v>3270</v>
      </c>
    </row>
    <row r="932" spans="1:6">
      <c r="A932" s="58" t="s">
        <v>963</v>
      </c>
      <c r="B932" s="58" t="s">
        <v>3270</v>
      </c>
      <c r="C932" s="58" t="s">
        <v>188</v>
      </c>
      <c r="D932" s="59" t="s">
        <v>3345</v>
      </c>
      <c r="E932" s="78" t="s">
        <v>3337</v>
      </c>
      <c r="F932" s="58" t="s">
        <v>3270</v>
      </c>
    </row>
    <row r="933" spans="1:6">
      <c r="A933" s="58" t="s">
        <v>688</v>
      </c>
      <c r="B933" s="58" t="s">
        <v>3270</v>
      </c>
      <c r="C933" s="58" t="s">
        <v>188</v>
      </c>
      <c r="D933" s="59" t="s">
        <v>3345</v>
      </c>
      <c r="E933" s="78" t="s">
        <v>3337</v>
      </c>
      <c r="F933" s="58" t="s">
        <v>3270</v>
      </c>
    </row>
    <row r="934" spans="1:6">
      <c r="A934" s="58" t="s">
        <v>3249</v>
      </c>
      <c r="B934" s="58" t="s">
        <v>3270</v>
      </c>
      <c r="C934" s="58" t="s">
        <v>188</v>
      </c>
      <c r="D934" s="59" t="s">
        <v>3345</v>
      </c>
      <c r="E934" s="78" t="s">
        <v>3337</v>
      </c>
      <c r="F934" s="58" t="s">
        <v>3270</v>
      </c>
    </row>
    <row r="935" spans="1:6">
      <c r="A935" s="58" t="s">
        <v>3250</v>
      </c>
      <c r="B935" s="58" t="s">
        <v>3270</v>
      </c>
      <c r="C935" s="58" t="s">
        <v>188</v>
      </c>
      <c r="D935" s="59" t="s">
        <v>3345</v>
      </c>
      <c r="E935" s="78" t="s">
        <v>3337</v>
      </c>
      <c r="F935" s="58" t="s">
        <v>3270</v>
      </c>
    </row>
    <row r="936" spans="1:6">
      <c r="A936" s="58" t="s">
        <v>786</v>
      </c>
      <c r="B936" s="58" t="s">
        <v>3270</v>
      </c>
      <c r="C936" s="58" t="s">
        <v>188</v>
      </c>
      <c r="D936" s="59" t="s">
        <v>3345</v>
      </c>
      <c r="E936" s="78" t="s">
        <v>3337</v>
      </c>
      <c r="F936" s="58" t="s">
        <v>3270</v>
      </c>
    </row>
    <row r="937" spans="1:6">
      <c r="A937" s="58" t="s">
        <v>787</v>
      </c>
      <c r="B937" s="58" t="s">
        <v>3270</v>
      </c>
      <c r="C937" s="58" t="s">
        <v>188</v>
      </c>
      <c r="D937" s="59" t="s">
        <v>3345</v>
      </c>
      <c r="E937" s="78" t="s">
        <v>3337</v>
      </c>
      <c r="F937" s="58" t="s">
        <v>3270</v>
      </c>
    </row>
    <row r="938" spans="1:6">
      <c r="A938" s="58" t="s">
        <v>924</v>
      </c>
      <c r="B938" s="58" t="s">
        <v>3270</v>
      </c>
      <c r="C938" s="58" t="s">
        <v>188</v>
      </c>
      <c r="D938" s="59" t="s">
        <v>3345</v>
      </c>
      <c r="E938" s="78" t="s">
        <v>3337</v>
      </c>
      <c r="F938" s="58" t="s">
        <v>3270</v>
      </c>
    </row>
    <row r="939" spans="1:6">
      <c r="A939" s="58" t="s">
        <v>566</v>
      </c>
      <c r="B939" s="58" t="s">
        <v>3270</v>
      </c>
      <c r="C939" s="58" t="s">
        <v>188</v>
      </c>
      <c r="D939" s="59" t="s">
        <v>3345</v>
      </c>
      <c r="E939" s="78" t="s">
        <v>3337</v>
      </c>
      <c r="F939" s="58" t="s">
        <v>3270</v>
      </c>
    </row>
    <row r="940" spans="1:6">
      <c r="A940" s="58" t="s">
        <v>562</v>
      </c>
      <c r="B940" s="58" t="s">
        <v>3270</v>
      </c>
      <c r="C940" s="58" t="s">
        <v>188</v>
      </c>
      <c r="D940" s="59" t="s">
        <v>3345</v>
      </c>
      <c r="E940" s="78" t="s">
        <v>3337</v>
      </c>
      <c r="F940" s="58" t="s">
        <v>3270</v>
      </c>
    </row>
    <row r="941" spans="1:6">
      <c r="A941" s="58" t="s">
        <v>661</v>
      </c>
      <c r="B941" s="58" t="s">
        <v>3270</v>
      </c>
      <c r="C941" s="58" t="s">
        <v>188</v>
      </c>
      <c r="D941" s="59" t="s">
        <v>3345</v>
      </c>
      <c r="E941" s="78" t="s">
        <v>3337</v>
      </c>
      <c r="F941" s="58" t="s">
        <v>3270</v>
      </c>
    </row>
    <row r="942" spans="1:6">
      <c r="A942" s="58" t="s">
        <v>870</v>
      </c>
      <c r="B942" s="58" t="s">
        <v>3270</v>
      </c>
      <c r="C942" s="58" t="s">
        <v>188</v>
      </c>
      <c r="D942" s="59" t="s">
        <v>3345</v>
      </c>
      <c r="E942" s="78" t="s">
        <v>3337</v>
      </c>
      <c r="F942" s="58" t="s">
        <v>3270</v>
      </c>
    </row>
    <row r="943" spans="1:6">
      <c r="A943" s="58" t="s">
        <v>872</v>
      </c>
      <c r="B943" s="58" t="s">
        <v>3270</v>
      </c>
      <c r="C943" s="58" t="s">
        <v>188</v>
      </c>
      <c r="D943" s="59" t="s">
        <v>3345</v>
      </c>
      <c r="E943" s="78" t="s">
        <v>3337</v>
      </c>
      <c r="F943" s="58" t="s">
        <v>3270</v>
      </c>
    </row>
    <row r="944" spans="1:6">
      <c r="A944" s="58" t="s">
        <v>250</v>
      </c>
      <c r="B944" s="58" t="s">
        <v>3271</v>
      </c>
      <c r="C944" s="58" t="s">
        <v>3359</v>
      </c>
      <c r="D944" s="59" t="s">
        <v>3346</v>
      </c>
      <c r="E944" s="78" t="s">
        <v>3338</v>
      </c>
      <c r="F944" s="58" t="s">
        <v>3271</v>
      </c>
    </row>
    <row r="945" spans="1:6">
      <c r="A945" s="58" t="s">
        <v>2069</v>
      </c>
      <c r="B945" s="58" t="s">
        <v>3271</v>
      </c>
      <c r="C945" s="58" t="s">
        <v>3359</v>
      </c>
      <c r="D945" s="59" t="s">
        <v>3346</v>
      </c>
      <c r="E945" s="78" t="s">
        <v>3338</v>
      </c>
      <c r="F945" s="58" t="s">
        <v>3271</v>
      </c>
    </row>
    <row r="946" spans="1:6">
      <c r="A946" s="58" t="s">
        <v>297</v>
      </c>
      <c r="B946" s="58" t="s">
        <v>3271</v>
      </c>
      <c r="C946" s="58" t="s">
        <v>3359</v>
      </c>
      <c r="D946" s="59" t="s">
        <v>3346</v>
      </c>
      <c r="E946" s="78" t="s">
        <v>3338</v>
      </c>
      <c r="F946" s="58" t="s">
        <v>3271</v>
      </c>
    </row>
    <row r="947" spans="1:6">
      <c r="A947" s="58" t="s">
        <v>2071</v>
      </c>
      <c r="B947" s="58" t="s">
        <v>3271</v>
      </c>
      <c r="C947" s="58" t="s">
        <v>3359</v>
      </c>
      <c r="D947" s="59" t="s">
        <v>3346</v>
      </c>
      <c r="E947" s="78" t="s">
        <v>3338</v>
      </c>
      <c r="F947" s="58" t="s">
        <v>3271</v>
      </c>
    </row>
    <row r="948" spans="1:6">
      <c r="A948" s="58" t="s">
        <v>298</v>
      </c>
      <c r="B948" s="58" t="s">
        <v>3271</v>
      </c>
      <c r="C948" s="58" t="s">
        <v>3359</v>
      </c>
      <c r="D948" s="59" t="s">
        <v>3346</v>
      </c>
      <c r="E948" s="78" t="s">
        <v>3338</v>
      </c>
      <c r="F948" s="58" t="s">
        <v>3271</v>
      </c>
    </row>
    <row r="949" spans="1:6">
      <c r="A949" s="58" t="s">
        <v>299</v>
      </c>
      <c r="B949" s="58" t="s">
        <v>3271</v>
      </c>
      <c r="C949" s="58" t="s">
        <v>3359</v>
      </c>
      <c r="D949" s="59" t="s">
        <v>3346</v>
      </c>
      <c r="E949" s="78" t="s">
        <v>3338</v>
      </c>
      <c r="F949" s="58" t="s">
        <v>3271</v>
      </c>
    </row>
    <row r="950" spans="1:6">
      <c r="A950" s="58" t="s">
        <v>300</v>
      </c>
      <c r="B950" s="58" t="s">
        <v>3271</v>
      </c>
      <c r="C950" s="58" t="s">
        <v>3359</v>
      </c>
      <c r="D950" s="59" t="s">
        <v>3346</v>
      </c>
      <c r="E950" s="78" t="s">
        <v>3338</v>
      </c>
      <c r="F950" s="58" t="s">
        <v>3271</v>
      </c>
    </row>
    <row r="951" spans="1:6">
      <c r="A951" s="58" t="s">
        <v>301</v>
      </c>
      <c r="B951" s="58" t="s">
        <v>3271</v>
      </c>
      <c r="C951" s="58" t="s">
        <v>3359</v>
      </c>
      <c r="D951" s="59" t="s">
        <v>3346</v>
      </c>
      <c r="E951" s="78" t="s">
        <v>3338</v>
      </c>
      <c r="F951" s="58" t="s">
        <v>3271</v>
      </c>
    </row>
    <row r="952" spans="1:6">
      <c r="A952" s="58" t="s">
        <v>2072</v>
      </c>
      <c r="B952" s="58" t="s">
        <v>3271</v>
      </c>
      <c r="C952" s="58" t="s">
        <v>3359</v>
      </c>
      <c r="D952" s="59" t="s">
        <v>3346</v>
      </c>
      <c r="E952" s="78" t="s">
        <v>3338</v>
      </c>
      <c r="F952" s="58" t="s">
        <v>3271</v>
      </c>
    </row>
    <row r="953" spans="1:6">
      <c r="A953" s="58" t="s">
        <v>2073</v>
      </c>
      <c r="B953" s="58" t="s">
        <v>3271</v>
      </c>
      <c r="C953" s="58" t="s">
        <v>3359</v>
      </c>
      <c r="D953" s="59" t="s">
        <v>3346</v>
      </c>
      <c r="E953" s="78" t="s">
        <v>3338</v>
      </c>
      <c r="F953" s="58" t="s">
        <v>3271</v>
      </c>
    </row>
    <row r="954" spans="1:6">
      <c r="A954" s="58" t="s">
        <v>302</v>
      </c>
      <c r="B954" s="58" t="s">
        <v>3271</v>
      </c>
      <c r="C954" s="58" t="s">
        <v>3359</v>
      </c>
      <c r="D954" s="59" t="s">
        <v>3346</v>
      </c>
      <c r="E954" s="78" t="s">
        <v>3338</v>
      </c>
      <c r="F954" s="58" t="s">
        <v>3271</v>
      </c>
    </row>
    <row r="955" spans="1:6">
      <c r="A955" s="58" t="s">
        <v>2074</v>
      </c>
      <c r="B955" s="58" t="s">
        <v>3271</v>
      </c>
      <c r="C955" s="58" t="s">
        <v>3359</v>
      </c>
      <c r="D955" s="59" t="s">
        <v>3346</v>
      </c>
      <c r="E955" s="78" t="s">
        <v>3338</v>
      </c>
      <c r="F955" s="58" t="s">
        <v>3271</v>
      </c>
    </row>
    <row r="956" spans="1:6">
      <c r="A956" s="58" t="s">
        <v>2075</v>
      </c>
      <c r="B956" s="58" t="s">
        <v>3271</v>
      </c>
      <c r="C956" s="58" t="s">
        <v>3359</v>
      </c>
      <c r="D956" s="59" t="s">
        <v>3346</v>
      </c>
      <c r="E956" s="78" t="s">
        <v>3338</v>
      </c>
      <c r="F956" s="58" t="s">
        <v>3271</v>
      </c>
    </row>
    <row r="957" spans="1:6">
      <c r="A957" s="58" t="s">
        <v>2076</v>
      </c>
      <c r="B957" s="58" t="s">
        <v>3271</v>
      </c>
      <c r="C957" s="58" t="s">
        <v>3359</v>
      </c>
      <c r="D957" s="59" t="s">
        <v>3346</v>
      </c>
      <c r="E957" s="78" t="s">
        <v>3338</v>
      </c>
      <c r="F957" s="58" t="s">
        <v>3271</v>
      </c>
    </row>
    <row r="958" spans="1:6">
      <c r="A958" s="58" t="s">
        <v>303</v>
      </c>
      <c r="B958" s="58" t="s">
        <v>3271</v>
      </c>
      <c r="C958" s="58" t="s">
        <v>3359</v>
      </c>
      <c r="D958" s="59" t="s">
        <v>3346</v>
      </c>
      <c r="E958" s="78" t="s">
        <v>3338</v>
      </c>
      <c r="F958" s="58" t="s">
        <v>3271</v>
      </c>
    </row>
    <row r="959" spans="1:6">
      <c r="A959" s="58" t="s">
        <v>2077</v>
      </c>
      <c r="B959" s="58" t="s">
        <v>3271</v>
      </c>
      <c r="C959" s="58" t="s">
        <v>3359</v>
      </c>
      <c r="D959" s="59" t="s">
        <v>3346</v>
      </c>
      <c r="E959" s="78" t="s">
        <v>3338</v>
      </c>
      <c r="F959" s="58" t="s">
        <v>3271</v>
      </c>
    </row>
    <row r="960" spans="1:6">
      <c r="A960" s="58" t="s">
        <v>2078</v>
      </c>
      <c r="B960" s="58" t="s">
        <v>3271</v>
      </c>
      <c r="C960" s="58" t="s">
        <v>3359</v>
      </c>
      <c r="D960" s="59" t="s">
        <v>3346</v>
      </c>
      <c r="E960" s="78" t="s">
        <v>3338</v>
      </c>
      <c r="F960" s="58" t="s">
        <v>3271</v>
      </c>
    </row>
    <row r="961" spans="1:6">
      <c r="A961" s="58" t="s">
        <v>2079</v>
      </c>
      <c r="B961" s="58" t="s">
        <v>3271</v>
      </c>
      <c r="C961" s="58" t="s">
        <v>3359</v>
      </c>
      <c r="D961" s="59" t="s">
        <v>3346</v>
      </c>
      <c r="E961" s="78" t="s">
        <v>3338</v>
      </c>
      <c r="F961" s="58" t="s">
        <v>3271</v>
      </c>
    </row>
    <row r="962" spans="1:6">
      <c r="A962" s="58" t="s">
        <v>304</v>
      </c>
      <c r="B962" s="58" t="s">
        <v>3271</v>
      </c>
      <c r="C962" s="58" t="s">
        <v>3359</v>
      </c>
      <c r="D962" s="59" t="s">
        <v>3346</v>
      </c>
      <c r="E962" s="78" t="s">
        <v>3338</v>
      </c>
      <c r="F962" s="58" t="s">
        <v>3271</v>
      </c>
    </row>
    <row r="963" spans="1:6">
      <c r="A963" s="58" t="s">
        <v>2080</v>
      </c>
      <c r="B963" s="58" t="s">
        <v>3271</v>
      </c>
      <c r="C963" s="58" t="s">
        <v>3359</v>
      </c>
      <c r="D963" s="59" t="s">
        <v>3346</v>
      </c>
      <c r="E963" s="78" t="s">
        <v>3338</v>
      </c>
      <c r="F963" s="58" t="s">
        <v>3271</v>
      </c>
    </row>
    <row r="964" spans="1:6">
      <c r="A964" s="58" t="s">
        <v>2082</v>
      </c>
      <c r="B964" s="58" t="s">
        <v>3271</v>
      </c>
      <c r="C964" s="58" t="s">
        <v>3359</v>
      </c>
      <c r="D964" s="59" t="s">
        <v>3346</v>
      </c>
      <c r="E964" s="78" t="s">
        <v>3338</v>
      </c>
      <c r="F964" s="58" t="s">
        <v>3271</v>
      </c>
    </row>
    <row r="965" spans="1:6">
      <c r="A965" s="58" t="s">
        <v>1767</v>
      </c>
      <c r="B965" s="58" t="s">
        <v>3271</v>
      </c>
      <c r="C965" s="58" t="s">
        <v>3359</v>
      </c>
      <c r="D965" s="59" t="s">
        <v>3346</v>
      </c>
      <c r="E965" s="78" t="s">
        <v>3338</v>
      </c>
      <c r="F965" s="58" t="s">
        <v>3271</v>
      </c>
    </row>
    <row r="966" spans="1:6">
      <c r="A966" s="58" t="s">
        <v>305</v>
      </c>
      <c r="B966" s="58" t="s">
        <v>3271</v>
      </c>
      <c r="C966" s="58" t="s">
        <v>3359</v>
      </c>
      <c r="D966" s="59" t="s">
        <v>3346</v>
      </c>
      <c r="E966" s="78" t="s">
        <v>3338</v>
      </c>
      <c r="F966" s="58" t="s">
        <v>3271</v>
      </c>
    </row>
    <row r="967" spans="1:6">
      <c r="A967" s="58" t="s">
        <v>2083</v>
      </c>
      <c r="B967" s="58" t="s">
        <v>3271</v>
      </c>
      <c r="C967" s="58" t="s">
        <v>3359</v>
      </c>
      <c r="D967" s="59" t="s">
        <v>3346</v>
      </c>
      <c r="E967" s="78" t="s">
        <v>3338</v>
      </c>
      <c r="F967" s="58" t="s">
        <v>3271</v>
      </c>
    </row>
    <row r="968" spans="1:6">
      <c r="A968" s="58" t="s">
        <v>2084</v>
      </c>
      <c r="B968" s="58" t="s">
        <v>3271</v>
      </c>
      <c r="C968" s="58" t="s">
        <v>3359</v>
      </c>
      <c r="D968" s="59" t="s">
        <v>3346</v>
      </c>
      <c r="E968" s="78" t="s">
        <v>3338</v>
      </c>
      <c r="F968" s="58" t="s">
        <v>3271</v>
      </c>
    </row>
    <row r="969" spans="1:6">
      <c r="A969" s="58" t="s">
        <v>306</v>
      </c>
      <c r="B969" s="58" t="s">
        <v>3271</v>
      </c>
      <c r="C969" s="58" t="s">
        <v>3359</v>
      </c>
      <c r="D969" s="59" t="s">
        <v>3346</v>
      </c>
      <c r="E969" s="78" t="s">
        <v>3338</v>
      </c>
      <c r="F969" s="58" t="s">
        <v>3271</v>
      </c>
    </row>
    <row r="970" spans="1:6">
      <c r="A970" s="58" t="s">
        <v>307</v>
      </c>
      <c r="B970" s="58" t="s">
        <v>3271</v>
      </c>
      <c r="C970" s="58" t="s">
        <v>3359</v>
      </c>
      <c r="D970" s="59" t="s">
        <v>3346</v>
      </c>
      <c r="E970" s="78" t="s">
        <v>3338</v>
      </c>
      <c r="F970" s="58" t="s">
        <v>3271</v>
      </c>
    </row>
    <row r="971" spans="1:6">
      <c r="A971" s="58" t="s">
        <v>308</v>
      </c>
      <c r="B971" s="58" t="s">
        <v>3271</v>
      </c>
      <c r="C971" s="58" t="s">
        <v>3359</v>
      </c>
      <c r="D971" s="59" t="s">
        <v>3346</v>
      </c>
      <c r="E971" s="78" t="s">
        <v>3338</v>
      </c>
      <c r="F971" s="58" t="s">
        <v>3271</v>
      </c>
    </row>
    <row r="972" spans="1:6">
      <c r="A972" s="58" t="s">
        <v>1783</v>
      </c>
      <c r="B972" s="58" t="s">
        <v>3271</v>
      </c>
      <c r="C972" s="58" t="s">
        <v>3359</v>
      </c>
      <c r="D972" s="59" t="s">
        <v>3346</v>
      </c>
      <c r="E972" s="78" t="s">
        <v>3338</v>
      </c>
      <c r="F972" s="58" t="s">
        <v>3271</v>
      </c>
    </row>
    <row r="973" spans="1:6">
      <c r="A973" s="58" t="s">
        <v>2085</v>
      </c>
      <c r="B973" s="58" t="s">
        <v>3271</v>
      </c>
      <c r="C973" s="58" t="s">
        <v>3359</v>
      </c>
      <c r="D973" s="59" t="s">
        <v>3346</v>
      </c>
      <c r="E973" s="78" t="s">
        <v>3338</v>
      </c>
      <c r="F973" s="58" t="s">
        <v>3271</v>
      </c>
    </row>
    <row r="974" spans="1:6">
      <c r="A974" s="58" t="s">
        <v>2086</v>
      </c>
      <c r="B974" s="58" t="s">
        <v>3271</v>
      </c>
      <c r="C974" s="58" t="s">
        <v>3359</v>
      </c>
      <c r="D974" s="59" t="s">
        <v>3346</v>
      </c>
      <c r="E974" s="78" t="s">
        <v>3338</v>
      </c>
      <c r="F974" s="58" t="s">
        <v>3271</v>
      </c>
    </row>
    <row r="975" spans="1:6">
      <c r="A975" s="58" t="s">
        <v>310</v>
      </c>
      <c r="B975" s="58" t="s">
        <v>3271</v>
      </c>
      <c r="C975" s="58" t="s">
        <v>3359</v>
      </c>
      <c r="D975" s="59" t="s">
        <v>3346</v>
      </c>
      <c r="E975" s="78" t="s">
        <v>3338</v>
      </c>
      <c r="F975" s="58" t="s">
        <v>3271</v>
      </c>
    </row>
    <row r="976" spans="1:6">
      <c r="A976" s="58" t="s">
        <v>2087</v>
      </c>
      <c r="B976" s="58" t="s">
        <v>3271</v>
      </c>
      <c r="C976" s="58" t="s">
        <v>3359</v>
      </c>
      <c r="D976" s="59" t="s">
        <v>3346</v>
      </c>
      <c r="E976" s="78" t="s">
        <v>3338</v>
      </c>
      <c r="F976" s="58" t="s">
        <v>3271</v>
      </c>
    </row>
    <row r="977" spans="1:6">
      <c r="A977" s="58" t="s">
        <v>311</v>
      </c>
      <c r="B977" s="58" t="s">
        <v>3271</v>
      </c>
      <c r="C977" s="58" t="s">
        <v>3359</v>
      </c>
      <c r="D977" s="59" t="s">
        <v>3346</v>
      </c>
      <c r="E977" s="78" t="s">
        <v>3338</v>
      </c>
      <c r="F977" s="58" t="s">
        <v>3271</v>
      </c>
    </row>
    <row r="978" spans="1:6">
      <c r="A978" s="58" t="s">
        <v>2090</v>
      </c>
      <c r="B978" s="58" t="s">
        <v>3271</v>
      </c>
      <c r="C978" s="58" t="s">
        <v>3359</v>
      </c>
      <c r="D978" s="59" t="s">
        <v>3346</v>
      </c>
      <c r="E978" s="78" t="s">
        <v>3338</v>
      </c>
      <c r="F978" s="58" t="s">
        <v>3271</v>
      </c>
    </row>
    <row r="979" spans="1:6">
      <c r="A979" s="58" t="s">
        <v>2088</v>
      </c>
      <c r="B979" s="58" t="s">
        <v>3271</v>
      </c>
      <c r="C979" s="58" t="s">
        <v>3359</v>
      </c>
      <c r="D979" s="59" t="s">
        <v>3346</v>
      </c>
      <c r="E979" s="78" t="s">
        <v>3338</v>
      </c>
      <c r="F979" s="58" t="s">
        <v>3271</v>
      </c>
    </row>
    <row r="980" spans="1:6">
      <c r="A980" s="58" t="s">
        <v>312</v>
      </c>
      <c r="B980" s="58" t="s">
        <v>3271</v>
      </c>
      <c r="C980" s="58" t="s">
        <v>3359</v>
      </c>
      <c r="D980" s="59" t="s">
        <v>3346</v>
      </c>
      <c r="E980" s="78" t="s">
        <v>3338</v>
      </c>
      <c r="F980" s="58" t="s">
        <v>3271</v>
      </c>
    </row>
    <row r="981" spans="1:6">
      <c r="A981" s="58" t="s">
        <v>313</v>
      </c>
      <c r="B981" s="58" t="s">
        <v>3272</v>
      </c>
      <c r="C981" s="58" t="s">
        <v>3356</v>
      </c>
      <c r="D981" s="59" t="s">
        <v>3346</v>
      </c>
      <c r="E981" s="78" t="s">
        <v>3338</v>
      </c>
      <c r="F981" s="58" t="s">
        <v>3272</v>
      </c>
    </row>
    <row r="982" spans="1:6">
      <c r="A982" s="58" t="s">
        <v>314</v>
      </c>
      <c r="B982" s="58" t="s">
        <v>3272</v>
      </c>
      <c r="C982" s="58" t="s">
        <v>3356</v>
      </c>
      <c r="D982" s="59" t="s">
        <v>3346</v>
      </c>
      <c r="E982" s="78" t="s">
        <v>3338</v>
      </c>
      <c r="F982" s="58" t="s">
        <v>3272</v>
      </c>
    </row>
    <row r="983" spans="1:6">
      <c r="A983" s="58" t="s">
        <v>315</v>
      </c>
      <c r="B983" s="58" t="s">
        <v>3272</v>
      </c>
      <c r="C983" s="58" t="s">
        <v>3356</v>
      </c>
      <c r="D983" s="59" t="s">
        <v>3346</v>
      </c>
      <c r="E983" s="78" t="s">
        <v>3338</v>
      </c>
      <c r="F983" s="58" t="s">
        <v>3272</v>
      </c>
    </row>
    <row r="984" spans="1:6">
      <c r="A984" s="58" t="s">
        <v>316</v>
      </c>
      <c r="B984" s="58" t="s">
        <v>3272</v>
      </c>
      <c r="C984" s="58" t="s">
        <v>3356</v>
      </c>
      <c r="D984" s="59" t="s">
        <v>3346</v>
      </c>
      <c r="E984" s="78" t="s">
        <v>3338</v>
      </c>
      <c r="F984" s="58" t="s">
        <v>3272</v>
      </c>
    </row>
    <row r="985" spans="1:6">
      <c r="A985" s="58" t="s">
        <v>317</v>
      </c>
      <c r="B985" s="58" t="s">
        <v>3272</v>
      </c>
      <c r="C985" s="58" t="s">
        <v>3356</v>
      </c>
      <c r="D985" s="59" t="s">
        <v>3346</v>
      </c>
      <c r="E985" s="78" t="s">
        <v>3338</v>
      </c>
      <c r="F985" s="58" t="s">
        <v>3272</v>
      </c>
    </row>
    <row r="986" spans="1:6">
      <c r="A986" s="58" t="s">
        <v>1768</v>
      </c>
      <c r="B986" s="58" t="s">
        <v>3272</v>
      </c>
      <c r="C986" s="58" t="s">
        <v>3356</v>
      </c>
      <c r="D986" s="59" t="s">
        <v>3346</v>
      </c>
      <c r="E986" s="78" t="s">
        <v>3338</v>
      </c>
      <c r="F986" s="58" t="s">
        <v>3272</v>
      </c>
    </row>
    <row r="987" spans="1:6">
      <c r="A987" s="58" t="s">
        <v>318</v>
      </c>
      <c r="B987" s="58" t="s">
        <v>3272</v>
      </c>
      <c r="C987" s="58" t="s">
        <v>3356</v>
      </c>
      <c r="D987" s="59" t="s">
        <v>3346</v>
      </c>
      <c r="E987" s="78" t="s">
        <v>3338</v>
      </c>
      <c r="F987" s="58" t="s">
        <v>3272</v>
      </c>
    </row>
    <row r="988" spans="1:6">
      <c r="A988" s="58" t="s">
        <v>1769</v>
      </c>
      <c r="B988" s="58" t="s">
        <v>3272</v>
      </c>
      <c r="C988" s="58" t="s">
        <v>3356</v>
      </c>
      <c r="D988" s="59" t="s">
        <v>3346</v>
      </c>
      <c r="E988" s="78" t="s">
        <v>3338</v>
      </c>
      <c r="F988" s="58" t="s">
        <v>3272</v>
      </c>
    </row>
    <row r="989" spans="1:6">
      <c r="A989" s="58" t="s">
        <v>1770</v>
      </c>
      <c r="B989" s="58" t="s">
        <v>3272</v>
      </c>
      <c r="C989" s="58" t="s">
        <v>3356</v>
      </c>
      <c r="D989" s="59" t="s">
        <v>3346</v>
      </c>
      <c r="E989" s="78" t="s">
        <v>3338</v>
      </c>
      <c r="F989" s="58" t="s">
        <v>3272</v>
      </c>
    </row>
    <row r="990" spans="1:6">
      <c r="A990" s="58" t="s">
        <v>255</v>
      </c>
      <c r="B990" s="58" t="s">
        <v>3272</v>
      </c>
      <c r="C990" s="58" t="s">
        <v>3356</v>
      </c>
      <c r="D990" s="59" t="s">
        <v>3346</v>
      </c>
      <c r="E990" s="78" t="s">
        <v>3338</v>
      </c>
      <c r="F990" s="58" t="s">
        <v>3272</v>
      </c>
    </row>
    <row r="991" spans="1:6">
      <c r="A991" s="58" t="s">
        <v>319</v>
      </c>
      <c r="B991" s="58" t="s">
        <v>3272</v>
      </c>
      <c r="C991" s="58" t="s">
        <v>3356</v>
      </c>
      <c r="D991" s="59" t="s">
        <v>3346</v>
      </c>
      <c r="E991" s="78" t="s">
        <v>3338</v>
      </c>
      <c r="F991" s="58" t="s">
        <v>3272</v>
      </c>
    </row>
    <row r="992" spans="1:6">
      <c r="A992" s="58" t="s">
        <v>320</v>
      </c>
      <c r="B992" s="58" t="s">
        <v>3272</v>
      </c>
      <c r="C992" s="58" t="s">
        <v>3356</v>
      </c>
      <c r="D992" s="59" t="s">
        <v>3346</v>
      </c>
      <c r="E992" s="78" t="s">
        <v>3338</v>
      </c>
      <c r="F992" s="58" t="s">
        <v>3272</v>
      </c>
    </row>
    <row r="993" spans="1:6">
      <c r="A993" s="58" t="s">
        <v>1771</v>
      </c>
      <c r="B993" s="58" t="s">
        <v>3272</v>
      </c>
      <c r="C993" s="58" t="s">
        <v>3356</v>
      </c>
      <c r="D993" s="59" t="s">
        <v>3346</v>
      </c>
      <c r="E993" s="78" t="s">
        <v>3338</v>
      </c>
      <c r="F993" s="58" t="s">
        <v>3272</v>
      </c>
    </row>
    <row r="994" spans="1:6">
      <c r="A994" s="58" t="s">
        <v>1772</v>
      </c>
      <c r="B994" s="58" t="s">
        <v>3272</v>
      </c>
      <c r="C994" s="58" t="s">
        <v>3356</v>
      </c>
      <c r="D994" s="59" t="s">
        <v>3346</v>
      </c>
      <c r="E994" s="78" t="s">
        <v>3338</v>
      </c>
      <c r="F994" s="58" t="s">
        <v>3272</v>
      </c>
    </row>
    <row r="995" spans="1:6">
      <c r="A995" s="58" t="s">
        <v>321</v>
      </c>
      <c r="B995" s="58" t="s">
        <v>3272</v>
      </c>
      <c r="C995" s="58" t="s">
        <v>3356</v>
      </c>
      <c r="D995" s="59" t="s">
        <v>3346</v>
      </c>
      <c r="E995" s="78" t="s">
        <v>3338</v>
      </c>
      <c r="F995" s="58" t="s">
        <v>3272</v>
      </c>
    </row>
    <row r="996" spans="1:6">
      <c r="A996" s="58" t="s">
        <v>322</v>
      </c>
      <c r="B996" s="58" t="s">
        <v>3272</v>
      </c>
      <c r="C996" s="58" t="s">
        <v>3356</v>
      </c>
      <c r="D996" s="59" t="s">
        <v>3346</v>
      </c>
      <c r="E996" s="78" t="s">
        <v>3338</v>
      </c>
      <c r="F996" s="58" t="s">
        <v>3272</v>
      </c>
    </row>
    <row r="997" spans="1:6">
      <c r="A997" s="58" t="s">
        <v>1773</v>
      </c>
      <c r="B997" s="58" t="s">
        <v>3272</v>
      </c>
      <c r="C997" s="58" t="s">
        <v>3356</v>
      </c>
      <c r="D997" s="59" t="s">
        <v>3346</v>
      </c>
      <c r="E997" s="78" t="s">
        <v>3338</v>
      </c>
      <c r="F997" s="58" t="s">
        <v>3272</v>
      </c>
    </row>
    <row r="998" spans="1:6">
      <c r="A998" s="58" t="s">
        <v>323</v>
      </c>
      <c r="B998" s="58" t="s">
        <v>3272</v>
      </c>
      <c r="C998" s="58" t="s">
        <v>3356</v>
      </c>
      <c r="D998" s="59" t="s">
        <v>3346</v>
      </c>
      <c r="E998" s="78" t="s">
        <v>3338</v>
      </c>
      <c r="F998" s="58" t="s">
        <v>3272</v>
      </c>
    </row>
    <row r="999" spans="1:6">
      <c r="A999" s="58" t="s">
        <v>1774</v>
      </c>
      <c r="B999" s="58" t="s">
        <v>3272</v>
      </c>
      <c r="C999" s="58" t="s">
        <v>3356</v>
      </c>
      <c r="D999" s="59" t="s">
        <v>3346</v>
      </c>
      <c r="E999" s="78" t="s">
        <v>3338</v>
      </c>
      <c r="F999" s="58" t="s">
        <v>3272</v>
      </c>
    </row>
    <row r="1000" spans="1:6">
      <c r="A1000" s="58" t="s">
        <v>158</v>
      </c>
      <c r="B1000" s="58" t="s">
        <v>3272</v>
      </c>
      <c r="C1000" s="58" t="s">
        <v>3356</v>
      </c>
      <c r="D1000" s="59" t="s">
        <v>3346</v>
      </c>
      <c r="E1000" s="78" t="s">
        <v>3338</v>
      </c>
      <c r="F1000" s="58" t="s">
        <v>3272</v>
      </c>
    </row>
    <row r="1001" spans="1:6">
      <c r="A1001" s="58" t="s">
        <v>1775</v>
      </c>
      <c r="B1001" s="58" t="s">
        <v>3272</v>
      </c>
      <c r="C1001" s="58" t="s">
        <v>3356</v>
      </c>
      <c r="D1001" s="59" t="s">
        <v>3346</v>
      </c>
      <c r="E1001" s="78" t="s">
        <v>3338</v>
      </c>
      <c r="F1001" s="58" t="s">
        <v>3272</v>
      </c>
    </row>
    <row r="1002" spans="1:6">
      <c r="A1002" s="58" t="s">
        <v>324</v>
      </c>
      <c r="B1002" s="58" t="s">
        <v>3272</v>
      </c>
      <c r="C1002" s="58" t="s">
        <v>3356</v>
      </c>
      <c r="D1002" s="59" t="s">
        <v>3346</v>
      </c>
      <c r="E1002" s="78" t="s">
        <v>3338</v>
      </c>
      <c r="F1002" s="58" t="s">
        <v>3272</v>
      </c>
    </row>
    <row r="1003" spans="1:6">
      <c r="A1003" s="58" t="s">
        <v>1776</v>
      </c>
      <c r="B1003" s="58" t="s">
        <v>3272</v>
      </c>
      <c r="C1003" s="58" t="s">
        <v>3356</v>
      </c>
      <c r="D1003" s="59" t="s">
        <v>3346</v>
      </c>
      <c r="E1003" s="78" t="s">
        <v>3338</v>
      </c>
      <c r="F1003" s="58" t="s">
        <v>3272</v>
      </c>
    </row>
    <row r="1004" spans="1:6">
      <c r="A1004" s="58" t="s">
        <v>1777</v>
      </c>
      <c r="B1004" s="58" t="s">
        <v>3272</v>
      </c>
      <c r="C1004" s="58" t="s">
        <v>3356</v>
      </c>
      <c r="D1004" s="59" t="s">
        <v>3346</v>
      </c>
      <c r="E1004" s="78" t="s">
        <v>3338</v>
      </c>
      <c r="F1004" s="58" t="s">
        <v>3272</v>
      </c>
    </row>
    <row r="1005" spans="1:6">
      <c r="A1005" s="58" t="s">
        <v>325</v>
      </c>
      <c r="B1005" s="58" t="s">
        <v>3272</v>
      </c>
      <c r="C1005" s="58" t="s">
        <v>159</v>
      </c>
      <c r="D1005" s="59" t="s">
        <v>3346</v>
      </c>
      <c r="E1005" s="78" t="s">
        <v>3338</v>
      </c>
      <c r="F1005" s="58" t="s">
        <v>3272</v>
      </c>
    </row>
    <row r="1006" spans="1:6">
      <c r="A1006" s="58" t="s">
        <v>326</v>
      </c>
      <c r="B1006" s="58" t="s">
        <v>3272</v>
      </c>
      <c r="C1006" s="58" t="s">
        <v>159</v>
      </c>
      <c r="D1006" s="59" t="s">
        <v>3346</v>
      </c>
      <c r="E1006" s="78" t="s">
        <v>3338</v>
      </c>
      <c r="F1006" s="58" t="s">
        <v>3272</v>
      </c>
    </row>
    <row r="1007" spans="1:6">
      <c r="A1007" s="58" t="s">
        <v>1778</v>
      </c>
      <c r="B1007" s="58" t="s">
        <v>3272</v>
      </c>
      <c r="C1007" s="58" t="s">
        <v>159</v>
      </c>
      <c r="D1007" s="59" t="s">
        <v>3346</v>
      </c>
      <c r="E1007" s="78" t="s">
        <v>3338</v>
      </c>
      <c r="F1007" s="58" t="s">
        <v>3272</v>
      </c>
    </row>
    <row r="1008" spans="1:6">
      <c r="A1008" s="58" t="s">
        <v>327</v>
      </c>
      <c r="B1008" s="58" t="s">
        <v>3272</v>
      </c>
      <c r="C1008" s="58" t="s">
        <v>159</v>
      </c>
      <c r="D1008" s="59" t="s">
        <v>3346</v>
      </c>
      <c r="E1008" s="78" t="s">
        <v>3338</v>
      </c>
      <c r="F1008" s="58" t="s">
        <v>3272</v>
      </c>
    </row>
    <row r="1009" spans="1:6">
      <c r="A1009" s="58" t="s">
        <v>1779</v>
      </c>
      <c r="B1009" s="58" t="s">
        <v>3272</v>
      </c>
      <c r="C1009" s="58" t="s">
        <v>159</v>
      </c>
      <c r="D1009" s="59" t="s">
        <v>3346</v>
      </c>
      <c r="E1009" s="78" t="s">
        <v>3338</v>
      </c>
      <c r="F1009" s="58" t="s">
        <v>3272</v>
      </c>
    </row>
    <row r="1010" spans="1:6">
      <c r="A1010" s="58" t="s">
        <v>1780</v>
      </c>
      <c r="B1010" s="58" t="s">
        <v>3272</v>
      </c>
      <c r="C1010" s="58" t="s">
        <v>159</v>
      </c>
      <c r="D1010" s="59" t="s">
        <v>3346</v>
      </c>
      <c r="E1010" s="78" t="s">
        <v>3338</v>
      </c>
      <c r="F1010" s="58" t="s">
        <v>3272</v>
      </c>
    </row>
    <row r="1011" spans="1:6">
      <c r="A1011" s="58" t="s">
        <v>1781</v>
      </c>
      <c r="B1011" s="58" t="s">
        <v>3272</v>
      </c>
      <c r="C1011" s="58" t="s">
        <v>159</v>
      </c>
      <c r="D1011" s="59" t="s">
        <v>3346</v>
      </c>
      <c r="E1011" s="78" t="s">
        <v>3338</v>
      </c>
      <c r="F1011" s="58" t="s">
        <v>3272</v>
      </c>
    </row>
    <row r="1012" spans="1:6">
      <c r="A1012" s="58" t="s">
        <v>328</v>
      </c>
      <c r="B1012" s="58" t="s">
        <v>3272</v>
      </c>
      <c r="C1012" s="58" t="s">
        <v>159</v>
      </c>
      <c r="D1012" s="59" t="s">
        <v>3346</v>
      </c>
      <c r="E1012" s="78" t="s">
        <v>3338</v>
      </c>
      <c r="F1012" s="58" t="s">
        <v>3272</v>
      </c>
    </row>
    <row r="1013" spans="1:6">
      <c r="A1013" s="58" t="s">
        <v>329</v>
      </c>
      <c r="B1013" s="58" t="s">
        <v>3272</v>
      </c>
      <c r="C1013" s="58" t="s">
        <v>159</v>
      </c>
      <c r="D1013" s="59" t="s">
        <v>3346</v>
      </c>
      <c r="E1013" s="78" t="s">
        <v>3338</v>
      </c>
      <c r="F1013" s="58" t="s">
        <v>3272</v>
      </c>
    </row>
    <row r="1014" spans="1:6">
      <c r="A1014" s="58" t="s">
        <v>1782</v>
      </c>
      <c r="B1014" s="58" t="s">
        <v>3272</v>
      </c>
      <c r="C1014" s="58" t="s">
        <v>159</v>
      </c>
      <c r="D1014" s="59" t="s">
        <v>3346</v>
      </c>
      <c r="E1014" s="78" t="s">
        <v>3338</v>
      </c>
      <c r="F1014" s="58" t="s">
        <v>3272</v>
      </c>
    </row>
    <row r="1015" spans="1:6">
      <c r="A1015" s="58" t="s">
        <v>330</v>
      </c>
      <c r="B1015" s="58" t="s">
        <v>3272</v>
      </c>
      <c r="C1015" s="58" t="s">
        <v>159</v>
      </c>
      <c r="D1015" s="59" t="s">
        <v>3346</v>
      </c>
      <c r="E1015" s="78" t="s">
        <v>3338</v>
      </c>
      <c r="F1015" s="58" t="s">
        <v>3272</v>
      </c>
    </row>
    <row r="1016" spans="1:6">
      <c r="A1016" s="58" t="s">
        <v>331</v>
      </c>
      <c r="B1016" s="58" t="s">
        <v>3272</v>
      </c>
      <c r="C1016" s="58" t="s">
        <v>159</v>
      </c>
      <c r="D1016" s="59" t="s">
        <v>3346</v>
      </c>
      <c r="E1016" s="78" t="s">
        <v>3338</v>
      </c>
      <c r="F1016" s="58" t="s">
        <v>3272</v>
      </c>
    </row>
    <row r="1017" spans="1:6">
      <c r="A1017" s="58" t="s">
        <v>332</v>
      </c>
      <c r="B1017" s="58" t="s">
        <v>3272</v>
      </c>
      <c r="C1017" s="58" t="s">
        <v>159</v>
      </c>
      <c r="D1017" s="59" t="s">
        <v>3346</v>
      </c>
      <c r="E1017" s="78" t="s">
        <v>3338</v>
      </c>
      <c r="F1017" s="58" t="s">
        <v>3272</v>
      </c>
    </row>
    <row r="1018" spans="1:6">
      <c r="A1018" s="58" t="s">
        <v>333</v>
      </c>
      <c r="B1018" s="58" t="s">
        <v>3272</v>
      </c>
      <c r="C1018" s="58" t="s">
        <v>159</v>
      </c>
      <c r="D1018" s="59" t="s">
        <v>3346</v>
      </c>
      <c r="E1018" s="78" t="s">
        <v>3338</v>
      </c>
      <c r="F1018" s="58" t="s">
        <v>3272</v>
      </c>
    </row>
    <row r="1019" spans="1:6">
      <c r="A1019" s="58" t="s">
        <v>309</v>
      </c>
      <c r="B1019" s="58" t="s">
        <v>3272</v>
      </c>
      <c r="C1019" s="58" t="s">
        <v>159</v>
      </c>
      <c r="D1019" s="59" t="s">
        <v>3346</v>
      </c>
      <c r="E1019" s="78" t="s">
        <v>3338</v>
      </c>
      <c r="F1019" s="58" t="s">
        <v>3272</v>
      </c>
    </row>
    <row r="1020" spans="1:6">
      <c r="A1020" s="58" t="s">
        <v>334</v>
      </c>
      <c r="B1020" s="58" t="s">
        <v>3272</v>
      </c>
      <c r="C1020" s="58" t="s">
        <v>159</v>
      </c>
      <c r="D1020" s="59" t="s">
        <v>3346</v>
      </c>
      <c r="E1020" s="78" t="s">
        <v>3338</v>
      </c>
      <c r="F1020" s="58" t="s">
        <v>3272</v>
      </c>
    </row>
    <row r="1021" spans="1:6">
      <c r="A1021" s="58" t="s">
        <v>335</v>
      </c>
      <c r="B1021" s="58" t="s">
        <v>3272</v>
      </c>
      <c r="C1021" s="58" t="s">
        <v>159</v>
      </c>
      <c r="D1021" s="59" t="s">
        <v>3346</v>
      </c>
      <c r="E1021" s="78" t="s">
        <v>3338</v>
      </c>
      <c r="F1021" s="58" t="s">
        <v>3272</v>
      </c>
    </row>
    <row r="1022" spans="1:6">
      <c r="A1022" s="58" t="s">
        <v>254</v>
      </c>
      <c r="B1022" s="58" t="s">
        <v>3272</v>
      </c>
      <c r="C1022" s="58" t="s">
        <v>159</v>
      </c>
      <c r="D1022" s="59" t="s">
        <v>3346</v>
      </c>
      <c r="E1022" s="78" t="s">
        <v>3338</v>
      </c>
      <c r="F1022" s="58" t="s">
        <v>3272</v>
      </c>
    </row>
    <row r="1023" spans="1:6">
      <c r="A1023" s="58" t="s">
        <v>1784</v>
      </c>
      <c r="B1023" s="58" t="s">
        <v>3272</v>
      </c>
      <c r="C1023" s="58" t="s">
        <v>159</v>
      </c>
      <c r="D1023" s="59" t="s">
        <v>3346</v>
      </c>
      <c r="E1023" s="78" t="s">
        <v>3338</v>
      </c>
      <c r="F1023" s="58" t="s">
        <v>3272</v>
      </c>
    </row>
    <row r="1024" spans="1:6">
      <c r="A1024" s="58" t="s">
        <v>336</v>
      </c>
      <c r="B1024" s="58" t="s">
        <v>3272</v>
      </c>
      <c r="C1024" s="58" t="s">
        <v>159</v>
      </c>
      <c r="D1024" s="59" t="s">
        <v>3346</v>
      </c>
      <c r="E1024" s="78" t="s">
        <v>3338</v>
      </c>
      <c r="F1024" s="58" t="s">
        <v>3272</v>
      </c>
    </row>
    <row r="1025" spans="1:6">
      <c r="A1025" s="58" t="s">
        <v>256</v>
      </c>
      <c r="B1025" s="58" t="s">
        <v>3272</v>
      </c>
      <c r="C1025" s="58" t="s">
        <v>159</v>
      </c>
      <c r="D1025" s="59" t="s">
        <v>3346</v>
      </c>
      <c r="E1025" s="78" t="s">
        <v>3338</v>
      </c>
      <c r="F1025" s="58" t="s">
        <v>3272</v>
      </c>
    </row>
    <row r="1026" spans="1:6">
      <c r="A1026" s="58" t="s">
        <v>337</v>
      </c>
      <c r="B1026" s="58" t="s">
        <v>3272</v>
      </c>
      <c r="C1026" s="58" t="s">
        <v>159</v>
      </c>
      <c r="D1026" s="59" t="s">
        <v>3346</v>
      </c>
      <c r="E1026" s="78" t="s">
        <v>3338</v>
      </c>
      <c r="F1026" s="58" t="s">
        <v>3272</v>
      </c>
    </row>
    <row r="1027" spans="1:6">
      <c r="A1027" s="58" t="s">
        <v>257</v>
      </c>
      <c r="B1027" s="58" t="s">
        <v>3272</v>
      </c>
      <c r="C1027" s="58" t="s">
        <v>159</v>
      </c>
      <c r="D1027" s="59" t="s">
        <v>3346</v>
      </c>
      <c r="E1027" s="78" t="s">
        <v>3338</v>
      </c>
      <c r="F1027" s="58" t="s">
        <v>3272</v>
      </c>
    </row>
    <row r="1028" spans="1:6">
      <c r="A1028" s="58" t="s">
        <v>515</v>
      </c>
      <c r="B1028" s="58" t="s">
        <v>916</v>
      </c>
      <c r="C1028" s="58" t="s">
        <v>3356</v>
      </c>
      <c r="D1028" s="59" t="s">
        <v>3347</v>
      </c>
      <c r="E1028" s="78" t="s">
        <v>3339</v>
      </c>
      <c r="F1028" s="58" t="s">
        <v>916</v>
      </c>
    </row>
    <row r="1029" spans="1:6">
      <c r="A1029" s="58" t="s">
        <v>739</v>
      </c>
      <c r="B1029" s="58" t="s">
        <v>916</v>
      </c>
      <c r="C1029" s="58" t="s">
        <v>3356</v>
      </c>
      <c r="D1029" s="59" t="s">
        <v>3347</v>
      </c>
      <c r="E1029" s="78" t="s">
        <v>3339</v>
      </c>
      <c r="F1029" s="58" t="s">
        <v>916</v>
      </c>
    </row>
    <row r="1030" spans="1:6">
      <c r="A1030" s="58" t="s">
        <v>969</v>
      </c>
      <c r="B1030" s="58" t="s">
        <v>916</v>
      </c>
      <c r="C1030" s="58" t="s">
        <v>3356</v>
      </c>
      <c r="D1030" s="59" t="s">
        <v>3347</v>
      </c>
      <c r="E1030" s="78" t="s">
        <v>3339</v>
      </c>
      <c r="F1030" s="58" t="s">
        <v>916</v>
      </c>
    </row>
    <row r="1031" spans="1:6">
      <c r="A1031" s="58" t="s">
        <v>3203</v>
      </c>
      <c r="B1031" s="58" t="s">
        <v>916</v>
      </c>
      <c r="C1031" s="58" t="s">
        <v>3356</v>
      </c>
      <c r="D1031" s="59" t="s">
        <v>3347</v>
      </c>
      <c r="E1031" s="78" t="s">
        <v>3339</v>
      </c>
      <c r="F1031" s="58" t="s">
        <v>916</v>
      </c>
    </row>
    <row r="1032" spans="1:6">
      <c r="A1032" s="58" t="s">
        <v>652</v>
      </c>
      <c r="B1032" s="58" t="s">
        <v>916</v>
      </c>
      <c r="C1032" s="58" t="s">
        <v>3356</v>
      </c>
      <c r="D1032" s="59" t="s">
        <v>3347</v>
      </c>
      <c r="E1032" s="78" t="s">
        <v>3339</v>
      </c>
      <c r="F1032" s="58" t="s">
        <v>916</v>
      </c>
    </row>
    <row r="1033" spans="1:6">
      <c r="A1033" s="58" t="s">
        <v>3216</v>
      </c>
      <c r="B1033" s="58" t="s">
        <v>916</v>
      </c>
      <c r="C1033" s="58" t="s">
        <v>3356</v>
      </c>
      <c r="D1033" s="59" t="s">
        <v>3347</v>
      </c>
      <c r="E1033" s="78" t="s">
        <v>3339</v>
      </c>
      <c r="F1033" s="58" t="s">
        <v>916</v>
      </c>
    </row>
    <row r="1034" spans="1:6">
      <c r="A1034" s="58" t="s">
        <v>835</v>
      </c>
      <c r="B1034" s="58" t="s">
        <v>916</v>
      </c>
      <c r="C1034" s="58" t="s">
        <v>3356</v>
      </c>
      <c r="D1034" s="59" t="s">
        <v>3347</v>
      </c>
      <c r="E1034" s="78" t="s">
        <v>3339</v>
      </c>
      <c r="F1034" s="58" t="s">
        <v>916</v>
      </c>
    </row>
    <row r="1035" spans="1:6">
      <c r="A1035" s="58" t="s">
        <v>3193</v>
      </c>
      <c r="B1035" s="58" t="s">
        <v>916</v>
      </c>
      <c r="C1035" s="58" t="s">
        <v>3356</v>
      </c>
      <c r="D1035" s="59" t="s">
        <v>3347</v>
      </c>
      <c r="E1035" s="78" t="s">
        <v>3339</v>
      </c>
      <c r="F1035" s="58" t="s">
        <v>916</v>
      </c>
    </row>
    <row r="1036" spans="1:6">
      <c r="A1036" s="58" t="s">
        <v>554</v>
      </c>
      <c r="B1036" s="58" t="s">
        <v>916</v>
      </c>
      <c r="C1036" s="58" t="s">
        <v>3356</v>
      </c>
      <c r="D1036" s="59" t="s">
        <v>3347</v>
      </c>
      <c r="E1036" s="78" t="s">
        <v>3339</v>
      </c>
      <c r="F1036" s="58" t="s">
        <v>916</v>
      </c>
    </row>
    <row r="1037" spans="1:6">
      <c r="A1037" s="58" t="s">
        <v>3204</v>
      </c>
      <c r="B1037" s="58" t="s">
        <v>916</v>
      </c>
      <c r="C1037" s="58" t="s">
        <v>3356</v>
      </c>
      <c r="D1037" s="59" t="s">
        <v>3347</v>
      </c>
      <c r="E1037" s="78" t="s">
        <v>3339</v>
      </c>
      <c r="F1037" s="58" t="s">
        <v>916</v>
      </c>
    </row>
    <row r="1038" spans="1:6">
      <c r="A1038" s="58" t="s">
        <v>3194</v>
      </c>
      <c r="B1038" s="58" t="s">
        <v>916</v>
      </c>
      <c r="C1038" s="58" t="s">
        <v>3356</v>
      </c>
      <c r="D1038" s="59" t="s">
        <v>3347</v>
      </c>
      <c r="E1038" s="78" t="s">
        <v>3339</v>
      </c>
      <c r="F1038" s="58" t="s">
        <v>916</v>
      </c>
    </row>
    <row r="1039" spans="1:6">
      <c r="A1039" s="58" t="s">
        <v>905</v>
      </c>
      <c r="B1039" s="58" t="s">
        <v>916</v>
      </c>
      <c r="C1039" s="58" t="s">
        <v>3356</v>
      </c>
      <c r="D1039" s="59" t="s">
        <v>3347</v>
      </c>
      <c r="E1039" s="78" t="s">
        <v>3339</v>
      </c>
      <c r="F1039" s="58" t="s">
        <v>916</v>
      </c>
    </row>
    <row r="1040" spans="1:6">
      <c r="A1040" s="58" t="s">
        <v>773</v>
      </c>
      <c r="B1040" s="58" t="s">
        <v>916</v>
      </c>
      <c r="C1040" s="58" t="s">
        <v>3356</v>
      </c>
      <c r="D1040" s="59" t="s">
        <v>3347</v>
      </c>
      <c r="E1040" s="78" t="s">
        <v>3339</v>
      </c>
      <c r="F1040" s="58" t="s">
        <v>916</v>
      </c>
    </row>
    <row r="1041" spans="1:6">
      <c r="A1041" s="58" t="s">
        <v>644</v>
      </c>
      <c r="B1041" s="58" t="s">
        <v>916</v>
      </c>
      <c r="C1041" s="58" t="s">
        <v>3356</v>
      </c>
      <c r="D1041" s="59" t="s">
        <v>3347</v>
      </c>
      <c r="E1041" s="78" t="s">
        <v>3339</v>
      </c>
      <c r="F1041" s="58" t="s">
        <v>916</v>
      </c>
    </row>
    <row r="1042" spans="1:6">
      <c r="A1042" s="58" t="s">
        <v>972</v>
      </c>
      <c r="B1042" s="58" t="s">
        <v>916</v>
      </c>
      <c r="C1042" s="58" t="s">
        <v>3356</v>
      </c>
      <c r="D1042" s="59" t="s">
        <v>3347</v>
      </c>
      <c r="E1042" s="78" t="s">
        <v>3339</v>
      </c>
      <c r="F1042" s="58" t="s">
        <v>916</v>
      </c>
    </row>
    <row r="1043" spans="1:6">
      <c r="A1043" s="58" t="s">
        <v>226</v>
      </c>
      <c r="B1043" s="58" t="s">
        <v>916</v>
      </c>
      <c r="C1043" s="58" t="s">
        <v>3356</v>
      </c>
      <c r="D1043" s="59" t="s">
        <v>3347</v>
      </c>
      <c r="E1043" s="78" t="s">
        <v>3339</v>
      </c>
      <c r="F1043" s="58" t="s">
        <v>916</v>
      </c>
    </row>
    <row r="1044" spans="1:6">
      <c r="A1044" s="58" t="s">
        <v>973</v>
      </c>
      <c r="B1044" s="58" t="s">
        <v>916</v>
      </c>
      <c r="C1044" s="58" t="s">
        <v>3356</v>
      </c>
      <c r="D1044" s="59" t="s">
        <v>3347</v>
      </c>
      <c r="E1044" s="78" t="s">
        <v>3339</v>
      </c>
      <c r="F1044" s="58" t="s">
        <v>916</v>
      </c>
    </row>
    <row r="1045" spans="1:6">
      <c r="A1045" s="58" t="s">
        <v>951</v>
      </c>
      <c r="B1045" s="58" t="s">
        <v>916</v>
      </c>
      <c r="C1045" s="58" t="s">
        <v>3356</v>
      </c>
      <c r="D1045" s="59" t="s">
        <v>3347</v>
      </c>
      <c r="E1045" s="78" t="s">
        <v>3339</v>
      </c>
      <c r="F1045" s="58" t="s">
        <v>916</v>
      </c>
    </row>
    <row r="1046" spans="1:6">
      <c r="A1046" s="58" t="s">
        <v>721</v>
      </c>
      <c r="B1046" s="58" t="s">
        <v>916</v>
      </c>
      <c r="C1046" s="58" t="s">
        <v>3356</v>
      </c>
      <c r="D1046" s="59" t="s">
        <v>3347</v>
      </c>
      <c r="E1046" s="78" t="s">
        <v>3339</v>
      </c>
      <c r="F1046" s="58" t="s">
        <v>916</v>
      </c>
    </row>
    <row r="1047" spans="1:6">
      <c r="A1047" s="58" t="s">
        <v>838</v>
      </c>
      <c r="B1047" s="58" t="s">
        <v>916</v>
      </c>
      <c r="C1047" s="58" t="s">
        <v>3356</v>
      </c>
      <c r="D1047" s="59" t="s">
        <v>3347</v>
      </c>
      <c r="E1047" s="78" t="s">
        <v>3339</v>
      </c>
      <c r="F1047" s="58" t="s">
        <v>916</v>
      </c>
    </row>
    <row r="1048" spans="1:6">
      <c r="A1048" s="58" t="s">
        <v>3218</v>
      </c>
      <c r="B1048" s="58" t="s">
        <v>916</v>
      </c>
      <c r="C1048" s="58" t="s">
        <v>3356</v>
      </c>
      <c r="D1048" s="59" t="s">
        <v>3347</v>
      </c>
      <c r="E1048" s="78" t="s">
        <v>3339</v>
      </c>
      <c r="F1048" s="58" t="s">
        <v>916</v>
      </c>
    </row>
    <row r="1049" spans="1:6">
      <c r="A1049" s="58" t="s">
        <v>723</v>
      </c>
      <c r="B1049" s="58" t="s">
        <v>916</v>
      </c>
      <c r="C1049" s="58" t="s">
        <v>3356</v>
      </c>
      <c r="D1049" s="59" t="s">
        <v>3347</v>
      </c>
      <c r="E1049" s="78" t="s">
        <v>3339</v>
      </c>
      <c r="F1049" s="58" t="s">
        <v>916</v>
      </c>
    </row>
    <row r="1050" spans="1:6">
      <c r="A1050" s="58" t="s">
        <v>3274</v>
      </c>
      <c r="B1050" s="58" t="s">
        <v>916</v>
      </c>
      <c r="C1050" s="58" t="s">
        <v>3356</v>
      </c>
      <c r="D1050" s="59" t="s">
        <v>3347</v>
      </c>
      <c r="E1050" s="78" t="s">
        <v>3339</v>
      </c>
      <c r="F1050" s="58" t="s">
        <v>916</v>
      </c>
    </row>
    <row r="1051" spans="1:6">
      <c r="A1051" s="58" t="s">
        <v>724</v>
      </c>
      <c r="B1051" s="58" t="s">
        <v>916</v>
      </c>
      <c r="C1051" s="58" t="s">
        <v>3356</v>
      </c>
      <c r="D1051" s="59" t="s">
        <v>3347</v>
      </c>
      <c r="E1051" s="78" t="s">
        <v>3339</v>
      </c>
      <c r="F1051" s="58" t="s">
        <v>916</v>
      </c>
    </row>
    <row r="1052" spans="1:6">
      <c r="A1052" s="58" t="s">
        <v>3207</v>
      </c>
      <c r="B1052" s="58" t="s">
        <v>916</v>
      </c>
      <c r="C1052" s="58" t="s">
        <v>3356</v>
      </c>
      <c r="D1052" s="59" t="s">
        <v>3347</v>
      </c>
      <c r="E1052" s="78" t="s">
        <v>3339</v>
      </c>
      <c r="F1052" s="58" t="s">
        <v>916</v>
      </c>
    </row>
    <row r="1053" spans="1:6">
      <c r="A1053" s="58" t="s">
        <v>3208</v>
      </c>
      <c r="B1053" s="58" t="s">
        <v>916</v>
      </c>
      <c r="C1053" s="58" t="s">
        <v>3356</v>
      </c>
      <c r="D1053" s="59" t="s">
        <v>3347</v>
      </c>
      <c r="E1053" s="78" t="s">
        <v>3339</v>
      </c>
      <c r="F1053" s="58" t="s">
        <v>916</v>
      </c>
    </row>
    <row r="1054" spans="1:6">
      <c r="A1054" s="58" t="s">
        <v>2912</v>
      </c>
      <c r="B1054" s="58" t="s">
        <v>916</v>
      </c>
      <c r="C1054" s="58" t="s">
        <v>3356</v>
      </c>
      <c r="D1054" s="59" t="s">
        <v>3347</v>
      </c>
      <c r="E1054" s="78" t="s">
        <v>3339</v>
      </c>
      <c r="F1054" s="58" t="s">
        <v>916</v>
      </c>
    </row>
    <row r="1055" spans="1:6">
      <c r="A1055" s="58" t="s">
        <v>3197</v>
      </c>
      <c r="B1055" s="58" t="s">
        <v>916</v>
      </c>
      <c r="C1055" s="58" t="s">
        <v>3356</v>
      </c>
      <c r="D1055" s="59" t="s">
        <v>3347</v>
      </c>
      <c r="E1055" s="78" t="s">
        <v>3339</v>
      </c>
      <c r="F1055" s="58" t="s">
        <v>916</v>
      </c>
    </row>
    <row r="1056" spans="1:6">
      <c r="A1056" s="58" t="s">
        <v>907</v>
      </c>
      <c r="B1056" s="58" t="s">
        <v>916</v>
      </c>
      <c r="C1056" s="58" t="s">
        <v>179</v>
      </c>
      <c r="D1056" s="59" t="s">
        <v>3347</v>
      </c>
      <c r="E1056" s="78" t="s">
        <v>3339</v>
      </c>
      <c r="F1056" s="58" t="s">
        <v>916</v>
      </c>
    </row>
    <row r="1057" spans="1:6">
      <c r="A1057" s="58" t="s">
        <v>3198</v>
      </c>
      <c r="B1057" s="58" t="s">
        <v>916</v>
      </c>
      <c r="C1057" s="58" t="s">
        <v>179</v>
      </c>
      <c r="D1057" s="59" t="s">
        <v>3347</v>
      </c>
      <c r="E1057" s="78" t="s">
        <v>3339</v>
      </c>
      <c r="F1057" s="58" t="s">
        <v>916</v>
      </c>
    </row>
    <row r="1058" spans="1:6">
      <c r="A1058" s="58" t="s">
        <v>975</v>
      </c>
      <c r="B1058" s="58" t="s">
        <v>916</v>
      </c>
      <c r="C1058" s="58" t="s">
        <v>179</v>
      </c>
      <c r="D1058" s="59" t="s">
        <v>3347</v>
      </c>
      <c r="E1058" s="78" t="s">
        <v>3339</v>
      </c>
      <c r="F1058" s="58" t="s">
        <v>916</v>
      </c>
    </row>
    <row r="1059" spans="1:6">
      <c r="A1059" s="58" t="s">
        <v>962</v>
      </c>
      <c r="B1059" s="58" t="s">
        <v>916</v>
      </c>
      <c r="C1059" s="58" t="s">
        <v>179</v>
      </c>
      <c r="D1059" s="59" t="s">
        <v>3347</v>
      </c>
      <c r="E1059" s="78" t="s">
        <v>3339</v>
      </c>
      <c r="F1059" s="58" t="s">
        <v>916</v>
      </c>
    </row>
    <row r="1060" spans="1:6">
      <c r="A1060" s="58" t="s">
        <v>600</v>
      </c>
      <c r="B1060" s="58" t="s">
        <v>916</v>
      </c>
      <c r="C1060" s="58" t="s">
        <v>179</v>
      </c>
      <c r="D1060" s="59" t="s">
        <v>3347</v>
      </c>
      <c r="E1060" s="78" t="s">
        <v>3339</v>
      </c>
      <c r="F1060" s="58" t="s">
        <v>916</v>
      </c>
    </row>
    <row r="1061" spans="1:6">
      <c r="A1061" s="58" t="s">
        <v>3153</v>
      </c>
      <c r="B1061" s="58" t="s">
        <v>916</v>
      </c>
      <c r="C1061" s="58" t="s">
        <v>179</v>
      </c>
      <c r="D1061" s="59" t="s">
        <v>3347</v>
      </c>
      <c r="E1061" s="78" t="s">
        <v>3339</v>
      </c>
      <c r="F1061" s="58" t="s">
        <v>916</v>
      </c>
    </row>
    <row r="1062" spans="1:6">
      <c r="A1062" s="58" t="s">
        <v>976</v>
      </c>
      <c r="B1062" s="58" t="s">
        <v>916</v>
      </c>
      <c r="C1062" s="58" t="s">
        <v>179</v>
      </c>
      <c r="D1062" s="59" t="s">
        <v>3347</v>
      </c>
      <c r="E1062" s="78" t="s">
        <v>3339</v>
      </c>
      <c r="F1062" s="58" t="s">
        <v>916</v>
      </c>
    </row>
    <row r="1063" spans="1:6">
      <c r="A1063" s="58" t="s">
        <v>841</v>
      </c>
      <c r="B1063" s="58" t="s">
        <v>916</v>
      </c>
      <c r="C1063" s="58" t="s">
        <v>179</v>
      </c>
      <c r="D1063" s="59" t="s">
        <v>3347</v>
      </c>
      <c r="E1063" s="78" t="s">
        <v>3339</v>
      </c>
      <c r="F1063" s="58" t="s">
        <v>916</v>
      </c>
    </row>
    <row r="1064" spans="1:6">
      <c r="A1064" s="58" t="s">
        <v>909</v>
      </c>
      <c r="B1064" s="58" t="s">
        <v>916</v>
      </c>
      <c r="C1064" s="58" t="s">
        <v>179</v>
      </c>
      <c r="D1064" s="59" t="s">
        <v>3347</v>
      </c>
      <c r="E1064" s="78" t="s">
        <v>3339</v>
      </c>
      <c r="F1064" s="58" t="s">
        <v>916</v>
      </c>
    </row>
    <row r="1065" spans="1:6">
      <c r="A1065" s="58" t="s">
        <v>3187</v>
      </c>
      <c r="B1065" s="58" t="s">
        <v>916</v>
      </c>
      <c r="C1065" s="58" t="s">
        <v>179</v>
      </c>
      <c r="D1065" s="59" t="s">
        <v>3347</v>
      </c>
      <c r="E1065" s="78" t="s">
        <v>3339</v>
      </c>
      <c r="F1065" s="58" t="s">
        <v>916</v>
      </c>
    </row>
    <row r="1066" spans="1:6">
      <c r="A1066" s="58" t="s">
        <v>966</v>
      </c>
      <c r="B1066" s="58" t="s">
        <v>916</v>
      </c>
      <c r="C1066" s="58" t="s">
        <v>179</v>
      </c>
      <c r="D1066" s="59" t="s">
        <v>3347</v>
      </c>
      <c r="E1066" s="78" t="s">
        <v>3339</v>
      </c>
      <c r="F1066" s="58" t="s">
        <v>916</v>
      </c>
    </row>
    <row r="1067" spans="1:6">
      <c r="A1067" s="58" t="s">
        <v>843</v>
      </c>
      <c r="B1067" s="58" t="s">
        <v>916</v>
      </c>
      <c r="C1067" s="58" t="s">
        <v>179</v>
      </c>
      <c r="D1067" s="59" t="s">
        <v>3347</v>
      </c>
      <c r="E1067" s="78" t="s">
        <v>3339</v>
      </c>
      <c r="F1067" s="58" t="s">
        <v>916</v>
      </c>
    </row>
    <row r="1068" spans="1:6">
      <c r="A1068" s="58" t="s">
        <v>910</v>
      </c>
      <c r="B1068" s="58" t="s">
        <v>916</v>
      </c>
      <c r="C1068" s="58" t="s">
        <v>179</v>
      </c>
      <c r="D1068" s="59" t="s">
        <v>3347</v>
      </c>
      <c r="E1068" s="78" t="s">
        <v>3339</v>
      </c>
      <c r="F1068" s="58" t="s">
        <v>916</v>
      </c>
    </row>
    <row r="1069" spans="1:6">
      <c r="A1069" s="58" t="s">
        <v>603</v>
      </c>
      <c r="B1069" s="58" t="s">
        <v>916</v>
      </c>
      <c r="C1069" s="58" t="s">
        <v>179</v>
      </c>
      <c r="D1069" s="59" t="s">
        <v>3347</v>
      </c>
      <c r="E1069" s="78" t="s">
        <v>3339</v>
      </c>
      <c r="F1069" s="58" t="s">
        <v>916</v>
      </c>
    </row>
    <row r="1070" spans="1:6">
      <c r="A1070" s="58" t="s">
        <v>2760</v>
      </c>
      <c r="B1070" s="58" t="s">
        <v>916</v>
      </c>
      <c r="C1070" s="58" t="s">
        <v>179</v>
      </c>
      <c r="D1070" s="59" t="s">
        <v>3347</v>
      </c>
      <c r="E1070" s="78" t="s">
        <v>3339</v>
      </c>
      <c r="F1070" s="58" t="s">
        <v>916</v>
      </c>
    </row>
    <row r="1071" spans="1:6">
      <c r="A1071" s="58" t="s">
        <v>3221</v>
      </c>
      <c r="B1071" s="58" t="s">
        <v>916</v>
      </c>
      <c r="C1071" s="58" t="s">
        <v>179</v>
      </c>
      <c r="D1071" s="59" t="s">
        <v>3347</v>
      </c>
      <c r="E1071" s="78" t="s">
        <v>3339</v>
      </c>
      <c r="F1071" s="58" t="s">
        <v>916</v>
      </c>
    </row>
    <row r="1072" spans="1:6">
      <c r="A1072" s="58" t="s">
        <v>3188</v>
      </c>
      <c r="B1072" s="58" t="s">
        <v>916</v>
      </c>
      <c r="C1072" s="58" t="s">
        <v>179</v>
      </c>
      <c r="D1072" s="59" t="s">
        <v>3347</v>
      </c>
      <c r="E1072" s="78" t="s">
        <v>3339</v>
      </c>
      <c r="F1072" s="58" t="s">
        <v>916</v>
      </c>
    </row>
    <row r="1073" spans="1:6">
      <c r="A1073" s="58" t="s">
        <v>822</v>
      </c>
      <c r="B1073" s="58" t="s">
        <v>916</v>
      </c>
      <c r="C1073" s="58" t="s">
        <v>179</v>
      </c>
      <c r="D1073" s="59" t="s">
        <v>3347</v>
      </c>
      <c r="E1073" s="78" t="s">
        <v>3339</v>
      </c>
      <c r="F1073" s="58" t="s">
        <v>916</v>
      </c>
    </row>
    <row r="1074" spans="1:6">
      <c r="A1074" s="58" t="s">
        <v>240</v>
      </c>
      <c r="B1074" s="58" t="s">
        <v>916</v>
      </c>
      <c r="C1074" s="58" t="s">
        <v>179</v>
      </c>
      <c r="D1074" s="59" t="s">
        <v>3347</v>
      </c>
      <c r="E1074" s="78" t="s">
        <v>3339</v>
      </c>
      <c r="F1074" s="58" t="s">
        <v>916</v>
      </c>
    </row>
    <row r="1075" spans="1:6">
      <c r="A1075" s="58" t="s">
        <v>959</v>
      </c>
      <c r="B1075" s="58" t="s">
        <v>916</v>
      </c>
      <c r="C1075" s="58" t="s">
        <v>179</v>
      </c>
      <c r="D1075" s="59" t="s">
        <v>3347</v>
      </c>
      <c r="E1075" s="78" t="s">
        <v>3339</v>
      </c>
      <c r="F1075" s="58" t="s">
        <v>916</v>
      </c>
    </row>
    <row r="1076" spans="1:6">
      <c r="A1076" s="58" t="s">
        <v>576</v>
      </c>
      <c r="B1076" s="58" t="s">
        <v>916</v>
      </c>
      <c r="C1076" s="58" t="s">
        <v>179</v>
      </c>
      <c r="D1076" s="59" t="s">
        <v>3347</v>
      </c>
      <c r="E1076" s="78" t="s">
        <v>3339</v>
      </c>
      <c r="F1076" s="58" t="s">
        <v>916</v>
      </c>
    </row>
    <row r="1077" spans="1:6">
      <c r="A1077" s="58" t="s">
        <v>3211</v>
      </c>
      <c r="B1077" s="58" t="s">
        <v>916</v>
      </c>
      <c r="C1077" s="58" t="s">
        <v>179</v>
      </c>
      <c r="D1077" s="59" t="s">
        <v>3347</v>
      </c>
      <c r="E1077" s="78" t="s">
        <v>3339</v>
      </c>
      <c r="F1077" s="58" t="s">
        <v>916</v>
      </c>
    </row>
    <row r="1078" spans="1:6">
      <c r="A1078" s="58" t="s">
        <v>3212</v>
      </c>
      <c r="B1078" s="58" t="s">
        <v>916</v>
      </c>
      <c r="C1078" s="58" t="s">
        <v>179</v>
      </c>
      <c r="D1078" s="59" t="s">
        <v>3347</v>
      </c>
      <c r="E1078" s="78" t="s">
        <v>3339</v>
      </c>
      <c r="F1078" s="58" t="s">
        <v>916</v>
      </c>
    </row>
    <row r="1079" spans="1:6">
      <c r="A1079" s="58" t="s">
        <v>3189</v>
      </c>
      <c r="B1079" s="58" t="s">
        <v>916</v>
      </c>
      <c r="C1079" s="58" t="s">
        <v>179</v>
      </c>
      <c r="D1079" s="59" t="s">
        <v>3347</v>
      </c>
      <c r="E1079" s="78" t="s">
        <v>3339</v>
      </c>
      <c r="F1079" s="58" t="s">
        <v>916</v>
      </c>
    </row>
    <row r="1080" spans="1:6">
      <c r="A1080" s="58" t="s">
        <v>3200</v>
      </c>
      <c r="B1080" s="58" t="s">
        <v>916</v>
      </c>
      <c r="C1080" s="58" t="s">
        <v>179</v>
      </c>
      <c r="D1080" s="59" t="s">
        <v>3347</v>
      </c>
      <c r="E1080" s="78" t="s">
        <v>3339</v>
      </c>
      <c r="F1080" s="58" t="s">
        <v>916</v>
      </c>
    </row>
    <row r="1081" spans="1:6">
      <c r="A1081" s="58" t="s">
        <v>531</v>
      </c>
      <c r="B1081" s="58" t="s">
        <v>916</v>
      </c>
      <c r="C1081" s="58" t="s">
        <v>179</v>
      </c>
      <c r="D1081" s="59" t="s">
        <v>3347</v>
      </c>
      <c r="E1081" s="78" t="s">
        <v>3339</v>
      </c>
      <c r="F1081" s="58" t="s">
        <v>916</v>
      </c>
    </row>
    <row r="1082" spans="1:6">
      <c r="A1082" s="58" t="s">
        <v>736</v>
      </c>
      <c r="B1082" s="58" t="s">
        <v>916</v>
      </c>
      <c r="C1082" s="58" t="s">
        <v>179</v>
      </c>
      <c r="D1082" s="59" t="s">
        <v>3347</v>
      </c>
      <c r="E1082" s="78" t="s">
        <v>3339</v>
      </c>
      <c r="F1082" s="58" t="s">
        <v>916</v>
      </c>
    </row>
    <row r="1083" spans="1:6">
      <c r="A1083" s="58" t="s">
        <v>980</v>
      </c>
      <c r="B1083" s="58" t="s">
        <v>916</v>
      </c>
      <c r="C1083" s="58" t="s">
        <v>179</v>
      </c>
      <c r="D1083" s="59" t="s">
        <v>3347</v>
      </c>
      <c r="E1083" s="78" t="s">
        <v>3339</v>
      </c>
      <c r="F1083" s="58" t="s">
        <v>916</v>
      </c>
    </row>
    <row r="1084" spans="1:6">
      <c r="A1084" s="58" t="s">
        <v>899</v>
      </c>
      <c r="B1084" s="58" t="s">
        <v>3275</v>
      </c>
      <c r="C1084" s="58" t="s">
        <v>215</v>
      </c>
      <c r="D1084" s="59" t="s">
        <v>3347</v>
      </c>
      <c r="E1084" s="78" t="s">
        <v>3339</v>
      </c>
      <c r="F1084" s="58" t="s">
        <v>3275</v>
      </c>
    </row>
    <row r="1085" spans="1:6">
      <c r="A1085" s="58" t="s">
        <v>925</v>
      </c>
      <c r="B1085" s="58" t="s">
        <v>3275</v>
      </c>
      <c r="C1085" s="58" t="s">
        <v>215</v>
      </c>
      <c r="D1085" s="59" t="s">
        <v>3347</v>
      </c>
      <c r="E1085" s="78" t="s">
        <v>3339</v>
      </c>
      <c r="F1085" s="58" t="s">
        <v>3275</v>
      </c>
    </row>
    <row r="1086" spans="1:6">
      <c r="A1086" s="58" t="s">
        <v>516</v>
      </c>
      <c r="B1086" s="58" t="s">
        <v>3275</v>
      </c>
      <c r="C1086" s="58" t="s">
        <v>215</v>
      </c>
      <c r="D1086" s="59" t="s">
        <v>3347</v>
      </c>
      <c r="E1086" s="78" t="s">
        <v>3339</v>
      </c>
      <c r="F1086" s="58" t="s">
        <v>3275</v>
      </c>
    </row>
    <row r="1087" spans="1:6">
      <c r="A1087" s="58" t="s">
        <v>921</v>
      </c>
      <c r="B1087" s="58" t="s">
        <v>3275</v>
      </c>
      <c r="C1087" s="58" t="s">
        <v>215</v>
      </c>
      <c r="D1087" s="59" t="s">
        <v>3347</v>
      </c>
      <c r="E1087" s="78" t="s">
        <v>3339</v>
      </c>
      <c r="F1087" s="58" t="s">
        <v>3275</v>
      </c>
    </row>
    <row r="1088" spans="1:6">
      <c r="A1088" s="58" t="s">
        <v>957</v>
      </c>
      <c r="B1088" s="58" t="s">
        <v>3275</v>
      </c>
      <c r="C1088" s="58" t="s">
        <v>215</v>
      </c>
      <c r="D1088" s="59" t="s">
        <v>3347</v>
      </c>
      <c r="E1088" s="78" t="s">
        <v>3339</v>
      </c>
      <c r="F1088" s="58" t="s">
        <v>3275</v>
      </c>
    </row>
    <row r="1089" spans="1:6">
      <c r="A1089" s="58" t="s">
        <v>3192</v>
      </c>
      <c r="B1089" s="58" t="s">
        <v>3275</v>
      </c>
      <c r="C1089" s="58" t="s">
        <v>215</v>
      </c>
      <c r="D1089" s="59" t="s">
        <v>3347</v>
      </c>
      <c r="E1089" s="78" t="s">
        <v>3339</v>
      </c>
      <c r="F1089" s="58" t="s">
        <v>3275</v>
      </c>
    </row>
    <row r="1090" spans="1:6">
      <c r="A1090" s="58" t="s">
        <v>901</v>
      </c>
      <c r="B1090" s="58" t="s">
        <v>3275</v>
      </c>
      <c r="C1090" s="58" t="s">
        <v>215</v>
      </c>
      <c r="D1090" s="59" t="s">
        <v>3347</v>
      </c>
      <c r="E1090" s="78" t="s">
        <v>3339</v>
      </c>
      <c r="F1090" s="58" t="s">
        <v>3275</v>
      </c>
    </row>
    <row r="1091" spans="1:6">
      <c r="A1091" s="58" t="s">
        <v>552</v>
      </c>
      <c r="B1091" s="58" t="s">
        <v>3275</v>
      </c>
      <c r="C1091" s="58" t="s">
        <v>215</v>
      </c>
      <c r="D1091" s="59" t="s">
        <v>3347</v>
      </c>
      <c r="E1091" s="78" t="s">
        <v>3339</v>
      </c>
      <c r="F1091" s="58" t="s">
        <v>3275</v>
      </c>
    </row>
    <row r="1092" spans="1:6">
      <c r="A1092" s="58" t="s">
        <v>970</v>
      </c>
      <c r="B1092" s="58" t="s">
        <v>3275</v>
      </c>
      <c r="C1092" s="58" t="s">
        <v>215</v>
      </c>
      <c r="D1092" s="59" t="s">
        <v>3347</v>
      </c>
      <c r="E1092" s="78" t="s">
        <v>3339</v>
      </c>
      <c r="F1092" s="58" t="s">
        <v>3275</v>
      </c>
    </row>
    <row r="1093" spans="1:6">
      <c r="A1093" s="58" t="s">
        <v>971</v>
      </c>
      <c r="B1093" s="58" t="s">
        <v>3275</v>
      </c>
      <c r="C1093" s="58" t="s">
        <v>215</v>
      </c>
      <c r="D1093" s="59" t="s">
        <v>3347</v>
      </c>
      <c r="E1093" s="78" t="s">
        <v>3339</v>
      </c>
      <c r="F1093" s="58" t="s">
        <v>3275</v>
      </c>
    </row>
    <row r="1094" spans="1:6">
      <c r="A1094" s="58" t="s">
        <v>902</v>
      </c>
      <c r="B1094" s="58" t="s">
        <v>3275</v>
      </c>
      <c r="C1094" s="58" t="s">
        <v>215</v>
      </c>
      <c r="D1094" s="59" t="s">
        <v>3347</v>
      </c>
      <c r="E1094" s="78" t="s">
        <v>3339</v>
      </c>
      <c r="F1094" s="58" t="s">
        <v>3275</v>
      </c>
    </row>
    <row r="1095" spans="1:6">
      <c r="A1095" s="58" t="s">
        <v>754</v>
      </c>
      <c r="B1095" s="58" t="s">
        <v>3275</v>
      </c>
      <c r="C1095" s="58" t="s">
        <v>215</v>
      </c>
      <c r="D1095" s="59" t="s">
        <v>3347</v>
      </c>
      <c r="E1095" s="78" t="s">
        <v>3339</v>
      </c>
      <c r="F1095" s="58" t="s">
        <v>3275</v>
      </c>
    </row>
    <row r="1096" spans="1:6">
      <c r="A1096" s="58" t="s">
        <v>904</v>
      </c>
      <c r="B1096" s="58" t="s">
        <v>3275</v>
      </c>
      <c r="C1096" s="58" t="s">
        <v>215</v>
      </c>
      <c r="D1096" s="59" t="s">
        <v>3347</v>
      </c>
      <c r="E1096" s="78" t="s">
        <v>3339</v>
      </c>
      <c r="F1096" s="58" t="s">
        <v>3275</v>
      </c>
    </row>
    <row r="1097" spans="1:6">
      <c r="A1097" s="58" t="s">
        <v>837</v>
      </c>
      <c r="B1097" s="58" t="s">
        <v>3275</v>
      </c>
      <c r="C1097" s="58" t="s">
        <v>215</v>
      </c>
      <c r="D1097" s="59" t="s">
        <v>3347</v>
      </c>
      <c r="E1097" s="78" t="s">
        <v>3339</v>
      </c>
      <c r="F1097" s="58" t="s">
        <v>3275</v>
      </c>
    </row>
    <row r="1098" spans="1:6">
      <c r="A1098" s="58" t="s">
        <v>716</v>
      </c>
      <c r="B1098" s="58" t="s">
        <v>3275</v>
      </c>
      <c r="C1098" s="58" t="s">
        <v>215</v>
      </c>
      <c r="D1098" s="59" t="s">
        <v>3347</v>
      </c>
      <c r="E1098" s="78" t="s">
        <v>3339</v>
      </c>
      <c r="F1098" s="58" t="s">
        <v>3275</v>
      </c>
    </row>
    <row r="1099" spans="1:6">
      <c r="A1099" s="58" t="s">
        <v>772</v>
      </c>
      <c r="B1099" s="58" t="s">
        <v>3275</v>
      </c>
      <c r="C1099" s="58" t="s">
        <v>215</v>
      </c>
      <c r="D1099" s="59" t="s">
        <v>3347</v>
      </c>
      <c r="E1099" s="78" t="s">
        <v>3339</v>
      </c>
      <c r="F1099" s="58" t="s">
        <v>3275</v>
      </c>
    </row>
    <row r="1100" spans="1:6">
      <c r="A1100" s="58" t="s">
        <v>881</v>
      </c>
      <c r="B1100" s="58" t="s">
        <v>3275</v>
      </c>
      <c r="C1100" s="58" t="s">
        <v>215</v>
      </c>
      <c r="D1100" s="59" t="s">
        <v>3347</v>
      </c>
      <c r="E1100" s="78" t="s">
        <v>3339</v>
      </c>
      <c r="F1100" s="58" t="s">
        <v>3275</v>
      </c>
    </row>
    <row r="1101" spans="1:6">
      <c r="A1101" s="58" t="s">
        <v>718</v>
      </c>
      <c r="B1101" s="58" t="s">
        <v>3275</v>
      </c>
      <c r="C1101" s="58" t="s">
        <v>215</v>
      </c>
      <c r="D1101" s="59" t="s">
        <v>3347</v>
      </c>
      <c r="E1101" s="78" t="s">
        <v>3339</v>
      </c>
      <c r="F1101" s="58" t="s">
        <v>3275</v>
      </c>
    </row>
    <row r="1102" spans="1:6">
      <c r="A1102" s="58" t="s">
        <v>760</v>
      </c>
      <c r="B1102" s="58" t="s">
        <v>3275</v>
      </c>
      <c r="C1102" s="58" t="s">
        <v>215</v>
      </c>
      <c r="D1102" s="59" t="s">
        <v>3347</v>
      </c>
      <c r="E1102" s="78" t="s">
        <v>3339</v>
      </c>
      <c r="F1102" s="58" t="s">
        <v>3275</v>
      </c>
    </row>
    <row r="1103" spans="1:6">
      <c r="A1103" s="58" t="s">
        <v>720</v>
      </c>
      <c r="B1103" s="58" t="s">
        <v>3275</v>
      </c>
      <c r="C1103" s="58" t="s">
        <v>215</v>
      </c>
      <c r="D1103" s="59" t="s">
        <v>3347</v>
      </c>
      <c r="E1103" s="78" t="s">
        <v>3339</v>
      </c>
      <c r="F1103" s="58" t="s">
        <v>3275</v>
      </c>
    </row>
    <row r="1104" spans="1:6">
      <c r="A1104" s="58" t="s">
        <v>744</v>
      </c>
      <c r="B1104" s="58" t="s">
        <v>3275</v>
      </c>
      <c r="C1104" s="58" t="s">
        <v>215</v>
      </c>
      <c r="D1104" s="59" t="s">
        <v>3347</v>
      </c>
      <c r="E1104" s="78" t="s">
        <v>3339</v>
      </c>
      <c r="F1104" s="58" t="s">
        <v>3275</v>
      </c>
    </row>
    <row r="1105" spans="1:6">
      <c r="A1105" s="58" t="s">
        <v>814</v>
      </c>
      <c r="B1105" s="58" t="s">
        <v>3275</v>
      </c>
      <c r="C1105" s="58" t="s">
        <v>215</v>
      </c>
      <c r="D1105" s="59" t="s">
        <v>3347</v>
      </c>
      <c r="E1105" s="78" t="s">
        <v>3339</v>
      </c>
      <c r="F1105" s="58" t="s">
        <v>3275</v>
      </c>
    </row>
    <row r="1106" spans="1:6">
      <c r="A1106" s="58" t="s">
        <v>698</v>
      </c>
      <c r="B1106" s="58" t="s">
        <v>3275</v>
      </c>
      <c r="C1106" s="58" t="s">
        <v>215</v>
      </c>
      <c r="D1106" s="59" t="s">
        <v>3347</v>
      </c>
      <c r="E1106" s="78" t="s">
        <v>3339</v>
      </c>
      <c r="F1106" s="58" t="s">
        <v>3275</v>
      </c>
    </row>
    <row r="1107" spans="1:6">
      <c r="A1107" s="58" t="s">
        <v>3195</v>
      </c>
      <c r="B1107" s="58" t="s">
        <v>3275</v>
      </c>
      <c r="C1107" s="58" t="s">
        <v>215</v>
      </c>
      <c r="D1107" s="59" t="s">
        <v>3347</v>
      </c>
      <c r="E1107" s="78" t="s">
        <v>3339</v>
      </c>
      <c r="F1107" s="58" t="s">
        <v>3275</v>
      </c>
    </row>
    <row r="1108" spans="1:6">
      <c r="A1108" s="58" t="s">
        <v>860</v>
      </c>
      <c r="B1108" s="58" t="s">
        <v>3275</v>
      </c>
      <c r="C1108" s="58" t="s">
        <v>215</v>
      </c>
      <c r="D1108" s="59" t="s">
        <v>3347</v>
      </c>
      <c r="E1108" s="78" t="s">
        <v>3339</v>
      </c>
      <c r="F1108" s="58" t="s">
        <v>3275</v>
      </c>
    </row>
    <row r="1109" spans="1:6">
      <c r="A1109" s="58" t="s">
        <v>816</v>
      </c>
      <c r="B1109" s="58" t="s">
        <v>3275</v>
      </c>
      <c r="C1109" s="58" t="s">
        <v>215</v>
      </c>
      <c r="D1109" s="59" t="s">
        <v>3347</v>
      </c>
      <c r="E1109" s="78" t="s">
        <v>3339</v>
      </c>
      <c r="F1109" s="58" t="s">
        <v>3275</v>
      </c>
    </row>
    <row r="1110" spans="1:6">
      <c r="A1110" s="58" t="s">
        <v>746</v>
      </c>
      <c r="B1110" s="58" t="s">
        <v>3275</v>
      </c>
      <c r="C1110" s="58" t="s">
        <v>215</v>
      </c>
      <c r="D1110" s="59" t="s">
        <v>3347</v>
      </c>
      <c r="E1110" s="78" t="s">
        <v>3339</v>
      </c>
      <c r="F1110" s="58" t="s">
        <v>3275</v>
      </c>
    </row>
    <row r="1111" spans="1:6">
      <c r="A1111" s="58" t="s">
        <v>3196</v>
      </c>
      <c r="B1111" s="58" t="s">
        <v>3275</v>
      </c>
      <c r="C1111" s="58" t="s">
        <v>215</v>
      </c>
      <c r="D1111" s="59" t="s">
        <v>3347</v>
      </c>
      <c r="E1111" s="78" t="s">
        <v>3339</v>
      </c>
      <c r="F1111" s="58" t="s">
        <v>3275</v>
      </c>
    </row>
    <row r="1112" spans="1:6">
      <c r="A1112" s="58" t="s">
        <v>627</v>
      </c>
      <c r="B1112" s="58" t="s">
        <v>3275</v>
      </c>
      <c r="C1112" s="58" t="s">
        <v>3357</v>
      </c>
      <c r="D1112" s="59" t="s">
        <v>3347</v>
      </c>
      <c r="E1112" s="78" t="s">
        <v>3339</v>
      </c>
      <c r="F1112" s="58" t="s">
        <v>3275</v>
      </c>
    </row>
    <row r="1113" spans="1:6">
      <c r="A1113" s="58" t="s">
        <v>974</v>
      </c>
      <c r="B1113" s="58" t="s">
        <v>3275</v>
      </c>
      <c r="C1113" s="58" t="s">
        <v>3357</v>
      </c>
      <c r="D1113" s="59" t="s">
        <v>3347</v>
      </c>
      <c r="E1113" s="78" t="s">
        <v>3339</v>
      </c>
      <c r="F1113" s="58" t="s">
        <v>3275</v>
      </c>
    </row>
    <row r="1114" spans="1:6">
      <c r="A1114" s="58" t="s">
        <v>936</v>
      </c>
      <c r="B1114" s="58" t="s">
        <v>3275</v>
      </c>
      <c r="C1114" s="58" t="s">
        <v>3357</v>
      </c>
      <c r="D1114" s="59" t="s">
        <v>3347</v>
      </c>
      <c r="E1114" s="78" t="s">
        <v>3339</v>
      </c>
      <c r="F1114" s="58" t="s">
        <v>3275</v>
      </c>
    </row>
    <row r="1115" spans="1:6">
      <c r="A1115" s="58" t="s">
        <v>882</v>
      </c>
      <c r="B1115" s="58" t="s">
        <v>3275</v>
      </c>
      <c r="C1115" s="58" t="s">
        <v>3357</v>
      </c>
      <c r="D1115" s="59" t="s">
        <v>3347</v>
      </c>
      <c r="E1115" s="78" t="s">
        <v>3339</v>
      </c>
      <c r="F1115" s="58" t="s">
        <v>3275</v>
      </c>
    </row>
    <row r="1116" spans="1:6">
      <c r="A1116" s="58" t="s">
        <v>659</v>
      </c>
      <c r="B1116" s="58" t="s">
        <v>3275</v>
      </c>
      <c r="C1116" s="58" t="s">
        <v>3357</v>
      </c>
      <c r="D1116" s="59" t="s">
        <v>3347</v>
      </c>
      <c r="E1116" s="78" t="s">
        <v>3339</v>
      </c>
      <c r="F1116" s="58" t="s">
        <v>3275</v>
      </c>
    </row>
    <row r="1117" spans="1:6">
      <c r="A1117" s="58" t="s">
        <v>654</v>
      </c>
      <c r="B1117" s="58" t="s">
        <v>3275</v>
      </c>
      <c r="C1117" s="58" t="s">
        <v>3357</v>
      </c>
      <c r="D1117" s="59" t="s">
        <v>3347</v>
      </c>
      <c r="E1117" s="78" t="s">
        <v>3339</v>
      </c>
      <c r="F1117" s="58" t="s">
        <v>3275</v>
      </c>
    </row>
    <row r="1118" spans="1:6">
      <c r="A1118" s="58" t="s">
        <v>958</v>
      </c>
      <c r="B1118" s="58" t="s">
        <v>3275</v>
      </c>
      <c r="C1118" s="58" t="s">
        <v>3357</v>
      </c>
      <c r="D1118" s="59" t="s">
        <v>3347</v>
      </c>
      <c r="E1118" s="78" t="s">
        <v>3339</v>
      </c>
      <c r="F1118" s="58" t="s">
        <v>3275</v>
      </c>
    </row>
    <row r="1119" spans="1:6">
      <c r="A1119" s="58" t="s">
        <v>3199</v>
      </c>
      <c r="B1119" s="58" t="s">
        <v>3275</v>
      </c>
      <c r="C1119" s="58" t="s">
        <v>3357</v>
      </c>
      <c r="D1119" s="59" t="s">
        <v>3347</v>
      </c>
      <c r="E1119" s="78" t="s">
        <v>3339</v>
      </c>
      <c r="F1119" s="58" t="s">
        <v>3275</v>
      </c>
    </row>
    <row r="1120" spans="1:6">
      <c r="A1120" s="58" t="s">
        <v>684</v>
      </c>
      <c r="B1120" s="58" t="s">
        <v>3275</v>
      </c>
      <c r="C1120" s="58" t="s">
        <v>3357</v>
      </c>
      <c r="D1120" s="59" t="s">
        <v>3347</v>
      </c>
      <c r="E1120" s="78" t="s">
        <v>3339</v>
      </c>
      <c r="F1120" s="58" t="s">
        <v>3275</v>
      </c>
    </row>
    <row r="1121" spans="1:6">
      <c r="A1121" s="58" t="s">
        <v>635</v>
      </c>
      <c r="B1121" s="58" t="s">
        <v>3275</v>
      </c>
      <c r="C1121" s="58" t="s">
        <v>3357</v>
      </c>
      <c r="D1121" s="59" t="s">
        <v>3347</v>
      </c>
      <c r="E1121" s="78" t="s">
        <v>3339</v>
      </c>
      <c r="F1121" s="58" t="s">
        <v>3275</v>
      </c>
    </row>
    <row r="1122" spans="1:6">
      <c r="A1122" s="58" t="s">
        <v>842</v>
      </c>
      <c r="B1122" s="58" t="s">
        <v>3275</v>
      </c>
      <c r="C1122" s="58" t="s">
        <v>3357</v>
      </c>
      <c r="D1122" s="59" t="s">
        <v>3347</v>
      </c>
      <c r="E1122" s="78" t="s">
        <v>3339</v>
      </c>
      <c r="F1122" s="58" t="s">
        <v>3275</v>
      </c>
    </row>
    <row r="1123" spans="1:6">
      <c r="A1123" s="58" t="s">
        <v>601</v>
      </c>
      <c r="B1123" s="58" t="s">
        <v>3275</v>
      </c>
      <c r="C1123" s="58" t="s">
        <v>3357</v>
      </c>
      <c r="D1123" s="59" t="s">
        <v>3347</v>
      </c>
      <c r="E1123" s="78" t="s">
        <v>3339</v>
      </c>
      <c r="F1123" s="58" t="s">
        <v>3275</v>
      </c>
    </row>
    <row r="1124" spans="1:6">
      <c r="A1124" s="58" t="s">
        <v>956</v>
      </c>
      <c r="B1124" s="58" t="s">
        <v>3275</v>
      </c>
      <c r="C1124" s="58" t="s">
        <v>3357</v>
      </c>
      <c r="D1124" s="59" t="s">
        <v>3347</v>
      </c>
      <c r="E1124" s="78" t="s">
        <v>3339</v>
      </c>
      <c r="F1124" s="58" t="s">
        <v>3275</v>
      </c>
    </row>
    <row r="1125" spans="1:6">
      <c r="A1125" s="58" t="s">
        <v>249</v>
      </c>
      <c r="B1125" s="58" t="s">
        <v>3275</v>
      </c>
      <c r="C1125" s="58" t="s">
        <v>3357</v>
      </c>
      <c r="D1125" s="59" t="s">
        <v>3347</v>
      </c>
      <c r="E1125" s="78" t="s">
        <v>3339</v>
      </c>
      <c r="F1125" s="58" t="s">
        <v>3275</v>
      </c>
    </row>
    <row r="1126" spans="1:6">
      <c r="A1126" s="58" t="s">
        <v>778</v>
      </c>
      <c r="B1126" s="58" t="s">
        <v>3275</v>
      </c>
      <c r="C1126" s="58" t="s">
        <v>3357</v>
      </c>
      <c r="D1126" s="59" t="s">
        <v>3347</v>
      </c>
      <c r="E1126" s="78" t="s">
        <v>3339</v>
      </c>
      <c r="F1126" s="58" t="s">
        <v>3275</v>
      </c>
    </row>
    <row r="1127" spans="1:6">
      <c r="A1127" s="58" t="s">
        <v>686</v>
      </c>
      <c r="B1127" s="58" t="s">
        <v>3275</v>
      </c>
      <c r="C1127" s="58" t="s">
        <v>3357</v>
      </c>
      <c r="D1127" s="59" t="s">
        <v>3347</v>
      </c>
      <c r="E1127" s="78" t="s">
        <v>3339</v>
      </c>
      <c r="F1127" s="58" t="s">
        <v>3275</v>
      </c>
    </row>
    <row r="1128" spans="1:6">
      <c r="A1128" s="58" t="s">
        <v>967</v>
      </c>
      <c r="B1128" s="58" t="s">
        <v>3275</v>
      </c>
      <c r="C1128" s="58" t="s">
        <v>3357</v>
      </c>
      <c r="D1128" s="59" t="s">
        <v>3347</v>
      </c>
      <c r="E1128" s="78" t="s">
        <v>3339</v>
      </c>
      <c r="F1128" s="58" t="s">
        <v>3275</v>
      </c>
    </row>
    <row r="1129" spans="1:6">
      <c r="A1129" s="58" t="s">
        <v>558</v>
      </c>
      <c r="B1129" s="58" t="s">
        <v>3275</v>
      </c>
      <c r="C1129" s="58" t="s">
        <v>3357</v>
      </c>
      <c r="D1129" s="59" t="s">
        <v>3347</v>
      </c>
      <c r="E1129" s="78" t="s">
        <v>3339</v>
      </c>
      <c r="F1129" s="58" t="s">
        <v>3275</v>
      </c>
    </row>
    <row r="1130" spans="1:6">
      <c r="A1130" s="58" t="s">
        <v>618</v>
      </c>
      <c r="B1130" s="58" t="s">
        <v>3275</v>
      </c>
      <c r="C1130" s="58" t="s">
        <v>3357</v>
      </c>
      <c r="D1130" s="59" t="s">
        <v>3347</v>
      </c>
      <c r="E1130" s="78" t="s">
        <v>3339</v>
      </c>
      <c r="F1130" s="58" t="s">
        <v>3275</v>
      </c>
    </row>
    <row r="1131" spans="1:6">
      <c r="A1131" s="58" t="s">
        <v>3222</v>
      </c>
      <c r="B1131" s="58" t="s">
        <v>3275</v>
      </c>
      <c r="C1131" s="58" t="s">
        <v>3357</v>
      </c>
      <c r="D1131" s="59" t="s">
        <v>3347</v>
      </c>
      <c r="E1131" s="78" t="s">
        <v>3339</v>
      </c>
      <c r="F1131" s="58" t="s">
        <v>3275</v>
      </c>
    </row>
    <row r="1132" spans="1:6">
      <c r="A1132" s="58" t="s">
        <v>529</v>
      </c>
      <c r="B1132" s="58" t="s">
        <v>3275</v>
      </c>
      <c r="C1132" s="58" t="s">
        <v>3357</v>
      </c>
      <c r="D1132" s="59" t="s">
        <v>3347</v>
      </c>
      <c r="E1132" s="78" t="s">
        <v>3339</v>
      </c>
      <c r="F1132" s="58" t="s">
        <v>3275</v>
      </c>
    </row>
    <row r="1133" spans="1:6">
      <c r="A1133" s="58" t="s">
        <v>825</v>
      </c>
      <c r="B1133" s="58" t="s">
        <v>3275</v>
      </c>
      <c r="C1133" s="58" t="s">
        <v>3357</v>
      </c>
      <c r="D1133" s="59" t="s">
        <v>3347</v>
      </c>
      <c r="E1133" s="78" t="s">
        <v>3339</v>
      </c>
      <c r="F1133" s="58" t="s">
        <v>3275</v>
      </c>
    </row>
    <row r="1134" spans="1:6">
      <c r="A1134" s="58" t="s">
        <v>844</v>
      </c>
      <c r="B1134" s="58" t="s">
        <v>3275</v>
      </c>
      <c r="C1134" s="58" t="s">
        <v>3357</v>
      </c>
      <c r="D1134" s="59" t="s">
        <v>3347</v>
      </c>
      <c r="E1134" s="78" t="s">
        <v>3339</v>
      </c>
      <c r="F1134" s="58" t="s">
        <v>3275</v>
      </c>
    </row>
    <row r="1135" spans="1:6">
      <c r="A1135" s="58" t="s">
        <v>689</v>
      </c>
      <c r="B1135" s="58" t="s">
        <v>3275</v>
      </c>
      <c r="C1135" s="58" t="s">
        <v>3357</v>
      </c>
      <c r="D1135" s="59" t="s">
        <v>3347</v>
      </c>
      <c r="E1135" s="78" t="s">
        <v>3339</v>
      </c>
      <c r="F1135" s="58" t="s">
        <v>3275</v>
      </c>
    </row>
    <row r="1136" spans="1:6">
      <c r="A1136" s="58" t="s">
        <v>979</v>
      </c>
      <c r="B1136" s="58" t="s">
        <v>3275</v>
      </c>
      <c r="C1136" s="58" t="s">
        <v>3357</v>
      </c>
      <c r="D1136" s="59" t="s">
        <v>3347</v>
      </c>
      <c r="E1136" s="78" t="s">
        <v>3339</v>
      </c>
      <c r="F1136" s="58" t="s">
        <v>3275</v>
      </c>
    </row>
    <row r="1137" spans="1:6">
      <c r="A1137" s="58" t="s">
        <v>828</v>
      </c>
      <c r="B1137" s="58" t="s">
        <v>3275</v>
      </c>
      <c r="C1137" s="58" t="s">
        <v>3357</v>
      </c>
      <c r="D1137" s="59" t="s">
        <v>3347</v>
      </c>
      <c r="E1137" s="78" t="s">
        <v>3339</v>
      </c>
      <c r="F1137" s="58" t="s">
        <v>3275</v>
      </c>
    </row>
    <row r="1138" spans="1:6">
      <c r="A1138" s="58" t="s">
        <v>766</v>
      </c>
      <c r="B1138" s="58" t="s">
        <v>3275</v>
      </c>
      <c r="C1138" s="58" t="s">
        <v>3357</v>
      </c>
      <c r="D1138" s="59" t="s">
        <v>3347</v>
      </c>
      <c r="E1138" s="78" t="s">
        <v>3339</v>
      </c>
      <c r="F1138" s="58" t="s">
        <v>3275</v>
      </c>
    </row>
    <row r="1139" spans="1:6">
      <c r="A1139" s="58" t="s">
        <v>833</v>
      </c>
      <c r="B1139" s="58" t="s">
        <v>3276</v>
      </c>
      <c r="C1139" s="58" t="s">
        <v>159</v>
      </c>
      <c r="D1139" s="59" t="s">
        <v>3347</v>
      </c>
      <c r="E1139" s="78" t="s">
        <v>3339</v>
      </c>
      <c r="F1139" s="58" t="s">
        <v>3276</v>
      </c>
    </row>
    <row r="1140" spans="1:6">
      <c r="A1140" s="58" t="s">
        <v>900</v>
      </c>
      <c r="B1140" s="58" t="s">
        <v>3276</v>
      </c>
      <c r="C1140" s="58" t="s">
        <v>159</v>
      </c>
      <c r="D1140" s="59" t="s">
        <v>3347</v>
      </c>
      <c r="E1140" s="78" t="s">
        <v>3339</v>
      </c>
      <c r="F1140" s="58" t="s">
        <v>3276</v>
      </c>
    </row>
    <row r="1141" spans="1:6">
      <c r="A1141" s="58" t="s">
        <v>3202</v>
      </c>
      <c r="B1141" s="58" t="s">
        <v>3276</v>
      </c>
      <c r="C1141" s="58" t="s">
        <v>159</v>
      </c>
      <c r="D1141" s="59" t="s">
        <v>3347</v>
      </c>
      <c r="E1141" s="78" t="s">
        <v>3339</v>
      </c>
      <c r="F1141" s="58" t="s">
        <v>3276</v>
      </c>
    </row>
    <row r="1142" spans="1:6">
      <c r="A1142" s="58" t="s">
        <v>549</v>
      </c>
      <c r="B1142" s="58" t="s">
        <v>3276</v>
      </c>
      <c r="C1142" s="58" t="s">
        <v>159</v>
      </c>
      <c r="D1142" s="59" t="s">
        <v>3347</v>
      </c>
      <c r="E1142" s="78" t="s">
        <v>3339</v>
      </c>
      <c r="F1142" s="58" t="s">
        <v>3276</v>
      </c>
    </row>
    <row r="1143" spans="1:6">
      <c r="A1143" s="58" t="s">
        <v>836</v>
      </c>
      <c r="B1143" s="58" t="s">
        <v>3276</v>
      </c>
      <c r="C1143" s="58" t="s">
        <v>159</v>
      </c>
      <c r="D1143" s="59" t="s">
        <v>3347</v>
      </c>
      <c r="E1143" s="78" t="s">
        <v>3339</v>
      </c>
      <c r="F1143" s="58" t="s">
        <v>3276</v>
      </c>
    </row>
    <row r="1144" spans="1:6">
      <c r="A1144" s="58" t="s">
        <v>811</v>
      </c>
      <c r="B1144" s="58" t="s">
        <v>3276</v>
      </c>
      <c r="C1144" s="58" t="s">
        <v>159</v>
      </c>
      <c r="D1144" s="59" t="s">
        <v>3347</v>
      </c>
      <c r="E1144" s="78" t="s">
        <v>3339</v>
      </c>
      <c r="F1144" s="58" t="s">
        <v>3276</v>
      </c>
    </row>
    <row r="1145" spans="1:6">
      <c r="A1145" s="58" t="s">
        <v>203</v>
      </c>
      <c r="B1145" s="58" t="s">
        <v>3276</v>
      </c>
      <c r="C1145" s="58" t="s">
        <v>159</v>
      </c>
      <c r="D1145" s="59" t="s">
        <v>3347</v>
      </c>
      <c r="E1145" s="78" t="s">
        <v>3339</v>
      </c>
      <c r="F1145" s="58" t="s">
        <v>3276</v>
      </c>
    </row>
    <row r="1146" spans="1:6">
      <c r="A1146" s="58" t="s">
        <v>519</v>
      </c>
      <c r="B1146" s="58" t="s">
        <v>3276</v>
      </c>
      <c r="C1146" s="58" t="s">
        <v>159</v>
      </c>
      <c r="D1146" s="59" t="s">
        <v>3347</v>
      </c>
      <c r="E1146" s="78" t="s">
        <v>3339</v>
      </c>
      <c r="F1146" s="58" t="s">
        <v>3276</v>
      </c>
    </row>
    <row r="1147" spans="1:6">
      <c r="A1147" s="58" t="s">
        <v>964</v>
      </c>
      <c r="B1147" s="58" t="s">
        <v>3276</v>
      </c>
      <c r="C1147" s="58" t="s">
        <v>159</v>
      </c>
      <c r="D1147" s="59" t="s">
        <v>3347</v>
      </c>
      <c r="E1147" s="78" t="s">
        <v>3339</v>
      </c>
      <c r="F1147" s="58" t="s">
        <v>3276</v>
      </c>
    </row>
    <row r="1148" spans="1:6">
      <c r="A1148" s="58" t="s">
        <v>903</v>
      </c>
      <c r="B1148" s="58" t="s">
        <v>3276</v>
      </c>
      <c r="C1148" s="58" t="s">
        <v>159</v>
      </c>
      <c r="D1148" s="59" t="s">
        <v>3347</v>
      </c>
      <c r="E1148" s="78" t="s">
        <v>3339</v>
      </c>
      <c r="F1148" s="58" t="s">
        <v>3276</v>
      </c>
    </row>
    <row r="1149" spans="1:6">
      <c r="A1149" s="58" t="s">
        <v>812</v>
      </c>
      <c r="B1149" s="58" t="s">
        <v>3276</v>
      </c>
      <c r="C1149" s="58" t="s">
        <v>159</v>
      </c>
      <c r="D1149" s="59" t="s">
        <v>3347</v>
      </c>
      <c r="E1149" s="78" t="s">
        <v>3339</v>
      </c>
      <c r="F1149" s="58" t="s">
        <v>3276</v>
      </c>
    </row>
    <row r="1150" spans="1:6">
      <c r="A1150" s="58" t="s">
        <v>879</v>
      </c>
      <c r="B1150" s="58" t="s">
        <v>3276</v>
      </c>
      <c r="C1150" s="58" t="s">
        <v>159</v>
      </c>
      <c r="D1150" s="59" t="s">
        <v>3347</v>
      </c>
      <c r="E1150" s="78" t="s">
        <v>3339</v>
      </c>
      <c r="F1150" s="58" t="s">
        <v>3276</v>
      </c>
    </row>
    <row r="1151" spans="1:6">
      <c r="A1151" s="58" t="s">
        <v>759</v>
      </c>
      <c r="B1151" s="58" t="s">
        <v>3276</v>
      </c>
      <c r="C1151" s="58" t="s">
        <v>159</v>
      </c>
      <c r="D1151" s="59" t="s">
        <v>3347</v>
      </c>
      <c r="E1151" s="78" t="s">
        <v>3339</v>
      </c>
      <c r="F1151" s="58" t="s">
        <v>3276</v>
      </c>
    </row>
    <row r="1152" spans="1:6">
      <c r="A1152" s="58" t="s">
        <v>667</v>
      </c>
      <c r="B1152" s="58" t="s">
        <v>3276</v>
      </c>
      <c r="C1152" s="58" t="s">
        <v>159</v>
      </c>
      <c r="D1152" s="59" t="s">
        <v>3347</v>
      </c>
      <c r="E1152" s="78" t="s">
        <v>3339</v>
      </c>
      <c r="F1152" s="58" t="s">
        <v>3276</v>
      </c>
    </row>
    <row r="1153" spans="1:6">
      <c r="A1153" s="58" t="s">
        <v>799</v>
      </c>
      <c r="B1153" s="58" t="s">
        <v>3276</v>
      </c>
      <c r="C1153" s="58" t="s">
        <v>159</v>
      </c>
      <c r="D1153" s="59" t="s">
        <v>3347</v>
      </c>
      <c r="E1153" s="78" t="s">
        <v>3339</v>
      </c>
      <c r="F1153" s="58" t="s">
        <v>3276</v>
      </c>
    </row>
    <row r="1154" spans="1:6">
      <c r="A1154" s="58" t="s">
        <v>623</v>
      </c>
      <c r="B1154" s="58" t="s">
        <v>3276</v>
      </c>
      <c r="C1154" s="58" t="s">
        <v>159</v>
      </c>
      <c r="D1154" s="59" t="s">
        <v>3347</v>
      </c>
      <c r="E1154" s="78" t="s">
        <v>3339</v>
      </c>
      <c r="F1154" s="58" t="s">
        <v>3276</v>
      </c>
    </row>
    <row r="1155" spans="1:6">
      <c r="A1155" s="58" t="s">
        <v>3205</v>
      </c>
      <c r="B1155" s="58" t="s">
        <v>3276</v>
      </c>
      <c r="C1155" s="58" t="s">
        <v>159</v>
      </c>
      <c r="D1155" s="59" t="s">
        <v>3347</v>
      </c>
      <c r="E1155" s="78" t="s">
        <v>3339</v>
      </c>
      <c r="F1155" s="58" t="s">
        <v>3276</v>
      </c>
    </row>
    <row r="1156" spans="1:6">
      <c r="A1156" s="58" t="s">
        <v>813</v>
      </c>
      <c r="B1156" s="58" t="s">
        <v>3276</v>
      </c>
      <c r="C1156" s="58" t="s">
        <v>159</v>
      </c>
      <c r="D1156" s="59" t="s">
        <v>3347</v>
      </c>
      <c r="E1156" s="78" t="s">
        <v>3339</v>
      </c>
      <c r="F1156" s="58" t="s">
        <v>3276</v>
      </c>
    </row>
    <row r="1157" spans="1:6">
      <c r="A1157" s="58" t="s">
        <v>960</v>
      </c>
      <c r="B1157" s="58" t="s">
        <v>3276</v>
      </c>
      <c r="C1157" s="58" t="s">
        <v>159</v>
      </c>
      <c r="D1157" s="59" t="s">
        <v>3347</v>
      </c>
      <c r="E1157" s="78" t="s">
        <v>3339</v>
      </c>
      <c r="F1157" s="58" t="s">
        <v>3276</v>
      </c>
    </row>
    <row r="1158" spans="1:6">
      <c r="A1158" s="58" t="s">
        <v>633</v>
      </c>
      <c r="B1158" s="58" t="s">
        <v>3276</v>
      </c>
      <c r="C1158" s="58" t="s">
        <v>159</v>
      </c>
      <c r="D1158" s="59" t="s">
        <v>3347</v>
      </c>
      <c r="E1158" s="78" t="s">
        <v>3339</v>
      </c>
      <c r="F1158" s="58" t="s">
        <v>3276</v>
      </c>
    </row>
    <row r="1159" spans="1:6">
      <c r="A1159" s="58" t="s">
        <v>626</v>
      </c>
      <c r="B1159" s="58" t="s">
        <v>3276</v>
      </c>
      <c r="C1159" s="58" t="s">
        <v>159</v>
      </c>
      <c r="D1159" s="59" t="s">
        <v>3347</v>
      </c>
      <c r="E1159" s="78" t="s">
        <v>3339</v>
      </c>
      <c r="F1159" s="58" t="s">
        <v>3276</v>
      </c>
    </row>
    <row r="1160" spans="1:6">
      <c r="A1160" s="58" t="s">
        <v>955</v>
      </c>
      <c r="B1160" s="58" t="s">
        <v>3276</v>
      </c>
      <c r="C1160" s="58" t="s">
        <v>159</v>
      </c>
      <c r="D1160" s="59" t="s">
        <v>3347</v>
      </c>
      <c r="E1160" s="78" t="s">
        <v>3339</v>
      </c>
      <c r="F1160" s="58" t="s">
        <v>3276</v>
      </c>
    </row>
    <row r="1161" spans="1:6">
      <c r="A1161" s="58" t="s">
        <v>565</v>
      </c>
      <c r="B1161" s="58" t="s">
        <v>3276</v>
      </c>
      <c r="C1161" s="58" t="s">
        <v>188</v>
      </c>
      <c r="D1161" s="59" t="s">
        <v>3347</v>
      </c>
      <c r="E1161" s="78" t="s">
        <v>3339</v>
      </c>
      <c r="F1161" s="58" t="s">
        <v>3276</v>
      </c>
    </row>
    <row r="1162" spans="1:6">
      <c r="A1162" s="58" t="s">
        <v>616</v>
      </c>
      <c r="B1162" s="58" t="s">
        <v>3276</v>
      </c>
      <c r="C1162" s="58" t="s">
        <v>188</v>
      </c>
      <c r="D1162" s="59" t="s">
        <v>3347</v>
      </c>
      <c r="E1162" s="78" t="s">
        <v>3339</v>
      </c>
      <c r="F1162" s="58" t="s">
        <v>3276</v>
      </c>
    </row>
    <row r="1163" spans="1:6">
      <c r="A1163" s="58" t="s">
        <v>3185</v>
      </c>
      <c r="B1163" s="58" t="s">
        <v>3276</v>
      </c>
      <c r="C1163" s="58" t="s">
        <v>188</v>
      </c>
      <c r="D1163" s="59" t="s">
        <v>3347</v>
      </c>
      <c r="E1163" s="78" t="s">
        <v>3339</v>
      </c>
      <c r="F1163" s="58" t="s">
        <v>3276</v>
      </c>
    </row>
    <row r="1164" spans="1:6">
      <c r="A1164" s="58" t="s">
        <v>3186</v>
      </c>
      <c r="B1164" s="58" t="s">
        <v>3276</v>
      </c>
      <c r="C1164" s="58" t="s">
        <v>188</v>
      </c>
      <c r="D1164" s="59" t="s">
        <v>3347</v>
      </c>
      <c r="E1164" s="78" t="s">
        <v>3339</v>
      </c>
      <c r="F1164" s="58" t="s">
        <v>3276</v>
      </c>
    </row>
    <row r="1165" spans="1:6">
      <c r="A1165" s="58" t="s">
        <v>670</v>
      </c>
      <c r="B1165" s="58" t="s">
        <v>3276</v>
      </c>
      <c r="C1165" s="58" t="s">
        <v>188</v>
      </c>
      <c r="D1165" s="59" t="s">
        <v>3347</v>
      </c>
      <c r="E1165" s="78" t="s">
        <v>3339</v>
      </c>
      <c r="F1165" s="58" t="s">
        <v>3276</v>
      </c>
    </row>
    <row r="1166" spans="1:6">
      <c r="A1166" s="58" t="s">
        <v>965</v>
      </c>
      <c r="B1166" s="58" t="s">
        <v>3276</v>
      </c>
      <c r="C1166" s="58" t="s">
        <v>188</v>
      </c>
      <c r="D1166" s="59" t="s">
        <v>3347</v>
      </c>
      <c r="E1166" s="78" t="s">
        <v>3339</v>
      </c>
      <c r="F1166" s="58" t="s">
        <v>3276</v>
      </c>
    </row>
    <row r="1167" spans="1:6">
      <c r="A1167" s="58" t="s">
        <v>948</v>
      </c>
      <c r="B1167" s="58" t="s">
        <v>3276</v>
      </c>
      <c r="C1167" s="58" t="s">
        <v>188</v>
      </c>
      <c r="D1167" s="59" t="s">
        <v>3347</v>
      </c>
      <c r="E1167" s="78" t="s">
        <v>3339</v>
      </c>
      <c r="F1167" s="58" t="s">
        <v>3276</v>
      </c>
    </row>
    <row r="1168" spans="1:6">
      <c r="A1168" s="58" t="s">
        <v>728</v>
      </c>
      <c r="B1168" s="58" t="s">
        <v>3276</v>
      </c>
      <c r="C1168" s="58" t="s">
        <v>188</v>
      </c>
      <c r="D1168" s="59" t="s">
        <v>3347</v>
      </c>
      <c r="E1168" s="78" t="s">
        <v>3339</v>
      </c>
      <c r="F1168" s="58" t="s">
        <v>3276</v>
      </c>
    </row>
    <row r="1169" spans="1:6">
      <c r="A1169" s="58" t="s">
        <v>820</v>
      </c>
      <c r="B1169" s="58" t="s">
        <v>3276</v>
      </c>
      <c r="C1169" s="58" t="s">
        <v>188</v>
      </c>
      <c r="D1169" s="59" t="s">
        <v>3347</v>
      </c>
      <c r="E1169" s="78" t="s">
        <v>3339</v>
      </c>
      <c r="F1169" s="58" t="s">
        <v>3276</v>
      </c>
    </row>
    <row r="1170" spans="1:6">
      <c r="A1170" s="58" t="s">
        <v>927</v>
      </c>
      <c r="B1170" s="58" t="s">
        <v>3276</v>
      </c>
      <c r="C1170" s="58" t="s">
        <v>188</v>
      </c>
      <c r="D1170" s="59" t="s">
        <v>3347</v>
      </c>
      <c r="E1170" s="78" t="s">
        <v>3339</v>
      </c>
      <c r="F1170" s="58" t="s">
        <v>3276</v>
      </c>
    </row>
    <row r="1171" spans="1:6">
      <c r="A1171" s="58" t="s">
        <v>3209</v>
      </c>
      <c r="B1171" s="58" t="s">
        <v>3276</v>
      </c>
      <c r="C1171" s="58" t="s">
        <v>188</v>
      </c>
      <c r="D1171" s="59" t="s">
        <v>3347</v>
      </c>
      <c r="E1171" s="78" t="s">
        <v>3339</v>
      </c>
      <c r="F1171" s="58" t="s">
        <v>3276</v>
      </c>
    </row>
    <row r="1172" spans="1:6">
      <c r="A1172" s="58" t="s">
        <v>730</v>
      </c>
      <c r="B1172" s="58" t="s">
        <v>3276</v>
      </c>
      <c r="C1172" s="58" t="s">
        <v>188</v>
      </c>
      <c r="D1172" s="59" t="s">
        <v>3347</v>
      </c>
      <c r="E1172" s="78" t="s">
        <v>3339</v>
      </c>
      <c r="F1172" s="58" t="s">
        <v>3276</v>
      </c>
    </row>
    <row r="1173" spans="1:6">
      <c r="A1173" s="58" t="s">
        <v>3210</v>
      </c>
      <c r="B1173" s="58" t="s">
        <v>3276</v>
      </c>
      <c r="C1173" s="58" t="s">
        <v>188</v>
      </c>
      <c r="D1173" s="59" t="s">
        <v>3347</v>
      </c>
      <c r="E1173" s="78" t="s">
        <v>3339</v>
      </c>
      <c r="F1173" s="58" t="s">
        <v>3276</v>
      </c>
    </row>
    <row r="1174" spans="1:6">
      <c r="A1174" s="58" t="s">
        <v>499</v>
      </c>
      <c r="B1174" s="58" t="s">
        <v>3276</v>
      </c>
      <c r="C1174" s="58" t="s">
        <v>188</v>
      </c>
      <c r="D1174" s="59" t="s">
        <v>3347</v>
      </c>
      <c r="E1174" s="78" t="s">
        <v>3339</v>
      </c>
      <c r="F1174" s="58" t="s">
        <v>3276</v>
      </c>
    </row>
    <row r="1175" spans="1:6">
      <c r="A1175" s="58" t="s">
        <v>977</v>
      </c>
      <c r="B1175" s="58" t="s">
        <v>3276</v>
      </c>
      <c r="C1175" s="58" t="s">
        <v>188</v>
      </c>
      <c r="D1175" s="59" t="s">
        <v>3347</v>
      </c>
      <c r="E1175" s="78" t="s">
        <v>3339</v>
      </c>
      <c r="F1175" s="58" t="s">
        <v>3276</v>
      </c>
    </row>
    <row r="1176" spans="1:6">
      <c r="A1176" s="58" t="s">
        <v>941</v>
      </c>
      <c r="B1176" s="58" t="s">
        <v>3276</v>
      </c>
      <c r="C1176" s="58" t="s">
        <v>188</v>
      </c>
      <c r="D1176" s="59" t="s">
        <v>3347</v>
      </c>
      <c r="E1176" s="78" t="s">
        <v>3339</v>
      </c>
      <c r="F1176" s="58" t="s">
        <v>3276</v>
      </c>
    </row>
    <row r="1177" spans="1:6">
      <c r="A1177" s="58" t="s">
        <v>3190</v>
      </c>
      <c r="B1177" s="58" t="s">
        <v>3276</v>
      </c>
      <c r="C1177" s="58" t="s">
        <v>188</v>
      </c>
      <c r="D1177" s="59" t="s">
        <v>3347</v>
      </c>
      <c r="E1177" s="78" t="s">
        <v>3339</v>
      </c>
      <c r="F1177" s="58" t="s">
        <v>3276</v>
      </c>
    </row>
    <row r="1178" spans="1:6">
      <c r="A1178" s="58" t="s">
        <v>3213</v>
      </c>
      <c r="B1178" s="58" t="s">
        <v>3276</v>
      </c>
      <c r="C1178" s="58" t="s">
        <v>188</v>
      </c>
      <c r="D1178" s="59" t="s">
        <v>3347</v>
      </c>
      <c r="E1178" s="78" t="s">
        <v>3339</v>
      </c>
      <c r="F1178" s="58" t="s">
        <v>3276</v>
      </c>
    </row>
    <row r="1179" spans="1:6">
      <c r="A1179" s="58" t="s">
        <v>978</v>
      </c>
      <c r="B1179" s="58" t="s">
        <v>3276</v>
      </c>
      <c r="C1179" s="58" t="s">
        <v>188</v>
      </c>
      <c r="D1179" s="59" t="s">
        <v>3347</v>
      </c>
      <c r="E1179" s="78" t="s">
        <v>3339</v>
      </c>
      <c r="F1179" s="58" t="s">
        <v>3276</v>
      </c>
    </row>
    <row r="1180" spans="1:6">
      <c r="A1180" s="58" t="s">
        <v>3224</v>
      </c>
      <c r="B1180" s="58" t="s">
        <v>3276</v>
      </c>
      <c r="C1180" s="58" t="s">
        <v>188</v>
      </c>
      <c r="D1180" s="59" t="s">
        <v>3347</v>
      </c>
      <c r="E1180" s="78" t="s">
        <v>3339</v>
      </c>
      <c r="F1180" s="58" t="s">
        <v>3276</v>
      </c>
    </row>
    <row r="1181" spans="1:6">
      <c r="A1181" s="58" t="s">
        <v>826</v>
      </c>
      <c r="B1181" s="58" t="s">
        <v>3276</v>
      </c>
      <c r="C1181" s="58" t="s">
        <v>188</v>
      </c>
      <c r="D1181" s="59" t="s">
        <v>3347</v>
      </c>
      <c r="E1181" s="78" t="s">
        <v>3339</v>
      </c>
      <c r="F1181" s="58" t="s">
        <v>3276</v>
      </c>
    </row>
    <row r="1182" spans="1:6">
      <c r="A1182" s="58" t="s">
        <v>827</v>
      </c>
      <c r="B1182" s="58" t="s">
        <v>3276</v>
      </c>
      <c r="C1182" s="58" t="s">
        <v>188</v>
      </c>
      <c r="D1182" s="59" t="s">
        <v>3347</v>
      </c>
      <c r="E1182" s="78" t="s">
        <v>3339</v>
      </c>
      <c r="F1182" s="58" t="s">
        <v>3276</v>
      </c>
    </row>
    <row r="1183" spans="1:6">
      <c r="A1183" s="58" t="s">
        <v>451</v>
      </c>
      <c r="B1183" s="58" t="s">
        <v>3277</v>
      </c>
      <c r="C1183" s="58" t="s">
        <v>3350</v>
      </c>
      <c r="D1183" s="59" t="s">
        <v>3347</v>
      </c>
      <c r="E1183" s="78" t="s">
        <v>3339</v>
      </c>
      <c r="F1183" s="58" t="s">
        <v>3277</v>
      </c>
    </row>
    <row r="1184" spans="1:6">
      <c r="A1184" s="58" t="s">
        <v>493</v>
      </c>
      <c r="B1184" s="58" t="s">
        <v>3277</v>
      </c>
      <c r="C1184" s="58" t="s">
        <v>3350</v>
      </c>
      <c r="D1184" s="59" t="s">
        <v>3347</v>
      </c>
      <c r="E1184" s="78" t="s">
        <v>3339</v>
      </c>
      <c r="F1184" s="58" t="s">
        <v>3277</v>
      </c>
    </row>
    <row r="1185" spans="1:6">
      <c r="A1185" s="58" t="s">
        <v>3215</v>
      </c>
      <c r="B1185" s="58" t="s">
        <v>3277</v>
      </c>
      <c r="C1185" s="58" t="s">
        <v>3350</v>
      </c>
      <c r="D1185" s="59" t="s">
        <v>3347</v>
      </c>
      <c r="E1185" s="78" t="s">
        <v>3339</v>
      </c>
      <c r="F1185" s="58" t="s">
        <v>3277</v>
      </c>
    </row>
    <row r="1186" spans="1:6">
      <c r="A1186" s="58" t="s">
        <v>225</v>
      </c>
      <c r="B1186" s="58" t="s">
        <v>3277</v>
      </c>
      <c r="C1186" s="58" t="s">
        <v>3350</v>
      </c>
      <c r="D1186" s="59" t="s">
        <v>3347</v>
      </c>
      <c r="E1186" s="78" t="s">
        <v>3339</v>
      </c>
      <c r="F1186" s="58" t="s">
        <v>3277</v>
      </c>
    </row>
    <row r="1187" spans="1:6">
      <c r="A1187" s="58" t="s">
        <v>712</v>
      </c>
      <c r="B1187" s="58" t="s">
        <v>3277</v>
      </c>
      <c r="C1187" s="58" t="s">
        <v>3350</v>
      </c>
      <c r="D1187" s="59" t="s">
        <v>3347</v>
      </c>
      <c r="E1187" s="78" t="s">
        <v>3339</v>
      </c>
      <c r="F1187" s="58" t="s">
        <v>3277</v>
      </c>
    </row>
    <row r="1188" spans="1:6">
      <c r="A1188" s="58" t="s">
        <v>3152</v>
      </c>
      <c r="B1188" s="58" t="s">
        <v>3277</v>
      </c>
      <c r="C1188" s="58" t="s">
        <v>3350</v>
      </c>
      <c r="D1188" s="59" t="s">
        <v>3347</v>
      </c>
      <c r="E1188" s="78" t="s">
        <v>3339</v>
      </c>
      <c r="F1188" s="58" t="s">
        <v>3277</v>
      </c>
    </row>
    <row r="1189" spans="1:6">
      <c r="A1189" s="58" t="s">
        <v>2751</v>
      </c>
      <c r="B1189" s="58" t="s">
        <v>3277</v>
      </c>
      <c r="C1189" s="58" t="s">
        <v>3350</v>
      </c>
      <c r="D1189" s="59" t="s">
        <v>3347</v>
      </c>
      <c r="E1189" s="78" t="s">
        <v>3339</v>
      </c>
      <c r="F1189" s="58" t="s">
        <v>3277</v>
      </c>
    </row>
    <row r="1190" spans="1:6">
      <c r="A1190" s="58" t="s">
        <v>666</v>
      </c>
      <c r="B1190" s="58" t="s">
        <v>3277</v>
      </c>
      <c r="C1190" s="58" t="s">
        <v>3350</v>
      </c>
      <c r="D1190" s="59" t="s">
        <v>3347</v>
      </c>
      <c r="E1190" s="78" t="s">
        <v>3339</v>
      </c>
      <c r="F1190" s="58" t="s">
        <v>3277</v>
      </c>
    </row>
    <row r="1191" spans="1:6">
      <c r="A1191" s="58" t="s">
        <v>758</v>
      </c>
      <c r="B1191" s="58" t="s">
        <v>3277</v>
      </c>
      <c r="C1191" s="58" t="s">
        <v>3350</v>
      </c>
      <c r="D1191" s="59" t="s">
        <v>3347</v>
      </c>
      <c r="E1191" s="78" t="s">
        <v>3339</v>
      </c>
      <c r="F1191" s="58" t="s">
        <v>3277</v>
      </c>
    </row>
    <row r="1192" spans="1:6">
      <c r="A1192" s="58" t="s">
        <v>906</v>
      </c>
      <c r="B1192" s="58" t="s">
        <v>3277</v>
      </c>
      <c r="C1192" s="58" t="s">
        <v>3350</v>
      </c>
      <c r="D1192" s="59" t="s">
        <v>3347</v>
      </c>
      <c r="E1192" s="78" t="s">
        <v>3339</v>
      </c>
      <c r="F1192" s="58" t="s">
        <v>3277</v>
      </c>
    </row>
    <row r="1193" spans="1:6">
      <c r="A1193" s="58" t="s">
        <v>3206</v>
      </c>
      <c r="B1193" s="58" t="s">
        <v>3277</v>
      </c>
      <c r="C1193" s="58" t="s">
        <v>3350</v>
      </c>
      <c r="D1193" s="59" t="s">
        <v>3347</v>
      </c>
      <c r="E1193" s="78" t="s">
        <v>3339</v>
      </c>
      <c r="F1193" s="58" t="s">
        <v>3277</v>
      </c>
    </row>
    <row r="1194" spans="1:6">
      <c r="A1194" s="58" t="s">
        <v>3217</v>
      </c>
      <c r="B1194" s="58" t="s">
        <v>3277</v>
      </c>
      <c r="C1194" s="58" t="s">
        <v>3350</v>
      </c>
      <c r="D1194" s="59" t="s">
        <v>3347</v>
      </c>
      <c r="E1194" s="78" t="s">
        <v>3339</v>
      </c>
      <c r="F1194" s="58" t="s">
        <v>3277</v>
      </c>
    </row>
    <row r="1195" spans="1:6">
      <c r="A1195" s="58" t="s">
        <v>611</v>
      </c>
      <c r="B1195" s="58" t="s">
        <v>3277</v>
      </c>
      <c r="C1195" s="58" t="s">
        <v>3350</v>
      </c>
      <c r="D1195" s="59" t="s">
        <v>3347</v>
      </c>
      <c r="E1195" s="78" t="s">
        <v>3339</v>
      </c>
      <c r="F1195" s="58" t="s">
        <v>3277</v>
      </c>
    </row>
    <row r="1196" spans="1:6">
      <c r="A1196" s="58" t="s">
        <v>584</v>
      </c>
      <c r="B1196" s="58" t="s">
        <v>3277</v>
      </c>
      <c r="C1196" s="58" t="s">
        <v>3350</v>
      </c>
      <c r="D1196" s="59" t="s">
        <v>3347</v>
      </c>
      <c r="E1196" s="78" t="s">
        <v>3339</v>
      </c>
      <c r="F1196" s="58" t="s">
        <v>3277</v>
      </c>
    </row>
    <row r="1197" spans="1:6">
      <c r="A1197" s="58" t="s">
        <v>947</v>
      </c>
      <c r="B1197" s="58" t="s">
        <v>3277</v>
      </c>
      <c r="C1197" s="58" t="s">
        <v>3350</v>
      </c>
      <c r="D1197" s="59" t="s">
        <v>3347</v>
      </c>
      <c r="E1197" s="78" t="s">
        <v>3339</v>
      </c>
      <c r="F1197" s="58" t="s">
        <v>3277</v>
      </c>
    </row>
    <row r="1198" spans="1:6">
      <c r="A1198" s="58" t="s">
        <v>815</v>
      </c>
      <c r="B1198" s="58" t="s">
        <v>3277</v>
      </c>
      <c r="C1198" s="58" t="s">
        <v>3350</v>
      </c>
      <c r="D1198" s="59" t="s">
        <v>3347</v>
      </c>
      <c r="E1198" s="78" t="s">
        <v>3339</v>
      </c>
      <c r="F1198" s="58" t="s">
        <v>3277</v>
      </c>
    </row>
    <row r="1199" spans="1:6">
      <c r="A1199" s="58" t="s">
        <v>3219</v>
      </c>
      <c r="B1199" s="58" t="s">
        <v>3277</v>
      </c>
      <c r="C1199" s="58" t="s">
        <v>3350</v>
      </c>
      <c r="D1199" s="59" t="s">
        <v>3347</v>
      </c>
      <c r="E1199" s="78" t="s">
        <v>3339</v>
      </c>
      <c r="F1199" s="58" t="s">
        <v>3277</v>
      </c>
    </row>
    <row r="1200" spans="1:6">
      <c r="A1200" s="58" t="s">
        <v>745</v>
      </c>
      <c r="B1200" s="58" t="s">
        <v>3277</v>
      </c>
      <c r="C1200" s="58" t="s">
        <v>3350</v>
      </c>
      <c r="D1200" s="59" t="s">
        <v>3347</v>
      </c>
      <c r="E1200" s="78" t="s">
        <v>3339</v>
      </c>
      <c r="F1200" s="58" t="s">
        <v>3277</v>
      </c>
    </row>
    <row r="1201" spans="1:6">
      <c r="A1201" s="58" t="s">
        <v>817</v>
      </c>
      <c r="B1201" s="58" t="s">
        <v>3277</v>
      </c>
      <c r="C1201" s="58" t="s">
        <v>3350</v>
      </c>
      <c r="D1201" s="59" t="s">
        <v>3347</v>
      </c>
      <c r="E1201" s="78" t="s">
        <v>3339</v>
      </c>
      <c r="F1201" s="58" t="s">
        <v>3277</v>
      </c>
    </row>
    <row r="1202" spans="1:6">
      <c r="A1202" s="58" t="s">
        <v>2152</v>
      </c>
      <c r="B1202" s="58" t="s">
        <v>3277</v>
      </c>
      <c r="C1202" s="58" t="s">
        <v>3350</v>
      </c>
      <c r="D1202" s="59" t="s">
        <v>3347</v>
      </c>
      <c r="E1202" s="78" t="s">
        <v>3339</v>
      </c>
      <c r="F1202" s="58" t="s">
        <v>3277</v>
      </c>
    </row>
    <row r="1203" spans="1:6">
      <c r="A1203" s="58" t="s">
        <v>747</v>
      </c>
      <c r="B1203" s="58" t="s">
        <v>3277</v>
      </c>
      <c r="C1203" s="58" t="s">
        <v>3350</v>
      </c>
      <c r="D1203" s="59" t="s">
        <v>3347</v>
      </c>
      <c r="E1203" s="78" t="s">
        <v>3339</v>
      </c>
      <c r="F1203" s="58" t="s">
        <v>3277</v>
      </c>
    </row>
    <row r="1204" spans="1:6">
      <c r="A1204" s="58" t="s">
        <v>943</v>
      </c>
      <c r="B1204" s="58" t="s">
        <v>3277</v>
      </c>
      <c r="C1204" s="58" t="s">
        <v>3350</v>
      </c>
      <c r="D1204" s="59" t="s">
        <v>3347</v>
      </c>
      <c r="E1204" s="78" t="s">
        <v>3339</v>
      </c>
      <c r="F1204" s="58" t="s">
        <v>3277</v>
      </c>
    </row>
    <row r="1205" spans="1:6">
      <c r="A1205" s="58" t="s">
        <v>839</v>
      </c>
      <c r="B1205" s="58" t="s">
        <v>3277</v>
      </c>
      <c r="C1205" s="58" t="s">
        <v>3350</v>
      </c>
      <c r="D1205" s="59" t="s">
        <v>3347</v>
      </c>
      <c r="E1205" s="78" t="s">
        <v>3339</v>
      </c>
      <c r="F1205" s="58" t="s">
        <v>3277</v>
      </c>
    </row>
    <row r="1206" spans="1:6">
      <c r="A1206" s="58" t="s">
        <v>573</v>
      </c>
      <c r="B1206" s="58" t="s">
        <v>3277</v>
      </c>
      <c r="C1206" s="58" t="s">
        <v>3350</v>
      </c>
      <c r="D1206" s="59" t="s">
        <v>3347</v>
      </c>
      <c r="E1206" s="78" t="s">
        <v>3339</v>
      </c>
      <c r="F1206" s="58" t="s">
        <v>3277</v>
      </c>
    </row>
    <row r="1207" spans="1:6">
      <c r="A1207" s="58" t="s">
        <v>937</v>
      </c>
      <c r="B1207" s="58" t="s">
        <v>3277</v>
      </c>
      <c r="C1207" s="58" t="s">
        <v>3350</v>
      </c>
      <c r="D1207" s="59" t="s">
        <v>3347</v>
      </c>
      <c r="E1207" s="78" t="s">
        <v>3339</v>
      </c>
      <c r="F1207" s="58" t="s">
        <v>3277</v>
      </c>
    </row>
    <row r="1208" spans="1:6">
      <c r="A1208" s="58" t="s">
        <v>3220</v>
      </c>
      <c r="B1208" s="58" t="s">
        <v>3277</v>
      </c>
      <c r="C1208" s="58" t="s">
        <v>3350</v>
      </c>
      <c r="D1208" s="59" t="s">
        <v>3347</v>
      </c>
      <c r="E1208" s="78" t="s">
        <v>3339</v>
      </c>
      <c r="F1208" s="58" t="s">
        <v>3277</v>
      </c>
    </row>
    <row r="1209" spans="1:6">
      <c r="A1209" s="58" t="s">
        <v>908</v>
      </c>
      <c r="B1209" s="58" t="s">
        <v>3277</v>
      </c>
      <c r="C1209" s="58" t="s">
        <v>3350</v>
      </c>
      <c r="D1209" s="59" t="s">
        <v>3347</v>
      </c>
      <c r="E1209" s="78" t="s">
        <v>3339</v>
      </c>
      <c r="F1209" s="58" t="s">
        <v>3277</v>
      </c>
    </row>
    <row r="1210" spans="1:6">
      <c r="A1210" s="58" t="s">
        <v>840</v>
      </c>
      <c r="B1210" s="58" t="s">
        <v>3277</v>
      </c>
      <c r="C1210" s="58" t="s">
        <v>3350</v>
      </c>
      <c r="D1210" s="59" t="s">
        <v>3347</v>
      </c>
      <c r="E1210" s="78" t="s">
        <v>3339</v>
      </c>
      <c r="F1210" s="58" t="s">
        <v>3277</v>
      </c>
    </row>
    <row r="1211" spans="1:6">
      <c r="A1211" s="58" t="s">
        <v>527</v>
      </c>
      <c r="B1211" s="58" t="s">
        <v>3277</v>
      </c>
      <c r="C1211" s="58" t="s">
        <v>3350</v>
      </c>
      <c r="D1211" s="59" t="s">
        <v>3347</v>
      </c>
      <c r="E1211" s="78" t="s">
        <v>3339</v>
      </c>
      <c r="F1211" s="58" t="s">
        <v>3277</v>
      </c>
    </row>
    <row r="1212" spans="1:6">
      <c r="A1212" s="58" t="s">
        <v>810</v>
      </c>
      <c r="B1212" s="58" t="s">
        <v>3277</v>
      </c>
      <c r="C1212" s="58" t="s">
        <v>3350</v>
      </c>
      <c r="D1212" s="59" t="s">
        <v>3347</v>
      </c>
      <c r="E1212" s="78" t="s">
        <v>3339</v>
      </c>
      <c r="F1212" s="58" t="s">
        <v>3277</v>
      </c>
    </row>
    <row r="1213" spans="1:6">
      <c r="A1213" s="58" t="s">
        <v>528</v>
      </c>
      <c r="B1213" s="58" t="s">
        <v>3277</v>
      </c>
      <c r="C1213" s="58" t="s">
        <v>3350</v>
      </c>
      <c r="D1213" s="59" t="s">
        <v>3347</v>
      </c>
      <c r="E1213" s="78" t="s">
        <v>3339</v>
      </c>
      <c r="F1213" s="58" t="s">
        <v>3277</v>
      </c>
    </row>
    <row r="1214" spans="1:6">
      <c r="A1214" s="58" t="s">
        <v>765</v>
      </c>
      <c r="B1214" s="58" t="s">
        <v>3277</v>
      </c>
      <c r="C1214" s="58" t="s">
        <v>3350</v>
      </c>
      <c r="D1214" s="59" t="s">
        <v>3347</v>
      </c>
      <c r="E1214" s="78" t="s">
        <v>3339</v>
      </c>
      <c r="F1214" s="58" t="s">
        <v>3277</v>
      </c>
    </row>
    <row r="1215" spans="1:6">
      <c r="A1215" s="58" t="s">
        <v>3223</v>
      </c>
      <c r="B1215" s="58" t="s">
        <v>3277</v>
      </c>
      <c r="C1215" s="58" t="s">
        <v>3350</v>
      </c>
      <c r="D1215" s="59" t="s">
        <v>3347</v>
      </c>
      <c r="E1215" s="78" t="s">
        <v>3339</v>
      </c>
      <c r="F1215" s="58" t="s">
        <v>3277</v>
      </c>
    </row>
    <row r="1216" spans="1:6">
      <c r="A1216" s="58" t="s">
        <v>607</v>
      </c>
      <c r="B1216" s="58" t="s">
        <v>3277</v>
      </c>
      <c r="C1216" s="58" t="s">
        <v>3350</v>
      </c>
      <c r="D1216" s="59" t="s">
        <v>3347</v>
      </c>
      <c r="E1216" s="78" t="s">
        <v>3339</v>
      </c>
      <c r="F1216" s="58" t="s">
        <v>3277</v>
      </c>
    </row>
    <row r="1217" spans="1:6">
      <c r="A1217" s="58" t="s">
        <v>2145</v>
      </c>
      <c r="B1217" s="58" t="s">
        <v>711</v>
      </c>
      <c r="C1217" s="58" t="s">
        <v>3361</v>
      </c>
      <c r="D1217" s="59" t="s">
        <v>3346</v>
      </c>
      <c r="E1217" s="78" t="s">
        <v>3340</v>
      </c>
      <c r="F1217" s="58" t="s">
        <v>711</v>
      </c>
    </row>
    <row r="1218" spans="1:6">
      <c r="A1218" s="58" t="s">
        <v>405</v>
      </c>
      <c r="B1218" s="58" t="s">
        <v>711</v>
      </c>
      <c r="C1218" s="58" t="s">
        <v>3361</v>
      </c>
      <c r="D1218" s="59" t="s">
        <v>3346</v>
      </c>
      <c r="E1218" s="78" t="s">
        <v>3340</v>
      </c>
      <c r="F1218" s="58" t="s">
        <v>711</v>
      </c>
    </row>
    <row r="1219" spans="1:6">
      <c r="A1219" s="58" t="s">
        <v>362</v>
      </c>
      <c r="B1219" s="58" t="s">
        <v>711</v>
      </c>
      <c r="C1219" s="58" t="s">
        <v>3361</v>
      </c>
      <c r="D1219" s="59" t="s">
        <v>3346</v>
      </c>
      <c r="E1219" s="78" t="s">
        <v>3340</v>
      </c>
      <c r="F1219" s="58" t="s">
        <v>711</v>
      </c>
    </row>
    <row r="1220" spans="1:6">
      <c r="A1220" s="58" t="s">
        <v>493</v>
      </c>
      <c r="B1220" s="58" t="s">
        <v>711</v>
      </c>
      <c r="C1220" s="58" t="s">
        <v>3361</v>
      </c>
      <c r="D1220" s="59" t="s">
        <v>3346</v>
      </c>
      <c r="E1220" s="78" t="s">
        <v>3340</v>
      </c>
      <c r="F1220" s="58" t="s">
        <v>711</v>
      </c>
    </row>
    <row r="1221" spans="1:6">
      <c r="A1221" s="58" t="s">
        <v>371</v>
      </c>
      <c r="B1221" s="58" t="s">
        <v>711</v>
      </c>
      <c r="C1221" s="58" t="s">
        <v>3361</v>
      </c>
      <c r="D1221" s="59" t="s">
        <v>3346</v>
      </c>
      <c r="E1221" s="78" t="s">
        <v>3340</v>
      </c>
      <c r="F1221" s="58" t="s">
        <v>711</v>
      </c>
    </row>
    <row r="1222" spans="1:6">
      <c r="A1222" s="58" t="s">
        <v>2976</v>
      </c>
      <c r="B1222" s="58" t="s">
        <v>711</v>
      </c>
      <c r="C1222" s="58" t="s">
        <v>3361</v>
      </c>
      <c r="D1222" s="59" t="s">
        <v>3346</v>
      </c>
      <c r="E1222" s="78" t="s">
        <v>3340</v>
      </c>
      <c r="F1222" s="58" t="s">
        <v>711</v>
      </c>
    </row>
    <row r="1223" spans="1:6">
      <c r="A1223" s="58" t="s">
        <v>2134</v>
      </c>
      <c r="B1223" s="58" t="s">
        <v>711</v>
      </c>
      <c r="C1223" s="58" t="s">
        <v>3361</v>
      </c>
      <c r="D1223" s="59" t="s">
        <v>3346</v>
      </c>
      <c r="E1223" s="78" t="s">
        <v>3340</v>
      </c>
      <c r="F1223" s="58" t="s">
        <v>711</v>
      </c>
    </row>
    <row r="1224" spans="1:6">
      <c r="A1224" s="58" t="s">
        <v>378</v>
      </c>
      <c r="B1224" s="58" t="s">
        <v>711</v>
      </c>
      <c r="C1224" s="58" t="s">
        <v>3361</v>
      </c>
      <c r="D1224" s="59" t="s">
        <v>3346</v>
      </c>
      <c r="E1224" s="78" t="s">
        <v>3340</v>
      </c>
      <c r="F1224" s="58" t="s">
        <v>711</v>
      </c>
    </row>
    <row r="1225" spans="1:6">
      <c r="A1225" s="58" t="s">
        <v>2116</v>
      </c>
      <c r="B1225" s="58" t="s">
        <v>711</v>
      </c>
      <c r="C1225" s="58" t="s">
        <v>3361</v>
      </c>
      <c r="D1225" s="59" t="s">
        <v>3346</v>
      </c>
      <c r="E1225" s="78" t="s">
        <v>3340</v>
      </c>
      <c r="F1225" s="58" t="s">
        <v>711</v>
      </c>
    </row>
    <row r="1226" spans="1:6">
      <c r="A1226" s="58" t="s">
        <v>2119</v>
      </c>
      <c r="B1226" s="58" t="s">
        <v>711</v>
      </c>
      <c r="C1226" s="58" t="s">
        <v>3361</v>
      </c>
      <c r="D1226" s="59" t="s">
        <v>3346</v>
      </c>
      <c r="E1226" s="78" t="s">
        <v>3340</v>
      </c>
      <c r="F1226" s="58" t="s">
        <v>711</v>
      </c>
    </row>
    <row r="1227" spans="1:6">
      <c r="A1227" s="58" t="s">
        <v>2686</v>
      </c>
      <c r="B1227" s="58" t="s">
        <v>711</v>
      </c>
      <c r="C1227" s="58" t="s">
        <v>3361</v>
      </c>
      <c r="D1227" s="59" t="s">
        <v>3346</v>
      </c>
      <c r="E1227" s="78" t="s">
        <v>3340</v>
      </c>
      <c r="F1227" s="58" t="s">
        <v>711</v>
      </c>
    </row>
    <row r="1228" spans="1:6">
      <c r="A1228" s="58" t="s">
        <v>2535</v>
      </c>
      <c r="B1228" s="58" t="s">
        <v>711</v>
      </c>
      <c r="C1228" s="58" t="s">
        <v>3361</v>
      </c>
      <c r="D1228" s="59" t="s">
        <v>3346</v>
      </c>
      <c r="E1228" s="78" t="s">
        <v>3340</v>
      </c>
      <c r="F1228" s="58" t="s">
        <v>711</v>
      </c>
    </row>
    <row r="1229" spans="1:6">
      <c r="A1229" s="58" t="s">
        <v>3169</v>
      </c>
      <c r="B1229" s="58" t="s">
        <v>711</v>
      </c>
      <c r="C1229" s="58" t="s">
        <v>3361</v>
      </c>
      <c r="D1229" s="59" t="s">
        <v>3346</v>
      </c>
      <c r="E1229" s="78" t="s">
        <v>3340</v>
      </c>
      <c r="F1229" s="58" t="s">
        <v>711</v>
      </c>
    </row>
    <row r="1230" spans="1:6">
      <c r="A1230" s="58" t="s">
        <v>2621</v>
      </c>
      <c r="B1230" s="58" t="s">
        <v>711</v>
      </c>
      <c r="C1230" s="58" t="s">
        <v>3361</v>
      </c>
      <c r="D1230" s="59" t="s">
        <v>3346</v>
      </c>
      <c r="E1230" s="78" t="s">
        <v>3340</v>
      </c>
      <c r="F1230" s="58" t="s">
        <v>711</v>
      </c>
    </row>
    <row r="1231" spans="1:6">
      <c r="A1231" s="58" t="s">
        <v>837</v>
      </c>
      <c r="B1231" s="58" t="s">
        <v>711</v>
      </c>
      <c r="C1231" s="58" t="s">
        <v>3361</v>
      </c>
      <c r="D1231" s="59" t="s">
        <v>3346</v>
      </c>
      <c r="E1231" s="78" t="s">
        <v>3340</v>
      </c>
      <c r="F1231" s="58" t="s">
        <v>711</v>
      </c>
    </row>
    <row r="1232" spans="1:6">
      <c r="A1232" s="58" t="s">
        <v>2051</v>
      </c>
      <c r="B1232" s="58" t="s">
        <v>711</v>
      </c>
      <c r="C1232" s="58" t="s">
        <v>3361</v>
      </c>
      <c r="D1232" s="59" t="s">
        <v>3346</v>
      </c>
      <c r="E1232" s="78" t="s">
        <v>3340</v>
      </c>
      <c r="F1232" s="58" t="s">
        <v>711</v>
      </c>
    </row>
    <row r="1233" spans="1:6">
      <c r="A1233" s="58" t="s">
        <v>373</v>
      </c>
      <c r="B1233" s="58" t="s">
        <v>711</v>
      </c>
      <c r="C1233" s="58" t="s">
        <v>3361</v>
      </c>
      <c r="D1233" s="59" t="s">
        <v>3346</v>
      </c>
      <c r="E1233" s="78" t="s">
        <v>3340</v>
      </c>
      <c r="F1233" s="58" t="s">
        <v>711</v>
      </c>
    </row>
    <row r="1234" spans="1:6">
      <c r="A1234" s="58" t="s">
        <v>2763</v>
      </c>
      <c r="B1234" s="58" t="s">
        <v>711</v>
      </c>
      <c r="C1234" s="58" t="s">
        <v>3361</v>
      </c>
      <c r="D1234" s="59" t="s">
        <v>3346</v>
      </c>
      <c r="E1234" s="78" t="s">
        <v>3340</v>
      </c>
      <c r="F1234" s="58" t="s">
        <v>711</v>
      </c>
    </row>
    <row r="1235" spans="1:6">
      <c r="A1235" s="58" t="s">
        <v>2120</v>
      </c>
      <c r="B1235" s="58" t="s">
        <v>711</v>
      </c>
      <c r="C1235" s="58" t="s">
        <v>3361</v>
      </c>
      <c r="D1235" s="59" t="s">
        <v>3346</v>
      </c>
      <c r="E1235" s="78" t="s">
        <v>3340</v>
      </c>
      <c r="F1235" s="58" t="s">
        <v>711</v>
      </c>
    </row>
    <row r="1236" spans="1:6">
      <c r="A1236" s="58" t="s">
        <v>465</v>
      </c>
      <c r="B1236" s="58" t="s">
        <v>711</v>
      </c>
      <c r="C1236" s="58" t="s">
        <v>3361</v>
      </c>
      <c r="D1236" s="59" t="s">
        <v>3346</v>
      </c>
      <c r="E1236" s="78" t="s">
        <v>3340</v>
      </c>
      <c r="F1236" s="58" t="s">
        <v>711</v>
      </c>
    </row>
    <row r="1237" spans="1:6">
      <c r="A1237" s="58" t="s">
        <v>1953</v>
      </c>
      <c r="B1237" s="58" t="s">
        <v>711</v>
      </c>
      <c r="C1237" s="58" t="s">
        <v>3361</v>
      </c>
      <c r="D1237" s="59" t="s">
        <v>3346</v>
      </c>
      <c r="E1237" s="78" t="s">
        <v>3340</v>
      </c>
      <c r="F1237" s="58" t="s">
        <v>711</v>
      </c>
    </row>
    <row r="1238" spans="1:6">
      <c r="A1238" s="58" t="s">
        <v>2876</v>
      </c>
      <c r="B1238" s="58" t="s">
        <v>711</v>
      </c>
      <c r="C1238" s="58" t="s">
        <v>3361</v>
      </c>
      <c r="D1238" s="59" t="s">
        <v>3346</v>
      </c>
      <c r="E1238" s="78" t="s">
        <v>3340</v>
      </c>
      <c r="F1238" s="58" t="s">
        <v>711</v>
      </c>
    </row>
    <row r="1239" spans="1:6">
      <c r="A1239" s="58" t="s">
        <v>485</v>
      </c>
      <c r="B1239" s="58" t="s">
        <v>711</v>
      </c>
      <c r="C1239" s="58" t="s">
        <v>3361</v>
      </c>
      <c r="D1239" s="59" t="s">
        <v>3346</v>
      </c>
      <c r="E1239" s="78" t="s">
        <v>3340</v>
      </c>
      <c r="F1239" s="58" t="s">
        <v>711</v>
      </c>
    </row>
    <row r="1240" spans="1:6">
      <c r="A1240" s="58" t="s">
        <v>246</v>
      </c>
      <c r="B1240" s="58" t="s">
        <v>711</v>
      </c>
      <c r="C1240" s="58" t="s">
        <v>3361</v>
      </c>
      <c r="D1240" s="59" t="s">
        <v>3346</v>
      </c>
      <c r="E1240" s="78" t="s">
        <v>3340</v>
      </c>
      <c r="F1240" s="58" t="s">
        <v>711</v>
      </c>
    </row>
    <row r="1241" spans="1:6">
      <c r="A1241" s="58" t="s">
        <v>2122</v>
      </c>
      <c r="B1241" s="58" t="s">
        <v>711</v>
      </c>
      <c r="C1241" s="58" t="s">
        <v>3361</v>
      </c>
      <c r="D1241" s="59" t="s">
        <v>3346</v>
      </c>
      <c r="E1241" s="78" t="s">
        <v>3340</v>
      </c>
      <c r="F1241" s="58" t="s">
        <v>711</v>
      </c>
    </row>
    <row r="1242" spans="1:6">
      <c r="A1242" s="58" t="s">
        <v>426</v>
      </c>
      <c r="B1242" s="58" t="s">
        <v>711</v>
      </c>
      <c r="C1242" s="58" t="s">
        <v>3361</v>
      </c>
      <c r="D1242" s="59" t="s">
        <v>3346</v>
      </c>
      <c r="E1242" s="78" t="s">
        <v>3340</v>
      </c>
      <c r="F1242" s="58" t="s">
        <v>711</v>
      </c>
    </row>
    <row r="1243" spans="1:6">
      <c r="A1243" s="58" t="s">
        <v>374</v>
      </c>
      <c r="B1243" s="58" t="s">
        <v>711</v>
      </c>
      <c r="C1243" s="58" t="s">
        <v>3361</v>
      </c>
      <c r="D1243" s="59" t="s">
        <v>3346</v>
      </c>
      <c r="E1243" s="78" t="s">
        <v>3340</v>
      </c>
      <c r="F1243" s="58" t="s">
        <v>711</v>
      </c>
    </row>
    <row r="1244" spans="1:6">
      <c r="A1244" s="58" t="s">
        <v>3099</v>
      </c>
      <c r="B1244" s="58" t="s">
        <v>711</v>
      </c>
      <c r="C1244" s="58" t="s">
        <v>3361</v>
      </c>
      <c r="D1244" s="59" t="s">
        <v>3346</v>
      </c>
      <c r="E1244" s="78" t="s">
        <v>3340</v>
      </c>
      <c r="F1244" s="58" t="s">
        <v>711</v>
      </c>
    </row>
    <row r="1245" spans="1:6">
      <c r="A1245" s="58" t="s">
        <v>2692</v>
      </c>
      <c r="B1245" s="58" t="s">
        <v>711</v>
      </c>
      <c r="C1245" s="58" t="s">
        <v>3361</v>
      </c>
      <c r="D1245" s="59" t="s">
        <v>3346</v>
      </c>
      <c r="E1245" s="78" t="s">
        <v>3340</v>
      </c>
      <c r="F1245" s="58" t="s">
        <v>711</v>
      </c>
    </row>
    <row r="1246" spans="1:6">
      <c r="A1246" s="58" t="s">
        <v>375</v>
      </c>
      <c r="B1246" s="58" t="s">
        <v>711</v>
      </c>
      <c r="C1246" s="58" t="s">
        <v>3361</v>
      </c>
      <c r="D1246" s="59" t="s">
        <v>3346</v>
      </c>
      <c r="E1246" s="78" t="s">
        <v>3340</v>
      </c>
      <c r="F1246" s="58" t="s">
        <v>711</v>
      </c>
    </row>
    <row r="1247" spans="1:6">
      <c r="A1247" s="58" t="s">
        <v>185</v>
      </c>
      <c r="B1247" s="58" t="s">
        <v>711</v>
      </c>
      <c r="C1247" s="58" t="s">
        <v>3361</v>
      </c>
      <c r="D1247" s="59" t="s">
        <v>3346</v>
      </c>
      <c r="E1247" s="78" t="s">
        <v>3340</v>
      </c>
      <c r="F1247" s="58" t="s">
        <v>711</v>
      </c>
    </row>
    <row r="1248" spans="1:6">
      <c r="A1248" s="58" t="s">
        <v>850</v>
      </c>
      <c r="B1248" s="58" t="s">
        <v>711</v>
      </c>
      <c r="C1248" s="58" t="s">
        <v>3361</v>
      </c>
      <c r="D1248" s="59" t="s">
        <v>3346</v>
      </c>
      <c r="E1248" s="78" t="s">
        <v>3340</v>
      </c>
      <c r="F1248" s="58" t="s">
        <v>711</v>
      </c>
    </row>
    <row r="1249" spans="1:6">
      <c r="A1249" s="58" t="s">
        <v>817</v>
      </c>
      <c r="B1249" s="58" t="s">
        <v>711</v>
      </c>
      <c r="C1249" s="58" t="s">
        <v>3361</v>
      </c>
      <c r="D1249" s="59" t="s">
        <v>3346</v>
      </c>
      <c r="E1249" s="78" t="s">
        <v>3340</v>
      </c>
      <c r="F1249" s="58" t="s">
        <v>711</v>
      </c>
    </row>
    <row r="1250" spans="1:6">
      <c r="A1250" s="58" t="s">
        <v>217</v>
      </c>
      <c r="B1250" s="58" t="s">
        <v>711</v>
      </c>
      <c r="C1250" s="58" t="s">
        <v>3361</v>
      </c>
      <c r="D1250" s="59" t="s">
        <v>3346</v>
      </c>
      <c r="E1250" s="78" t="s">
        <v>3340</v>
      </c>
      <c r="F1250" s="58" t="s">
        <v>711</v>
      </c>
    </row>
    <row r="1251" spans="1:6">
      <c r="A1251" s="58" t="s">
        <v>680</v>
      </c>
      <c r="B1251" s="58" t="s">
        <v>711</v>
      </c>
      <c r="C1251" s="58" t="s">
        <v>3363</v>
      </c>
      <c r="D1251" s="59" t="s">
        <v>3346</v>
      </c>
      <c r="E1251" s="78" t="s">
        <v>3340</v>
      </c>
      <c r="F1251" s="58" t="s">
        <v>711</v>
      </c>
    </row>
    <row r="1252" spans="1:6">
      <c r="A1252" s="58" t="s">
        <v>2054</v>
      </c>
      <c r="B1252" s="58" t="s">
        <v>711</v>
      </c>
      <c r="C1252" s="58" t="s">
        <v>3363</v>
      </c>
      <c r="D1252" s="59" t="s">
        <v>3346</v>
      </c>
      <c r="E1252" s="78" t="s">
        <v>3340</v>
      </c>
      <c r="F1252" s="58" t="s">
        <v>711</v>
      </c>
    </row>
    <row r="1253" spans="1:6">
      <c r="A1253" s="58" t="s">
        <v>344</v>
      </c>
      <c r="B1253" s="58" t="s">
        <v>711</v>
      </c>
      <c r="C1253" s="58" t="s">
        <v>3363</v>
      </c>
      <c r="D1253" s="59" t="s">
        <v>3346</v>
      </c>
      <c r="E1253" s="78" t="s">
        <v>3340</v>
      </c>
      <c r="F1253" s="58" t="s">
        <v>711</v>
      </c>
    </row>
    <row r="1254" spans="1:6">
      <c r="A1254" s="58" t="s">
        <v>2888</v>
      </c>
      <c r="B1254" s="58" t="s">
        <v>711</v>
      </c>
      <c r="C1254" s="58" t="s">
        <v>3363</v>
      </c>
      <c r="D1254" s="59" t="s">
        <v>3346</v>
      </c>
      <c r="E1254" s="78" t="s">
        <v>3340</v>
      </c>
      <c r="F1254" s="58" t="s">
        <v>711</v>
      </c>
    </row>
    <row r="1255" spans="1:6">
      <c r="A1255" s="58" t="s">
        <v>1800</v>
      </c>
      <c r="B1255" s="58" t="s">
        <v>711</v>
      </c>
      <c r="C1255" s="58" t="s">
        <v>3363</v>
      </c>
      <c r="D1255" s="59" t="s">
        <v>3346</v>
      </c>
      <c r="E1255" s="78" t="s">
        <v>3340</v>
      </c>
      <c r="F1255" s="58" t="s">
        <v>711</v>
      </c>
    </row>
    <row r="1256" spans="1:6">
      <c r="A1256" s="58" t="s">
        <v>3048</v>
      </c>
      <c r="B1256" s="58" t="s">
        <v>711</v>
      </c>
      <c r="C1256" s="58" t="s">
        <v>3363</v>
      </c>
      <c r="D1256" s="59" t="s">
        <v>3346</v>
      </c>
      <c r="E1256" s="78" t="s">
        <v>3340</v>
      </c>
      <c r="F1256" s="58" t="s">
        <v>711</v>
      </c>
    </row>
    <row r="1257" spans="1:6">
      <c r="A1257" s="58" t="s">
        <v>965</v>
      </c>
      <c r="B1257" s="58" t="s">
        <v>711</v>
      </c>
      <c r="C1257" s="58" t="s">
        <v>3363</v>
      </c>
      <c r="D1257" s="59" t="s">
        <v>3346</v>
      </c>
      <c r="E1257" s="78" t="s">
        <v>3340</v>
      </c>
      <c r="F1257" s="58" t="s">
        <v>711</v>
      </c>
    </row>
    <row r="1258" spans="1:6">
      <c r="A1258" s="58" t="s">
        <v>196</v>
      </c>
      <c r="B1258" s="58" t="s">
        <v>711</v>
      </c>
      <c r="C1258" s="58" t="s">
        <v>3363</v>
      </c>
      <c r="D1258" s="59" t="s">
        <v>3346</v>
      </c>
      <c r="E1258" s="78" t="s">
        <v>3340</v>
      </c>
      <c r="F1258" s="58" t="s">
        <v>711</v>
      </c>
    </row>
    <row r="1259" spans="1:6">
      <c r="A1259" s="58" t="s">
        <v>186</v>
      </c>
      <c r="B1259" s="58" t="s">
        <v>711</v>
      </c>
      <c r="C1259" s="58" t="s">
        <v>3363</v>
      </c>
      <c r="D1259" s="59" t="s">
        <v>3346</v>
      </c>
      <c r="E1259" s="78" t="s">
        <v>3340</v>
      </c>
      <c r="F1259" s="58" t="s">
        <v>711</v>
      </c>
    </row>
    <row r="1260" spans="1:6">
      <c r="A1260" s="58" t="s">
        <v>944</v>
      </c>
      <c r="B1260" s="58" t="s">
        <v>711</v>
      </c>
      <c r="C1260" s="58" t="s">
        <v>3363</v>
      </c>
      <c r="D1260" s="59" t="s">
        <v>3346</v>
      </c>
      <c r="E1260" s="78" t="s">
        <v>3340</v>
      </c>
      <c r="F1260" s="58" t="s">
        <v>711</v>
      </c>
    </row>
    <row r="1261" spans="1:6">
      <c r="A1261" s="58" t="s">
        <v>819</v>
      </c>
      <c r="B1261" s="58" t="s">
        <v>711</v>
      </c>
      <c r="C1261" s="58" t="s">
        <v>3363</v>
      </c>
      <c r="D1261" s="59" t="s">
        <v>3346</v>
      </c>
      <c r="E1261" s="78" t="s">
        <v>3340</v>
      </c>
      <c r="F1261" s="58" t="s">
        <v>711</v>
      </c>
    </row>
    <row r="1262" spans="1:6">
      <c r="A1262" s="58" t="s">
        <v>238</v>
      </c>
      <c r="B1262" s="58" t="s">
        <v>711</v>
      </c>
      <c r="C1262" s="58" t="s">
        <v>3363</v>
      </c>
      <c r="D1262" s="59" t="s">
        <v>3346</v>
      </c>
      <c r="E1262" s="78" t="s">
        <v>3340</v>
      </c>
      <c r="F1262" s="58" t="s">
        <v>711</v>
      </c>
    </row>
    <row r="1263" spans="1:6">
      <c r="A1263" s="58" t="s">
        <v>387</v>
      </c>
      <c r="B1263" s="58" t="s">
        <v>711</v>
      </c>
      <c r="C1263" s="58" t="s">
        <v>3363</v>
      </c>
      <c r="D1263" s="59" t="s">
        <v>3346</v>
      </c>
      <c r="E1263" s="78" t="s">
        <v>3340</v>
      </c>
      <c r="F1263" s="58" t="s">
        <v>711</v>
      </c>
    </row>
    <row r="1264" spans="1:6">
      <c r="A1264" s="58" t="s">
        <v>1852</v>
      </c>
      <c r="B1264" s="58" t="s">
        <v>711</v>
      </c>
      <c r="C1264" s="58" t="s">
        <v>3363</v>
      </c>
      <c r="D1264" s="59" t="s">
        <v>3346</v>
      </c>
      <c r="E1264" s="78" t="s">
        <v>3340</v>
      </c>
      <c r="F1264" s="58" t="s">
        <v>711</v>
      </c>
    </row>
    <row r="1265" spans="1:6">
      <c r="A1265" s="58" t="s">
        <v>194</v>
      </c>
      <c r="B1265" s="58" t="s">
        <v>711</v>
      </c>
      <c r="C1265" s="58" t="s">
        <v>3363</v>
      </c>
      <c r="D1265" s="59" t="s">
        <v>3346</v>
      </c>
      <c r="E1265" s="78" t="s">
        <v>3340</v>
      </c>
      <c r="F1265" s="58" t="s">
        <v>711</v>
      </c>
    </row>
    <row r="1266" spans="1:6">
      <c r="A1266" s="58" t="s">
        <v>2810</v>
      </c>
      <c r="B1266" s="58" t="s">
        <v>711</v>
      </c>
      <c r="C1266" s="58" t="s">
        <v>3363</v>
      </c>
      <c r="D1266" s="59" t="s">
        <v>3346</v>
      </c>
      <c r="E1266" s="78" t="s">
        <v>3340</v>
      </c>
      <c r="F1266" s="58" t="s">
        <v>711</v>
      </c>
    </row>
    <row r="1267" spans="1:6">
      <c r="A1267" s="58" t="s">
        <v>1597</v>
      </c>
      <c r="B1267" s="58" t="s">
        <v>711</v>
      </c>
      <c r="C1267" s="58" t="s">
        <v>3363</v>
      </c>
      <c r="D1267" s="59" t="s">
        <v>3346</v>
      </c>
      <c r="E1267" s="78" t="s">
        <v>3340</v>
      </c>
      <c r="F1267" s="58" t="s">
        <v>711</v>
      </c>
    </row>
    <row r="1268" spans="1:6">
      <c r="A1268" s="58" t="s">
        <v>949</v>
      </c>
      <c r="B1268" s="58" t="s">
        <v>711</v>
      </c>
      <c r="C1268" s="58" t="s">
        <v>3363</v>
      </c>
      <c r="D1268" s="59" t="s">
        <v>3346</v>
      </c>
      <c r="E1268" s="78" t="s">
        <v>3340</v>
      </c>
      <c r="F1268" s="58" t="s">
        <v>711</v>
      </c>
    </row>
    <row r="1269" spans="1:6">
      <c r="A1269" s="58" t="s">
        <v>448</v>
      </c>
      <c r="B1269" s="58" t="s">
        <v>711</v>
      </c>
      <c r="C1269" s="58" t="s">
        <v>3363</v>
      </c>
      <c r="D1269" s="59" t="s">
        <v>3346</v>
      </c>
      <c r="E1269" s="78" t="s">
        <v>3340</v>
      </c>
      <c r="F1269" s="58" t="s">
        <v>711</v>
      </c>
    </row>
    <row r="1270" spans="1:6">
      <c r="A1270" s="58" t="s">
        <v>291</v>
      </c>
      <c r="B1270" s="58" t="s">
        <v>711</v>
      </c>
      <c r="C1270" s="58" t="s">
        <v>3363</v>
      </c>
      <c r="D1270" s="59" t="s">
        <v>3346</v>
      </c>
      <c r="E1270" s="78" t="s">
        <v>3340</v>
      </c>
      <c r="F1270" s="58" t="s">
        <v>711</v>
      </c>
    </row>
    <row r="1271" spans="1:6">
      <c r="A1271" s="58" t="s">
        <v>347</v>
      </c>
      <c r="B1271" s="58" t="s">
        <v>711</v>
      </c>
      <c r="C1271" s="58" t="s">
        <v>3363</v>
      </c>
      <c r="D1271" s="59" t="s">
        <v>3346</v>
      </c>
      <c r="E1271" s="78" t="s">
        <v>3340</v>
      </c>
      <c r="F1271" s="58" t="s">
        <v>711</v>
      </c>
    </row>
    <row r="1272" spans="1:6">
      <c r="A1272" s="58" t="s">
        <v>2257</v>
      </c>
      <c r="B1272" s="58" t="s">
        <v>711</v>
      </c>
      <c r="C1272" s="58" t="s">
        <v>3363</v>
      </c>
      <c r="D1272" s="59" t="s">
        <v>3346</v>
      </c>
      <c r="E1272" s="78" t="s">
        <v>3340</v>
      </c>
      <c r="F1272" s="58" t="s">
        <v>711</v>
      </c>
    </row>
    <row r="1273" spans="1:6">
      <c r="A1273" s="58" t="s">
        <v>1934</v>
      </c>
      <c r="B1273" s="58" t="s">
        <v>711</v>
      </c>
      <c r="C1273" s="58" t="s">
        <v>3363</v>
      </c>
      <c r="D1273" s="59" t="s">
        <v>3346</v>
      </c>
      <c r="E1273" s="78" t="s">
        <v>3340</v>
      </c>
      <c r="F1273" s="58" t="s">
        <v>711</v>
      </c>
    </row>
    <row r="1274" spans="1:6">
      <c r="A1274" s="58" t="s">
        <v>2140</v>
      </c>
      <c r="B1274" s="58" t="s">
        <v>711</v>
      </c>
      <c r="C1274" s="58" t="s">
        <v>3363</v>
      </c>
      <c r="D1274" s="59" t="s">
        <v>3346</v>
      </c>
      <c r="E1274" s="78" t="s">
        <v>3340</v>
      </c>
      <c r="F1274" s="58" t="s">
        <v>711</v>
      </c>
    </row>
    <row r="1275" spans="1:6">
      <c r="A1275" s="58" t="s">
        <v>368</v>
      </c>
      <c r="B1275" s="58" t="s">
        <v>711</v>
      </c>
      <c r="C1275" s="58" t="s">
        <v>3363</v>
      </c>
      <c r="D1275" s="59" t="s">
        <v>3346</v>
      </c>
      <c r="E1275" s="78" t="s">
        <v>3340</v>
      </c>
      <c r="F1275" s="58" t="s">
        <v>711</v>
      </c>
    </row>
    <row r="1276" spans="1:6">
      <c r="A1276" s="58" t="s">
        <v>2165</v>
      </c>
      <c r="B1276" s="58" t="s">
        <v>711</v>
      </c>
      <c r="C1276" s="58" t="s">
        <v>3363</v>
      </c>
      <c r="D1276" s="59" t="s">
        <v>3346</v>
      </c>
      <c r="E1276" s="78" t="s">
        <v>3340</v>
      </c>
      <c r="F1276" s="58" t="s">
        <v>711</v>
      </c>
    </row>
    <row r="1277" spans="1:6">
      <c r="A1277" s="58" t="s">
        <v>674</v>
      </c>
      <c r="B1277" s="58" t="s">
        <v>711</v>
      </c>
      <c r="C1277" s="58" t="s">
        <v>3363</v>
      </c>
      <c r="D1277" s="59" t="s">
        <v>3346</v>
      </c>
      <c r="E1277" s="78" t="s">
        <v>3340</v>
      </c>
      <c r="F1277" s="58" t="s">
        <v>711</v>
      </c>
    </row>
    <row r="1278" spans="1:6">
      <c r="A1278" s="58" t="s">
        <v>2129</v>
      </c>
      <c r="B1278" s="58" t="s">
        <v>711</v>
      </c>
      <c r="C1278" s="58" t="s">
        <v>3363</v>
      </c>
      <c r="D1278" s="59" t="s">
        <v>3346</v>
      </c>
      <c r="E1278" s="78" t="s">
        <v>3340</v>
      </c>
      <c r="F1278" s="58" t="s">
        <v>711</v>
      </c>
    </row>
    <row r="1279" spans="1:6">
      <c r="A1279" s="58" t="s">
        <v>338</v>
      </c>
      <c r="B1279" s="58" t="s">
        <v>711</v>
      </c>
      <c r="C1279" s="58" t="s">
        <v>3363</v>
      </c>
      <c r="D1279" s="59" t="s">
        <v>3346</v>
      </c>
      <c r="E1279" s="78" t="s">
        <v>3340</v>
      </c>
      <c r="F1279" s="58" t="s">
        <v>711</v>
      </c>
    </row>
    <row r="1280" spans="1:6">
      <c r="A1280" s="58" t="s">
        <v>2443</v>
      </c>
      <c r="B1280" s="58" t="s">
        <v>711</v>
      </c>
      <c r="C1280" s="58" t="s">
        <v>3363</v>
      </c>
      <c r="D1280" s="59" t="s">
        <v>3346</v>
      </c>
      <c r="E1280" s="78" t="s">
        <v>3340</v>
      </c>
      <c r="F1280" s="58" t="s">
        <v>711</v>
      </c>
    </row>
    <row r="1281" spans="1:6">
      <c r="A1281" s="58" t="s">
        <v>2331</v>
      </c>
      <c r="B1281" s="58" t="s">
        <v>711</v>
      </c>
      <c r="C1281" s="58" t="s">
        <v>3363</v>
      </c>
      <c r="D1281" s="59" t="s">
        <v>3346</v>
      </c>
      <c r="E1281" s="78" t="s">
        <v>3340</v>
      </c>
      <c r="F1281" s="58" t="s">
        <v>711</v>
      </c>
    </row>
    <row r="1282" spans="1:6">
      <c r="A1282" s="58" t="s">
        <v>3052</v>
      </c>
      <c r="B1282" s="58" t="s">
        <v>711</v>
      </c>
      <c r="C1282" s="58" t="s">
        <v>3363</v>
      </c>
      <c r="D1282" s="59" t="s">
        <v>3346</v>
      </c>
      <c r="E1282" s="78" t="s">
        <v>3340</v>
      </c>
      <c r="F1282" s="58" t="s">
        <v>711</v>
      </c>
    </row>
    <row r="1283" spans="1:6">
      <c r="A1283" s="58" t="s">
        <v>663</v>
      </c>
      <c r="B1283" s="58" t="s">
        <v>711</v>
      </c>
      <c r="C1283" s="58" t="s">
        <v>3363</v>
      </c>
      <c r="D1283" s="59" t="s">
        <v>3346</v>
      </c>
      <c r="E1283" s="78" t="s">
        <v>3340</v>
      </c>
      <c r="F1283" s="58" t="s">
        <v>711</v>
      </c>
    </row>
    <row r="1284" spans="1:6">
      <c r="A1284" s="58" t="s">
        <v>2671</v>
      </c>
      <c r="B1284" s="58" t="s">
        <v>737</v>
      </c>
      <c r="C1284" s="58" t="s">
        <v>3355</v>
      </c>
      <c r="D1284" s="59" t="s">
        <v>3346</v>
      </c>
      <c r="E1284" s="78" t="s">
        <v>3340</v>
      </c>
      <c r="F1284" s="58" t="s">
        <v>737</v>
      </c>
    </row>
    <row r="1285" spans="1:6">
      <c r="A1285" s="58" t="s">
        <v>2188</v>
      </c>
      <c r="B1285" s="58" t="s">
        <v>737</v>
      </c>
      <c r="C1285" s="58" t="s">
        <v>3355</v>
      </c>
      <c r="D1285" s="59" t="s">
        <v>3346</v>
      </c>
      <c r="E1285" s="78" t="s">
        <v>3340</v>
      </c>
      <c r="F1285" s="58" t="s">
        <v>737</v>
      </c>
    </row>
    <row r="1286" spans="1:6">
      <c r="A1286" s="58" t="s">
        <v>1678</v>
      </c>
      <c r="B1286" s="58" t="s">
        <v>737</v>
      </c>
      <c r="C1286" s="58" t="s">
        <v>3355</v>
      </c>
      <c r="D1286" s="59" t="s">
        <v>3346</v>
      </c>
      <c r="E1286" s="78" t="s">
        <v>3340</v>
      </c>
      <c r="F1286" s="58" t="s">
        <v>737</v>
      </c>
    </row>
    <row r="1287" spans="1:6">
      <c r="A1287" s="58" t="s">
        <v>2946</v>
      </c>
      <c r="B1287" s="58" t="s">
        <v>737</v>
      </c>
      <c r="C1287" s="58" t="s">
        <v>3355</v>
      </c>
      <c r="D1287" s="59" t="s">
        <v>3346</v>
      </c>
      <c r="E1287" s="78" t="s">
        <v>3340</v>
      </c>
      <c r="F1287" s="58" t="s">
        <v>737</v>
      </c>
    </row>
    <row r="1288" spans="1:6">
      <c r="A1288" s="58" t="s">
        <v>3096</v>
      </c>
      <c r="B1288" s="58" t="s">
        <v>737</v>
      </c>
      <c r="C1288" s="58" t="s">
        <v>3355</v>
      </c>
      <c r="D1288" s="59" t="s">
        <v>3346</v>
      </c>
      <c r="E1288" s="78" t="s">
        <v>3340</v>
      </c>
      <c r="F1288" s="58" t="s">
        <v>737</v>
      </c>
    </row>
    <row r="1289" spans="1:6">
      <c r="A1289" s="58" t="s">
        <v>3029</v>
      </c>
      <c r="B1289" s="58" t="s">
        <v>737</v>
      </c>
      <c r="C1289" s="58" t="s">
        <v>3355</v>
      </c>
      <c r="D1289" s="59" t="s">
        <v>3346</v>
      </c>
      <c r="E1289" s="78" t="s">
        <v>3340</v>
      </c>
      <c r="F1289" s="58" t="s">
        <v>737</v>
      </c>
    </row>
    <row r="1290" spans="1:6">
      <c r="A1290" s="58" t="s">
        <v>2759</v>
      </c>
      <c r="B1290" s="58" t="s">
        <v>737</v>
      </c>
      <c r="C1290" s="58" t="s">
        <v>3355</v>
      </c>
      <c r="D1290" s="59" t="s">
        <v>3346</v>
      </c>
      <c r="E1290" s="78" t="s">
        <v>3340</v>
      </c>
      <c r="F1290" s="58" t="s">
        <v>737</v>
      </c>
    </row>
    <row r="1291" spans="1:6">
      <c r="A1291" s="58" t="s">
        <v>1681</v>
      </c>
      <c r="B1291" s="58" t="s">
        <v>737</v>
      </c>
      <c r="C1291" s="58" t="s">
        <v>3355</v>
      </c>
      <c r="D1291" s="59" t="s">
        <v>3346</v>
      </c>
      <c r="E1291" s="78" t="s">
        <v>3340</v>
      </c>
      <c r="F1291" s="58" t="s">
        <v>737</v>
      </c>
    </row>
    <row r="1292" spans="1:6">
      <c r="A1292" s="58" t="s">
        <v>2723</v>
      </c>
      <c r="B1292" s="58" t="s">
        <v>737</v>
      </c>
      <c r="C1292" s="58" t="s">
        <v>3355</v>
      </c>
      <c r="D1292" s="59" t="s">
        <v>3346</v>
      </c>
      <c r="E1292" s="78" t="s">
        <v>3340</v>
      </c>
      <c r="F1292" s="58" t="s">
        <v>737</v>
      </c>
    </row>
    <row r="1293" spans="1:6">
      <c r="A1293" s="58" t="s">
        <v>1790</v>
      </c>
      <c r="B1293" s="58" t="s">
        <v>737</v>
      </c>
      <c r="C1293" s="58" t="s">
        <v>3355</v>
      </c>
      <c r="D1293" s="59" t="s">
        <v>3346</v>
      </c>
      <c r="E1293" s="78" t="s">
        <v>3340</v>
      </c>
      <c r="F1293" s="58" t="s">
        <v>737</v>
      </c>
    </row>
    <row r="1294" spans="1:6">
      <c r="A1294" s="58" t="s">
        <v>2147</v>
      </c>
      <c r="B1294" s="58" t="s">
        <v>737</v>
      </c>
      <c r="C1294" s="58" t="s">
        <v>3355</v>
      </c>
      <c r="D1294" s="59" t="s">
        <v>3346</v>
      </c>
      <c r="E1294" s="78" t="s">
        <v>3340</v>
      </c>
      <c r="F1294" s="58" t="s">
        <v>737</v>
      </c>
    </row>
    <row r="1295" spans="1:6">
      <c r="A1295" s="58" t="s">
        <v>1683</v>
      </c>
      <c r="B1295" s="58" t="s">
        <v>737</v>
      </c>
      <c r="C1295" s="58" t="s">
        <v>3355</v>
      </c>
      <c r="D1295" s="59" t="s">
        <v>3346</v>
      </c>
      <c r="E1295" s="78" t="s">
        <v>3340</v>
      </c>
      <c r="F1295" s="58" t="s">
        <v>737</v>
      </c>
    </row>
    <row r="1296" spans="1:6">
      <c r="A1296" s="58" t="s">
        <v>2852</v>
      </c>
      <c r="B1296" s="58" t="s">
        <v>737</v>
      </c>
      <c r="C1296" s="58" t="s">
        <v>3355</v>
      </c>
      <c r="D1296" s="59" t="s">
        <v>3346</v>
      </c>
      <c r="E1296" s="78" t="s">
        <v>3340</v>
      </c>
      <c r="F1296" s="58" t="s">
        <v>737</v>
      </c>
    </row>
    <row r="1297" spans="1:6">
      <c r="A1297" s="58" t="s">
        <v>3080</v>
      </c>
      <c r="B1297" s="58" t="s">
        <v>737</v>
      </c>
      <c r="C1297" s="58" t="s">
        <v>3355</v>
      </c>
      <c r="D1297" s="59" t="s">
        <v>3346</v>
      </c>
      <c r="E1297" s="78" t="s">
        <v>3340</v>
      </c>
      <c r="F1297" s="58" t="s">
        <v>737</v>
      </c>
    </row>
    <row r="1298" spans="1:6">
      <c r="A1298" s="58" t="s">
        <v>478</v>
      </c>
      <c r="B1298" s="58" t="s">
        <v>737</v>
      </c>
      <c r="C1298" s="58" t="s">
        <v>3355</v>
      </c>
      <c r="D1298" s="59" t="s">
        <v>3346</v>
      </c>
      <c r="E1298" s="78" t="s">
        <v>3340</v>
      </c>
      <c r="F1298" s="58" t="s">
        <v>737</v>
      </c>
    </row>
    <row r="1299" spans="1:6">
      <c r="A1299" s="58" t="s">
        <v>2726</v>
      </c>
      <c r="B1299" s="58" t="s">
        <v>737</v>
      </c>
      <c r="C1299" s="58" t="s">
        <v>3355</v>
      </c>
      <c r="D1299" s="59" t="s">
        <v>3346</v>
      </c>
      <c r="E1299" s="78" t="s">
        <v>3340</v>
      </c>
      <c r="F1299" s="58" t="s">
        <v>737</v>
      </c>
    </row>
    <row r="1300" spans="1:6">
      <c r="A1300" s="58" t="s">
        <v>2095</v>
      </c>
      <c r="B1300" s="58" t="s">
        <v>737</v>
      </c>
      <c r="C1300" s="58" t="s">
        <v>3355</v>
      </c>
      <c r="D1300" s="59" t="s">
        <v>3346</v>
      </c>
      <c r="E1300" s="78" t="s">
        <v>3340</v>
      </c>
      <c r="F1300" s="58" t="s">
        <v>737</v>
      </c>
    </row>
    <row r="1301" spans="1:6">
      <c r="A1301" s="58" t="s">
        <v>2388</v>
      </c>
      <c r="B1301" s="58" t="s">
        <v>737</v>
      </c>
      <c r="C1301" s="58" t="s">
        <v>3355</v>
      </c>
      <c r="D1301" s="59" t="s">
        <v>3346</v>
      </c>
      <c r="E1301" s="78" t="s">
        <v>3340</v>
      </c>
      <c r="F1301" s="58" t="s">
        <v>737</v>
      </c>
    </row>
    <row r="1302" spans="1:6">
      <c r="A1302" s="58" t="s">
        <v>3031</v>
      </c>
      <c r="B1302" s="58" t="s">
        <v>737</v>
      </c>
      <c r="C1302" s="58" t="s">
        <v>3355</v>
      </c>
      <c r="D1302" s="59" t="s">
        <v>3346</v>
      </c>
      <c r="E1302" s="78" t="s">
        <v>3340</v>
      </c>
      <c r="F1302" s="58" t="s">
        <v>737</v>
      </c>
    </row>
    <row r="1303" spans="1:6">
      <c r="A1303" s="58" t="s">
        <v>1976</v>
      </c>
      <c r="B1303" s="58" t="s">
        <v>737</v>
      </c>
      <c r="C1303" s="58" t="s">
        <v>3355</v>
      </c>
      <c r="D1303" s="59" t="s">
        <v>3346</v>
      </c>
      <c r="E1303" s="78" t="s">
        <v>3340</v>
      </c>
      <c r="F1303" s="58" t="s">
        <v>737</v>
      </c>
    </row>
    <row r="1304" spans="1:6">
      <c r="A1304" s="58" t="s">
        <v>2097</v>
      </c>
      <c r="B1304" s="58" t="s">
        <v>737</v>
      </c>
      <c r="C1304" s="58" t="s">
        <v>3355</v>
      </c>
      <c r="D1304" s="59" t="s">
        <v>3346</v>
      </c>
      <c r="E1304" s="78" t="s">
        <v>3340</v>
      </c>
      <c r="F1304" s="58" t="s">
        <v>737</v>
      </c>
    </row>
    <row r="1305" spans="1:6">
      <c r="A1305" s="58" t="s">
        <v>1864</v>
      </c>
      <c r="B1305" s="58" t="s">
        <v>737</v>
      </c>
      <c r="C1305" s="58" t="s">
        <v>3355</v>
      </c>
      <c r="D1305" s="59" t="s">
        <v>3346</v>
      </c>
      <c r="E1305" s="78" t="s">
        <v>3340</v>
      </c>
      <c r="F1305" s="58" t="s">
        <v>737</v>
      </c>
    </row>
    <row r="1306" spans="1:6">
      <c r="A1306" s="58" t="s">
        <v>2053</v>
      </c>
      <c r="B1306" s="58" t="s">
        <v>737</v>
      </c>
      <c r="C1306" s="58" t="s">
        <v>3355</v>
      </c>
      <c r="D1306" s="59" t="s">
        <v>3346</v>
      </c>
      <c r="E1306" s="78" t="s">
        <v>3340</v>
      </c>
      <c r="F1306" s="58" t="s">
        <v>737</v>
      </c>
    </row>
    <row r="1307" spans="1:6">
      <c r="A1307" s="58" t="s">
        <v>2135</v>
      </c>
      <c r="B1307" s="58" t="s">
        <v>737</v>
      </c>
      <c r="C1307" s="58" t="s">
        <v>3355</v>
      </c>
      <c r="D1307" s="59" t="s">
        <v>3346</v>
      </c>
      <c r="E1307" s="78" t="s">
        <v>3340</v>
      </c>
      <c r="F1307" s="58" t="s">
        <v>737</v>
      </c>
    </row>
    <row r="1308" spans="1:6">
      <c r="A1308" s="58" t="s">
        <v>286</v>
      </c>
      <c r="B1308" s="58" t="s">
        <v>737</v>
      </c>
      <c r="C1308" s="58" t="s">
        <v>3355</v>
      </c>
      <c r="D1308" s="59" t="s">
        <v>3346</v>
      </c>
      <c r="E1308" s="78" t="s">
        <v>3340</v>
      </c>
      <c r="F1308" s="58" t="s">
        <v>737</v>
      </c>
    </row>
    <row r="1309" spans="1:6">
      <c r="A1309" s="58" t="s">
        <v>1708</v>
      </c>
      <c r="B1309" s="58" t="s">
        <v>737</v>
      </c>
      <c r="C1309" s="58" t="s">
        <v>3355</v>
      </c>
      <c r="D1309" s="59" t="s">
        <v>3346</v>
      </c>
      <c r="E1309" s="78" t="s">
        <v>3340</v>
      </c>
      <c r="F1309" s="58" t="s">
        <v>737</v>
      </c>
    </row>
    <row r="1310" spans="1:6">
      <c r="A1310" s="58" t="s">
        <v>2151</v>
      </c>
      <c r="B1310" s="58" t="s">
        <v>737</v>
      </c>
      <c r="C1310" s="58" t="s">
        <v>3355</v>
      </c>
      <c r="D1310" s="59" t="s">
        <v>3346</v>
      </c>
      <c r="E1310" s="78" t="s">
        <v>3340</v>
      </c>
      <c r="F1310" s="58" t="s">
        <v>737</v>
      </c>
    </row>
    <row r="1311" spans="1:6">
      <c r="A1311" s="58" t="s">
        <v>2948</v>
      </c>
      <c r="B1311" s="58" t="s">
        <v>737</v>
      </c>
      <c r="C1311" s="58" t="s">
        <v>3355</v>
      </c>
      <c r="D1311" s="59" t="s">
        <v>3346</v>
      </c>
      <c r="E1311" s="78" t="s">
        <v>3340</v>
      </c>
      <c r="F1311" s="58" t="s">
        <v>737</v>
      </c>
    </row>
    <row r="1312" spans="1:6">
      <c r="A1312" s="58" t="s">
        <v>2949</v>
      </c>
      <c r="B1312" s="58" t="s">
        <v>737</v>
      </c>
      <c r="C1312" s="58" t="s">
        <v>3355</v>
      </c>
      <c r="D1312" s="59" t="s">
        <v>3346</v>
      </c>
      <c r="E1312" s="78" t="s">
        <v>3340</v>
      </c>
      <c r="F1312" s="58" t="s">
        <v>737</v>
      </c>
    </row>
    <row r="1313" spans="1:6">
      <c r="A1313" s="58" t="s">
        <v>2098</v>
      </c>
      <c r="B1313" s="58" t="s">
        <v>737</v>
      </c>
      <c r="C1313" s="58" t="s">
        <v>3355</v>
      </c>
      <c r="D1313" s="59" t="s">
        <v>3346</v>
      </c>
      <c r="E1313" s="78" t="s">
        <v>3340</v>
      </c>
      <c r="F1313" s="58" t="s">
        <v>737</v>
      </c>
    </row>
    <row r="1314" spans="1:6">
      <c r="A1314" s="58" t="s">
        <v>412</v>
      </c>
      <c r="B1314" s="58" t="s">
        <v>737</v>
      </c>
      <c r="C1314" s="58" t="s">
        <v>3355</v>
      </c>
      <c r="D1314" s="59" t="s">
        <v>3346</v>
      </c>
      <c r="E1314" s="78" t="s">
        <v>3340</v>
      </c>
      <c r="F1314" s="58" t="s">
        <v>737</v>
      </c>
    </row>
    <row r="1315" spans="1:6">
      <c r="A1315" s="58" t="s">
        <v>2243</v>
      </c>
      <c r="B1315" s="58" t="s">
        <v>737</v>
      </c>
      <c r="C1315" s="58" t="s">
        <v>3355</v>
      </c>
      <c r="D1315" s="59" t="s">
        <v>3346</v>
      </c>
      <c r="E1315" s="78" t="s">
        <v>3340</v>
      </c>
      <c r="F1315" s="58" t="s">
        <v>737</v>
      </c>
    </row>
    <row r="1316" spans="1:6">
      <c r="A1316" s="58" t="s">
        <v>1867</v>
      </c>
      <c r="B1316" s="58" t="s">
        <v>737</v>
      </c>
      <c r="C1316" s="58" t="s">
        <v>3355</v>
      </c>
      <c r="D1316" s="59" t="s">
        <v>3346</v>
      </c>
      <c r="E1316" s="78" t="s">
        <v>3340</v>
      </c>
      <c r="F1316" s="58" t="s">
        <v>737</v>
      </c>
    </row>
    <row r="1317" spans="1:6">
      <c r="A1317" s="58" t="s">
        <v>2995</v>
      </c>
      <c r="B1317" s="58" t="s">
        <v>737</v>
      </c>
      <c r="C1317" s="58" t="s">
        <v>3355</v>
      </c>
      <c r="D1317" s="59" t="s">
        <v>3346</v>
      </c>
      <c r="E1317" s="78" t="s">
        <v>3340</v>
      </c>
      <c r="F1317" s="58" t="s">
        <v>737</v>
      </c>
    </row>
    <row r="1318" spans="1:6">
      <c r="A1318" s="58" t="s">
        <v>1750</v>
      </c>
      <c r="B1318" s="58" t="s">
        <v>737</v>
      </c>
      <c r="C1318" s="58" t="s">
        <v>3360</v>
      </c>
      <c r="D1318" s="59" t="s">
        <v>3346</v>
      </c>
      <c r="E1318" s="78" t="s">
        <v>3340</v>
      </c>
      <c r="F1318" s="58" t="s">
        <v>737</v>
      </c>
    </row>
    <row r="1319" spans="1:6">
      <c r="A1319" s="58" t="s">
        <v>2032</v>
      </c>
      <c r="B1319" s="58" t="s">
        <v>737</v>
      </c>
      <c r="C1319" s="58" t="s">
        <v>3360</v>
      </c>
      <c r="D1319" s="59" t="s">
        <v>3346</v>
      </c>
      <c r="E1319" s="78" t="s">
        <v>3340</v>
      </c>
      <c r="F1319" s="58" t="s">
        <v>737</v>
      </c>
    </row>
    <row r="1320" spans="1:6">
      <c r="A1320" s="58" t="s">
        <v>2364</v>
      </c>
      <c r="B1320" s="58" t="s">
        <v>737</v>
      </c>
      <c r="C1320" s="58" t="s">
        <v>3360</v>
      </c>
      <c r="D1320" s="59" t="s">
        <v>3346</v>
      </c>
      <c r="E1320" s="78" t="s">
        <v>3340</v>
      </c>
      <c r="F1320" s="58" t="s">
        <v>737</v>
      </c>
    </row>
    <row r="1321" spans="1:6">
      <c r="A1321" s="58" t="s">
        <v>382</v>
      </c>
      <c r="B1321" s="58" t="s">
        <v>737</v>
      </c>
      <c r="C1321" s="58" t="s">
        <v>3360</v>
      </c>
      <c r="D1321" s="59" t="s">
        <v>3346</v>
      </c>
      <c r="E1321" s="78" t="s">
        <v>3340</v>
      </c>
      <c r="F1321" s="58" t="s">
        <v>737</v>
      </c>
    </row>
    <row r="1322" spans="1:6">
      <c r="A1322" s="58" t="s">
        <v>3034</v>
      </c>
      <c r="B1322" s="58" t="s">
        <v>737</v>
      </c>
      <c r="C1322" s="58" t="s">
        <v>3360</v>
      </c>
      <c r="D1322" s="59" t="s">
        <v>3346</v>
      </c>
      <c r="E1322" s="78" t="s">
        <v>3340</v>
      </c>
      <c r="F1322" s="58" t="s">
        <v>737</v>
      </c>
    </row>
    <row r="1323" spans="1:6">
      <c r="A1323" s="58" t="s">
        <v>2981</v>
      </c>
      <c r="B1323" s="58" t="s">
        <v>737</v>
      </c>
      <c r="C1323" s="58" t="s">
        <v>3360</v>
      </c>
      <c r="D1323" s="59" t="s">
        <v>3346</v>
      </c>
      <c r="E1323" s="78" t="s">
        <v>3340</v>
      </c>
      <c r="F1323" s="58" t="s">
        <v>737</v>
      </c>
    </row>
    <row r="1324" spans="1:6">
      <c r="A1324" s="58" t="s">
        <v>2925</v>
      </c>
      <c r="B1324" s="58" t="s">
        <v>737</v>
      </c>
      <c r="C1324" s="58" t="s">
        <v>3360</v>
      </c>
      <c r="D1324" s="59" t="s">
        <v>3346</v>
      </c>
      <c r="E1324" s="78" t="s">
        <v>3340</v>
      </c>
      <c r="F1324" s="58" t="s">
        <v>737</v>
      </c>
    </row>
    <row r="1325" spans="1:6">
      <c r="A1325" s="58" t="s">
        <v>2101</v>
      </c>
      <c r="B1325" s="58" t="s">
        <v>737</v>
      </c>
      <c r="C1325" s="58" t="s">
        <v>3360</v>
      </c>
      <c r="D1325" s="59" t="s">
        <v>3346</v>
      </c>
      <c r="E1325" s="78" t="s">
        <v>3340</v>
      </c>
      <c r="F1325" s="58" t="s">
        <v>737</v>
      </c>
    </row>
    <row r="1326" spans="1:6">
      <c r="A1326" s="58" t="s">
        <v>2318</v>
      </c>
      <c r="B1326" s="58" t="s">
        <v>737</v>
      </c>
      <c r="C1326" s="58" t="s">
        <v>3360</v>
      </c>
      <c r="D1326" s="59" t="s">
        <v>3346</v>
      </c>
      <c r="E1326" s="78" t="s">
        <v>3340</v>
      </c>
      <c r="F1326" s="58" t="s">
        <v>737</v>
      </c>
    </row>
    <row r="1327" spans="1:6">
      <c r="A1327" s="58" t="s">
        <v>2319</v>
      </c>
      <c r="B1327" s="58" t="s">
        <v>737</v>
      </c>
      <c r="C1327" s="58" t="s">
        <v>3360</v>
      </c>
      <c r="D1327" s="59" t="s">
        <v>3346</v>
      </c>
      <c r="E1327" s="78" t="s">
        <v>3340</v>
      </c>
      <c r="F1327" s="58" t="s">
        <v>737</v>
      </c>
    </row>
    <row r="1328" spans="1:6">
      <c r="A1328" s="58" t="s">
        <v>244</v>
      </c>
      <c r="B1328" s="58" t="s">
        <v>737</v>
      </c>
      <c r="C1328" s="58" t="s">
        <v>3360</v>
      </c>
      <c r="D1328" s="59" t="s">
        <v>3346</v>
      </c>
      <c r="E1328" s="78" t="s">
        <v>3340</v>
      </c>
      <c r="F1328" s="58" t="s">
        <v>737</v>
      </c>
    </row>
    <row r="1329" spans="1:6">
      <c r="A1329" s="58" t="s">
        <v>479</v>
      </c>
      <c r="B1329" s="58" t="s">
        <v>737</v>
      </c>
      <c r="C1329" s="58" t="s">
        <v>3360</v>
      </c>
      <c r="D1329" s="59" t="s">
        <v>3346</v>
      </c>
      <c r="E1329" s="78" t="s">
        <v>3340</v>
      </c>
      <c r="F1329" s="58" t="s">
        <v>737</v>
      </c>
    </row>
    <row r="1330" spans="1:6">
      <c r="A1330" s="58" t="s">
        <v>2796</v>
      </c>
      <c r="B1330" s="58" t="s">
        <v>737</v>
      </c>
      <c r="C1330" s="58" t="s">
        <v>3360</v>
      </c>
      <c r="D1330" s="59" t="s">
        <v>3346</v>
      </c>
      <c r="E1330" s="78" t="s">
        <v>3340</v>
      </c>
      <c r="F1330" s="58" t="s">
        <v>737</v>
      </c>
    </row>
    <row r="1331" spans="1:6">
      <c r="A1331" s="58" t="s">
        <v>2846</v>
      </c>
      <c r="B1331" s="58" t="s">
        <v>737</v>
      </c>
      <c r="C1331" s="58" t="s">
        <v>3360</v>
      </c>
      <c r="D1331" s="59" t="s">
        <v>3346</v>
      </c>
      <c r="E1331" s="78" t="s">
        <v>3340</v>
      </c>
      <c r="F1331" s="58" t="s">
        <v>737</v>
      </c>
    </row>
    <row r="1332" spans="1:6">
      <c r="A1332" s="58" t="s">
        <v>2102</v>
      </c>
      <c r="B1332" s="58" t="s">
        <v>737</v>
      </c>
      <c r="C1332" s="58" t="s">
        <v>3360</v>
      </c>
      <c r="D1332" s="59" t="s">
        <v>3346</v>
      </c>
      <c r="E1332" s="78" t="s">
        <v>3340</v>
      </c>
      <c r="F1332" s="58" t="s">
        <v>737</v>
      </c>
    </row>
    <row r="1333" spans="1:6">
      <c r="A1333" s="58" t="s">
        <v>2322</v>
      </c>
      <c r="B1333" s="58" t="s">
        <v>737</v>
      </c>
      <c r="C1333" s="58" t="s">
        <v>3360</v>
      </c>
      <c r="D1333" s="59" t="s">
        <v>3346</v>
      </c>
      <c r="E1333" s="78" t="s">
        <v>3340</v>
      </c>
      <c r="F1333" s="58" t="s">
        <v>737</v>
      </c>
    </row>
    <row r="1334" spans="1:6">
      <c r="A1334" s="58" t="s">
        <v>1607</v>
      </c>
      <c r="B1334" s="58" t="s">
        <v>737</v>
      </c>
      <c r="C1334" s="58" t="s">
        <v>3360</v>
      </c>
      <c r="D1334" s="59" t="s">
        <v>3346</v>
      </c>
      <c r="E1334" s="78" t="s">
        <v>3340</v>
      </c>
      <c r="F1334" s="58" t="s">
        <v>737</v>
      </c>
    </row>
    <row r="1335" spans="1:6">
      <c r="A1335" s="58" t="s">
        <v>418</v>
      </c>
      <c r="B1335" s="58" t="s">
        <v>737</v>
      </c>
      <c r="C1335" s="58" t="s">
        <v>3360</v>
      </c>
      <c r="D1335" s="59" t="s">
        <v>3346</v>
      </c>
      <c r="E1335" s="78" t="s">
        <v>3340</v>
      </c>
      <c r="F1335" s="58" t="s">
        <v>737</v>
      </c>
    </row>
    <row r="1336" spans="1:6">
      <c r="A1336" s="58" t="s">
        <v>2431</v>
      </c>
      <c r="B1336" s="58" t="s">
        <v>737</v>
      </c>
      <c r="C1336" s="58" t="s">
        <v>3360</v>
      </c>
      <c r="D1336" s="59" t="s">
        <v>3346</v>
      </c>
      <c r="E1336" s="78" t="s">
        <v>3340</v>
      </c>
      <c r="F1336" s="58" t="s">
        <v>737</v>
      </c>
    </row>
    <row r="1337" spans="1:6">
      <c r="A1337" s="58" t="s">
        <v>1844</v>
      </c>
      <c r="B1337" s="58" t="s">
        <v>737</v>
      </c>
      <c r="C1337" s="58" t="s">
        <v>3360</v>
      </c>
      <c r="D1337" s="59" t="s">
        <v>3346</v>
      </c>
      <c r="E1337" s="78" t="s">
        <v>3340</v>
      </c>
      <c r="F1337" s="58" t="s">
        <v>737</v>
      </c>
    </row>
    <row r="1338" spans="1:6">
      <c r="A1338" s="58" t="s">
        <v>2305</v>
      </c>
      <c r="B1338" s="58" t="s">
        <v>737</v>
      </c>
      <c r="C1338" s="58" t="s">
        <v>3360</v>
      </c>
      <c r="D1338" s="59" t="s">
        <v>3346</v>
      </c>
      <c r="E1338" s="78" t="s">
        <v>3340</v>
      </c>
      <c r="F1338" s="58" t="s">
        <v>737</v>
      </c>
    </row>
    <row r="1339" spans="1:6">
      <c r="A1339" s="58" t="s">
        <v>2954</v>
      </c>
      <c r="B1339" s="58" t="s">
        <v>737</v>
      </c>
      <c r="C1339" s="58" t="s">
        <v>3360</v>
      </c>
      <c r="D1339" s="59" t="s">
        <v>3346</v>
      </c>
      <c r="E1339" s="78" t="s">
        <v>3340</v>
      </c>
      <c r="F1339" s="58" t="s">
        <v>737</v>
      </c>
    </row>
    <row r="1340" spans="1:6">
      <c r="A1340" s="58" t="s">
        <v>2974</v>
      </c>
      <c r="B1340" s="58" t="s">
        <v>737</v>
      </c>
      <c r="C1340" s="58" t="s">
        <v>3360</v>
      </c>
      <c r="D1340" s="59" t="s">
        <v>3346</v>
      </c>
      <c r="E1340" s="78" t="s">
        <v>3340</v>
      </c>
      <c r="F1340" s="58" t="s">
        <v>737</v>
      </c>
    </row>
    <row r="1341" spans="1:6">
      <c r="A1341" s="58" t="s">
        <v>2630</v>
      </c>
      <c r="B1341" s="58" t="s">
        <v>737</v>
      </c>
      <c r="C1341" s="58" t="s">
        <v>3360</v>
      </c>
      <c r="D1341" s="59" t="s">
        <v>3346</v>
      </c>
      <c r="E1341" s="78" t="s">
        <v>3340</v>
      </c>
      <c r="F1341" s="58" t="s">
        <v>737</v>
      </c>
    </row>
    <row r="1342" spans="1:6">
      <c r="A1342" s="58" t="s">
        <v>1717</v>
      </c>
      <c r="B1342" s="58" t="s">
        <v>737</v>
      </c>
      <c r="C1342" s="58" t="s">
        <v>3360</v>
      </c>
      <c r="D1342" s="59" t="s">
        <v>3346</v>
      </c>
      <c r="E1342" s="78" t="s">
        <v>3340</v>
      </c>
      <c r="F1342" s="58" t="s">
        <v>737</v>
      </c>
    </row>
    <row r="1343" spans="1:6">
      <c r="A1343" s="58" t="s">
        <v>558</v>
      </c>
      <c r="B1343" s="58" t="s">
        <v>737</v>
      </c>
      <c r="C1343" s="58" t="s">
        <v>3360</v>
      </c>
      <c r="D1343" s="59" t="s">
        <v>3346</v>
      </c>
      <c r="E1343" s="78" t="s">
        <v>3340</v>
      </c>
      <c r="F1343" s="58" t="s">
        <v>737</v>
      </c>
    </row>
    <row r="1344" spans="1:6">
      <c r="A1344" s="58" t="s">
        <v>2108</v>
      </c>
      <c r="B1344" s="58" t="s">
        <v>737</v>
      </c>
      <c r="C1344" s="58" t="s">
        <v>3360</v>
      </c>
      <c r="D1344" s="59" t="s">
        <v>3346</v>
      </c>
      <c r="E1344" s="78" t="s">
        <v>3340</v>
      </c>
      <c r="F1344" s="58" t="s">
        <v>737</v>
      </c>
    </row>
    <row r="1345" spans="1:6">
      <c r="A1345" s="58" t="s">
        <v>3100</v>
      </c>
      <c r="B1345" s="58" t="s">
        <v>737</v>
      </c>
      <c r="C1345" s="58" t="s">
        <v>3360</v>
      </c>
      <c r="D1345" s="59" t="s">
        <v>3346</v>
      </c>
      <c r="E1345" s="78" t="s">
        <v>3340</v>
      </c>
      <c r="F1345" s="58" t="s">
        <v>737</v>
      </c>
    </row>
    <row r="1346" spans="1:6">
      <c r="A1346" s="58" t="s">
        <v>275</v>
      </c>
      <c r="B1346" s="58" t="s">
        <v>737</v>
      </c>
      <c r="C1346" s="58" t="s">
        <v>3360</v>
      </c>
      <c r="D1346" s="59" t="s">
        <v>3346</v>
      </c>
      <c r="E1346" s="78" t="s">
        <v>3340</v>
      </c>
      <c r="F1346" s="58" t="s">
        <v>737</v>
      </c>
    </row>
    <row r="1347" spans="1:6">
      <c r="A1347" s="58" t="s">
        <v>463</v>
      </c>
      <c r="B1347" s="58" t="s">
        <v>737</v>
      </c>
      <c r="C1347" s="58" t="s">
        <v>3360</v>
      </c>
      <c r="D1347" s="59" t="s">
        <v>3346</v>
      </c>
      <c r="E1347" s="78" t="s">
        <v>3340</v>
      </c>
      <c r="F1347" s="58" t="s">
        <v>737</v>
      </c>
    </row>
    <row r="1348" spans="1:6">
      <c r="A1348" s="58" t="s">
        <v>1719</v>
      </c>
      <c r="B1348" s="58" t="s">
        <v>737</v>
      </c>
      <c r="C1348" s="58" t="s">
        <v>3360</v>
      </c>
      <c r="D1348" s="59" t="s">
        <v>3346</v>
      </c>
      <c r="E1348" s="78" t="s">
        <v>3340</v>
      </c>
      <c r="F1348" s="58" t="s">
        <v>737</v>
      </c>
    </row>
    <row r="1349" spans="1:6">
      <c r="A1349" s="58" t="s">
        <v>1690</v>
      </c>
      <c r="B1349" s="58" t="s">
        <v>737</v>
      </c>
      <c r="C1349" s="58" t="s">
        <v>3360</v>
      </c>
      <c r="D1349" s="59" t="s">
        <v>3346</v>
      </c>
      <c r="E1349" s="78" t="s">
        <v>3340</v>
      </c>
      <c r="F1349" s="58" t="s">
        <v>737</v>
      </c>
    </row>
    <row r="1350" spans="1:6">
      <c r="A1350" s="58" t="s">
        <v>2862</v>
      </c>
      <c r="B1350" s="58" t="s">
        <v>737</v>
      </c>
      <c r="C1350" s="58" t="s">
        <v>3360</v>
      </c>
      <c r="D1350" s="59" t="s">
        <v>3346</v>
      </c>
      <c r="E1350" s="78" t="s">
        <v>3340</v>
      </c>
      <c r="F1350" s="58" t="s">
        <v>737</v>
      </c>
    </row>
    <row r="1351" spans="1:6">
      <c r="A1351" s="58" t="s">
        <v>403</v>
      </c>
      <c r="B1351" s="58" t="s">
        <v>751</v>
      </c>
      <c r="C1351" s="58" t="s">
        <v>3353</v>
      </c>
      <c r="D1351" s="59" t="s">
        <v>3346</v>
      </c>
      <c r="E1351" s="78" t="s">
        <v>3340</v>
      </c>
      <c r="F1351" s="58" t="s">
        <v>751</v>
      </c>
    </row>
    <row r="1352" spans="1:6">
      <c r="A1352" s="58" t="s">
        <v>1620</v>
      </c>
      <c r="B1352" s="58" t="s">
        <v>751</v>
      </c>
      <c r="C1352" s="58" t="s">
        <v>3353</v>
      </c>
      <c r="D1352" s="59" t="s">
        <v>3346</v>
      </c>
      <c r="E1352" s="78" t="s">
        <v>3340</v>
      </c>
      <c r="F1352" s="58" t="s">
        <v>751</v>
      </c>
    </row>
    <row r="1353" spans="1:6">
      <c r="A1353" s="58" t="s">
        <v>170</v>
      </c>
      <c r="B1353" s="58" t="s">
        <v>751</v>
      </c>
      <c r="C1353" s="58" t="s">
        <v>3353</v>
      </c>
      <c r="D1353" s="59" t="s">
        <v>3346</v>
      </c>
      <c r="E1353" s="78" t="s">
        <v>3340</v>
      </c>
      <c r="F1353" s="58" t="s">
        <v>751</v>
      </c>
    </row>
    <row r="1354" spans="1:6">
      <c r="A1354" s="58" t="s">
        <v>2092</v>
      </c>
      <c r="B1354" s="58" t="s">
        <v>751</v>
      </c>
      <c r="C1354" s="58" t="s">
        <v>3353</v>
      </c>
      <c r="D1354" s="59" t="s">
        <v>3346</v>
      </c>
      <c r="E1354" s="78" t="s">
        <v>3340</v>
      </c>
      <c r="F1354" s="58" t="s">
        <v>751</v>
      </c>
    </row>
    <row r="1355" spans="1:6">
      <c r="A1355" s="58" t="s">
        <v>2113</v>
      </c>
      <c r="B1355" s="58" t="s">
        <v>751</v>
      </c>
      <c r="C1355" s="58" t="s">
        <v>3353</v>
      </c>
      <c r="D1355" s="59" t="s">
        <v>3346</v>
      </c>
      <c r="E1355" s="78" t="s">
        <v>3340</v>
      </c>
      <c r="F1355" s="58" t="s">
        <v>751</v>
      </c>
    </row>
    <row r="1356" spans="1:6">
      <c r="A1356" s="58" t="s">
        <v>464</v>
      </c>
      <c r="B1356" s="58" t="s">
        <v>751</v>
      </c>
      <c r="C1356" s="58" t="s">
        <v>3353</v>
      </c>
      <c r="D1356" s="59" t="s">
        <v>3346</v>
      </c>
      <c r="E1356" s="78" t="s">
        <v>3340</v>
      </c>
      <c r="F1356" s="58" t="s">
        <v>751</v>
      </c>
    </row>
    <row r="1357" spans="1:6">
      <c r="A1357" s="58" t="s">
        <v>2146</v>
      </c>
      <c r="B1357" s="58" t="s">
        <v>751</v>
      </c>
      <c r="C1357" s="58" t="s">
        <v>3353</v>
      </c>
      <c r="D1357" s="59" t="s">
        <v>3346</v>
      </c>
      <c r="E1357" s="78" t="s">
        <v>3340</v>
      </c>
      <c r="F1357" s="58" t="s">
        <v>751</v>
      </c>
    </row>
    <row r="1358" spans="1:6">
      <c r="A1358" s="58" t="s">
        <v>2093</v>
      </c>
      <c r="B1358" s="58" t="s">
        <v>751</v>
      </c>
      <c r="C1358" s="58" t="s">
        <v>3353</v>
      </c>
      <c r="D1358" s="59" t="s">
        <v>3346</v>
      </c>
      <c r="E1358" s="78" t="s">
        <v>3340</v>
      </c>
      <c r="F1358" s="58" t="s">
        <v>751</v>
      </c>
    </row>
    <row r="1359" spans="1:6">
      <c r="A1359" s="58" t="s">
        <v>407</v>
      </c>
      <c r="B1359" s="58" t="s">
        <v>751</v>
      </c>
      <c r="C1359" s="58" t="s">
        <v>3353</v>
      </c>
      <c r="D1359" s="59" t="s">
        <v>3346</v>
      </c>
      <c r="E1359" s="78" t="s">
        <v>3340</v>
      </c>
      <c r="F1359" s="58" t="s">
        <v>751</v>
      </c>
    </row>
    <row r="1360" spans="1:6">
      <c r="A1360" s="58" t="s">
        <v>472</v>
      </c>
      <c r="B1360" s="58" t="s">
        <v>751</v>
      </c>
      <c r="C1360" s="58" t="s">
        <v>3353</v>
      </c>
      <c r="D1360" s="59" t="s">
        <v>3346</v>
      </c>
      <c r="E1360" s="78" t="s">
        <v>3340</v>
      </c>
      <c r="F1360" s="58" t="s">
        <v>751</v>
      </c>
    </row>
    <row r="1361" spans="1:6">
      <c r="A1361" s="58" t="s">
        <v>379</v>
      </c>
      <c r="B1361" s="58" t="s">
        <v>751</v>
      </c>
      <c r="C1361" s="58" t="s">
        <v>3353</v>
      </c>
      <c r="D1361" s="59" t="s">
        <v>3346</v>
      </c>
      <c r="E1361" s="78" t="s">
        <v>3340</v>
      </c>
      <c r="F1361" s="58" t="s">
        <v>751</v>
      </c>
    </row>
    <row r="1362" spans="1:6">
      <c r="A1362" s="58" t="s">
        <v>484</v>
      </c>
      <c r="B1362" s="58" t="s">
        <v>751</v>
      </c>
      <c r="C1362" s="58" t="s">
        <v>3353</v>
      </c>
      <c r="D1362" s="59" t="s">
        <v>3346</v>
      </c>
      <c r="E1362" s="78" t="s">
        <v>3340</v>
      </c>
      <c r="F1362" s="58" t="s">
        <v>751</v>
      </c>
    </row>
    <row r="1363" spans="1:6">
      <c r="A1363" s="58" t="s">
        <v>408</v>
      </c>
      <c r="B1363" s="58" t="s">
        <v>751</v>
      </c>
      <c r="C1363" s="58" t="s">
        <v>3353</v>
      </c>
      <c r="D1363" s="59" t="s">
        <v>3346</v>
      </c>
      <c r="E1363" s="78" t="s">
        <v>3340</v>
      </c>
      <c r="F1363" s="58" t="s">
        <v>751</v>
      </c>
    </row>
    <row r="1364" spans="1:6">
      <c r="A1364" s="58" t="s">
        <v>409</v>
      </c>
      <c r="B1364" s="58" t="s">
        <v>751</v>
      </c>
      <c r="C1364" s="58" t="s">
        <v>3353</v>
      </c>
      <c r="D1364" s="59" t="s">
        <v>3346</v>
      </c>
      <c r="E1364" s="78" t="s">
        <v>3340</v>
      </c>
      <c r="F1364" s="58" t="s">
        <v>751</v>
      </c>
    </row>
    <row r="1365" spans="1:6">
      <c r="A1365" s="58" t="s">
        <v>452</v>
      </c>
      <c r="B1365" s="58" t="s">
        <v>751</v>
      </c>
      <c r="C1365" s="58" t="s">
        <v>3353</v>
      </c>
      <c r="D1365" s="59" t="s">
        <v>3346</v>
      </c>
      <c r="E1365" s="78" t="s">
        <v>3340</v>
      </c>
      <c r="F1365" s="58" t="s">
        <v>751</v>
      </c>
    </row>
    <row r="1366" spans="1:6">
      <c r="A1366" s="58" t="s">
        <v>380</v>
      </c>
      <c r="B1366" s="58" t="s">
        <v>751</v>
      </c>
      <c r="C1366" s="58" t="s">
        <v>3353</v>
      </c>
      <c r="D1366" s="59" t="s">
        <v>3346</v>
      </c>
      <c r="E1366" s="78" t="s">
        <v>3340</v>
      </c>
      <c r="F1366" s="58" t="s">
        <v>751</v>
      </c>
    </row>
    <row r="1367" spans="1:6">
      <c r="A1367" s="58" t="s">
        <v>1623</v>
      </c>
      <c r="B1367" s="58" t="s">
        <v>751</v>
      </c>
      <c r="C1367" s="58" t="s">
        <v>3353</v>
      </c>
      <c r="D1367" s="59" t="s">
        <v>3346</v>
      </c>
      <c r="E1367" s="78" t="s">
        <v>3340</v>
      </c>
      <c r="F1367" s="58" t="s">
        <v>751</v>
      </c>
    </row>
    <row r="1368" spans="1:6">
      <c r="A1368" s="58" t="s">
        <v>410</v>
      </c>
      <c r="B1368" s="58" t="s">
        <v>751</v>
      </c>
      <c r="C1368" s="58" t="s">
        <v>3353</v>
      </c>
      <c r="D1368" s="59" t="s">
        <v>3346</v>
      </c>
      <c r="E1368" s="78" t="s">
        <v>3340</v>
      </c>
      <c r="F1368" s="58" t="s">
        <v>751</v>
      </c>
    </row>
    <row r="1369" spans="1:6">
      <c r="A1369" s="58" t="s">
        <v>2288</v>
      </c>
      <c r="B1369" s="58" t="s">
        <v>751</v>
      </c>
      <c r="C1369" s="58" t="s">
        <v>3353</v>
      </c>
      <c r="D1369" s="59" t="s">
        <v>3346</v>
      </c>
      <c r="E1369" s="78" t="s">
        <v>3340</v>
      </c>
      <c r="F1369" s="58" t="s">
        <v>751</v>
      </c>
    </row>
    <row r="1370" spans="1:6">
      <c r="A1370" s="58" t="s">
        <v>2149</v>
      </c>
      <c r="B1370" s="58" t="s">
        <v>751</v>
      </c>
      <c r="C1370" s="58" t="s">
        <v>3353</v>
      </c>
      <c r="D1370" s="59" t="s">
        <v>3346</v>
      </c>
      <c r="E1370" s="78" t="s">
        <v>3340</v>
      </c>
      <c r="F1370" s="58" t="s">
        <v>751</v>
      </c>
    </row>
    <row r="1371" spans="1:6">
      <c r="A1371" s="58" t="s">
        <v>423</v>
      </c>
      <c r="B1371" s="58" t="s">
        <v>751</v>
      </c>
      <c r="C1371" s="58" t="s">
        <v>3353</v>
      </c>
      <c r="D1371" s="59" t="s">
        <v>3346</v>
      </c>
      <c r="E1371" s="78" t="s">
        <v>3340</v>
      </c>
      <c r="F1371" s="58" t="s">
        <v>751</v>
      </c>
    </row>
    <row r="1372" spans="1:6">
      <c r="A1372" s="58" t="s">
        <v>2096</v>
      </c>
      <c r="B1372" s="58" t="s">
        <v>751</v>
      </c>
      <c r="C1372" s="58" t="s">
        <v>3353</v>
      </c>
      <c r="D1372" s="59" t="s">
        <v>3346</v>
      </c>
      <c r="E1372" s="78" t="s">
        <v>3340</v>
      </c>
      <c r="F1372" s="58" t="s">
        <v>751</v>
      </c>
    </row>
    <row r="1373" spans="1:6">
      <c r="A1373" s="58" t="s">
        <v>394</v>
      </c>
      <c r="B1373" s="58" t="s">
        <v>751</v>
      </c>
      <c r="C1373" s="58" t="s">
        <v>3353</v>
      </c>
      <c r="D1373" s="59" t="s">
        <v>3346</v>
      </c>
      <c r="E1373" s="78" t="s">
        <v>3340</v>
      </c>
      <c r="F1373" s="58" t="s">
        <v>751</v>
      </c>
    </row>
    <row r="1374" spans="1:6">
      <c r="A1374" s="58" t="s">
        <v>424</v>
      </c>
      <c r="B1374" s="58" t="s">
        <v>751</v>
      </c>
      <c r="C1374" s="58" t="s">
        <v>3353</v>
      </c>
      <c r="D1374" s="59" t="s">
        <v>3346</v>
      </c>
      <c r="E1374" s="78" t="s">
        <v>3340</v>
      </c>
      <c r="F1374" s="58" t="s">
        <v>751</v>
      </c>
    </row>
    <row r="1375" spans="1:6">
      <c r="A1375" s="58" t="s">
        <v>2150</v>
      </c>
      <c r="B1375" s="58" t="s">
        <v>751</v>
      </c>
      <c r="C1375" s="58" t="s">
        <v>3353</v>
      </c>
      <c r="D1375" s="59" t="s">
        <v>3346</v>
      </c>
      <c r="E1375" s="78" t="s">
        <v>3340</v>
      </c>
      <c r="F1375" s="58" t="s">
        <v>751</v>
      </c>
    </row>
    <row r="1376" spans="1:6">
      <c r="A1376" s="58" t="s">
        <v>2121</v>
      </c>
      <c r="B1376" s="58" t="s">
        <v>751</v>
      </c>
      <c r="C1376" s="58" t="s">
        <v>3353</v>
      </c>
      <c r="D1376" s="59" t="s">
        <v>3346</v>
      </c>
      <c r="E1376" s="78" t="s">
        <v>3340</v>
      </c>
      <c r="F1376" s="58" t="s">
        <v>751</v>
      </c>
    </row>
    <row r="1377" spans="1:6">
      <c r="A1377" s="58" t="s">
        <v>2123</v>
      </c>
      <c r="B1377" s="58" t="s">
        <v>751</v>
      </c>
      <c r="C1377" s="58" t="s">
        <v>3353</v>
      </c>
      <c r="D1377" s="59" t="s">
        <v>3346</v>
      </c>
      <c r="E1377" s="78" t="s">
        <v>3340</v>
      </c>
      <c r="F1377" s="58" t="s">
        <v>751</v>
      </c>
    </row>
    <row r="1378" spans="1:6">
      <c r="A1378" s="58" t="s">
        <v>467</v>
      </c>
      <c r="B1378" s="58" t="s">
        <v>751</v>
      </c>
      <c r="C1378" s="58" t="s">
        <v>3353</v>
      </c>
      <c r="D1378" s="59" t="s">
        <v>3346</v>
      </c>
      <c r="E1378" s="78" t="s">
        <v>3340</v>
      </c>
      <c r="F1378" s="58" t="s">
        <v>751</v>
      </c>
    </row>
    <row r="1379" spans="1:6">
      <c r="A1379" s="58" t="s">
        <v>2352</v>
      </c>
      <c r="B1379" s="58" t="s">
        <v>751</v>
      </c>
      <c r="C1379" s="58" t="s">
        <v>3353</v>
      </c>
      <c r="D1379" s="59" t="s">
        <v>3346</v>
      </c>
      <c r="E1379" s="78" t="s">
        <v>3340</v>
      </c>
      <c r="F1379" s="58" t="s">
        <v>751</v>
      </c>
    </row>
    <row r="1380" spans="1:6">
      <c r="A1380" s="58" t="s">
        <v>397</v>
      </c>
      <c r="B1380" s="58" t="s">
        <v>751</v>
      </c>
      <c r="C1380" s="58" t="s">
        <v>3353</v>
      </c>
      <c r="D1380" s="59" t="s">
        <v>3346</v>
      </c>
      <c r="E1380" s="78" t="s">
        <v>3340</v>
      </c>
      <c r="F1380" s="58" t="s">
        <v>751</v>
      </c>
    </row>
    <row r="1381" spans="1:6">
      <c r="A1381" s="58" t="s">
        <v>433</v>
      </c>
      <c r="B1381" s="58" t="s">
        <v>751</v>
      </c>
      <c r="C1381" s="58" t="s">
        <v>3353</v>
      </c>
      <c r="D1381" s="59" t="s">
        <v>3346</v>
      </c>
      <c r="E1381" s="78" t="s">
        <v>3340</v>
      </c>
      <c r="F1381" s="58" t="s">
        <v>751</v>
      </c>
    </row>
    <row r="1382" spans="1:6">
      <c r="A1382" s="58" t="s">
        <v>413</v>
      </c>
      <c r="B1382" s="58" t="s">
        <v>751</v>
      </c>
      <c r="C1382" s="58" t="s">
        <v>3353</v>
      </c>
      <c r="D1382" s="59" t="s">
        <v>3346</v>
      </c>
      <c r="E1382" s="78" t="s">
        <v>3340</v>
      </c>
      <c r="F1382" s="58" t="s">
        <v>751</v>
      </c>
    </row>
    <row r="1383" spans="1:6">
      <c r="A1383" s="58" t="s">
        <v>2293</v>
      </c>
      <c r="B1383" s="58" t="s">
        <v>751</v>
      </c>
      <c r="C1383" s="58" t="s">
        <v>3353</v>
      </c>
      <c r="D1383" s="59" t="s">
        <v>3346</v>
      </c>
      <c r="E1383" s="78" t="s">
        <v>3340</v>
      </c>
      <c r="F1383" s="58" t="s">
        <v>751</v>
      </c>
    </row>
    <row r="1384" spans="1:6">
      <c r="A1384" s="58" t="s">
        <v>414</v>
      </c>
      <c r="B1384" s="58" t="s">
        <v>751</v>
      </c>
      <c r="C1384" s="58" t="s">
        <v>3359</v>
      </c>
      <c r="D1384" s="59" t="s">
        <v>3346</v>
      </c>
      <c r="E1384" s="78" t="s">
        <v>3340</v>
      </c>
      <c r="F1384" s="58" t="s">
        <v>751</v>
      </c>
    </row>
    <row r="1385" spans="1:6">
      <c r="A1385" s="58" t="s">
        <v>435</v>
      </c>
      <c r="B1385" s="58" t="s">
        <v>751</v>
      </c>
      <c r="C1385" s="58" t="s">
        <v>3359</v>
      </c>
      <c r="D1385" s="59" t="s">
        <v>3346</v>
      </c>
      <c r="E1385" s="78" t="s">
        <v>3340</v>
      </c>
      <c r="F1385" s="58" t="s">
        <v>751</v>
      </c>
    </row>
    <row r="1386" spans="1:6">
      <c r="A1386" s="58" t="s">
        <v>446</v>
      </c>
      <c r="B1386" s="58" t="s">
        <v>751</v>
      </c>
      <c r="C1386" s="58" t="s">
        <v>3359</v>
      </c>
      <c r="D1386" s="59" t="s">
        <v>3346</v>
      </c>
      <c r="E1386" s="78" t="s">
        <v>3340</v>
      </c>
      <c r="F1386" s="58" t="s">
        <v>751</v>
      </c>
    </row>
    <row r="1387" spans="1:6">
      <c r="A1387" s="58" t="s">
        <v>454</v>
      </c>
      <c r="B1387" s="58" t="s">
        <v>751</v>
      </c>
      <c r="C1387" s="58" t="s">
        <v>3359</v>
      </c>
      <c r="D1387" s="59" t="s">
        <v>3346</v>
      </c>
      <c r="E1387" s="78" t="s">
        <v>3340</v>
      </c>
      <c r="F1387" s="58" t="s">
        <v>751</v>
      </c>
    </row>
    <row r="1388" spans="1:6">
      <c r="A1388" s="58" t="s">
        <v>3157</v>
      </c>
      <c r="B1388" s="58" t="s">
        <v>751</v>
      </c>
      <c r="C1388" s="58" t="s">
        <v>3359</v>
      </c>
      <c r="D1388" s="59" t="s">
        <v>3346</v>
      </c>
      <c r="E1388" s="78" t="s">
        <v>3340</v>
      </c>
      <c r="F1388" s="58" t="s">
        <v>751</v>
      </c>
    </row>
    <row r="1389" spans="1:6">
      <c r="A1389" s="58" t="s">
        <v>2155</v>
      </c>
      <c r="B1389" s="58" t="s">
        <v>751</v>
      </c>
      <c r="C1389" s="58" t="s">
        <v>3359</v>
      </c>
      <c r="D1389" s="59" t="s">
        <v>3346</v>
      </c>
      <c r="E1389" s="78" t="s">
        <v>3340</v>
      </c>
      <c r="F1389" s="58" t="s">
        <v>751</v>
      </c>
    </row>
    <row r="1390" spans="1:6">
      <c r="A1390" s="58" t="s">
        <v>2103</v>
      </c>
      <c r="B1390" s="58" t="s">
        <v>751</v>
      </c>
      <c r="C1390" s="58" t="s">
        <v>3359</v>
      </c>
      <c r="D1390" s="59" t="s">
        <v>3346</v>
      </c>
      <c r="E1390" s="78" t="s">
        <v>3340</v>
      </c>
      <c r="F1390" s="58" t="s">
        <v>751</v>
      </c>
    </row>
    <row r="1391" spans="1:6">
      <c r="A1391" s="58" t="s">
        <v>2104</v>
      </c>
      <c r="B1391" s="58" t="s">
        <v>751</v>
      </c>
      <c r="C1391" s="58" t="s">
        <v>3359</v>
      </c>
      <c r="D1391" s="59" t="s">
        <v>3346</v>
      </c>
      <c r="E1391" s="78" t="s">
        <v>3340</v>
      </c>
      <c r="F1391" s="58" t="s">
        <v>751</v>
      </c>
    </row>
    <row r="1392" spans="1:6">
      <c r="A1392" s="58" t="s">
        <v>436</v>
      </c>
      <c r="B1392" s="58" t="s">
        <v>751</v>
      </c>
      <c r="C1392" s="58" t="s">
        <v>3359</v>
      </c>
      <c r="D1392" s="59" t="s">
        <v>3346</v>
      </c>
      <c r="E1392" s="78" t="s">
        <v>3340</v>
      </c>
      <c r="F1392" s="58" t="s">
        <v>751</v>
      </c>
    </row>
    <row r="1393" spans="1:6">
      <c r="A1393" s="58" t="s">
        <v>447</v>
      </c>
      <c r="B1393" s="58" t="s">
        <v>751</v>
      </c>
      <c r="C1393" s="58" t="s">
        <v>3359</v>
      </c>
      <c r="D1393" s="59" t="s">
        <v>3346</v>
      </c>
      <c r="E1393" s="78" t="s">
        <v>3340</v>
      </c>
      <c r="F1393" s="58" t="s">
        <v>751</v>
      </c>
    </row>
    <row r="1394" spans="1:6">
      <c r="A1394" s="58" t="s">
        <v>437</v>
      </c>
      <c r="B1394" s="58" t="s">
        <v>751</v>
      </c>
      <c r="C1394" s="58" t="s">
        <v>3359</v>
      </c>
      <c r="D1394" s="59" t="s">
        <v>3346</v>
      </c>
      <c r="E1394" s="78" t="s">
        <v>3340</v>
      </c>
      <c r="F1394" s="58" t="s">
        <v>751</v>
      </c>
    </row>
    <row r="1395" spans="1:6">
      <c r="A1395" s="58" t="s">
        <v>473</v>
      </c>
      <c r="B1395" s="58" t="s">
        <v>751</v>
      </c>
      <c r="C1395" s="58" t="s">
        <v>3359</v>
      </c>
      <c r="D1395" s="59" t="s">
        <v>3346</v>
      </c>
      <c r="E1395" s="78" t="s">
        <v>3340</v>
      </c>
      <c r="F1395" s="58" t="s">
        <v>751</v>
      </c>
    </row>
    <row r="1396" spans="1:6">
      <c r="A1396" s="58" t="s">
        <v>462</v>
      </c>
      <c r="B1396" s="58" t="s">
        <v>751</v>
      </c>
      <c r="C1396" s="58" t="s">
        <v>3359</v>
      </c>
      <c r="D1396" s="59" t="s">
        <v>3346</v>
      </c>
      <c r="E1396" s="78" t="s">
        <v>3340</v>
      </c>
      <c r="F1396" s="58" t="s">
        <v>751</v>
      </c>
    </row>
    <row r="1397" spans="1:6">
      <c r="A1397" s="58" t="s">
        <v>480</v>
      </c>
      <c r="B1397" s="58" t="s">
        <v>751</v>
      </c>
      <c r="C1397" s="58" t="s">
        <v>3359</v>
      </c>
      <c r="D1397" s="59" t="s">
        <v>3346</v>
      </c>
      <c r="E1397" s="78" t="s">
        <v>3340</v>
      </c>
      <c r="F1397" s="58" t="s">
        <v>751</v>
      </c>
    </row>
    <row r="1398" spans="1:6">
      <c r="A1398" s="58" t="s">
        <v>2107</v>
      </c>
      <c r="B1398" s="58" t="s">
        <v>751</v>
      </c>
      <c r="C1398" s="58" t="s">
        <v>3359</v>
      </c>
      <c r="D1398" s="59" t="s">
        <v>3346</v>
      </c>
      <c r="E1398" s="78" t="s">
        <v>3340</v>
      </c>
      <c r="F1398" s="58" t="s">
        <v>751</v>
      </c>
    </row>
    <row r="1399" spans="1:6">
      <c r="A1399" s="58" t="s">
        <v>265</v>
      </c>
      <c r="B1399" s="58" t="s">
        <v>751</v>
      </c>
      <c r="C1399" s="58" t="s">
        <v>3359</v>
      </c>
      <c r="D1399" s="59" t="s">
        <v>3346</v>
      </c>
      <c r="E1399" s="78" t="s">
        <v>3340</v>
      </c>
      <c r="F1399" s="58" t="s">
        <v>751</v>
      </c>
    </row>
    <row r="1400" spans="1:6">
      <c r="A1400" s="58" t="s">
        <v>2665</v>
      </c>
      <c r="B1400" s="58" t="s">
        <v>751</v>
      </c>
      <c r="C1400" s="58" t="s">
        <v>3359</v>
      </c>
      <c r="D1400" s="59" t="s">
        <v>3346</v>
      </c>
      <c r="E1400" s="78" t="s">
        <v>3340</v>
      </c>
      <c r="F1400" s="58" t="s">
        <v>751</v>
      </c>
    </row>
    <row r="1401" spans="1:6">
      <c r="A1401" s="58" t="s">
        <v>388</v>
      </c>
      <c r="B1401" s="58" t="s">
        <v>751</v>
      </c>
      <c r="C1401" s="58" t="s">
        <v>3359</v>
      </c>
      <c r="D1401" s="59" t="s">
        <v>3346</v>
      </c>
      <c r="E1401" s="78" t="s">
        <v>3340</v>
      </c>
      <c r="F1401" s="58" t="s">
        <v>751</v>
      </c>
    </row>
    <row r="1402" spans="1:6">
      <c r="A1402" s="58" t="s">
        <v>2207</v>
      </c>
      <c r="B1402" s="58" t="s">
        <v>751</v>
      </c>
      <c r="C1402" s="58" t="s">
        <v>3359</v>
      </c>
      <c r="D1402" s="59" t="s">
        <v>3346</v>
      </c>
      <c r="E1402" s="78" t="s">
        <v>3340</v>
      </c>
      <c r="F1402" s="58" t="s">
        <v>751</v>
      </c>
    </row>
    <row r="1403" spans="1:6">
      <c r="A1403" s="58" t="s">
        <v>391</v>
      </c>
      <c r="B1403" s="58" t="s">
        <v>751</v>
      </c>
      <c r="C1403" s="58" t="s">
        <v>3359</v>
      </c>
      <c r="D1403" s="59" t="s">
        <v>3346</v>
      </c>
      <c r="E1403" s="78" t="s">
        <v>3340</v>
      </c>
      <c r="F1403" s="58" t="s">
        <v>751</v>
      </c>
    </row>
    <row r="1404" spans="1:6">
      <c r="A1404" s="58" t="s">
        <v>2814</v>
      </c>
      <c r="B1404" s="58" t="s">
        <v>751</v>
      </c>
      <c r="C1404" s="58" t="s">
        <v>3359</v>
      </c>
      <c r="D1404" s="59" t="s">
        <v>3346</v>
      </c>
      <c r="E1404" s="78" t="s">
        <v>3340</v>
      </c>
      <c r="F1404" s="58" t="s">
        <v>751</v>
      </c>
    </row>
    <row r="1405" spans="1:6">
      <c r="A1405" s="58" t="s">
        <v>2157</v>
      </c>
      <c r="B1405" s="58" t="s">
        <v>751</v>
      </c>
      <c r="C1405" s="58" t="s">
        <v>3359</v>
      </c>
      <c r="D1405" s="59" t="s">
        <v>3346</v>
      </c>
      <c r="E1405" s="78" t="s">
        <v>3340</v>
      </c>
      <c r="F1405" s="58" t="s">
        <v>751</v>
      </c>
    </row>
    <row r="1406" spans="1:6">
      <c r="A1406" s="58" t="s">
        <v>439</v>
      </c>
      <c r="B1406" s="58" t="s">
        <v>751</v>
      </c>
      <c r="C1406" s="58" t="s">
        <v>3359</v>
      </c>
      <c r="D1406" s="59" t="s">
        <v>3346</v>
      </c>
      <c r="E1406" s="78" t="s">
        <v>3340</v>
      </c>
      <c r="F1406" s="58" t="s">
        <v>751</v>
      </c>
    </row>
    <row r="1407" spans="1:6">
      <c r="A1407" s="58" t="s">
        <v>442</v>
      </c>
      <c r="B1407" s="58" t="s">
        <v>751</v>
      </c>
      <c r="C1407" s="58" t="s">
        <v>3359</v>
      </c>
      <c r="D1407" s="59" t="s">
        <v>3346</v>
      </c>
      <c r="E1407" s="78" t="s">
        <v>3340</v>
      </c>
      <c r="F1407" s="58" t="s">
        <v>751</v>
      </c>
    </row>
    <row r="1408" spans="1:6">
      <c r="A1408" s="58" t="s">
        <v>457</v>
      </c>
      <c r="B1408" s="58" t="s">
        <v>751</v>
      </c>
      <c r="C1408" s="58" t="s">
        <v>3359</v>
      </c>
      <c r="D1408" s="59" t="s">
        <v>3346</v>
      </c>
      <c r="E1408" s="78" t="s">
        <v>3340</v>
      </c>
      <c r="F1408" s="58" t="s">
        <v>751</v>
      </c>
    </row>
    <row r="1409" spans="1:6">
      <c r="A1409" s="58" t="s">
        <v>455</v>
      </c>
      <c r="B1409" s="58" t="s">
        <v>751</v>
      </c>
      <c r="C1409" s="58" t="s">
        <v>3359</v>
      </c>
      <c r="D1409" s="59" t="s">
        <v>3346</v>
      </c>
      <c r="E1409" s="78" t="s">
        <v>3340</v>
      </c>
      <c r="F1409" s="58" t="s">
        <v>751</v>
      </c>
    </row>
    <row r="1410" spans="1:6">
      <c r="A1410" s="58" t="s">
        <v>2212</v>
      </c>
      <c r="B1410" s="58" t="s">
        <v>751</v>
      </c>
      <c r="C1410" s="58" t="s">
        <v>3359</v>
      </c>
      <c r="D1410" s="59" t="s">
        <v>3346</v>
      </c>
      <c r="E1410" s="78" t="s">
        <v>3340</v>
      </c>
      <c r="F1410" s="58" t="s">
        <v>751</v>
      </c>
    </row>
    <row r="1411" spans="1:6">
      <c r="A1411" s="58" t="s">
        <v>400</v>
      </c>
      <c r="B1411" s="58" t="s">
        <v>751</v>
      </c>
      <c r="C1411" s="58" t="s">
        <v>3359</v>
      </c>
      <c r="D1411" s="59" t="s">
        <v>3346</v>
      </c>
      <c r="E1411" s="78" t="s">
        <v>3340</v>
      </c>
      <c r="F1411" s="58" t="s">
        <v>751</v>
      </c>
    </row>
    <row r="1412" spans="1:6">
      <c r="A1412" s="58" t="s">
        <v>2159</v>
      </c>
      <c r="B1412" s="58" t="s">
        <v>751</v>
      </c>
      <c r="C1412" s="58" t="s">
        <v>3359</v>
      </c>
      <c r="D1412" s="59" t="s">
        <v>3346</v>
      </c>
      <c r="E1412" s="78" t="s">
        <v>3340</v>
      </c>
      <c r="F1412" s="58" t="s">
        <v>751</v>
      </c>
    </row>
    <row r="1413" spans="1:6">
      <c r="A1413" s="58" t="s">
        <v>443</v>
      </c>
      <c r="B1413" s="58" t="s">
        <v>751</v>
      </c>
      <c r="C1413" s="58" t="s">
        <v>3359</v>
      </c>
      <c r="D1413" s="59" t="s">
        <v>3346</v>
      </c>
      <c r="E1413" s="78" t="s">
        <v>3340</v>
      </c>
      <c r="F1413" s="58" t="s">
        <v>751</v>
      </c>
    </row>
    <row r="1414" spans="1:6">
      <c r="A1414" s="58" t="s">
        <v>2162</v>
      </c>
      <c r="B1414" s="58" t="s">
        <v>751</v>
      </c>
      <c r="C1414" s="58" t="s">
        <v>3359</v>
      </c>
      <c r="D1414" s="59" t="s">
        <v>3346</v>
      </c>
      <c r="E1414" s="78" t="s">
        <v>3340</v>
      </c>
      <c r="F1414" s="58" t="s">
        <v>751</v>
      </c>
    </row>
    <row r="1415" spans="1:6">
      <c r="A1415" s="58" t="s">
        <v>444</v>
      </c>
      <c r="B1415" s="58" t="s">
        <v>751</v>
      </c>
      <c r="C1415" s="58" t="s">
        <v>3359</v>
      </c>
      <c r="D1415" s="59" t="s">
        <v>3346</v>
      </c>
      <c r="E1415" s="78" t="s">
        <v>3340</v>
      </c>
      <c r="F1415" s="58" t="s">
        <v>751</v>
      </c>
    </row>
    <row r="1416" spans="1:6">
      <c r="A1416" s="58" t="s">
        <v>487</v>
      </c>
      <c r="B1416" s="58" t="s">
        <v>751</v>
      </c>
      <c r="C1416" s="58" t="s">
        <v>3359</v>
      </c>
      <c r="D1416" s="59" t="s">
        <v>3346</v>
      </c>
      <c r="E1416" s="78" t="s">
        <v>3340</v>
      </c>
      <c r="F1416" s="58" t="s">
        <v>751</v>
      </c>
    </row>
    <row r="1417" spans="1:6">
      <c r="A1417" s="58" t="s">
        <v>2091</v>
      </c>
      <c r="B1417" s="58" t="s">
        <v>768</v>
      </c>
      <c r="C1417" s="58" t="s">
        <v>171</v>
      </c>
      <c r="D1417" s="59" t="s">
        <v>3346</v>
      </c>
      <c r="E1417" s="78" t="s">
        <v>3340</v>
      </c>
      <c r="F1417" s="58" t="s">
        <v>768</v>
      </c>
    </row>
    <row r="1418" spans="1:6">
      <c r="A1418" s="58" t="s">
        <v>392</v>
      </c>
      <c r="B1418" s="58" t="s">
        <v>768</v>
      </c>
      <c r="C1418" s="58" t="s">
        <v>171</v>
      </c>
      <c r="D1418" s="59" t="s">
        <v>3346</v>
      </c>
      <c r="E1418" s="78" t="s">
        <v>3340</v>
      </c>
      <c r="F1418" s="58" t="s">
        <v>768</v>
      </c>
    </row>
    <row r="1419" spans="1:6">
      <c r="A1419" s="58" t="s">
        <v>488</v>
      </c>
      <c r="B1419" s="58" t="s">
        <v>768</v>
      </c>
      <c r="C1419" s="58" t="s">
        <v>171</v>
      </c>
      <c r="D1419" s="59" t="s">
        <v>3346</v>
      </c>
      <c r="E1419" s="78" t="s">
        <v>3340</v>
      </c>
      <c r="F1419" s="58" t="s">
        <v>768</v>
      </c>
    </row>
    <row r="1420" spans="1:6">
      <c r="A1420" s="58" t="s">
        <v>2672</v>
      </c>
      <c r="B1420" s="58" t="s">
        <v>768</v>
      </c>
      <c r="C1420" s="58" t="s">
        <v>171</v>
      </c>
      <c r="D1420" s="59" t="s">
        <v>3346</v>
      </c>
      <c r="E1420" s="78" t="s">
        <v>3340</v>
      </c>
      <c r="F1420" s="58" t="s">
        <v>768</v>
      </c>
    </row>
    <row r="1421" spans="1:6">
      <c r="A1421" s="58" t="s">
        <v>2969</v>
      </c>
      <c r="B1421" s="58" t="s">
        <v>768</v>
      </c>
      <c r="C1421" s="58" t="s">
        <v>171</v>
      </c>
      <c r="D1421" s="59" t="s">
        <v>3346</v>
      </c>
      <c r="E1421" s="78" t="s">
        <v>3340</v>
      </c>
      <c r="F1421" s="58" t="s">
        <v>768</v>
      </c>
    </row>
    <row r="1422" spans="1:6">
      <c r="A1422" s="58" t="s">
        <v>2333</v>
      </c>
      <c r="B1422" s="58" t="s">
        <v>768</v>
      </c>
      <c r="C1422" s="58" t="s">
        <v>171</v>
      </c>
      <c r="D1422" s="59" t="s">
        <v>3346</v>
      </c>
      <c r="E1422" s="78" t="s">
        <v>3340</v>
      </c>
      <c r="F1422" s="58" t="s">
        <v>768</v>
      </c>
    </row>
    <row r="1423" spans="1:6">
      <c r="A1423" s="58" t="s">
        <v>420</v>
      </c>
      <c r="B1423" s="58" t="s">
        <v>768</v>
      </c>
      <c r="C1423" s="58" t="s">
        <v>171</v>
      </c>
      <c r="D1423" s="59" t="s">
        <v>3346</v>
      </c>
      <c r="E1423" s="78" t="s">
        <v>3340</v>
      </c>
      <c r="F1423" s="58" t="s">
        <v>768</v>
      </c>
    </row>
    <row r="1424" spans="1:6">
      <c r="A1424" s="58" t="s">
        <v>2132</v>
      </c>
      <c r="B1424" s="58" t="s">
        <v>768</v>
      </c>
      <c r="C1424" s="58" t="s">
        <v>171</v>
      </c>
      <c r="D1424" s="59" t="s">
        <v>3346</v>
      </c>
      <c r="E1424" s="78" t="s">
        <v>3340</v>
      </c>
      <c r="F1424" s="58" t="s">
        <v>768</v>
      </c>
    </row>
    <row r="1425" spans="1:6">
      <c r="A1425" s="58" t="s">
        <v>2114</v>
      </c>
      <c r="B1425" s="58" t="s">
        <v>768</v>
      </c>
      <c r="C1425" s="58" t="s">
        <v>171</v>
      </c>
      <c r="D1425" s="59" t="s">
        <v>3346</v>
      </c>
      <c r="E1425" s="78" t="s">
        <v>3340</v>
      </c>
      <c r="F1425" s="58" t="s">
        <v>768</v>
      </c>
    </row>
    <row r="1426" spans="1:6">
      <c r="A1426" s="58" t="s">
        <v>2755</v>
      </c>
      <c r="B1426" s="58" t="s">
        <v>768</v>
      </c>
      <c r="C1426" s="58" t="s">
        <v>171</v>
      </c>
      <c r="D1426" s="59" t="s">
        <v>3346</v>
      </c>
      <c r="E1426" s="78" t="s">
        <v>3340</v>
      </c>
      <c r="F1426" s="58" t="s">
        <v>768</v>
      </c>
    </row>
    <row r="1427" spans="1:6">
      <c r="A1427" s="58" t="s">
        <v>2262</v>
      </c>
      <c r="B1427" s="58" t="s">
        <v>768</v>
      </c>
      <c r="C1427" s="58" t="s">
        <v>171</v>
      </c>
      <c r="D1427" s="59" t="s">
        <v>3346</v>
      </c>
      <c r="E1427" s="78" t="s">
        <v>3340</v>
      </c>
      <c r="F1427" s="58" t="s">
        <v>768</v>
      </c>
    </row>
    <row r="1428" spans="1:6">
      <c r="A1428" s="58" t="s">
        <v>3046</v>
      </c>
      <c r="B1428" s="58" t="s">
        <v>768</v>
      </c>
      <c r="C1428" s="58" t="s">
        <v>171</v>
      </c>
      <c r="D1428" s="59" t="s">
        <v>3346</v>
      </c>
      <c r="E1428" s="78" t="s">
        <v>3340</v>
      </c>
      <c r="F1428" s="58" t="s">
        <v>768</v>
      </c>
    </row>
    <row r="1429" spans="1:6">
      <c r="A1429" s="58" t="s">
        <v>2287</v>
      </c>
      <c r="B1429" s="58" t="s">
        <v>768</v>
      </c>
      <c r="C1429" s="58" t="s">
        <v>171</v>
      </c>
      <c r="D1429" s="59" t="s">
        <v>3346</v>
      </c>
      <c r="E1429" s="78" t="s">
        <v>3340</v>
      </c>
      <c r="F1429" s="58" t="s">
        <v>768</v>
      </c>
    </row>
    <row r="1430" spans="1:6">
      <c r="A1430" s="58" t="s">
        <v>2263</v>
      </c>
      <c r="B1430" s="58" t="s">
        <v>768</v>
      </c>
      <c r="C1430" s="58" t="s">
        <v>171</v>
      </c>
      <c r="D1430" s="59" t="s">
        <v>3346</v>
      </c>
      <c r="E1430" s="78" t="s">
        <v>3340</v>
      </c>
      <c r="F1430" s="58" t="s">
        <v>768</v>
      </c>
    </row>
    <row r="1431" spans="1:6">
      <c r="A1431" s="58" t="s">
        <v>2167</v>
      </c>
      <c r="B1431" s="58" t="s">
        <v>768</v>
      </c>
      <c r="C1431" s="58" t="s">
        <v>171</v>
      </c>
      <c r="D1431" s="59" t="s">
        <v>3346</v>
      </c>
      <c r="E1431" s="78" t="s">
        <v>3340</v>
      </c>
      <c r="F1431" s="58" t="s">
        <v>768</v>
      </c>
    </row>
    <row r="1432" spans="1:6">
      <c r="A1432" s="58" t="s">
        <v>395</v>
      </c>
      <c r="B1432" s="58" t="s">
        <v>768</v>
      </c>
      <c r="C1432" s="58" t="s">
        <v>171</v>
      </c>
      <c r="D1432" s="59" t="s">
        <v>3346</v>
      </c>
      <c r="E1432" s="78" t="s">
        <v>3340</v>
      </c>
      <c r="F1432" s="58" t="s">
        <v>768</v>
      </c>
    </row>
    <row r="1433" spans="1:6">
      <c r="A1433" s="58" t="s">
        <v>3098</v>
      </c>
      <c r="B1433" s="58" t="s">
        <v>768</v>
      </c>
      <c r="C1433" s="58" t="s">
        <v>171</v>
      </c>
      <c r="D1433" s="59" t="s">
        <v>3346</v>
      </c>
      <c r="E1433" s="78" t="s">
        <v>3340</v>
      </c>
      <c r="F1433" s="58" t="s">
        <v>768</v>
      </c>
    </row>
    <row r="1434" spans="1:6">
      <c r="A1434" s="58" t="s">
        <v>3119</v>
      </c>
      <c r="B1434" s="58" t="s">
        <v>768</v>
      </c>
      <c r="C1434" s="58" t="s">
        <v>171</v>
      </c>
      <c r="D1434" s="59" t="s">
        <v>3346</v>
      </c>
      <c r="E1434" s="78" t="s">
        <v>3340</v>
      </c>
      <c r="F1434" s="58" t="s">
        <v>768</v>
      </c>
    </row>
    <row r="1435" spans="1:6">
      <c r="A1435" s="58" t="s">
        <v>445</v>
      </c>
      <c r="B1435" s="58" t="s">
        <v>768</v>
      </c>
      <c r="C1435" s="58" t="s">
        <v>171</v>
      </c>
      <c r="D1435" s="59" t="s">
        <v>3346</v>
      </c>
      <c r="E1435" s="78" t="s">
        <v>3340</v>
      </c>
      <c r="F1435" s="58" t="s">
        <v>768</v>
      </c>
    </row>
    <row r="1436" spans="1:6">
      <c r="A1436" s="58" t="s">
        <v>3058</v>
      </c>
      <c r="B1436" s="58" t="s">
        <v>768</v>
      </c>
      <c r="C1436" s="58" t="s">
        <v>171</v>
      </c>
      <c r="D1436" s="59" t="s">
        <v>3346</v>
      </c>
      <c r="E1436" s="78" t="s">
        <v>3340</v>
      </c>
      <c r="F1436" s="58" t="s">
        <v>768</v>
      </c>
    </row>
    <row r="1437" spans="1:6">
      <c r="A1437" s="58" t="s">
        <v>466</v>
      </c>
      <c r="B1437" s="58" t="s">
        <v>768</v>
      </c>
      <c r="C1437" s="58" t="s">
        <v>171</v>
      </c>
      <c r="D1437" s="59" t="s">
        <v>3346</v>
      </c>
      <c r="E1437" s="78" t="s">
        <v>3340</v>
      </c>
      <c r="F1437" s="58" t="s">
        <v>768</v>
      </c>
    </row>
    <row r="1438" spans="1:6">
      <c r="A1438" s="58" t="s">
        <v>2674</v>
      </c>
      <c r="B1438" s="58" t="s">
        <v>768</v>
      </c>
      <c r="C1438" s="58" t="s">
        <v>171</v>
      </c>
      <c r="D1438" s="59" t="s">
        <v>3346</v>
      </c>
      <c r="E1438" s="78" t="s">
        <v>3340</v>
      </c>
      <c r="F1438" s="58" t="s">
        <v>768</v>
      </c>
    </row>
    <row r="1439" spans="1:6">
      <c r="A1439" s="58" t="s">
        <v>3195</v>
      </c>
      <c r="B1439" s="58" t="s">
        <v>768</v>
      </c>
      <c r="C1439" s="58" t="s">
        <v>171</v>
      </c>
      <c r="D1439" s="59" t="s">
        <v>3346</v>
      </c>
      <c r="E1439" s="78" t="s">
        <v>3340</v>
      </c>
      <c r="F1439" s="58" t="s">
        <v>768</v>
      </c>
    </row>
    <row r="1440" spans="1:6">
      <c r="A1440" s="58" t="s">
        <v>2266</v>
      </c>
      <c r="B1440" s="58" t="s">
        <v>768</v>
      </c>
      <c r="C1440" s="58" t="s">
        <v>171</v>
      </c>
      <c r="D1440" s="59" t="s">
        <v>3346</v>
      </c>
      <c r="E1440" s="78" t="s">
        <v>3340</v>
      </c>
      <c r="F1440" s="58" t="s">
        <v>768</v>
      </c>
    </row>
    <row r="1441" spans="1:6">
      <c r="A1441" s="58" t="s">
        <v>2099</v>
      </c>
      <c r="B1441" s="58" t="s">
        <v>768</v>
      </c>
      <c r="C1441" s="58" t="s">
        <v>171</v>
      </c>
      <c r="D1441" s="59" t="s">
        <v>3346</v>
      </c>
      <c r="E1441" s="78" t="s">
        <v>3340</v>
      </c>
      <c r="F1441" s="58" t="s">
        <v>768</v>
      </c>
    </row>
    <row r="1442" spans="1:6">
      <c r="A1442" s="58" t="s">
        <v>428</v>
      </c>
      <c r="B1442" s="58" t="s">
        <v>768</v>
      </c>
      <c r="C1442" s="58" t="s">
        <v>171</v>
      </c>
      <c r="D1442" s="59" t="s">
        <v>3346</v>
      </c>
      <c r="E1442" s="78" t="s">
        <v>3340</v>
      </c>
      <c r="F1442" s="58" t="s">
        <v>768</v>
      </c>
    </row>
    <row r="1443" spans="1:6">
      <c r="A1443" s="58" t="s">
        <v>2267</v>
      </c>
      <c r="B1443" s="58" t="s">
        <v>768</v>
      </c>
      <c r="C1443" s="58" t="s">
        <v>171</v>
      </c>
      <c r="D1443" s="59" t="s">
        <v>3346</v>
      </c>
      <c r="E1443" s="78" t="s">
        <v>3340</v>
      </c>
      <c r="F1443" s="58" t="s">
        <v>768</v>
      </c>
    </row>
    <row r="1444" spans="1:6">
      <c r="A1444" s="58" t="s">
        <v>381</v>
      </c>
      <c r="B1444" s="58" t="s">
        <v>768</v>
      </c>
      <c r="C1444" s="58" t="s">
        <v>171</v>
      </c>
      <c r="D1444" s="59" t="s">
        <v>3346</v>
      </c>
      <c r="E1444" s="78" t="s">
        <v>3340</v>
      </c>
      <c r="F1444" s="58" t="s">
        <v>768</v>
      </c>
    </row>
    <row r="1445" spans="1:6">
      <c r="A1445" s="58" t="s">
        <v>2268</v>
      </c>
      <c r="B1445" s="58" t="s">
        <v>768</v>
      </c>
      <c r="C1445" s="58" t="s">
        <v>171</v>
      </c>
      <c r="D1445" s="59" t="s">
        <v>3346</v>
      </c>
      <c r="E1445" s="78" t="s">
        <v>3340</v>
      </c>
      <c r="F1445" s="58" t="s">
        <v>768</v>
      </c>
    </row>
    <row r="1446" spans="1:6">
      <c r="A1446" s="58" t="s">
        <v>2100</v>
      </c>
      <c r="B1446" s="58" t="s">
        <v>768</v>
      </c>
      <c r="C1446" s="58" t="s">
        <v>171</v>
      </c>
      <c r="D1446" s="59" t="s">
        <v>3346</v>
      </c>
      <c r="E1446" s="78" t="s">
        <v>3340</v>
      </c>
      <c r="F1446" s="58" t="s">
        <v>768</v>
      </c>
    </row>
    <row r="1447" spans="1:6">
      <c r="A1447" s="58" t="s">
        <v>429</v>
      </c>
      <c r="B1447" s="58" t="s">
        <v>768</v>
      </c>
      <c r="C1447" s="58" t="s">
        <v>171</v>
      </c>
      <c r="D1447" s="59" t="s">
        <v>3346</v>
      </c>
      <c r="E1447" s="78" t="s">
        <v>3340</v>
      </c>
      <c r="F1447" s="58" t="s">
        <v>768</v>
      </c>
    </row>
    <row r="1448" spans="1:6">
      <c r="A1448" s="58" t="s">
        <v>401</v>
      </c>
      <c r="B1448" s="58" t="s">
        <v>768</v>
      </c>
      <c r="C1448" s="58" t="s">
        <v>171</v>
      </c>
      <c r="D1448" s="59" t="s">
        <v>3346</v>
      </c>
      <c r="E1448" s="78" t="s">
        <v>3340</v>
      </c>
      <c r="F1448" s="58" t="s">
        <v>768</v>
      </c>
    </row>
    <row r="1449" spans="1:6">
      <c r="A1449" s="58" t="s">
        <v>3162</v>
      </c>
      <c r="B1449" s="58" t="s">
        <v>768</v>
      </c>
      <c r="C1449" s="58" t="s">
        <v>171</v>
      </c>
      <c r="D1449" s="59" t="s">
        <v>3346</v>
      </c>
      <c r="E1449" s="78" t="s">
        <v>3340</v>
      </c>
      <c r="F1449" s="58" t="s">
        <v>768</v>
      </c>
    </row>
    <row r="1450" spans="1:6">
      <c r="A1450" s="58" t="s">
        <v>2035</v>
      </c>
      <c r="B1450" s="58" t="s">
        <v>768</v>
      </c>
      <c r="C1450" s="58" t="s">
        <v>176</v>
      </c>
      <c r="D1450" s="59" t="s">
        <v>3346</v>
      </c>
      <c r="E1450" s="78" t="s">
        <v>3340</v>
      </c>
      <c r="F1450" s="58" t="s">
        <v>768</v>
      </c>
    </row>
    <row r="1451" spans="1:6">
      <c r="A1451" s="58" t="s">
        <v>458</v>
      </c>
      <c r="B1451" s="58" t="s">
        <v>768</v>
      </c>
      <c r="C1451" s="58" t="s">
        <v>176</v>
      </c>
      <c r="D1451" s="59" t="s">
        <v>3346</v>
      </c>
      <c r="E1451" s="78" t="s">
        <v>3340</v>
      </c>
      <c r="F1451" s="58" t="s">
        <v>768</v>
      </c>
    </row>
    <row r="1452" spans="1:6">
      <c r="A1452" s="58" t="s">
        <v>2539</v>
      </c>
      <c r="B1452" s="58" t="s">
        <v>768</v>
      </c>
      <c r="C1452" s="58" t="s">
        <v>176</v>
      </c>
      <c r="D1452" s="59" t="s">
        <v>3346</v>
      </c>
      <c r="E1452" s="78" t="s">
        <v>3340</v>
      </c>
      <c r="F1452" s="58" t="s">
        <v>768</v>
      </c>
    </row>
    <row r="1453" spans="1:6">
      <c r="A1453" s="58" t="s">
        <v>456</v>
      </c>
      <c r="B1453" s="58" t="s">
        <v>768</v>
      </c>
      <c r="C1453" s="58" t="s">
        <v>176</v>
      </c>
      <c r="D1453" s="59" t="s">
        <v>3346</v>
      </c>
      <c r="E1453" s="78" t="s">
        <v>3340</v>
      </c>
      <c r="F1453" s="58" t="s">
        <v>768</v>
      </c>
    </row>
    <row r="1454" spans="1:6">
      <c r="A1454" s="58" t="s">
        <v>398</v>
      </c>
      <c r="B1454" s="58" t="s">
        <v>768</v>
      </c>
      <c r="C1454" s="58" t="s">
        <v>176</v>
      </c>
      <c r="D1454" s="59" t="s">
        <v>3346</v>
      </c>
      <c r="E1454" s="78" t="s">
        <v>3340</v>
      </c>
      <c r="F1454" s="58" t="s">
        <v>768</v>
      </c>
    </row>
    <row r="1455" spans="1:6">
      <c r="A1455" s="58" t="s">
        <v>459</v>
      </c>
      <c r="B1455" s="58" t="s">
        <v>768</v>
      </c>
      <c r="C1455" s="58" t="s">
        <v>176</v>
      </c>
      <c r="D1455" s="59" t="s">
        <v>3346</v>
      </c>
      <c r="E1455" s="78" t="s">
        <v>3340</v>
      </c>
      <c r="F1455" s="58" t="s">
        <v>768</v>
      </c>
    </row>
    <row r="1456" spans="1:6">
      <c r="A1456" s="58" t="s">
        <v>2879</v>
      </c>
      <c r="B1456" s="58" t="s">
        <v>768</v>
      </c>
      <c r="C1456" s="58" t="s">
        <v>176</v>
      </c>
      <c r="D1456" s="59" t="s">
        <v>3346</v>
      </c>
      <c r="E1456" s="78" t="s">
        <v>3340</v>
      </c>
      <c r="F1456" s="58" t="s">
        <v>768</v>
      </c>
    </row>
    <row r="1457" spans="1:6">
      <c r="A1457" s="58" t="s">
        <v>2136</v>
      </c>
      <c r="B1457" s="58" t="s">
        <v>768</v>
      </c>
      <c r="C1457" s="58" t="s">
        <v>176</v>
      </c>
      <c r="D1457" s="59" t="s">
        <v>3346</v>
      </c>
      <c r="E1457" s="78" t="s">
        <v>3340</v>
      </c>
      <c r="F1457" s="58" t="s">
        <v>768</v>
      </c>
    </row>
    <row r="1458" spans="1:6">
      <c r="A1458" s="58" t="s">
        <v>2855</v>
      </c>
      <c r="B1458" s="58" t="s">
        <v>768</v>
      </c>
      <c r="C1458" s="58" t="s">
        <v>176</v>
      </c>
      <c r="D1458" s="59" t="s">
        <v>3346</v>
      </c>
      <c r="E1458" s="78" t="s">
        <v>3340</v>
      </c>
      <c r="F1458" s="58" t="s">
        <v>768</v>
      </c>
    </row>
    <row r="1459" spans="1:6">
      <c r="A1459" s="58" t="s">
        <v>2273</v>
      </c>
      <c r="B1459" s="58" t="s">
        <v>768</v>
      </c>
      <c r="C1459" s="58" t="s">
        <v>176</v>
      </c>
      <c r="D1459" s="59" t="s">
        <v>3346</v>
      </c>
      <c r="E1459" s="78" t="s">
        <v>3340</v>
      </c>
      <c r="F1459" s="58" t="s">
        <v>768</v>
      </c>
    </row>
    <row r="1460" spans="1:6">
      <c r="A1460" s="58" t="s">
        <v>2299</v>
      </c>
      <c r="B1460" s="58" t="s">
        <v>768</v>
      </c>
      <c r="C1460" s="58" t="s">
        <v>176</v>
      </c>
      <c r="D1460" s="59" t="s">
        <v>3346</v>
      </c>
      <c r="E1460" s="78" t="s">
        <v>3340</v>
      </c>
      <c r="F1460" s="58" t="s">
        <v>768</v>
      </c>
    </row>
    <row r="1461" spans="1:6">
      <c r="A1461" s="58" t="s">
        <v>470</v>
      </c>
      <c r="B1461" s="58" t="s">
        <v>768</v>
      </c>
      <c r="C1461" s="58" t="s">
        <v>176</v>
      </c>
      <c r="D1461" s="59" t="s">
        <v>3346</v>
      </c>
      <c r="E1461" s="78" t="s">
        <v>3340</v>
      </c>
      <c r="F1461" s="58" t="s">
        <v>768</v>
      </c>
    </row>
    <row r="1462" spans="1:6">
      <c r="A1462" s="58" t="s">
        <v>417</v>
      </c>
      <c r="B1462" s="58" t="s">
        <v>768</v>
      </c>
      <c r="C1462" s="58" t="s">
        <v>176</v>
      </c>
      <c r="D1462" s="59" t="s">
        <v>3346</v>
      </c>
      <c r="E1462" s="78" t="s">
        <v>3340</v>
      </c>
      <c r="F1462" s="58" t="s">
        <v>768</v>
      </c>
    </row>
    <row r="1463" spans="1:6">
      <c r="A1463" s="58" t="s">
        <v>2126</v>
      </c>
      <c r="B1463" s="58" t="s">
        <v>768</v>
      </c>
      <c r="C1463" s="58" t="s">
        <v>176</v>
      </c>
      <c r="D1463" s="59" t="s">
        <v>3346</v>
      </c>
      <c r="E1463" s="78" t="s">
        <v>3340</v>
      </c>
      <c r="F1463" s="58" t="s">
        <v>768</v>
      </c>
    </row>
    <row r="1464" spans="1:6">
      <c r="A1464" s="58" t="s">
        <v>385</v>
      </c>
      <c r="B1464" s="58" t="s">
        <v>768</v>
      </c>
      <c r="C1464" s="58" t="s">
        <v>176</v>
      </c>
      <c r="D1464" s="59" t="s">
        <v>3346</v>
      </c>
      <c r="E1464" s="78" t="s">
        <v>3340</v>
      </c>
      <c r="F1464" s="58" t="s">
        <v>768</v>
      </c>
    </row>
    <row r="1465" spans="1:6">
      <c r="A1465" s="58" t="s">
        <v>461</v>
      </c>
      <c r="B1465" s="58" t="s">
        <v>768</v>
      </c>
      <c r="C1465" s="58" t="s">
        <v>176</v>
      </c>
      <c r="D1465" s="59" t="s">
        <v>3346</v>
      </c>
      <c r="E1465" s="78" t="s">
        <v>3340</v>
      </c>
      <c r="F1465" s="58" t="s">
        <v>768</v>
      </c>
    </row>
    <row r="1466" spans="1:6">
      <c r="A1466" s="58" t="s">
        <v>2138</v>
      </c>
      <c r="B1466" s="58" t="s">
        <v>768</v>
      </c>
      <c r="C1466" s="58" t="s">
        <v>176</v>
      </c>
      <c r="D1466" s="59" t="s">
        <v>3346</v>
      </c>
      <c r="E1466" s="78" t="s">
        <v>3340</v>
      </c>
      <c r="F1466" s="58" t="s">
        <v>768</v>
      </c>
    </row>
    <row r="1467" spans="1:6">
      <c r="A1467" s="58" t="s">
        <v>2325</v>
      </c>
      <c r="B1467" s="58" t="s">
        <v>768</v>
      </c>
      <c r="C1467" s="58" t="s">
        <v>176</v>
      </c>
      <c r="D1467" s="59" t="s">
        <v>3346</v>
      </c>
      <c r="E1467" s="78" t="s">
        <v>3340</v>
      </c>
      <c r="F1467" s="58" t="s">
        <v>768</v>
      </c>
    </row>
    <row r="1468" spans="1:6">
      <c r="A1468" s="58" t="s">
        <v>2326</v>
      </c>
      <c r="B1468" s="58" t="s">
        <v>768</v>
      </c>
      <c r="C1468" s="58" t="s">
        <v>176</v>
      </c>
      <c r="D1468" s="59" t="s">
        <v>3346</v>
      </c>
      <c r="E1468" s="78" t="s">
        <v>3340</v>
      </c>
      <c r="F1468" s="58" t="s">
        <v>768</v>
      </c>
    </row>
    <row r="1469" spans="1:6">
      <c r="A1469" s="58" t="s">
        <v>2859</v>
      </c>
      <c r="B1469" s="58" t="s">
        <v>768</v>
      </c>
      <c r="C1469" s="58" t="s">
        <v>176</v>
      </c>
      <c r="D1469" s="59" t="s">
        <v>3346</v>
      </c>
      <c r="E1469" s="78" t="s">
        <v>3340</v>
      </c>
      <c r="F1469" s="58" t="s">
        <v>768</v>
      </c>
    </row>
    <row r="1470" spans="1:6">
      <c r="A1470" s="58" t="s">
        <v>258</v>
      </c>
      <c r="B1470" s="58" t="s">
        <v>768</v>
      </c>
      <c r="C1470" s="58" t="s">
        <v>176</v>
      </c>
      <c r="D1470" s="59" t="s">
        <v>3346</v>
      </c>
      <c r="E1470" s="78" t="s">
        <v>3340</v>
      </c>
      <c r="F1470" s="58" t="s">
        <v>768</v>
      </c>
    </row>
    <row r="1471" spans="1:6">
      <c r="A1471" s="58" t="s">
        <v>441</v>
      </c>
      <c r="B1471" s="58" t="s">
        <v>768</v>
      </c>
      <c r="C1471" s="58" t="s">
        <v>176</v>
      </c>
      <c r="D1471" s="59" t="s">
        <v>3346</v>
      </c>
      <c r="E1471" s="78" t="s">
        <v>3340</v>
      </c>
      <c r="F1471" s="58" t="s">
        <v>768</v>
      </c>
    </row>
    <row r="1472" spans="1:6">
      <c r="A1472" s="58" t="s">
        <v>2329</v>
      </c>
      <c r="B1472" s="58" t="s">
        <v>768</v>
      </c>
      <c r="C1472" s="58" t="s">
        <v>176</v>
      </c>
      <c r="D1472" s="59" t="s">
        <v>3346</v>
      </c>
      <c r="E1472" s="78" t="s">
        <v>3340</v>
      </c>
      <c r="F1472" s="58" t="s">
        <v>768</v>
      </c>
    </row>
    <row r="1473" spans="1:6">
      <c r="A1473" s="58" t="s">
        <v>2633</v>
      </c>
      <c r="B1473" s="58" t="s">
        <v>768</v>
      </c>
      <c r="C1473" s="58" t="s">
        <v>176</v>
      </c>
      <c r="D1473" s="59" t="s">
        <v>3346</v>
      </c>
      <c r="E1473" s="78" t="s">
        <v>3340</v>
      </c>
      <c r="F1473" s="58" t="s">
        <v>768</v>
      </c>
    </row>
    <row r="1474" spans="1:6">
      <c r="A1474" s="58" t="s">
        <v>2141</v>
      </c>
      <c r="B1474" s="58" t="s">
        <v>768</v>
      </c>
      <c r="C1474" s="58" t="s">
        <v>176</v>
      </c>
      <c r="D1474" s="59" t="s">
        <v>3346</v>
      </c>
      <c r="E1474" s="78" t="s">
        <v>3340</v>
      </c>
      <c r="F1474" s="58" t="s">
        <v>768</v>
      </c>
    </row>
    <row r="1475" spans="1:6">
      <c r="A1475" s="58" t="s">
        <v>2669</v>
      </c>
      <c r="B1475" s="58" t="s">
        <v>768</v>
      </c>
      <c r="C1475" s="58" t="s">
        <v>176</v>
      </c>
      <c r="D1475" s="59" t="s">
        <v>3346</v>
      </c>
      <c r="E1475" s="78" t="s">
        <v>3340</v>
      </c>
      <c r="F1475" s="58" t="s">
        <v>768</v>
      </c>
    </row>
    <row r="1476" spans="1:6">
      <c r="A1476" s="58" t="s">
        <v>2044</v>
      </c>
      <c r="B1476" s="58" t="s">
        <v>768</v>
      </c>
      <c r="C1476" s="58" t="s">
        <v>176</v>
      </c>
      <c r="D1476" s="59" t="s">
        <v>3346</v>
      </c>
      <c r="E1476" s="78" t="s">
        <v>3340</v>
      </c>
      <c r="F1476" s="58" t="s">
        <v>768</v>
      </c>
    </row>
    <row r="1477" spans="1:6">
      <c r="A1477" s="58" t="s">
        <v>2142</v>
      </c>
      <c r="B1477" s="58" t="s">
        <v>768</v>
      </c>
      <c r="C1477" s="58" t="s">
        <v>176</v>
      </c>
      <c r="D1477" s="59" t="s">
        <v>3346</v>
      </c>
      <c r="E1477" s="78" t="s">
        <v>3340</v>
      </c>
      <c r="F1477" s="58" t="s">
        <v>768</v>
      </c>
    </row>
    <row r="1478" spans="1:6">
      <c r="A1478" s="58" t="s">
        <v>2110</v>
      </c>
      <c r="B1478" s="58" t="s">
        <v>768</v>
      </c>
      <c r="C1478" s="58" t="s">
        <v>176</v>
      </c>
      <c r="D1478" s="59" t="s">
        <v>3346</v>
      </c>
      <c r="E1478" s="78" t="s">
        <v>3340</v>
      </c>
      <c r="F1478" s="58" t="s">
        <v>768</v>
      </c>
    </row>
    <row r="1479" spans="1:6">
      <c r="A1479" s="58" t="s">
        <v>2048</v>
      </c>
      <c r="B1479" s="58" t="s">
        <v>768</v>
      </c>
      <c r="C1479" s="58" t="s">
        <v>176</v>
      </c>
      <c r="D1479" s="59" t="s">
        <v>3346</v>
      </c>
      <c r="E1479" s="78" t="s">
        <v>3340</v>
      </c>
      <c r="F1479" s="58" t="s">
        <v>768</v>
      </c>
    </row>
    <row r="1480" spans="1:6">
      <c r="A1480" s="58" t="s">
        <v>2144</v>
      </c>
      <c r="B1480" s="58" t="s">
        <v>768</v>
      </c>
      <c r="C1480" s="58" t="s">
        <v>176</v>
      </c>
      <c r="D1480" s="59" t="s">
        <v>3346</v>
      </c>
      <c r="E1480" s="78" t="s">
        <v>3340</v>
      </c>
      <c r="F1480" s="58" t="s">
        <v>768</v>
      </c>
    </row>
    <row r="1481" spans="1:6">
      <c r="A1481" s="58" t="s">
        <v>1628</v>
      </c>
      <c r="B1481" s="58" t="s">
        <v>768</v>
      </c>
      <c r="C1481" s="58" t="s">
        <v>176</v>
      </c>
      <c r="D1481" s="59" t="s">
        <v>3346</v>
      </c>
      <c r="E1481" s="78" t="s">
        <v>3340</v>
      </c>
      <c r="F1481" s="58" t="s">
        <v>768</v>
      </c>
    </row>
    <row r="1482" spans="1:6">
      <c r="A1482" s="58" t="s">
        <v>2404</v>
      </c>
      <c r="B1482" s="58" t="s">
        <v>768</v>
      </c>
      <c r="C1482" s="58" t="s">
        <v>176</v>
      </c>
      <c r="D1482" s="59" t="s">
        <v>3346</v>
      </c>
      <c r="E1482" s="78" t="s">
        <v>3340</v>
      </c>
      <c r="F1482" s="58" t="s">
        <v>768</v>
      </c>
    </row>
    <row r="1483" spans="1:6">
      <c r="A1483" s="58" t="s">
        <v>1859</v>
      </c>
      <c r="B1483" s="58" t="s">
        <v>3278</v>
      </c>
      <c r="C1483" s="58" t="s">
        <v>178</v>
      </c>
      <c r="D1483" s="59" t="s">
        <v>3346</v>
      </c>
      <c r="E1483" s="78" t="s">
        <v>3340</v>
      </c>
      <c r="F1483" s="58" t="s">
        <v>3278</v>
      </c>
    </row>
    <row r="1484" spans="1:6">
      <c r="A1484" s="58" t="s">
        <v>1969</v>
      </c>
      <c r="B1484" s="58" t="s">
        <v>3278</v>
      </c>
      <c r="C1484" s="58" t="s">
        <v>178</v>
      </c>
      <c r="D1484" s="59" t="s">
        <v>3346</v>
      </c>
      <c r="E1484" s="78" t="s">
        <v>3340</v>
      </c>
      <c r="F1484" s="58" t="s">
        <v>3278</v>
      </c>
    </row>
    <row r="1485" spans="1:6">
      <c r="A1485" s="58" t="s">
        <v>376</v>
      </c>
      <c r="B1485" s="58" t="s">
        <v>3278</v>
      </c>
      <c r="C1485" s="58" t="s">
        <v>178</v>
      </c>
      <c r="D1485" s="59" t="s">
        <v>3346</v>
      </c>
      <c r="E1485" s="78" t="s">
        <v>3340</v>
      </c>
      <c r="F1485" s="58" t="s">
        <v>3278</v>
      </c>
    </row>
    <row r="1486" spans="1:6">
      <c r="A1486" s="58" t="s">
        <v>2683</v>
      </c>
      <c r="B1486" s="58" t="s">
        <v>3278</v>
      </c>
      <c r="C1486" s="58" t="s">
        <v>178</v>
      </c>
      <c r="D1486" s="59" t="s">
        <v>3346</v>
      </c>
      <c r="E1486" s="78" t="s">
        <v>3340</v>
      </c>
      <c r="F1486" s="58" t="s">
        <v>3278</v>
      </c>
    </row>
    <row r="1487" spans="1:6">
      <c r="A1487" s="58" t="s">
        <v>1970</v>
      </c>
      <c r="B1487" s="58" t="s">
        <v>3278</v>
      </c>
      <c r="C1487" s="58" t="s">
        <v>178</v>
      </c>
      <c r="D1487" s="59" t="s">
        <v>3346</v>
      </c>
      <c r="E1487" s="78" t="s">
        <v>3340</v>
      </c>
      <c r="F1487" s="58" t="s">
        <v>3278</v>
      </c>
    </row>
    <row r="1488" spans="1:6">
      <c r="A1488" s="58" t="s">
        <v>2112</v>
      </c>
      <c r="B1488" s="58" t="s">
        <v>3278</v>
      </c>
      <c r="C1488" s="58" t="s">
        <v>178</v>
      </c>
      <c r="D1488" s="59" t="s">
        <v>3346</v>
      </c>
      <c r="E1488" s="78" t="s">
        <v>3340</v>
      </c>
      <c r="F1488" s="58" t="s">
        <v>3278</v>
      </c>
    </row>
    <row r="1489" spans="1:6">
      <c r="A1489" s="58" t="s">
        <v>377</v>
      </c>
      <c r="B1489" s="58" t="s">
        <v>3278</v>
      </c>
      <c r="C1489" s="58" t="s">
        <v>178</v>
      </c>
      <c r="D1489" s="59" t="s">
        <v>3346</v>
      </c>
      <c r="E1489" s="78" t="s">
        <v>3340</v>
      </c>
      <c r="F1489" s="58" t="s">
        <v>3278</v>
      </c>
    </row>
    <row r="1490" spans="1:6">
      <c r="A1490" s="58" t="s">
        <v>2598</v>
      </c>
      <c r="B1490" s="58" t="s">
        <v>3278</v>
      </c>
      <c r="C1490" s="58" t="s">
        <v>178</v>
      </c>
      <c r="D1490" s="59" t="s">
        <v>3346</v>
      </c>
      <c r="E1490" s="78" t="s">
        <v>3340</v>
      </c>
      <c r="F1490" s="58" t="s">
        <v>3278</v>
      </c>
    </row>
    <row r="1491" spans="1:6">
      <c r="A1491" s="58" t="s">
        <v>2648</v>
      </c>
      <c r="B1491" s="58" t="s">
        <v>3278</v>
      </c>
      <c r="C1491" s="58" t="s">
        <v>178</v>
      </c>
      <c r="D1491" s="59" t="s">
        <v>3346</v>
      </c>
      <c r="E1491" s="78" t="s">
        <v>3340</v>
      </c>
      <c r="F1491" s="58" t="s">
        <v>3278</v>
      </c>
    </row>
    <row r="1492" spans="1:6">
      <c r="A1492" s="58" t="s">
        <v>2217</v>
      </c>
      <c r="B1492" s="58" t="s">
        <v>3278</v>
      </c>
      <c r="C1492" s="58" t="s">
        <v>178</v>
      </c>
      <c r="D1492" s="59" t="s">
        <v>3346</v>
      </c>
      <c r="E1492" s="78" t="s">
        <v>3340</v>
      </c>
      <c r="F1492" s="58" t="s">
        <v>3278</v>
      </c>
    </row>
    <row r="1493" spans="1:6">
      <c r="A1493" s="58" t="s">
        <v>2987</v>
      </c>
      <c r="B1493" s="58" t="s">
        <v>3278</v>
      </c>
      <c r="C1493" s="58" t="s">
        <v>178</v>
      </c>
      <c r="D1493" s="59" t="s">
        <v>3346</v>
      </c>
      <c r="E1493" s="78" t="s">
        <v>3340</v>
      </c>
      <c r="F1493" s="58" t="s">
        <v>3278</v>
      </c>
    </row>
    <row r="1494" spans="1:6">
      <c r="A1494" s="58" t="s">
        <v>619</v>
      </c>
      <c r="B1494" s="58" t="s">
        <v>3278</v>
      </c>
      <c r="C1494" s="58" t="s">
        <v>178</v>
      </c>
      <c r="D1494" s="59" t="s">
        <v>3346</v>
      </c>
      <c r="E1494" s="78" t="s">
        <v>3340</v>
      </c>
      <c r="F1494" s="58" t="s">
        <v>3278</v>
      </c>
    </row>
    <row r="1495" spans="1:6">
      <c r="A1495" s="58" t="s">
        <v>1787</v>
      </c>
      <c r="B1495" s="58" t="s">
        <v>3278</v>
      </c>
      <c r="C1495" s="58" t="s">
        <v>178</v>
      </c>
      <c r="D1495" s="59" t="s">
        <v>3346</v>
      </c>
      <c r="E1495" s="78" t="s">
        <v>3340</v>
      </c>
      <c r="F1495" s="58" t="s">
        <v>3278</v>
      </c>
    </row>
    <row r="1496" spans="1:6">
      <c r="A1496" s="58" t="s">
        <v>1742</v>
      </c>
      <c r="B1496" s="58" t="s">
        <v>3278</v>
      </c>
      <c r="C1496" s="58" t="s">
        <v>178</v>
      </c>
      <c r="D1496" s="59" t="s">
        <v>3346</v>
      </c>
      <c r="E1496" s="78" t="s">
        <v>3340</v>
      </c>
      <c r="F1496" s="58" t="s">
        <v>3278</v>
      </c>
    </row>
    <row r="1497" spans="1:6">
      <c r="A1497" s="58" t="s">
        <v>1944</v>
      </c>
      <c r="B1497" s="58" t="s">
        <v>3278</v>
      </c>
      <c r="C1497" s="58" t="s">
        <v>178</v>
      </c>
      <c r="D1497" s="59" t="s">
        <v>3346</v>
      </c>
      <c r="E1497" s="78" t="s">
        <v>3340</v>
      </c>
      <c r="F1497" s="58" t="s">
        <v>3278</v>
      </c>
    </row>
    <row r="1498" spans="1:6">
      <c r="A1498" s="58" t="s">
        <v>2094</v>
      </c>
      <c r="B1498" s="58" t="s">
        <v>3278</v>
      </c>
      <c r="C1498" s="58" t="s">
        <v>178</v>
      </c>
      <c r="D1498" s="59" t="s">
        <v>3346</v>
      </c>
      <c r="E1498" s="78" t="s">
        <v>3340</v>
      </c>
      <c r="F1498" s="58" t="s">
        <v>3278</v>
      </c>
    </row>
    <row r="1499" spans="1:6">
      <c r="A1499" s="58" t="s">
        <v>2384</v>
      </c>
      <c r="B1499" s="58" t="s">
        <v>3278</v>
      </c>
      <c r="C1499" s="58" t="s">
        <v>178</v>
      </c>
      <c r="D1499" s="59" t="s">
        <v>3346</v>
      </c>
      <c r="E1499" s="78" t="s">
        <v>3340</v>
      </c>
      <c r="F1499" s="58" t="s">
        <v>3278</v>
      </c>
    </row>
    <row r="1500" spans="1:6">
      <c r="A1500" s="58" t="s">
        <v>1947</v>
      </c>
      <c r="B1500" s="58" t="s">
        <v>3278</v>
      </c>
      <c r="C1500" s="58" t="s">
        <v>178</v>
      </c>
      <c r="D1500" s="59" t="s">
        <v>3346</v>
      </c>
      <c r="E1500" s="78" t="s">
        <v>3340</v>
      </c>
      <c r="F1500" s="58" t="s">
        <v>3278</v>
      </c>
    </row>
    <row r="1501" spans="1:6">
      <c r="A1501" s="58" t="s">
        <v>2599</v>
      </c>
      <c r="B1501" s="58" t="s">
        <v>3278</v>
      </c>
      <c r="C1501" s="58" t="s">
        <v>178</v>
      </c>
      <c r="D1501" s="59" t="s">
        <v>3346</v>
      </c>
      <c r="E1501" s="78" t="s">
        <v>3340</v>
      </c>
      <c r="F1501" s="58" t="s">
        <v>3278</v>
      </c>
    </row>
    <row r="1502" spans="1:6">
      <c r="A1502" s="58" t="s">
        <v>1603</v>
      </c>
      <c r="B1502" s="58" t="s">
        <v>3278</v>
      </c>
      <c r="C1502" s="58" t="s">
        <v>178</v>
      </c>
      <c r="D1502" s="59" t="s">
        <v>3346</v>
      </c>
      <c r="E1502" s="78" t="s">
        <v>3340</v>
      </c>
      <c r="F1502" s="58" t="s">
        <v>3278</v>
      </c>
    </row>
    <row r="1503" spans="1:6">
      <c r="A1503" s="58" t="s">
        <v>3113</v>
      </c>
      <c r="B1503" s="58" t="s">
        <v>3278</v>
      </c>
      <c r="C1503" s="58" t="s">
        <v>178</v>
      </c>
      <c r="D1503" s="59" t="s">
        <v>3346</v>
      </c>
      <c r="E1503" s="78" t="s">
        <v>3340</v>
      </c>
      <c r="F1503" s="58" t="s">
        <v>3278</v>
      </c>
    </row>
    <row r="1504" spans="1:6">
      <c r="A1504" s="58" t="s">
        <v>2118</v>
      </c>
      <c r="B1504" s="58" t="s">
        <v>3278</v>
      </c>
      <c r="C1504" s="58" t="s">
        <v>178</v>
      </c>
      <c r="D1504" s="59" t="s">
        <v>3346</v>
      </c>
      <c r="E1504" s="78" t="s">
        <v>3340</v>
      </c>
      <c r="F1504" s="58" t="s">
        <v>3278</v>
      </c>
    </row>
    <row r="1505" spans="1:6">
      <c r="A1505" s="58" t="s">
        <v>2172</v>
      </c>
      <c r="B1505" s="58" t="s">
        <v>3278</v>
      </c>
      <c r="C1505" s="58" t="s">
        <v>178</v>
      </c>
      <c r="D1505" s="59" t="s">
        <v>3346</v>
      </c>
      <c r="E1505" s="78" t="s">
        <v>3340</v>
      </c>
      <c r="F1505" s="58" t="s">
        <v>3278</v>
      </c>
    </row>
    <row r="1506" spans="1:6">
      <c r="A1506" s="58" t="s">
        <v>263</v>
      </c>
      <c r="B1506" s="58" t="s">
        <v>3278</v>
      </c>
      <c r="C1506" s="58" t="s">
        <v>178</v>
      </c>
      <c r="D1506" s="59" t="s">
        <v>3346</v>
      </c>
      <c r="E1506" s="78" t="s">
        <v>3340</v>
      </c>
      <c r="F1506" s="58" t="s">
        <v>3278</v>
      </c>
    </row>
    <row r="1507" spans="1:6">
      <c r="A1507" s="58" t="s">
        <v>2929</v>
      </c>
      <c r="B1507" s="58" t="s">
        <v>3278</v>
      </c>
      <c r="C1507" s="58" t="s">
        <v>178</v>
      </c>
      <c r="D1507" s="59" t="s">
        <v>3346</v>
      </c>
      <c r="E1507" s="78" t="s">
        <v>3340</v>
      </c>
      <c r="F1507" s="58" t="s">
        <v>3278</v>
      </c>
    </row>
    <row r="1508" spans="1:6">
      <c r="A1508" s="58" t="s">
        <v>2745</v>
      </c>
      <c r="B1508" s="58" t="s">
        <v>3278</v>
      </c>
      <c r="C1508" s="58" t="s">
        <v>178</v>
      </c>
      <c r="D1508" s="59" t="s">
        <v>3346</v>
      </c>
      <c r="E1508" s="78" t="s">
        <v>3340</v>
      </c>
      <c r="F1508" s="58" t="s">
        <v>3278</v>
      </c>
    </row>
    <row r="1509" spans="1:6">
      <c r="A1509" s="58" t="s">
        <v>1920</v>
      </c>
      <c r="B1509" s="58" t="s">
        <v>3278</v>
      </c>
      <c r="C1509" s="58" t="s">
        <v>178</v>
      </c>
      <c r="D1509" s="59" t="s">
        <v>3346</v>
      </c>
      <c r="E1509" s="78" t="s">
        <v>3340</v>
      </c>
      <c r="F1509" s="58" t="s">
        <v>3278</v>
      </c>
    </row>
    <row r="1510" spans="1:6">
      <c r="A1510" s="58" t="s">
        <v>2063</v>
      </c>
      <c r="B1510" s="58" t="s">
        <v>3278</v>
      </c>
      <c r="C1510" s="58" t="s">
        <v>178</v>
      </c>
      <c r="D1510" s="59" t="s">
        <v>3346</v>
      </c>
      <c r="E1510" s="78" t="s">
        <v>3340</v>
      </c>
      <c r="F1510" s="58" t="s">
        <v>3278</v>
      </c>
    </row>
    <row r="1511" spans="1:6">
      <c r="A1511" s="58" t="s">
        <v>341</v>
      </c>
      <c r="B1511" s="58" t="s">
        <v>3278</v>
      </c>
      <c r="C1511" s="58" t="s">
        <v>178</v>
      </c>
      <c r="D1511" s="59" t="s">
        <v>3346</v>
      </c>
      <c r="E1511" s="78" t="s">
        <v>3340</v>
      </c>
      <c r="F1511" s="58" t="s">
        <v>3278</v>
      </c>
    </row>
    <row r="1512" spans="1:6">
      <c r="A1512" s="58" t="s">
        <v>1923</v>
      </c>
      <c r="B1512" s="58" t="s">
        <v>3278</v>
      </c>
      <c r="C1512" s="58" t="s">
        <v>178</v>
      </c>
      <c r="D1512" s="59" t="s">
        <v>3346</v>
      </c>
      <c r="E1512" s="78" t="s">
        <v>3340</v>
      </c>
      <c r="F1512" s="58" t="s">
        <v>3278</v>
      </c>
    </row>
    <row r="1513" spans="1:6">
      <c r="A1513" s="58" t="s">
        <v>2962</v>
      </c>
      <c r="B1513" s="58" t="s">
        <v>3278</v>
      </c>
      <c r="C1513" s="58" t="s">
        <v>178</v>
      </c>
      <c r="D1513" s="59" t="s">
        <v>3346</v>
      </c>
      <c r="E1513" s="78" t="s">
        <v>3340</v>
      </c>
      <c r="F1513" s="58" t="s">
        <v>3278</v>
      </c>
    </row>
    <row r="1514" spans="1:6">
      <c r="A1514" s="58" t="s">
        <v>2753</v>
      </c>
      <c r="B1514" s="58" t="s">
        <v>3278</v>
      </c>
      <c r="C1514" s="58" t="s">
        <v>178</v>
      </c>
      <c r="D1514" s="59" t="s">
        <v>3346</v>
      </c>
      <c r="E1514" s="78" t="s">
        <v>3340</v>
      </c>
      <c r="F1514" s="58" t="s">
        <v>3278</v>
      </c>
    </row>
    <row r="1515" spans="1:6">
      <c r="A1515" s="58" t="s">
        <v>1666</v>
      </c>
      <c r="B1515" s="58" t="s">
        <v>3278</v>
      </c>
      <c r="C1515" s="58" t="s">
        <v>178</v>
      </c>
      <c r="D1515" s="59" t="s">
        <v>3346</v>
      </c>
      <c r="E1515" s="78" t="s">
        <v>3340</v>
      </c>
      <c r="F1515" s="58" t="s">
        <v>3278</v>
      </c>
    </row>
    <row r="1516" spans="1:6">
      <c r="A1516" s="58" t="s">
        <v>523</v>
      </c>
      <c r="B1516" s="58" t="s">
        <v>3278</v>
      </c>
      <c r="C1516" s="58" t="s">
        <v>178</v>
      </c>
      <c r="D1516" s="59" t="s">
        <v>3346</v>
      </c>
      <c r="E1516" s="78" t="s">
        <v>3340</v>
      </c>
      <c r="F1516" s="58" t="s">
        <v>3278</v>
      </c>
    </row>
    <row r="1517" spans="1:6">
      <c r="A1517" s="58" t="s">
        <v>2604</v>
      </c>
      <c r="B1517" s="58" t="s">
        <v>3278</v>
      </c>
      <c r="C1517" s="58" t="s">
        <v>3354</v>
      </c>
      <c r="D1517" s="59" t="s">
        <v>3346</v>
      </c>
      <c r="E1517" s="78" t="s">
        <v>3340</v>
      </c>
      <c r="F1517" s="58" t="s">
        <v>3278</v>
      </c>
    </row>
    <row r="1518" spans="1:6">
      <c r="A1518" s="58" t="s">
        <v>2065</v>
      </c>
      <c r="B1518" s="58" t="s">
        <v>3278</v>
      </c>
      <c r="C1518" s="58" t="s">
        <v>3354</v>
      </c>
      <c r="D1518" s="59" t="s">
        <v>3346</v>
      </c>
      <c r="E1518" s="78" t="s">
        <v>3340</v>
      </c>
      <c r="F1518" s="58" t="s">
        <v>3278</v>
      </c>
    </row>
    <row r="1519" spans="1:6">
      <c r="A1519" s="58" t="s">
        <v>2413</v>
      </c>
      <c r="B1519" s="58" t="s">
        <v>3278</v>
      </c>
      <c r="C1519" s="58" t="s">
        <v>3354</v>
      </c>
      <c r="D1519" s="59" t="s">
        <v>3346</v>
      </c>
      <c r="E1519" s="78" t="s">
        <v>3340</v>
      </c>
      <c r="F1519" s="58" t="s">
        <v>3278</v>
      </c>
    </row>
    <row r="1520" spans="1:6">
      <c r="A1520" s="58" t="s">
        <v>2659</v>
      </c>
      <c r="B1520" s="58" t="s">
        <v>3278</v>
      </c>
      <c r="C1520" s="58" t="s">
        <v>3354</v>
      </c>
      <c r="D1520" s="59" t="s">
        <v>3346</v>
      </c>
      <c r="E1520" s="78" t="s">
        <v>3340</v>
      </c>
      <c r="F1520" s="58" t="s">
        <v>3278</v>
      </c>
    </row>
    <row r="1521" spans="1:6">
      <c r="A1521" s="58" t="s">
        <v>2789</v>
      </c>
      <c r="B1521" s="58" t="s">
        <v>3278</v>
      </c>
      <c r="C1521" s="58" t="s">
        <v>3354</v>
      </c>
      <c r="D1521" s="59" t="s">
        <v>3346</v>
      </c>
      <c r="E1521" s="78" t="s">
        <v>3340</v>
      </c>
      <c r="F1521" s="58" t="s">
        <v>3278</v>
      </c>
    </row>
    <row r="1522" spans="1:6">
      <c r="A1522" s="58" t="s">
        <v>2939</v>
      </c>
      <c r="B1522" s="58" t="s">
        <v>3278</v>
      </c>
      <c r="C1522" s="58" t="s">
        <v>3354</v>
      </c>
      <c r="D1522" s="59" t="s">
        <v>3346</v>
      </c>
      <c r="E1522" s="78" t="s">
        <v>3340</v>
      </c>
      <c r="F1522" s="58" t="s">
        <v>3278</v>
      </c>
    </row>
    <row r="1523" spans="1:6">
      <c r="A1523" s="58" t="s">
        <v>1802</v>
      </c>
      <c r="B1523" s="58" t="s">
        <v>3278</v>
      </c>
      <c r="C1523" s="58" t="s">
        <v>3354</v>
      </c>
      <c r="D1523" s="59" t="s">
        <v>3346</v>
      </c>
      <c r="E1523" s="78" t="s">
        <v>3340</v>
      </c>
      <c r="F1523" s="58" t="s">
        <v>3278</v>
      </c>
    </row>
    <row r="1524" spans="1:6">
      <c r="A1524" s="58" t="s">
        <v>1625</v>
      </c>
      <c r="B1524" s="58" t="s">
        <v>3278</v>
      </c>
      <c r="C1524" s="58" t="s">
        <v>3354</v>
      </c>
      <c r="D1524" s="59" t="s">
        <v>3346</v>
      </c>
      <c r="E1524" s="78" t="s">
        <v>3340</v>
      </c>
      <c r="F1524" s="58" t="s">
        <v>3278</v>
      </c>
    </row>
    <row r="1525" spans="1:6">
      <c r="A1525" s="58" t="s">
        <v>469</v>
      </c>
      <c r="B1525" s="58" t="s">
        <v>3278</v>
      </c>
      <c r="C1525" s="58" t="s">
        <v>3354</v>
      </c>
      <c r="D1525" s="59" t="s">
        <v>3346</v>
      </c>
      <c r="E1525" s="78" t="s">
        <v>3340</v>
      </c>
      <c r="F1525" s="58" t="s">
        <v>3278</v>
      </c>
    </row>
    <row r="1526" spans="1:6">
      <c r="A1526" s="58" t="s">
        <v>2125</v>
      </c>
      <c r="B1526" s="58" t="s">
        <v>3278</v>
      </c>
      <c r="C1526" s="58" t="s">
        <v>3354</v>
      </c>
      <c r="D1526" s="59" t="s">
        <v>3346</v>
      </c>
      <c r="E1526" s="78" t="s">
        <v>3340</v>
      </c>
      <c r="F1526" s="58" t="s">
        <v>3278</v>
      </c>
    </row>
    <row r="1527" spans="1:6">
      <c r="A1527" s="58" t="s">
        <v>2301</v>
      </c>
      <c r="B1527" s="58" t="s">
        <v>3278</v>
      </c>
      <c r="C1527" s="58" t="s">
        <v>3354</v>
      </c>
      <c r="D1527" s="59" t="s">
        <v>3346</v>
      </c>
      <c r="E1527" s="78" t="s">
        <v>3340</v>
      </c>
      <c r="F1527" s="58" t="s">
        <v>3278</v>
      </c>
    </row>
    <row r="1528" spans="1:6">
      <c r="A1528" s="58" t="s">
        <v>471</v>
      </c>
      <c r="B1528" s="58" t="s">
        <v>3278</v>
      </c>
      <c r="C1528" s="58" t="s">
        <v>3354</v>
      </c>
      <c r="D1528" s="59" t="s">
        <v>3346</v>
      </c>
      <c r="E1528" s="78" t="s">
        <v>3340</v>
      </c>
      <c r="F1528" s="58" t="s">
        <v>3278</v>
      </c>
    </row>
    <row r="1529" spans="1:6">
      <c r="A1529" s="58" t="s">
        <v>1714</v>
      </c>
      <c r="B1529" s="58" t="s">
        <v>3278</v>
      </c>
      <c r="C1529" s="58" t="s">
        <v>3354</v>
      </c>
      <c r="D1529" s="59" t="s">
        <v>3346</v>
      </c>
      <c r="E1529" s="78" t="s">
        <v>3340</v>
      </c>
      <c r="F1529" s="58" t="s">
        <v>3278</v>
      </c>
    </row>
    <row r="1530" spans="1:6">
      <c r="A1530" s="58" t="s">
        <v>1877</v>
      </c>
      <c r="B1530" s="58" t="s">
        <v>3278</v>
      </c>
      <c r="C1530" s="58" t="s">
        <v>3354</v>
      </c>
      <c r="D1530" s="59" t="s">
        <v>3346</v>
      </c>
      <c r="E1530" s="78" t="s">
        <v>3340</v>
      </c>
      <c r="F1530" s="58" t="s">
        <v>3278</v>
      </c>
    </row>
    <row r="1531" spans="1:6">
      <c r="A1531" s="58" t="s">
        <v>2137</v>
      </c>
      <c r="B1531" s="58" t="s">
        <v>3278</v>
      </c>
      <c r="C1531" s="58" t="s">
        <v>3354</v>
      </c>
      <c r="D1531" s="59" t="s">
        <v>3346</v>
      </c>
      <c r="E1531" s="78" t="s">
        <v>3340</v>
      </c>
      <c r="F1531" s="58" t="s">
        <v>3278</v>
      </c>
    </row>
    <row r="1532" spans="1:6">
      <c r="A1532" s="58" t="s">
        <v>3146</v>
      </c>
      <c r="B1532" s="58" t="s">
        <v>3278</v>
      </c>
      <c r="C1532" s="58" t="s">
        <v>3354</v>
      </c>
      <c r="D1532" s="59" t="s">
        <v>3346</v>
      </c>
      <c r="E1532" s="78" t="s">
        <v>3340</v>
      </c>
      <c r="F1532" s="58" t="s">
        <v>3278</v>
      </c>
    </row>
    <row r="1533" spans="1:6">
      <c r="A1533" s="58" t="s">
        <v>2421</v>
      </c>
      <c r="B1533" s="58" t="s">
        <v>3278</v>
      </c>
      <c r="C1533" s="58" t="s">
        <v>3354</v>
      </c>
      <c r="D1533" s="59" t="s">
        <v>3346</v>
      </c>
      <c r="E1533" s="78" t="s">
        <v>3340</v>
      </c>
      <c r="F1533" s="58" t="s">
        <v>3278</v>
      </c>
    </row>
    <row r="1534" spans="1:6">
      <c r="A1534" s="58" t="s">
        <v>2066</v>
      </c>
      <c r="B1534" s="58" t="s">
        <v>3278</v>
      </c>
      <c r="C1534" s="58" t="s">
        <v>3354</v>
      </c>
      <c r="D1534" s="59" t="s">
        <v>3346</v>
      </c>
      <c r="E1534" s="78" t="s">
        <v>3340</v>
      </c>
      <c r="F1534" s="58" t="s">
        <v>3278</v>
      </c>
    </row>
    <row r="1535" spans="1:6">
      <c r="A1535" s="58" t="s">
        <v>1929</v>
      </c>
      <c r="B1535" s="58" t="s">
        <v>3278</v>
      </c>
      <c r="C1535" s="58" t="s">
        <v>3354</v>
      </c>
      <c r="D1535" s="59" t="s">
        <v>3346</v>
      </c>
      <c r="E1535" s="78" t="s">
        <v>3340</v>
      </c>
      <c r="F1535" s="58" t="s">
        <v>3278</v>
      </c>
    </row>
    <row r="1536" spans="1:6">
      <c r="A1536" s="58" t="s">
        <v>264</v>
      </c>
      <c r="B1536" s="58" t="s">
        <v>3278</v>
      </c>
      <c r="C1536" s="58" t="s">
        <v>3354</v>
      </c>
      <c r="D1536" s="59" t="s">
        <v>3346</v>
      </c>
      <c r="E1536" s="78" t="s">
        <v>3340</v>
      </c>
      <c r="F1536" s="58" t="s">
        <v>3278</v>
      </c>
    </row>
    <row r="1537" spans="1:6">
      <c r="A1537" s="58" t="s">
        <v>1931</v>
      </c>
      <c r="B1537" s="58" t="s">
        <v>3278</v>
      </c>
      <c r="C1537" s="58" t="s">
        <v>3354</v>
      </c>
      <c r="D1537" s="59" t="s">
        <v>3346</v>
      </c>
      <c r="E1537" s="78" t="s">
        <v>3340</v>
      </c>
      <c r="F1537" s="58" t="s">
        <v>3278</v>
      </c>
    </row>
    <row r="1538" spans="1:6">
      <c r="A1538" s="58" t="s">
        <v>1757</v>
      </c>
      <c r="B1538" s="58" t="s">
        <v>3278</v>
      </c>
      <c r="C1538" s="58" t="s">
        <v>3354</v>
      </c>
      <c r="D1538" s="59" t="s">
        <v>3346</v>
      </c>
      <c r="E1538" s="78" t="s">
        <v>3340</v>
      </c>
      <c r="F1538" s="58" t="s">
        <v>3278</v>
      </c>
    </row>
    <row r="1539" spans="1:6">
      <c r="A1539" s="58" t="s">
        <v>3112</v>
      </c>
      <c r="B1539" s="58" t="s">
        <v>3278</v>
      </c>
      <c r="C1539" s="58" t="s">
        <v>3354</v>
      </c>
      <c r="D1539" s="59" t="s">
        <v>3346</v>
      </c>
      <c r="E1539" s="78" t="s">
        <v>3340</v>
      </c>
      <c r="F1539" s="58" t="s">
        <v>3278</v>
      </c>
    </row>
    <row r="1540" spans="1:6">
      <c r="A1540" s="58" t="s">
        <v>1634</v>
      </c>
      <c r="B1540" s="58" t="s">
        <v>3278</v>
      </c>
      <c r="C1540" s="58" t="s">
        <v>3354</v>
      </c>
      <c r="D1540" s="59" t="s">
        <v>3346</v>
      </c>
      <c r="E1540" s="78" t="s">
        <v>3340</v>
      </c>
      <c r="F1540" s="58" t="s">
        <v>3278</v>
      </c>
    </row>
    <row r="1541" spans="1:6">
      <c r="A1541" s="58" t="s">
        <v>2185</v>
      </c>
      <c r="B1541" s="58" t="s">
        <v>3278</v>
      </c>
      <c r="C1541" s="58" t="s">
        <v>3354</v>
      </c>
      <c r="D1541" s="59" t="s">
        <v>3346</v>
      </c>
      <c r="E1541" s="78" t="s">
        <v>3340</v>
      </c>
      <c r="F1541" s="58" t="s">
        <v>3278</v>
      </c>
    </row>
    <row r="1542" spans="1:6">
      <c r="A1542" s="58" t="s">
        <v>2235</v>
      </c>
      <c r="B1542" s="58" t="s">
        <v>3278</v>
      </c>
      <c r="C1542" s="58" t="s">
        <v>3354</v>
      </c>
      <c r="D1542" s="59" t="s">
        <v>3346</v>
      </c>
      <c r="E1542" s="78" t="s">
        <v>3340</v>
      </c>
      <c r="F1542" s="58" t="s">
        <v>3278</v>
      </c>
    </row>
    <row r="1543" spans="1:6">
      <c r="A1543" s="58" t="s">
        <v>2236</v>
      </c>
      <c r="B1543" s="58" t="s">
        <v>3278</v>
      </c>
      <c r="C1543" s="58" t="s">
        <v>3354</v>
      </c>
      <c r="D1543" s="59" t="s">
        <v>3346</v>
      </c>
      <c r="E1543" s="78" t="s">
        <v>3340</v>
      </c>
      <c r="F1543" s="58" t="s">
        <v>3278</v>
      </c>
    </row>
    <row r="1544" spans="1:6">
      <c r="A1544" s="58" t="s">
        <v>1646</v>
      </c>
      <c r="B1544" s="58" t="s">
        <v>3278</v>
      </c>
      <c r="C1544" s="58" t="s">
        <v>3354</v>
      </c>
      <c r="D1544" s="59" t="s">
        <v>3346</v>
      </c>
      <c r="E1544" s="78" t="s">
        <v>3340</v>
      </c>
      <c r="F1544" s="58" t="s">
        <v>3278</v>
      </c>
    </row>
    <row r="1545" spans="1:6">
      <c r="A1545" s="58" t="s">
        <v>2130</v>
      </c>
      <c r="B1545" s="58" t="s">
        <v>3278</v>
      </c>
      <c r="C1545" s="58" t="s">
        <v>3354</v>
      </c>
      <c r="D1545" s="59" t="s">
        <v>3346</v>
      </c>
      <c r="E1545" s="78" t="s">
        <v>3340</v>
      </c>
      <c r="F1545" s="58" t="s">
        <v>3278</v>
      </c>
    </row>
    <row r="1546" spans="1:6">
      <c r="A1546" s="58" t="s">
        <v>2238</v>
      </c>
      <c r="B1546" s="58" t="s">
        <v>3278</v>
      </c>
      <c r="C1546" s="58" t="s">
        <v>3354</v>
      </c>
      <c r="D1546" s="59" t="s">
        <v>3346</v>
      </c>
      <c r="E1546" s="78" t="s">
        <v>3340</v>
      </c>
      <c r="F1546" s="58" t="s">
        <v>3278</v>
      </c>
    </row>
    <row r="1547" spans="1:6">
      <c r="A1547" s="58" t="s">
        <v>2045</v>
      </c>
      <c r="B1547" s="58" t="s">
        <v>3278</v>
      </c>
      <c r="C1547" s="58" t="s">
        <v>3354</v>
      </c>
      <c r="D1547" s="59" t="s">
        <v>3346</v>
      </c>
      <c r="E1547" s="78" t="s">
        <v>3340</v>
      </c>
      <c r="F1547" s="58" t="s">
        <v>3278</v>
      </c>
    </row>
    <row r="1548" spans="1:6">
      <c r="A1548" s="58" t="s">
        <v>2967</v>
      </c>
      <c r="B1548" s="58" t="s">
        <v>3278</v>
      </c>
      <c r="C1548" s="58" t="s">
        <v>3354</v>
      </c>
      <c r="D1548" s="59" t="s">
        <v>3346</v>
      </c>
      <c r="E1548" s="78" t="s">
        <v>3340</v>
      </c>
      <c r="F1548" s="58" t="s">
        <v>3278</v>
      </c>
    </row>
    <row r="1549" spans="1:6">
      <c r="A1549" s="58" t="s">
        <v>1648</v>
      </c>
      <c r="B1549" s="58" t="s">
        <v>3278</v>
      </c>
      <c r="C1549" s="58" t="s">
        <v>3354</v>
      </c>
      <c r="D1549" s="59" t="s">
        <v>3346</v>
      </c>
      <c r="E1549" s="78" t="s">
        <v>3340</v>
      </c>
      <c r="F1549" s="58" t="s">
        <v>3278</v>
      </c>
    </row>
    <row r="1550" spans="1:6">
      <c r="A1550" s="58" t="s">
        <v>1613</v>
      </c>
      <c r="B1550" s="58" t="s">
        <v>3279</v>
      </c>
      <c r="C1550" s="58" t="s">
        <v>188</v>
      </c>
      <c r="D1550" s="59" t="s">
        <v>3346</v>
      </c>
      <c r="E1550" s="78" t="s">
        <v>3340</v>
      </c>
      <c r="F1550" s="58" t="s">
        <v>3279</v>
      </c>
    </row>
    <row r="1551" spans="1:6">
      <c r="A1551" s="58" t="s">
        <v>1858</v>
      </c>
      <c r="B1551" s="58" t="s">
        <v>3279</v>
      </c>
      <c r="C1551" s="58" t="s">
        <v>188</v>
      </c>
      <c r="D1551" s="59" t="s">
        <v>3346</v>
      </c>
      <c r="E1551" s="78" t="s">
        <v>3340</v>
      </c>
      <c r="F1551" s="58" t="s">
        <v>3279</v>
      </c>
    </row>
    <row r="1552" spans="1:6">
      <c r="A1552" s="58" t="s">
        <v>475</v>
      </c>
      <c r="B1552" s="58" t="s">
        <v>3279</v>
      </c>
      <c r="C1552" s="58" t="s">
        <v>188</v>
      </c>
      <c r="D1552" s="59" t="s">
        <v>3346</v>
      </c>
      <c r="E1552" s="78" t="s">
        <v>3340</v>
      </c>
      <c r="F1552" s="58" t="s">
        <v>3279</v>
      </c>
    </row>
    <row r="1553" spans="1:6">
      <c r="A1553" s="58" t="s">
        <v>2612</v>
      </c>
      <c r="B1553" s="58" t="s">
        <v>3279</v>
      </c>
      <c r="C1553" s="58" t="s">
        <v>188</v>
      </c>
      <c r="D1553" s="59" t="s">
        <v>3346</v>
      </c>
      <c r="E1553" s="78" t="s">
        <v>3340</v>
      </c>
      <c r="F1553" s="58" t="s">
        <v>3279</v>
      </c>
    </row>
    <row r="1554" spans="1:6">
      <c r="A1554" s="58" t="s">
        <v>404</v>
      </c>
      <c r="B1554" s="58" t="s">
        <v>3279</v>
      </c>
      <c r="C1554" s="58" t="s">
        <v>188</v>
      </c>
      <c r="D1554" s="59" t="s">
        <v>3346</v>
      </c>
      <c r="E1554" s="78" t="s">
        <v>3340</v>
      </c>
      <c r="F1554" s="58" t="s">
        <v>3279</v>
      </c>
    </row>
    <row r="1555" spans="1:6">
      <c r="A1555" s="58" t="s">
        <v>2684</v>
      </c>
      <c r="B1555" s="58" t="s">
        <v>3279</v>
      </c>
      <c r="C1555" s="58" t="s">
        <v>188</v>
      </c>
      <c r="D1555" s="59" t="s">
        <v>3346</v>
      </c>
      <c r="E1555" s="78" t="s">
        <v>3340</v>
      </c>
      <c r="F1555" s="58" t="s">
        <v>3279</v>
      </c>
    </row>
    <row r="1556" spans="1:6">
      <c r="A1556" s="58" t="s">
        <v>476</v>
      </c>
      <c r="B1556" s="58" t="s">
        <v>3279</v>
      </c>
      <c r="C1556" s="58" t="s">
        <v>188</v>
      </c>
      <c r="D1556" s="59" t="s">
        <v>3346</v>
      </c>
      <c r="E1556" s="78" t="s">
        <v>3340</v>
      </c>
      <c r="F1556" s="58" t="s">
        <v>3279</v>
      </c>
    </row>
    <row r="1557" spans="1:6">
      <c r="A1557" s="58" t="s">
        <v>1943</v>
      </c>
      <c r="B1557" s="58" t="s">
        <v>3279</v>
      </c>
      <c r="C1557" s="58" t="s">
        <v>188</v>
      </c>
      <c r="D1557" s="59" t="s">
        <v>3346</v>
      </c>
      <c r="E1557" s="78" t="s">
        <v>3340</v>
      </c>
      <c r="F1557" s="58" t="s">
        <v>3279</v>
      </c>
    </row>
    <row r="1558" spans="1:6">
      <c r="A1558" s="58" t="s">
        <v>1680</v>
      </c>
      <c r="B1558" s="58" t="s">
        <v>3279</v>
      </c>
      <c r="C1558" s="58" t="s">
        <v>188</v>
      </c>
      <c r="D1558" s="59" t="s">
        <v>3346</v>
      </c>
      <c r="E1558" s="78" t="s">
        <v>3340</v>
      </c>
      <c r="F1558" s="58" t="s">
        <v>3279</v>
      </c>
    </row>
    <row r="1559" spans="1:6">
      <c r="A1559" s="58" t="s">
        <v>1601</v>
      </c>
      <c r="B1559" s="58" t="s">
        <v>3279</v>
      </c>
      <c r="C1559" s="58" t="s">
        <v>188</v>
      </c>
      <c r="D1559" s="59" t="s">
        <v>3346</v>
      </c>
      <c r="E1559" s="78" t="s">
        <v>3340</v>
      </c>
      <c r="F1559" s="58" t="s">
        <v>3279</v>
      </c>
    </row>
    <row r="1560" spans="1:6">
      <c r="A1560" s="58" t="s">
        <v>2029</v>
      </c>
      <c r="B1560" s="58" t="s">
        <v>3279</v>
      </c>
      <c r="C1560" s="58" t="s">
        <v>188</v>
      </c>
      <c r="D1560" s="59" t="s">
        <v>3346</v>
      </c>
      <c r="E1560" s="78" t="s">
        <v>3340</v>
      </c>
      <c r="F1560" s="58" t="s">
        <v>3279</v>
      </c>
    </row>
    <row r="1561" spans="1:6">
      <c r="A1561" s="58" t="s">
        <v>2637</v>
      </c>
      <c r="B1561" s="58" t="s">
        <v>3279</v>
      </c>
      <c r="C1561" s="58" t="s">
        <v>188</v>
      </c>
      <c r="D1561" s="59" t="s">
        <v>3346</v>
      </c>
      <c r="E1561" s="78" t="s">
        <v>3340</v>
      </c>
      <c r="F1561" s="58" t="s">
        <v>3279</v>
      </c>
    </row>
    <row r="1562" spans="1:6">
      <c r="A1562" s="58" t="s">
        <v>2133</v>
      </c>
      <c r="B1562" s="58" t="s">
        <v>3279</v>
      </c>
      <c r="C1562" s="58" t="s">
        <v>188</v>
      </c>
      <c r="D1562" s="59" t="s">
        <v>3346</v>
      </c>
      <c r="E1562" s="78" t="s">
        <v>3340</v>
      </c>
      <c r="F1562" s="58" t="s">
        <v>3279</v>
      </c>
    </row>
    <row r="1563" spans="1:6">
      <c r="A1563" s="58" t="s">
        <v>3056</v>
      </c>
      <c r="B1563" s="58" t="s">
        <v>3279</v>
      </c>
      <c r="C1563" s="58" t="s">
        <v>188</v>
      </c>
      <c r="D1563" s="59" t="s">
        <v>3346</v>
      </c>
      <c r="E1563" s="78" t="s">
        <v>3340</v>
      </c>
      <c r="F1563" s="58" t="s">
        <v>3279</v>
      </c>
    </row>
    <row r="1564" spans="1:6">
      <c r="A1564" s="58" t="s">
        <v>477</v>
      </c>
      <c r="B1564" s="58" t="s">
        <v>3279</v>
      </c>
      <c r="C1564" s="58" t="s">
        <v>188</v>
      </c>
      <c r="D1564" s="59" t="s">
        <v>3346</v>
      </c>
      <c r="E1564" s="78" t="s">
        <v>3340</v>
      </c>
      <c r="F1564" s="58" t="s">
        <v>3279</v>
      </c>
    </row>
    <row r="1565" spans="1:6">
      <c r="A1565" s="58" t="s">
        <v>3057</v>
      </c>
      <c r="B1565" s="58" t="s">
        <v>3279</v>
      </c>
      <c r="C1565" s="58" t="s">
        <v>188</v>
      </c>
      <c r="D1565" s="59" t="s">
        <v>3346</v>
      </c>
      <c r="E1565" s="78" t="s">
        <v>3340</v>
      </c>
      <c r="F1565" s="58" t="s">
        <v>3279</v>
      </c>
    </row>
    <row r="1566" spans="1:6">
      <c r="A1566" s="58" t="s">
        <v>3070</v>
      </c>
      <c r="B1566" s="58" t="s">
        <v>3279</v>
      </c>
      <c r="C1566" s="58" t="s">
        <v>188</v>
      </c>
      <c r="D1566" s="59" t="s">
        <v>3346</v>
      </c>
      <c r="E1566" s="78" t="s">
        <v>3340</v>
      </c>
      <c r="F1566" s="58" t="s">
        <v>3279</v>
      </c>
    </row>
    <row r="1567" spans="1:6">
      <c r="A1567" s="58" t="s">
        <v>2687</v>
      </c>
      <c r="B1567" s="58" t="s">
        <v>3279</v>
      </c>
      <c r="C1567" s="58" t="s">
        <v>188</v>
      </c>
      <c r="D1567" s="59" t="s">
        <v>3346</v>
      </c>
      <c r="E1567" s="78" t="s">
        <v>3340</v>
      </c>
      <c r="F1567" s="58" t="s">
        <v>3279</v>
      </c>
    </row>
    <row r="1568" spans="1:6">
      <c r="A1568" s="58" t="s">
        <v>2166</v>
      </c>
      <c r="B1568" s="58" t="s">
        <v>3279</v>
      </c>
      <c r="C1568" s="58" t="s">
        <v>188</v>
      </c>
      <c r="D1568" s="59" t="s">
        <v>3346</v>
      </c>
      <c r="E1568" s="78" t="s">
        <v>3340</v>
      </c>
      <c r="F1568" s="58" t="s">
        <v>3279</v>
      </c>
    </row>
    <row r="1569" spans="1:6">
      <c r="A1569" s="58" t="s">
        <v>1793</v>
      </c>
      <c r="B1569" s="58" t="s">
        <v>3279</v>
      </c>
      <c r="C1569" s="58" t="s">
        <v>188</v>
      </c>
      <c r="D1569" s="59" t="s">
        <v>3346</v>
      </c>
      <c r="E1569" s="78" t="s">
        <v>3340</v>
      </c>
      <c r="F1569" s="58" t="s">
        <v>3279</v>
      </c>
    </row>
    <row r="1570" spans="1:6">
      <c r="A1570" s="58" t="s">
        <v>1863</v>
      </c>
      <c r="B1570" s="58" t="s">
        <v>3279</v>
      </c>
      <c r="C1570" s="58" t="s">
        <v>188</v>
      </c>
      <c r="D1570" s="59" t="s">
        <v>3346</v>
      </c>
      <c r="E1570" s="78" t="s">
        <v>3340</v>
      </c>
      <c r="F1570" s="58" t="s">
        <v>3279</v>
      </c>
    </row>
    <row r="1571" spans="1:6">
      <c r="A1571" s="58" t="s">
        <v>207</v>
      </c>
      <c r="B1571" s="58" t="s">
        <v>3279</v>
      </c>
      <c r="C1571" s="58" t="s">
        <v>188</v>
      </c>
      <c r="D1571" s="59" t="s">
        <v>3346</v>
      </c>
      <c r="E1571" s="78" t="s">
        <v>3340</v>
      </c>
      <c r="F1571" s="58" t="s">
        <v>3279</v>
      </c>
    </row>
    <row r="1572" spans="1:6">
      <c r="A1572" s="58" t="s">
        <v>3074</v>
      </c>
      <c r="B1572" s="58" t="s">
        <v>3279</v>
      </c>
      <c r="C1572" s="58" t="s">
        <v>188</v>
      </c>
      <c r="D1572" s="59" t="s">
        <v>3346</v>
      </c>
      <c r="E1572" s="78" t="s">
        <v>3340</v>
      </c>
      <c r="F1572" s="58" t="s">
        <v>3279</v>
      </c>
    </row>
    <row r="1573" spans="1:6">
      <c r="A1573" s="58" t="s">
        <v>2961</v>
      </c>
      <c r="B1573" s="58" t="s">
        <v>3279</v>
      </c>
      <c r="C1573" s="58" t="s">
        <v>188</v>
      </c>
      <c r="D1573" s="59" t="s">
        <v>3346</v>
      </c>
      <c r="E1573" s="78" t="s">
        <v>3340</v>
      </c>
      <c r="F1573" s="58" t="s">
        <v>3279</v>
      </c>
    </row>
    <row r="1574" spans="1:6">
      <c r="A1574" s="58" t="s">
        <v>2389</v>
      </c>
      <c r="B1574" s="58" t="s">
        <v>3279</v>
      </c>
      <c r="C1574" s="58" t="s">
        <v>188</v>
      </c>
      <c r="D1574" s="59" t="s">
        <v>3346</v>
      </c>
      <c r="E1574" s="78" t="s">
        <v>3340</v>
      </c>
      <c r="F1574" s="58" t="s">
        <v>3279</v>
      </c>
    </row>
    <row r="1575" spans="1:6">
      <c r="A1575" s="58" t="s">
        <v>2265</v>
      </c>
      <c r="B1575" s="58" t="s">
        <v>3279</v>
      </c>
      <c r="C1575" s="58" t="s">
        <v>188</v>
      </c>
      <c r="D1575" s="59" t="s">
        <v>3346</v>
      </c>
      <c r="E1575" s="78" t="s">
        <v>3340</v>
      </c>
      <c r="F1575" s="58" t="s">
        <v>3279</v>
      </c>
    </row>
    <row r="1576" spans="1:6">
      <c r="A1576" s="58" t="s">
        <v>2831</v>
      </c>
      <c r="B1576" s="58" t="s">
        <v>3279</v>
      </c>
      <c r="C1576" s="58" t="s">
        <v>188</v>
      </c>
      <c r="D1576" s="59" t="s">
        <v>3346</v>
      </c>
      <c r="E1576" s="78" t="s">
        <v>3340</v>
      </c>
      <c r="F1576" s="58" t="s">
        <v>3279</v>
      </c>
    </row>
    <row r="1577" spans="1:6">
      <c r="A1577" s="58" t="s">
        <v>791</v>
      </c>
      <c r="B1577" s="58" t="s">
        <v>3279</v>
      </c>
      <c r="C1577" s="58" t="s">
        <v>188</v>
      </c>
      <c r="D1577" s="59" t="s">
        <v>3346</v>
      </c>
      <c r="E1577" s="78" t="s">
        <v>3340</v>
      </c>
      <c r="F1577" s="58" t="s">
        <v>3279</v>
      </c>
    </row>
    <row r="1578" spans="1:6">
      <c r="A1578" s="58" t="s">
        <v>2316</v>
      </c>
      <c r="B1578" s="58" t="s">
        <v>3279</v>
      </c>
      <c r="C1578" s="58" t="s">
        <v>188</v>
      </c>
      <c r="D1578" s="59" t="s">
        <v>3346</v>
      </c>
      <c r="E1578" s="78" t="s">
        <v>3340</v>
      </c>
      <c r="F1578" s="58" t="s">
        <v>3279</v>
      </c>
    </row>
    <row r="1579" spans="1:6">
      <c r="A1579" s="58" t="s">
        <v>2689</v>
      </c>
      <c r="B1579" s="58" t="s">
        <v>3279</v>
      </c>
      <c r="C1579" s="58" t="s">
        <v>188</v>
      </c>
      <c r="D1579" s="59" t="s">
        <v>3346</v>
      </c>
      <c r="E1579" s="78" t="s">
        <v>3340</v>
      </c>
      <c r="F1579" s="58" t="s">
        <v>3279</v>
      </c>
    </row>
    <row r="1580" spans="1:6">
      <c r="A1580" s="58" t="s">
        <v>2175</v>
      </c>
      <c r="B1580" s="58" t="s">
        <v>3279</v>
      </c>
      <c r="C1580" s="58" t="s">
        <v>188</v>
      </c>
      <c r="D1580" s="59" t="s">
        <v>3346</v>
      </c>
      <c r="E1580" s="78" t="s">
        <v>3340</v>
      </c>
      <c r="F1580" s="58" t="s">
        <v>3279</v>
      </c>
    </row>
    <row r="1581" spans="1:6">
      <c r="A1581" s="58" t="s">
        <v>2290</v>
      </c>
      <c r="B1581" s="58" t="s">
        <v>3279</v>
      </c>
      <c r="C1581" s="58" t="s">
        <v>188</v>
      </c>
      <c r="D1581" s="59" t="s">
        <v>3346</v>
      </c>
      <c r="E1581" s="78" t="s">
        <v>3340</v>
      </c>
      <c r="F1581" s="58" t="s">
        <v>3279</v>
      </c>
    </row>
    <row r="1582" spans="1:6">
      <c r="A1582" s="58" t="s">
        <v>2693</v>
      </c>
      <c r="B1582" s="58" t="s">
        <v>3279</v>
      </c>
      <c r="C1582" s="58" t="s">
        <v>188</v>
      </c>
      <c r="D1582" s="59" t="s">
        <v>3346</v>
      </c>
      <c r="E1582" s="78" t="s">
        <v>3340</v>
      </c>
      <c r="F1582" s="58" t="s">
        <v>3279</v>
      </c>
    </row>
    <row r="1583" spans="1:6">
      <c r="A1583" s="58" t="s">
        <v>2433</v>
      </c>
      <c r="B1583" s="58" t="s">
        <v>3279</v>
      </c>
      <c r="C1583" s="58" t="s">
        <v>188</v>
      </c>
      <c r="D1583" s="59" t="s">
        <v>3346</v>
      </c>
      <c r="E1583" s="78" t="s">
        <v>3340</v>
      </c>
      <c r="F1583" s="58" t="s">
        <v>3279</v>
      </c>
    </row>
    <row r="1584" spans="1:6">
      <c r="A1584" s="58" t="s">
        <v>2625</v>
      </c>
      <c r="B1584" s="58" t="s">
        <v>3279</v>
      </c>
      <c r="C1584" s="58" t="s">
        <v>271</v>
      </c>
      <c r="D1584" s="59" t="s">
        <v>3346</v>
      </c>
      <c r="E1584" s="78" t="s">
        <v>3340</v>
      </c>
      <c r="F1584" s="58" t="s">
        <v>3279</v>
      </c>
    </row>
    <row r="1585" spans="1:6">
      <c r="A1585" s="58" t="s">
        <v>430</v>
      </c>
      <c r="B1585" s="58" t="s">
        <v>3279</v>
      </c>
      <c r="C1585" s="58" t="s">
        <v>271</v>
      </c>
      <c r="D1585" s="59" t="s">
        <v>3346</v>
      </c>
      <c r="E1585" s="78" t="s">
        <v>3340</v>
      </c>
      <c r="F1585" s="58" t="s">
        <v>3279</v>
      </c>
    </row>
    <row r="1586" spans="1:6">
      <c r="A1586" s="58" t="s">
        <v>160</v>
      </c>
      <c r="B1586" s="58" t="s">
        <v>3279</v>
      </c>
      <c r="C1586" s="58" t="s">
        <v>271</v>
      </c>
      <c r="D1586" s="59" t="s">
        <v>3346</v>
      </c>
      <c r="E1586" s="78" t="s">
        <v>3340</v>
      </c>
      <c r="F1586" s="58" t="s">
        <v>3279</v>
      </c>
    </row>
    <row r="1587" spans="1:6">
      <c r="A1587" s="58" t="s">
        <v>2176</v>
      </c>
      <c r="B1587" s="58" t="s">
        <v>3279</v>
      </c>
      <c r="C1587" s="58" t="s">
        <v>271</v>
      </c>
      <c r="D1587" s="59" t="s">
        <v>3346</v>
      </c>
      <c r="E1587" s="78" t="s">
        <v>3340</v>
      </c>
      <c r="F1587" s="58" t="s">
        <v>3279</v>
      </c>
    </row>
    <row r="1588" spans="1:6">
      <c r="A1588" s="58" t="s">
        <v>2292</v>
      </c>
      <c r="B1588" s="58" t="s">
        <v>3279</v>
      </c>
      <c r="C1588" s="58" t="s">
        <v>271</v>
      </c>
      <c r="D1588" s="59" t="s">
        <v>3346</v>
      </c>
      <c r="E1588" s="78" t="s">
        <v>3340</v>
      </c>
      <c r="F1588" s="58" t="s">
        <v>3279</v>
      </c>
    </row>
    <row r="1589" spans="1:6">
      <c r="A1589" s="58" t="s">
        <v>3020</v>
      </c>
      <c r="B1589" s="58" t="s">
        <v>3279</v>
      </c>
      <c r="C1589" s="58" t="s">
        <v>271</v>
      </c>
      <c r="D1589" s="59" t="s">
        <v>3346</v>
      </c>
      <c r="E1589" s="78" t="s">
        <v>3340</v>
      </c>
      <c r="F1589" s="58" t="s">
        <v>3279</v>
      </c>
    </row>
    <row r="1590" spans="1:6">
      <c r="A1590" s="58" t="s">
        <v>2320</v>
      </c>
      <c r="B1590" s="58" t="s">
        <v>3279</v>
      </c>
      <c r="C1590" s="58" t="s">
        <v>271</v>
      </c>
      <c r="D1590" s="59" t="s">
        <v>3346</v>
      </c>
      <c r="E1590" s="78" t="s">
        <v>3340</v>
      </c>
      <c r="F1590" s="58" t="s">
        <v>3279</v>
      </c>
    </row>
    <row r="1591" spans="1:6">
      <c r="A1591" s="58" t="s">
        <v>2006</v>
      </c>
      <c r="B1591" s="58" t="s">
        <v>3279</v>
      </c>
      <c r="C1591" s="58" t="s">
        <v>271</v>
      </c>
      <c r="D1591" s="59" t="s">
        <v>3346</v>
      </c>
      <c r="E1591" s="78" t="s">
        <v>3340</v>
      </c>
      <c r="F1591" s="58" t="s">
        <v>3279</v>
      </c>
    </row>
    <row r="1592" spans="1:6">
      <c r="A1592" s="58" t="s">
        <v>2226</v>
      </c>
      <c r="B1592" s="58" t="s">
        <v>3279</v>
      </c>
      <c r="C1592" s="58" t="s">
        <v>271</v>
      </c>
      <c r="D1592" s="59" t="s">
        <v>3346</v>
      </c>
      <c r="E1592" s="78" t="s">
        <v>3340</v>
      </c>
      <c r="F1592" s="58" t="s">
        <v>3279</v>
      </c>
    </row>
    <row r="1593" spans="1:6">
      <c r="A1593" s="58" t="s">
        <v>2973</v>
      </c>
      <c r="B1593" s="58" t="s">
        <v>3279</v>
      </c>
      <c r="C1593" s="58" t="s">
        <v>271</v>
      </c>
      <c r="D1593" s="59" t="s">
        <v>3346</v>
      </c>
      <c r="E1593" s="78" t="s">
        <v>3340</v>
      </c>
      <c r="F1593" s="58" t="s">
        <v>3279</v>
      </c>
    </row>
    <row r="1594" spans="1:6">
      <c r="A1594" s="58" t="s">
        <v>1652</v>
      </c>
      <c r="B1594" s="58" t="s">
        <v>3279</v>
      </c>
      <c r="C1594" s="58" t="s">
        <v>271</v>
      </c>
      <c r="D1594" s="59" t="s">
        <v>3346</v>
      </c>
      <c r="E1594" s="78" t="s">
        <v>3340</v>
      </c>
      <c r="F1594" s="58" t="s">
        <v>3279</v>
      </c>
    </row>
    <row r="1595" spans="1:6">
      <c r="A1595" s="58" t="s">
        <v>2768</v>
      </c>
      <c r="B1595" s="58" t="s">
        <v>3279</v>
      </c>
      <c r="C1595" s="58" t="s">
        <v>271</v>
      </c>
      <c r="D1595" s="59" t="s">
        <v>3346</v>
      </c>
      <c r="E1595" s="78" t="s">
        <v>3340</v>
      </c>
      <c r="F1595" s="58" t="s">
        <v>3279</v>
      </c>
    </row>
    <row r="1596" spans="1:6">
      <c r="A1596" s="58" t="s">
        <v>1908</v>
      </c>
      <c r="B1596" s="58" t="s">
        <v>3279</v>
      </c>
      <c r="C1596" s="58" t="s">
        <v>271</v>
      </c>
      <c r="D1596" s="59" t="s">
        <v>3346</v>
      </c>
      <c r="E1596" s="78" t="s">
        <v>3340</v>
      </c>
      <c r="F1596" s="58" t="s">
        <v>3279</v>
      </c>
    </row>
    <row r="1597" spans="1:6">
      <c r="A1597" s="58" t="s">
        <v>3150</v>
      </c>
      <c r="B1597" s="58" t="s">
        <v>3279</v>
      </c>
      <c r="C1597" s="58" t="s">
        <v>271</v>
      </c>
      <c r="D1597" s="59" t="s">
        <v>3346</v>
      </c>
      <c r="E1597" s="78" t="s">
        <v>3340</v>
      </c>
      <c r="F1597" s="58" t="s">
        <v>3279</v>
      </c>
    </row>
    <row r="1598" spans="1:6">
      <c r="A1598" s="58" t="s">
        <v>1803</v>
      </c>
      <c r="B1598" s="58" t="s">
        <v>3279</v>
      </c>
      <c r="C1598" s="58" t="s">
        <v>271</v>
      </c>
      <c r="D1598" s="59" t="s">
        <v>3346</v>
      </c>
      <c r="E1598" s="78" t="s">
        <v>3340</v>
      </c>
      <c r="F1598" s="58" t="s">
        <v>3279</v>
      </c>
    </row>
    <row r="1599" spans="1:6">
      <c r="A1599" s="58" t="s">
        <v>2203</v>
      </c>
      <c r="B1599" s="58" t="s">
        <v>3279</v>
      </c>
      <c r="C1599" s="58" t="s">
        <v>271</v>
      </c>
      <c r="D1599" s="59" t="s">
        <v>3346</v>
      </c>
      <c r="E1599" s="78" t="s">
        <v>3340</v>
      </c>
      <c r="F1599" s="58" t="s">
        <v>3279</v>
      </c>
    </row>
    <row r="1600" spans="1:6">
      <c r="A1600" s="58" t="s">
        <v>1961</v>
      </c>
      <c r="B1600" s="58" t="s">
        <v>3279</v>
      </c>
      <c r="C1600" s="58" t="s">
        <v>271</v>
      </c>
      <c r="D1600" s="59" t="s">
        <v>3346</v>
      </c>
      <c r="E1600" s="78" t="s">
        <v>3340</v>
      </c>
      <c r="F1600" s="58" t="s">
        <v>3279</v>
      </c>
    </row>
    <row r="1601" spans="1:6">
      <c r="A1601" s="58" t="s">
        <v>2748</v>
      </c>
      <c r="B1601" s="58" t="s">
        <v>3279</v>
      </c>
      <c r="C1601" s="58" t="s">
        <v>271</v>
      </c>
      <c r="D1601" s="59" t="s">
        <v>3346</v>
      </c>
      <c r="E1601" s="78" t="s">
        <v>3340</v>
      </c>
      <c r="F1601" s="58" t="s">
        <v>3279</v>
      </c>
    </row>
    <row r="1602" spans="1:6">
      <c r="A1602" s="58" t="s">
        <v>2055</v>
      </c>
      <c r="B1602" s="58" t="s">
        <v>3279</v>
      </c>
      <c r="C1602" s="58" t="s">
        <v>271</v>
      </c>
      <c r="D1602" s="59" t="s">
        <v>3346</v>
      </c>
      <c r="E1602" s="78" t="s">
        <v>3340</v>
      </c>
      <c r="F1602" s="58" t="s">
        <v>3279</v>
      </c>
    </row>
    <row r="1603" spans="1:6">
      <c r="A1603" s="58" t="s">
        <v>2306</v>
      </c>
      <c r="B1603" s="58" t="s">
        <v>3279</v>
      </c>
      <c r="C1603" s="58" t="s">
        <v>271</v>
      </c>
      <c r="D1603" s="59" t="s">
        <v>3346</v>
      </c>
      <c r="E1603" s="78" t="s">
        <v>3340</v>
      </c>
      <c r="F1603" s="58" t="s">
        <v>3279</v>
      </c>
    </row>
    <row r="1604" spans="1:6">
      <c r="A1604" s="58" t="s">
        <v>1962</v>
      </c>
      <c r="B1604" s="58" t="s">
        <v>3279</v>
      </c>
      <c r="C1604" s="58" t="s">
        <v>271</v>
      </c>
      <c r="D1604" s="59" t="s">
        <v>3346</v>
      </c>
      <c r="E1604" s="78" t="s">
        <v>3340</v>
      </c>
      <c r="F1604" s="58" t="s">
        <v>3279</v>
      </c>
    </row>
    <row r="1605" spans="1:6">
      <c r="A1605" s="58" t="s">
        <v>2666</v>
      </c>
      <c r="B1605" s="58" t="s">
        <v>3279</v>
      </c>
      <c r="C1605" s="58" t="s">
        <v>271</v>
      </c>
      <c r="D1605" s="59" t="s">
        <v>3346</v>
      </c>
      <c r="E1605" s="78" t="s">
        <v>3340</v>
      </c>
      <c r="F1605" s="58" t="s">
        <v>3279</v>
      </c>
    </row>
    <row r="1606" spans="1:6">
      <c r="A1606" s="58" t="s">
        <v>2139</v>
      </c>
      <c r="B1606" s="58" t="s">
        <v>3279</v>
      </c>
      <c r="C1606" s="58" t="s">
        <v>271</v>
      </c>
      <c r="D1606" s="59" t="s">
        <v>3346</v>
      </c>
      <c r="E1606" s="78" t="s">
        <v>3340</v>
      </c>
      <c r="F1606" s="58" t="s">
        <v>3279</v>
      </c>
    </row>
    <row r="1607" spans="1:6">
      <c r="A1607" s="58" t="s">
        <v>482</v>
      </c>
      <c r="B1607" s="58" t="s">
        <v>3279</v>
      </c>
      <c r="C1607" s="58" t="s">
        <v>271</v>
      </c>
      <c r="D1607" s="59" t="s">
        <v>3346</v>
      </c>
      <c r="E1607" s="78" t="s">
        <v>3340</v>
      </c>
      <c r="F1607" s="58" t="s">
        <v>3279</v>
      </c>
    </row>
    <row r="1608" spans="1:6">
      <c r="A1608" s="58" t="s">
        <v>2356</v>
      </c>
      <c r="B1608" s="58" t="s">
        <v>3279</v>
      </c>
      <c r="C1608" s="58" t="s">
        <v>271</v>
      </c>
      <c r="D1608" s="59" t="s">
        <v>3346</v>
      </c>
      <c r="E1608" s="78" t="s">
        <v>3340</v>
      </c>
      <c r="F1608" s="58" t="s">
        <v>3279</v>
      </c>
    </row>
    <row r="1609" spans="1:6">
      <c r="A1609" s="58" t="s">
        <v>2463</v>
      </c>
      <c r="B1609" s="58" t="s">
        <v>3279</v>
      </c>
      <c r="C1609" s="58" t="s">
        <v>271</v>
      </c>
      <c r="D1609" s="59" t="s">
        <v>3346</v>
      </c>
      <c r="E1609" s="78" t="s">
        <v>3340</v>
      </c>
      <c r="F1609" s="58" t="s">
        <v>3279</v>
      </c>
    </row>
    <row r="1610" spans="1:6">
      <c r="A1610" s="58" t="s">
        <v>3026</v>
      </c>
      <c r="B1610" s="58" t="s">
        <v>3279</v>
      </c>
      <c r="C1610" s="58" t="s">
        <v>271</v>
      </c>
      <c r="D1610" s="59" t="s">
        <v>3346</v>
      </c>
      <c r="E1610" s="78" t="s">
        <v>3340</v>
      </c>
      <c r="F1610" s="58" t="s">
        <v>3279</v>
      </c>
    </row>
    <row r="1611" spans="1:6">
      <c r="A1611" s="58" t="s">
        <v>2056</v>
      </c>
      <c r="B1611" s="58" t="s">
        <v>3279</v>
      </c>
      <c r="C1611" s="58" t="s">
        <v>271</v>
      </c>
      <c r="D1611" s="59" t="s">
        <v>3346</v>
      </c>
      <c r="E1611" s="78" t="s">
        <v>3340</v>
      </c>
      <c r="F1611" s="58" t="s">
        <v>3279</v>
      </c>
    </row>
    <row r="1612" spans="1:6">
      <c r="A1612" s="58" t="s">
        <v>450</v>
      </c>
      <c r="B1612" s="58" t="s">
        <v>3279</v>
      </c>
      <c r="C1612" s="58" t="s">
        <v>271</v>
      </c>
      <c r="D1612" s="59" t="s">
        <v>3346</v>
      </c>
      <c r="E1612" s="78" t="s">
        <v>3340</v>
      </c>
      <c r="F1612" s="58" t="s">
        <v>3279</v>
      </c>
    </row>
    <row r="1613" spans="1:6">
      <c r="A1613" s="58" t="s">
        <v>2160</v>
      </c>
      <c r="B1613" s="58" t="s">
        <v>3279</v>
      </c>
      <c r="C1613" s="58" t="s">
        <v>271</v>
      </c>
      <c r="D1613" s="59" t="s">
        <v>3346</v>
      </c>
      <c r="E1613" s="78" t="s">
        <v>3340</v>
      </c>
      <c r="F1613" s="58" t="s">
        <v>3279</v>
      </c>
    </row>
    <row r="1614" spans="1:6">
      <c r="A1614" s="58" t="s">
        <v>483</v>
      </c>
      <c r="B1614" s="58" t="s">
        <v>3279</v>
      </c>
      <c r="C1614" s="58" t="s">
        <v>271</v>
      </c>
      <c r="D1614" s="59" t="s">
        <v>3346</v>
      </c>
      <c r="E1614" s="78" t="s">
        <v>3340</v>
      </c>
      <c r="F1614" s="58" t="s">
        <v>3279</v>
      </c>
    </row>
    <row r="1615" spans="1:6">
      <c r="A1615" s="58" t="s">
        <v>419</v>
      </c>
      <c r="B1615" s="58" t="s">
        <v>3279</v>
      </c>
      <c r="C1615" s="58" t="s">
        <v>271</v>
      </c>
      <c r="D1615" s="59" t="s">
        <v>3346</v>
      </c>
      <c r="E1615" s="78" t="s">
        <v>3340</v>
      </c>
      <c r="F1615" s="58" t="s">
        <v>3279</v>
      </c>
    </row>
    <row r="1616" spans="1:6">
      <c r="A1616" s="58" t="s">
        <v>1887</v>
      </c>
      <c r="B1616" s="58" t="s">
        <v>3279</v>
      </c>
      <c r="C1616" s="58" t="s">
        <v>271</v>
      </c>
      <c r="D1616" s="59" t="s">
        <v>3346</v>
      </c>
      <c r="E1616" s="78" t="s">
        <v>3340</v>
      </c>
      <c r="F1616" s="58" t="s">
        <v>3279</v>
      </c>
    </row>
    <row r="1617" spans="1:6">
      <c r="A1617" s="58" t="s">
        <v>2646</v>
      </c>
      <c r="B1617" s="58" t="s">
        <v>3280</v>
      </c>
      <c r="C1617" s="58" t="s">
        <v>179</v>
      </c>
      <c r="D1617" s="59" t="s">
        <v>3346</v>
      </c>
      <c r="E1617" s="78" t="s">
        <v>3340</v>
      </c>
      <c r="F1617" s="58" t="s">
        <v>3280</v>
      </c>
    </row>
    <row r="1618" spans="1:6">
      <c r="A1618" s="58" t="s">
        <v>393</v>
      </c>
      <c r="B1618" s="58" t="s">
        <v>3280</v>
      </c>
      <c r="C1618" s="58" t="s">
        <v>179</v>
      </c>
      <c r="D1618" s="59" t="s">
        <v>3346</v>
      </c>
      <c r="E1618" s="78" t="s">
        <v>3340</v>
      </c>
      <c r="F1618" s="58" t="s">
        <v>3280</v>
      </c>
    </row>
    <row r="1619" spans="1:6">
      <c r="A1619" s="58" t="s">
        <v>1861</v>
      </c>
      <c r="B1619" s="58" t="s">
        <v>3280</v>
      </c>
      <c r="C1619" s="58" t="s">
        <v>179</v>
      </c>
      <c r="D1619" s="59" t="s">
        <v>3346</v>
      </c>
      <c r="E1619" s="78" t="s">
        <v>3340</v>
      </c>
      <c r="F1619" s="58" t="s">
        <v>3280</v>
      </c>
    </row>
    <row r="1620" spans="1:6">
      <c r="A1620" s="58" t="s">
        <v>422</v>
      </c>
      <c r="B1620" s="58" t="s">
        <v>3280</v>
      </c>
      <c r="C1620" s="58" t="s">
        <v>179</v>
      </c>
      <c r="D1620" s="59" t="s">
        <v>3346</v>
      </c>
      <c r="E1620" s="78" t="s">
        <v>3340</v>
      </c>
      <c r="F1620" s="58" t="s">
        <v>3280</v>
      </c>
    </row>
    <row r="1621" spans="1:6">
      <c r="A1621" s="58" t="s">
        <v>2651</v>
      </c>
      <c r="B1621" s="58" t="s">
        <v>3280</v>
      </c>
      <c r="C1621" s="58" t="s">
        <v>179</v>
      </c>
      <c r="D1621" s="59" t="s">
        <v>3346</v>
      </c>
      <c r="E1621" s="78" t="s">
        <v>3340</v>
      </c>
      <c r="F1621" s="58" t="s">
        <v>3280</v>
      </c>
    </row>
    <row r="1622" spans="1:6">
      <c r="A1622" s="58" t="s">
        <v>2652</v>
      </c>
      <c r="B1622" s="58" t="s">
        <v>3280</v>
      </c>
      <c r="C1622" s="58" t="s">
        <v>179</v>
      </c>
      <c r="D1622" s="59" t="s">
        <v>3346</v>
      </c>
      <c r="E1622" s="78" t="s">
        <v>3340</v>
      </c>
      <c r="F1622" s="58" t="s">
        <v>3280</v>
      </c>
    </row>
    <row r="1623" spans="1:6">
      <c r="A1623" s="58" t="s">
        <v>2653</v>
      </c>
      <c r="B1623" s="58" t="s">
        <v>3280</v>
      </c>
      <c r="C1623" s="58" t="s">
        <v>179</v>
      </c>
      <c r="D1623" s="59" t="s">
        <v>3346</v>
      </c>
      <c r="E1623" s="78" t="s">
        <v>3340</v>
      </c>
      <c r="F1623" s="58" t="s">
        <v>3280</v>
      </c>
    </row>
    <row r="1624" spans="1:6">
      <c r="A1624" s="58" t="s">
        <v>2654</v>
      </c>
      <c r="B1624" s="58" t="s">
        <v>3280</v>
      </c>
      <c r="C1624" s="58" t="s">
        <v>179</v>
      </c>
      <c r="D1624" s="59" t="s">
        <v>3346</v>
      </c>
      <c r="E1624" s="78" t="s">
        <v>3340</v>
      </c>
      <c r="F1624" s="58" t="s">
        <v>3280</v>
      </c>
    </row>
    <row r="1625" spans="1:6">
      <c r="A1625" s="58" t="s">
        <v>2618</v>
      </c>
      <c r="B1625" s="58" t="s">
        <v>3280</v>
      </c>
      <c r="C1625" s="58" t="s">
        <v>179</v>
      </c>
      <c r="D1625" s="59" t="s">
        <v>3346</v>
      </c>
      <c r="E1625" s="78" t="s">
        <v>3340</v>
      </c>
      <c r="F1625" s="58" t="s">
        <v>3280</v>
      </c>
    </row>
    <row r="1626" spans="1:6">
      <c r="A1626" s="58" t="s">
        <v>2602</v>
      </c>
      <c r="B1626" s="58" t="s">
        <v>3280</v>
      </c>
      <c r="C1626" s="58" t="s">
        <v>179</v>
      </c>
      <c r="D1626" s="59" t="s">
        <v>3346</v>
      </c>
      <c r="E1626" s="78" t="s">
        <v>3340</v>
      </c>
      <c r="F1626" s="58" t="s">
        <v>3280</v>
      </c>
    </row>
    <row r="1627" spans="1:6">
      <c r="A1627" s="58" t="s">
        <v>243</v>
      </c>
      <c r="B1627" s="58" t="s">
        <v>3280</v>
      </c>
      <c r="C1627" s="58" t="s">
        <v>179</v>
      </c>
      <c r="D1627" s="59" t="s">
        <v>3346</v>
      </c>
      <c r="E1627" s="78" t="s">
        <v>3340</v>
      </c>
      <c r="F1627" s="58" t="s">
        <v>3280</v>
      </c>
    </row>
    <row r="1628" spans="1:6">
      <c r="A1628" s="58" t="s">
        <v>2884</v>
      </c>
      <c r="B1628" s="58" t="s">
        <v>3280</v>
      </c>
      <c r="C1628" s="58" t="s">
        <v>179</v>
      </c>
      <c r="D1628" s="59" t="s">
        <v>3346</v>
      </c>
      <c r="E1628" s="78" t="s">
        <v>3340</v>
      </c>
      <c r="F1628" s="58" t="s">
        <v>3280</v>
      </c>
    </row>
    <row r="1629" spans="1:6">
      <c r="A1629" s="58" t="s">
        <v>1949</v>
      </c>
      <c r="B1629" s="58" t="s">
        <v>3280</v>
      </c>
      <c r="C1629" s="58" t="s">
        <v>179</v>
      </c>
      <c r="D1629" s="59" t="s">
        <v>3346</v>
      </c>
      <c r="E1629" s="78" t="s">
        <v>3340</v>
      </c>
      <c r="F1629" s="58" t="s">
        <v>3280</v>
      </c>
    </row>
    <row r="1630" spans="1:6">
      <c r="A1630" s="58" t="s">
        <v>155</v>
      </c>
      <c r="B1630" s="58" t="s">
        <v>3280</v>
      </c>
      <c r="C1630" s="58" t="s">
        <v>179</v>
      </c>
      <c r="D1630" s="59" t="s">
        <v>3346</v>
      </c>
      <c r="E1630" s="78" t="s">
        <v>3340</v>
      </c>
      <c r="F1630" s="58" t="s">
        <v>3280</v>
      </c>
    </row>
    <row r="1631" spans="1:6">
      <c r="A1631" s="58" t="s">
        <v>1950</v>
      </c>
      <c r="B1631" s="58" t="s">
        <v>3280</v>
      </c>
      <c r="C1631" s="58" t="s">
        <v>179</v>
      </c>
      <c r="D1631" s="59" t="s">
        <v>3346</v>
      </c>
      <c r="E1631" s="78" t="s">
        <v>3340</v>
      </c>
      <c r="F1631" s="58" t="s">
        <v>3280</v>
      </c>
    </row>
    <row r="1632" spans="1:6">
      <c r="A1632" s="58" t="s">
        <v>2409</v>
      </c>
      <c r="B1632" s="58" t="s">
        <v>3280</v>
      </c>
      <c r="C1632" s="58" t="s">
        <v>179</v>
      </c>
      <c r="D1632" s="59" t="s">
        <v>3346</v>
      </c>
      <c r="E1632" s="78" t="s">
        <v>3340</v>
      </c>
      <c r="F1632" s="58" t="s">
        <v>3280</v>
      </c>
    </row>
    <row r="1633" spans="1:6">
      <c r="A1633" s="58" t="s">
        <v>2655</v>
      </c>
      <c r="B1633" s="58" t="s">
        <v>3280</v>
      </c>
      <c r="C1633" s="58" t="s">
        <v>179</v>
      </c>
      <c r="D1633" s="59" t="s">
        <v>3346</v>
      </c>
      <c r="E1633" s="78" t="s">
        <v>3340</v>
      </c>
      <c r="F1633" s="58" t="s">
        <v>3280</v>
      </c>
    </row>
    <row r="1634" spans="1:6">
      <c r="A1634" s="58" t="s">
        <v>1794</v>
      </c>
      <c r="B1634" s="58" t="s">
        <v>3280</v>
      </c>
      <c r="C1634" s="58" t="s">
        <v>179</v>
      </c>
      <c r="D1634" s="59" t="s">
        <v>3346</v>
      </c>
      <c r="E1634" s="78" t="s">
        <v>3340</v>
      </c>
      <c r="F1634" s="58" t="s">
        <v>3280</v>
      </c>
    </row>
    <row r="1635" spans="1:6">
      <c r="A1635" s="58" t="s">
        <v>1952</v>
      </c>
      <c r="B1635" s="58" t="s">
        <v>3280</v>
      </c>
      <c r="C1635" s="58" t="s">
        <v>179</v>
      </c>
      <c r="D1635" s="59" t="s">
        <v>3346</v>
      </c>
      <c r="E1635" s="78" t="s">
        <v>3340</v>
      </c>
      <c r="F1635" s="58" t="s">
        <v>3280</v>
      </c>
    </row>
    <row r="1636" spans="1:6">
      <c r="A1636" s="58" t="s">
        <v>2656</v>
      </c>
      <c r="B1636" s="58" t="s">
        <v>3280</v>
      </c>
      <c r="C1636" s="58" t="s">
        <v>179</v>
      </c>
      <c r="D1636" s="59" t="s">
        <v>3346</v>
      </c>
      <c r="E1636" s="78" t="s">
        <v>3340</v>
      </c>
      <c r="F1636" s="58" t="s">
        <v>3280</v>
      </c>
    </row>
    <row r="1637" spans="1:6">
      <c r="A1637" s="58" t="s">
        <v>1819</v>
      </c>
      <c r="B1637" s="58" t="s">
        <v>3280</v>
      </c>
      <c r="C1637" s="58" t="s">
        <v>179</v>
      </c>
      <c r="D1637" s="59" t="s">
        <v>3346</v>
      </c>
      <c r="E1637" s="78" t="s">
        <v>3340</v>
      </c>
      <c r="F1637" s="58" t="s">
        <v>3280</v>
      </c>
    </row>
    <row r="1638" spans="1:6">
      <c r="A1638" s="58" t="s">
        <v>278</v>
      </c>
      <c r="B1638" s="58" t="s">
        <v>3280</v>
      </c>
      <c r="C1638" s="58" t="s">
        <v>179</v>
      </c>
      <c r="D1638" s="59" t="s">
        <v>3346</v>
      </c>
      <c r="E1638" s="78" t="s">
        <v>3340</v>
      </c>
      <c r="F1638" s="58" t="s">
        <v>3280</v>
      </c>
    </row>
    <row r="1639" spans="1:6">
      <c r="A1639" s="58" t="s">
        <v>2893</v>
      </c>
      <c r="B1639" s="58" t="s">
        <v>3280</v>
      </c>
      <c r="C1639" s="58" t="s">
        <v>179</v>
      </c>
      <c r="D1639" s="59" t="s">
        <v>3346</v>
      </c>
      <c r="E1639" s="78" t="s">
        <v>3340</v>
      </c>
      <c r="F1639" s="58" t="s">
        <v>3280</v>
      </c>
    </row>
    <row r="1640" spans="1:6">
      <c r="A1640" s="58" t="s">
        <v>1821</v>
      </c>
      <c r="B1640" s="58" t="s">
        <v>3280</v>
      </c>
      <c r="C1640" s="58" t="s">
        <v>179</v>
      </c>
      <c r="D1640" s="59" t="s">
        <v>3346</v>
      </c>
      <c r="E1640" s="78" t="s">
        <v>3340</v>
      </c>
      <c r="F1640" s="58" t="s">
        <v>3280</v>
      </c>
    </row>
    <row r="1641" spans="1:6">
      <c r="A1641" s="58" t="s">
        <v>1955</v>
      </c>
      <c r="B1641" s="58" t="s">
        <v>3280</v>
      </c>
      <c r="C1641" s="58" t="s">
        <v>179</v>
      </c>
      <c r="D1641" s="59" t="s">
        <v>3346</v>
      </c>
      <c r="E1641" s="78" t="s">
        <v>3340</v>
      </c>
      <c r="F1641" s="58" t="s">
        <v>3280</v>
      </c>
    </row>
    <row r="1642" spans="1:6">
      <c r="A1642" s="58" t="s">
        <v>2729</v>
      </c>
      <c r="B1642" s="58" t="s">
        <v>3280</v>
      </c>
      <c r="C1642" s="58" t="s">
        <v>179</v>
      </c>
      <c r="D1642" s="59" t="s">
        <v>3346</v>
      </c>
      <c r="E1642" s="78" t="s">
        <v>3340</v>
      </c>
      <c r="F1642" s="58" t="s">
        <v>3280</v>
      </c>
    </row>
    <row r="1643" spans="1:6">
      <c r="A1643" s="58" t="s">
        <v>1822</v>
      </c>
      <c r="B1643" s="58" t="s">
        <v>3280</v>
      </c>
      <c r="C1643" s="58" t="s">
        <v>179</v>
      </c>
      <c r="D1643" s="59" t="s">
        <v>3346</v>
      </c>
      <c r="E1643" s="78" t="s">
        <v>3340</v>
      </c>
      <c r="F1643" s="58" t="s">
        <v>3280</v>
      </c>
    </row>
    <row r="1644" spans="1:6">
      <c r="A1644" s="58" t="s">
        <v>1797</v>
      </c>
      <c r="B1644" s="58" t="s">
        <v>3280</v>
      </c>
      <c r="C1644" s="58" t="s">
        <v>179</v>
      </c>
      <c r="D1644" s="59" t="s">
        <v>3346</v>
      </c>
      <c r="E1644" s="78" t="s">
        <v>3340</v>
      </c>
      <c r="F1644" s="58" t="s">
        <v>3280</v>
      </c>
    </row>
    <row r="1645" spans="1:6">
      <c r="A1645" s="58" t="s">
        <v>2690</v>
      </c>
      <c r="B1645" s="58" t="s">
        <v>3280</v>
      </c>
      <c r="C1645" s="58" t="s">
        <v>179</v>
      </c>
      <c r="D1645" s="59" t="s">
        <v>3346</v>
      </c>
      <c r="E1645" s="78" t="s">
        <v>3340</v>
      </c>
      <c r="F1645" s="58" t="s">
        <v>3280</v>
      </c>
    </row>
    <row r="1646" spans="1:6">
      <c r="A1646" s="58" t="s">
        <v>699</v>
      </c>
      <c r="B1646" s="58" t="s">
        <v>3280</v>
      </c>
      <c r="C1646" s="58" t="s">
        <v>179</v>
      </c>
      <c r="D1646" s="59" t="s">
        <v>3346</v>
      </c>
      <c r="E1646" s="78" t="s">
        <v>3340</v>
      </c>
      <c r="F1646" s="58" t="s">
        <v>3280</v>
      </c>
    </row>
    <row r="1647" spans="1:6">
      <c r="A1647" s="58" t="s">
        <v>2411</v>
      </c>
      <c r="B1647" s="58" t="s">
        <v>3280</v>
      </c>
      <c r="C1647" s="58" t="s">
        <v>179</v>
      </c>
      <c r="D1647" s="59" t="s">
        <v>3346</v>
      </c>
      <c r="E1647" s="78" t="s">
        <v>3340</v>
      </c>
      <c r="F1647" s="58" t="s">
        <v>3280</v>
      </c>
    </row>
    <row r="1648" spans="1:6">
      <c r="A1648" s="58" t="s">
        <v>2950</v>
      </c>
      <c r="B1648" s="58" t="s">
        <v>3280</v>
      </c>
      <c r="C1648" s="58" t="s">
        <v>179</v>
      </c>
      <c r="D1648" s="59" t="s">
        <v>3346</v>
      </c>
      <c r="E1648" s="78" t="s">
        <v>3340</v>
      </c>
      <c r="F1648" s="58" t="s">
        <v>3280</v>
      </c>
    </row>
    <row r="1649" spans="1:6">
      <c r="A1649" s="58" t="s">
        <v>1824</v>
      </c>
      <c r="B1649" s="58" t="s">
        <v>3280</v>
      </c>
      <c r="C1649" s="58" t="s">
        <v>179</v>
      </c>
      <c r="D1649" s="59" t="s">
        <v>3346</v>
      </c>
      <c r="E1649" s="78" t="s">
        <v>3340</v>
      </c>
      <c r="F1649" s="58" t="s">
        <v>3280</v>
      </c>
    </row>
    <row r="1650" spans="1:6">
      <c r="A1650" s="58" t="s">
        <v>2412</v>
      </c>
      <c r="B1650" s="58" t="s">
        <v>3280</v>
      </c>
      <c r="C1650" s="58" t="s">
        <v>179</v>
      </c>
      <c r="D1650" s="59" t="s">
        <v>3346</v>
      </c>
      <c r="E1650" s="78" t="s">
        <v>3340</v>
      </c>
      <c r="F1650" s="58" t="s">
        <v>3280</v>
      </c>
    </row>
    <row r="1651" spans="1:6">
      <c r="A1651" s="58" t="s">
        <v>3066</v>
      </c>
      <c r="B1651" s="58" t="s">
        <v>3280</v>
      </c>
      <c r="C1651" s="58" t="s">
        <v>224</v>
      </c>
      <c r="D1651" s="59" t="s">
        <v>3346</v>
      </c>
      <c r="E1651" s="78" t="s">
        <v>3340</v>
      </c>
      <c r="F1651" s="58" t="s">
        <v>3280</v>
      </c>
    </row>
    <row r="1652" spans="1:6">
      <c r="A1652" s="58" t="s">
        <v>2695</v>
      </c>
      <c r="B1652" s="58" t="s">
        <v>3280</v>
      </c>
      <c r="C1652" s="58" t="s">
        <v>224</v>
      </c>
      <c r="D1652" s="59" t="s">
        <v>3346</v>
      </c>
      <c r="E1652" s="78" t="s">
        <v>3340</v>
      </c>
      <c r="F1652" s="58" t="s">
        <v>3280</v>
      </c>
    </row>
    <row r="1653" spans="1:6">
      <c r="A1653" s="58" t="s">
        <v>3142</v>
      </c>
      <c r="B1653" s="58" t="s">
        <v>3280</v>
      </c>
      <c r="C1653" s="58" t="s">
        <v>224</v>
      </c>
      <c r="D1653" s="59" t="s">
        <v>3346</v>
      </c>
      <c r="E1653" s="78" t="s">
        <v>3340</v>
      </c>
      <c r="F1653" s="58" t="s">
        <v>3280</v>
      </c>
    </row>
    <row r="1654" spans="1:6">
      <c r="A1654" s="58" t="s">
        <v>2414</v>
      </c>
      <c r="B1654" s="58" t="s">
        <v>3280</v>
      </c>
      <c r="C1654" s="58" t="s">
        <v>224</v>
      </c>
      <c r="D1654" s="59" t="s">
        <v>3346</v>
      </c>
      <c r="E1654" s="78" t="s">
        <v>3340</v>
      </c>
      <c r="F1654" s="58" t="s">
        <v>3280</v>
      </c>
    </row>
    <row r="1655" spans="1:6">
      <c r="A1655" s="58" t="s">
        <v>2417</v>
      </c>
      <c r="B1655" s="58" t="s">
        <v>3280</v>
      </c>
      <c r="C1655" s="58" t="s">
        <v>224</v>
      </c>
      <c r="D1655" s="59" t="s">
        <v>3346</v>
      </c>
      <c r="E1655" s="78" t="s">
        <v>3340</v>
      </c>
      <c r="F1655" s="58" t="s">
        <v>3280</v>
      </c>
    </row>
    <row r="1656" spans="1:6">
      <c r="A1656" s="58" t="s">
        <v>1828</v>
      </c>
      <c r="B1656" s="58" t="s">
        <v>3280</v>
      </c>
      <c r="C1656" s="58" t="s">
        <v>224</v>
      </c>
      <c r="D1656" s="59" t="s">
        <v>3346</v>
      </c>
      <c r="E1656" s="78" t="s">
        <v>3340</v>
      </c>
      <c r="F1656" s="58" t="s">
        <v>3280</v>
      </c>
    </row>
    <row r="1657" spans="1:6">
      <c r="A1657" s="58" t="s">
        <v>2418</v>
      </c>
      <c r="B1657" s="58" t="s">
        <v>3280</v>
      </c>
      <c r="C1657" s="58" t="s">
        <v>224</v>
      </c>
      <c r="D1657" s="59" t="s">
        <v>3346</v>
      </c>
      <c r="E1657" s="78" t="s">
        <v>3340</v>
      </c>
      <c r="F1657" s="58" t="s">
        <v>3280</v>
      </c>
    </row>
    <row r="1658" spans="1:6">
      <c r="A1658" s="58" t="s">
        <v>2154</v>
      </c>
      <c r="B1658" s="58" t="s">
        <v>3280</v>
      </c>
      <c r="C1658" s="58" t="s">
        <v>224</v>
      </c>
      <c r="D1658" s="59" t="s">
        <v>3346</v>
      </c>
      <c r="E1658" s="78" t="s">
        <v>3340</v>
      </c>
      <c r="F1658" s="58" t="s">
        <v>3280</v>
      </c>
    </row>
    <row r="1659" spans="1:6">
      <c r="A1659" s="58" t="s">
        <v>2607</v>
      </c>
      <c r="B1659" s="58" t="s">
        <v>3280</v>
      </c>
      <c r="C1659" s="58" t="s">
        <v>224</v>
      </c>
      <c r="D1659" s="59" t="s">
        <v>3346</v>
      </c>
      <c r="E1659" s="78" t="s">
        <v>3340</v>
      </c>
      <c r="F1659" s="58" t="s">
        <v>3280</v>
      </c>
    </row>
    <row r="1660" spans="1:6">
      <c r="A1660" s="58" t="s">
        <v>1939</v>
      </c>
      <c r="B1660" s="58" t="s">
        <v>3280</v>
      </c>
      <c r="C1660" s="58" t="s">
        <v>224</v>
      </c>
      <c r="D1660" s="59" t="s">
        <v>3346</v>
      </c>
      <c r="E1660" s="78" t="s">
        <v>3340</v>
      </c>
      <c r="F1660" s="58" t="s">
        <v>3280</v>
      </c>
    </row>
    <row r="1661" spans="1:6">
      <c r="A1661" s="58" t="s">
        <v>2661</v>
      </c>
      <c r="B1661" s="58" t="s">
        <v>3280</v>
      </c>
      <c r="C1661" s="58" t="s">
        <v>224</v>
      </c>
      <c r="D1661" s="59" t="s">
        <v>3346</v>
      </c>
      <c r="E1661" s="78" t="s">
        <v>3340</v>
      </c>
      <c r="F1661" s="58" t="s">
        <v>3280</v>
      </c>
    </row>
    <row r="1662" spans="1:6">
      <c r="A1662" s="58" t="s">
        <v>386</v>
      </c>
      <c r="B1662" s="58" t="s">
        <v>3280</v>
      </c>
      <c r="C1662" s="58" t="s">
        <v>224</v>
      </c>
      <c r="D1662" s="59" t="s">
        <v>3346</v>
      </c>
      <c r="E1662" s="78" t="s">
        <v>3340</v>
      </c>
      <c r="F1662" s="58" t="s">
        <v>3280</v>
      </c>
    </row>
    <row r="1663" spans="1:6">
      <c r="A1663" s="58" t="s">
        <v>2555</v>
      </c>
      <c r="B1663" s="58" t="s">
        <v>3280</v>
      </c>
      <c r="C1663" s="58" t="s">
        <v>224</v>
      </c>
      <c r="D1663" s="59" t="s">
        <v>3346</v>
      </c>
      <c r="E1663" s="78" t="s">
        <v>3340</v>
      </c>
      <c r="F1663" s="58" t="s">
        <v>3280</v>
      </c>
    </row>
    <row r="1664" spans="1:6">
      <c r="A1664" s="58" t="s">
        <v>460</v>
      </c>
      <c r="B1664" s="58" t="s">
        <v>3280</v>
      </c>
      <c r="C1664" s="58" t="s">
        <v>224</v>
      </c>
      <c r="D1664" s="59" t="s">
        <v>3346</v>
      </c>
      <c r="E1664" s="78" t="s">
        <v>3340</v>
      </c>
      <c r="F1664" s="58" t="s">
        <v>3280</v>
      </c>
    </row>
    <row r="1665" spans="1:6">
      <c r="A1665" s="58" t="s">
        <v>2127</v>
      </c>
      <c r="B1665" s="58" t="s">
        <v>3280</v>
      </c>
      <c r="C1665" s="58" t="s">
        <v>224</v>
      </c>
      <c r="D1665" s="59" t="s">
        <v>3346</v>
      </c>
      <c r="E1665" s="78" t="s">
        <v>3340</v>
      </c>
      <c r="F1665" s="58" t="s">
        <v>3280</v>
      </c>
    </row>
    <row r="1666" spans="1:6">
      <c r="A1666" s="58" t="s">
        <v>2105</v>
      </c>
      <c r="B1666" s="58" t="s">
        <v>3280</v>
      </c>
      <c r="C1666" s="58" t="s">
        <v>224</v>
      </c>
      <c r="D1666" s="59" t="s">
        <v>3346</v>
      </c>
      <c r="E1666" s="78" t="s">
        <v>3340</v>
      </c>
      <c r="F1666" s="58" t="s">
        <v>3280</v>
      </c>
    </row>
    <row r="1667" spans="1:6">
      <c r="A1667" s="58" t="s">
        <v>274</v>
      </c>
      <c r="B1667" s="58" t="s">
        <v>3280</v>
      </c>
      <c r="C1667" s="58" t="s">
        <v>224</v>
      </c>
      <c r="D1667" s="59" t="s">
        <v>3346</v>
      </c>
      <c r="E1667" s="78" t="s">
        <v>3340</v>
      </c>
      <c r="F1667" s="58" t="s">
        <v>3280</v>
      </c>
    </row>
    <row r="1668" spans="1:6">
      <c r="A1668" s="58" t="s">
        <v>2327</v>
      </c>
      <c r="B1668" s="58" t="s">
        <v>3280</v>
      </c>
      <c r="C1668" s="58" t="s">
        <v>224</v>
      </c>
      <c r="D1668" s="59" t="s">
        <v>3346</v>
      </c>
      <c r="E1668" s="78" t="s">
        <v>3340</v>
      </c>
      <c r="F1668" s="58" t="s">
        <v>3280</v>
      </c>
    </row>
    <row r="1669" spans="1:6">
      <c r="A1669" s="58" t="s">
        <v>2244</v>
      </c>
      <c r="B1669" s="58" t="s">
        <v>3280</v>
      </c>
      <c r="C1669" s="58" t="s">
        <v>224</v>
      </c>
      <c r="D1669" s="59" t="s">
        <v>3346</v>
      </c>
      <c r="E1669" s="78" t="s">
        <v>3340</v>
      </c>
      <c r="F1669" s="58" t="s">
        <v>3280</v>
      </c>
    </row>
    <row r="1670" spans="1:6">
      <c r="A1670" s="58" t="s">
        <v>389</v>
      </c>
      <c r="B1670" s="58" t="s">
        <v>3280</v>
      </c>
      <c r="C1670" s="58" t="s">
        <v>224</v>
      </c>
      <c r="D1670" s="59" t="s">
        <v>3346</v>
      </c>
      <c r="E1670" s="78" t="s">
        <v>3340</v>
      </c>
      <c r="F1670" s="58" t="s">
        <v>3280</v>
      </c>
    </row>
    <row r="1671" spans="1:6">
      <c r="A1671" s="58" t="s">
        <v>1964</v>
      </c>
      <c r="B1671" s="58" t="s">
        <v>3280</v>
      </c>
      <c r="C1671" s="58" t="s">
        <v>224</v>
      </c>
      <c r="D1671" s="59" t="s">
        <v>3346</v>
      </c>
      <c r="E1671" s="78" t="s">
        <v>3340</v>
      </c>
      <c r="F1671" s="58" t="s">
        <v>3280</v>
      </c>
    </row>
    <row r="1672" spans="1:6">
      <c r="A1672" s="58" t="s">
        <v>474</v>
      </c>
      <c r="B1672" s="58" t="s">
        <v>3280</v>
      </c>
      <c r="C1672" s="58" t="s">
        <v>224</v>
      </c>
      <c r="D1672" s="59" t="s">
        <v>3346</v>
      </c>
      <c r="E1672" s="78" t="s">
        <v>3340</v>
      </c>
      <c r="F1672" s="58" t="s">
        <v>3280</v>
      </c>
    </row>
    <row r="1673" spans="1:6">
      <c r="A1673" s="58" t="s">
        <v>2667</v>
      </c>
      <c r="B1673" s="58" t="s">
        <v>3280</v>
      </c>
      <c r="C1673" s="58" t="s">
        <v>224</v>
      </c>
      <c r="D1673" s="59" t="s">
        <v>3346</v>
      </c>
      <c r="E1673" s="78" t="s">
        <v>3340</v>
      </c>
      <c r="F1673" s="58" t="s">
        <v>3280</v>
      </c>
    </row>
    <row r="1674" spans="1:6">
      <c r="A1674" s="58" t="s">
        <v>440</v>
      </c>
      <c r="B1674" s="58" t="s">
        <v>3280</v>
      </c>
      <c r="C1674" s="58" t="s">
        <v>224</v>
      </c>
      <c r="D1674" s="59" t="s">
        <v>3346</v>
      </c>
      <c r="E1674" s="78" t="s">
        <v>3340</v>
      </c>
      <c r="F1674" s="58" t="s">
        <v>3280</v>
      </c>
    </row>
    <row r="1675" spans="1:6">
      <c r="A1675" s="58" t="s">
        <v>2109</v>
      </c>
      <c r="B1675" s="58" t="s">
        <v>3280</v>
      </c>
      <c r="C1675" s="58" t="s">
        <v>224</v>
      </c>
      <c r="D1675" s="59" t="s">
        <v>3346</v>
      </c>
      <c r="E1675" s="78" t="s">
        <v>3340</v>
      </c>
      <c r="F1675" s="58" t="s">
        <v>3280</v>
      </c>
    </row>
    <row r="1676" spans="1:6">
      <c r="A1676" s="58" t="s">
        <v>259</v>
      </c>
      <c r="B1676" s="58" t="s">
        <v>3280</v>
      </c>
      <c r="C1676" s="58" t="s">
        <v>224</v>
      </c>
      <c r="D1676" s="59" t="s">
        <v>3346</v>
      </c>
      <c r="E1676" s="78" t="s">
        <v>3340</v>
      </c>
      <c r="F1676" s="58" t="s">
        <v>3280</v>
      </c>
    </row>
    <row r="1677" spans="1:6">
      <c r="A1677" s="58" t="s">
        <v>2426</v>
      </c>
      <c r="B1677" s="58" t="s">
        <v>3280</v>
      </c>
      <c r="C1677" s="58" t="s">
        <v>224</v>
      </c>
      <c r="D1677" s="59" t="s">
        <v>3346</v>
      </c>
      <c r="E1677" s="78" t="s">
        <v>3340</v>
      </c>
      <c r="F1677" s="58" t="s">
        <v>3280</v>
      </c>
    </row>
    <row r="1678" spans="1:6">
      <c r="A1678" s="58" t="s">
        <v>2211</v>
      </c>
      <c r="B1678" s="58" t="s">
        <v>3280</v>
      </c>
      <c r="C1678" s="58" t="s">
        <v>224</v>
      </c>
      <c r="D1678" s="59" t="s">
        <v>3346</v>
      </c>
      <c r="E1678" s="78" t="s">
        <v>3340</v>
      </c>
      <c r="F1678" s="58" t="s">
        <v>3280</v>
      </c>
    </row>
    <row r="1679" spans="1:6">
      <c r="A1679" s="58" t="s">
        <v>2737</v>
      </c>
      <c r="B1679" s="58" t="s">
        <v>3280</v>
      </c>
      <c r="C1679" s="58" t="s">
        <v>224</v>
      </c>
      <c r="D1679" s="59" t="s">
        <v>3346</v>
      </c>
      <c r="E1679" s="78" t="s">
        <v>3340</v>
      </c>
      <c r="F1679" s="58" t="s">
        <v>3280</v>
      </c>
    </row>
    <row r="1680" spans="1:6">
      <c r="A1680" s="58" t="s">
        <v>2143</v>
      </c>
      <c r="B1680" s="58" t="s">
        <v>3280</v>
      </c>
      <c r="C1680" s="58" t="s">
        <v>224</v>
      </c>
      <c r="D1680" s="59" t="s">
        <v>3346</v>
      </c>
      <c r="E1680" s="78" t="s">
        <v>3340</v>
      </c>
      <c r="F1680" s="58" t="s">
        <v>3280</v>
      </c>
    </row>
    <row r="1681" spans="1:6">
      <c r="A1681" s="58" t="s">
        <v>2024</v>
      </c>
      <c r="B1681" s="58" t="s">
        <v>3280</v>
      </c>
      <c r="C1681" s="58" t="s">
        <v>224</v>
      </c>
      <c r="D1681" s="59" t="s">
        <v>3346</v>
      </c>
      <c r="E1681" s="78" t="s">
        <v>3340</v>
      </c>
      <c r="F1681" s="58" t="s">
        <v>3280</v>
      </c>
    </row>
    <row r="1682" spans="1:6">
      <c r="A1682" s="58" t="s">
        <v>2281</v>
      </c>
      <c r="B1682" s="58" t="s">
        <v>3280</v>
      </c>
      <c r="C1682" s="58" t="s">
        <v>224</v>
      </c>
      <c r="D1682" s="59" t="s">
        <v>3346</v>
      </c>
      <c r="E1682" s="78" t="s">
        <v>3340</v>
      </c>
      <c r="F1682" s="58" t="s">
        <v>3280</v>
      </c>
    </row>
    <row r="1683" spans="1:6">
      <c r="A1683" s="58" t="s">
        <v>1967</v>
      </c>
      <c r="B1683" s="58" t="s">
        <v>3280</v>
      </c>
      <c r="C1683" s="58" t="s">
        <v>224</v>
      </c>
      <c r="D1683" s="59" t="s">
        <v>3346</v>
      </c>
      <c r="E1683" s="78" t="s">
        <v>3340</v>
      </c>
      <c r="F1683" s="58" t="s">
        <v>3280</v>
      </c>
    </row>
    <row r="1684" spans="1:6">
      <c r="A1684" s="58" t="s">
        <v>1629</v>
      </c>
      <c r="B1684" s="58" t="s">
        <v>3281</v>
      </c>
      <c r="C1684" s="58" t="s">
        <v>215</v>
      </c>
      <c r="D1684" s="59" t="s">
        <v>3346</v>
      </c>
      <c r="E1684" s="78" t="s">
        <v>3340</v>
      </c>
      <c r="F1684" s="58" t="s">
        <v>3281</v>
      </c>
    </row>
    <row r="1685" spans="1:6">
      <c r="A1685" s="58" t="s">
        <v>2380</v>
      </c>
      <c r="B1685" s="58" t="s">
        <v>3281</v>
      </c>
      <c r="C1685" s="58" t="s">
        <v>215</v>
      </c>
      <c r="D1685" s="59" t="s">
        <v>3346</v>
      </c>
      <c r="E1685" s="78" t="s">
        <v>3340</v>
      </c>
      <c r="F1685" s="58" t="s">
        <v>3281</v>
      </c>
    </row>
    <row r="1686" spans="1:6">
      <c r="A1686" s="58" t="s">
        <v>1705</v>
      </c>
      <c r="B1686" s="58" t="s">
        <v>3281</v>
      </c>
      <c r="C1686" s="58" t="s">
        <v>215</v>
      </c>
      <c r="D1686" s="59" t="s">
        <v>3346</v>
      </c>
      <c r="E1686" s="78" t="s">
        <v>3340</v>
      </c>
      <c r="F1686" s="58" t="s">
        <v>3281</v>
      </c>
    </row>
    <row r="1687" spans="1:6">
      <c r="A1687" s="58" t="s">
        <v>3068</v>
      </c>
      <c r="B1687" s="58" t="s">
        <v>3281</v>
      </c>
      <c r="C1687" s="58" t="s">
        <v>215</v>
      </c>
      <c r="D1687" s="59" t="s">
        <v>3346</v>
      </c>
      <c r="E1687" s="78" t="s">
        <v>3340</v>
      </c>
      <c r="F1687" s="58" t="s">
        <v>3281</v>
      </c>
    </row>
    <row r="1688" spans="1:6">
      <c r="A1688" s="58" t="s">
        <v>2985</v>
      </c>
      <c r="B1688" s="58" t="s">
        <v>3281</v>
      </c>
      <c r="C1688" s="58" t="s">
        <v>215</v>
      </c>
      <c r="D1688" s="59" t="s">
        <v>3346</v>
      </c>
      <c r="E1688" s="78" t="s">
        <v>3340</v>
      </c>
      <c r="F1688" s="58" t="s">
        <v>3281</v>
      </c>
    </row>
    <row r="1689" spans="1:6">
      <c r="A1689" s="58" t="s">
        <v>2258</v>
      </c>
      <c r="B1689" s="58" t="s">
        <v>3281</v>
      </c>
      <c r="C1689" s="58" t="s">
        <v>215</v>
      </c>
      <c r="D1689" s="59" t="s">
        <v>3346</v>
      </c>
      <c r="E1689" s="78" t="s">
        <v>3340</v>
      </c>
      <c r="F1689" s="58" t="s">
        <v>3281</v>
      </c>
    </row>
    <row r="1690" spans="1:6">
      <c r="A1690" s="58" t="s">
        <v>2673</v>
      </c>
      <c r="B1690" s="58" t="s">
        <v>3281</v>
      </c>
      <c r="C1690" s="58" t="s">
        <v>215</v>
      </c>
      <c r="D1690" s="59" t="s">
        <v>3346</v>
      </c>
      <c r="E1690" s="78" t="s">
        <v>3340</v>
      </c>
      <c r="F1690" s="58" t="s">
        <v>3281</v>
      </c>
    </row>
    <row r="1691" spans="1:6">
      <c r="A1691" s="58" t="s">
        <v>3009</v>
      </c>
      <c r="B1691" s="58" t="s">
        <v>3281</v>
      </c>
      <c r="C1691" s="58" t="s">
        <v>215</v>
      </c>
      <c r="D1691" s="59" t="s">
        <v>3346</v>
      </c>
      <c r="E1691" s="78" t="s">
        <v>3340</v>
      </c>
      <c r="F1691" s="58" t="s">
        <v>3281</v>
      </c>
    </row>
    <row r="1692" spans="1:6">
      <c r="A1692" s="58" t="s">
        <v>874</v>
      </c>
      <c r="B1692" s="58" t="s">
        <v>3281</v>
      </c>
      <c r="C1692" s="58" t="s">
        <v>215</v>
      </c>
      <c r="D1692" s="59" t="s">
        <v>3346</v>
      </c>
      <c r="E1692" s="78" t="s">
        <v>3340</v>
      </c>
      <c r="F1692" s="58" t="s">
        <v>3281</v>
      </c>
    </row>
    <row r="1693" spans="1:6">
      <c r="A1693" s="58" t="s">
        <v>2744</v>
      </c>
      <c r="B1693" s="58" t="s">
        <v>3281</v>
      </c>
      <c r="C1693" s="58" t="s">
        <v>215</v>
      </c>
      <c r="D1693" s="59" t="s">
        <v>3346</v>
      </c>
      <c r="E1693" s="78" t="s">
        <v>3340</v>
      </c>
      <c r="F1693" s="58" t="s">
        <v>3281</v>
      </c>
    </row>
    <row r="1694" spans="1:6">
      <c r="A1694" s="58" t="s">
        <v>622</v>
      </c>
      <c r="B1694" s="58" t="s">
        <v>3281</v>
      </c>
      <c r="C1694" s="58" t="s">
        <v>215</v>
      </c>
      <c r="D1694" s="59" t="s">
        <v>3346</v>
      </c>
      <c r="E1694" s="78" t="s">
        <v>3340</v>
      </c>
      <c r="F1694" s="58" t="s">
        <v>3281</v>
      </c>
    </row>
    <row r="1695" spans="1:6">
      <c r="A1695" s="58" t="s">
        <v>2261</v>
      </c>
      <c r="B1695" s="58" t="s">
        <v>3281</v>
      </c>
      <c r="C1695" s="58" t="s">
        <v>215</v>
      </c>
      <c r="D1695" s="59" t="s">
        <v>3346</v>
      </c>
      <c r="E1695" s="78" t="s">
        <v>3340</v>
      </c>
      <c r="F1695" s="58" t="s">
        <v>3281</v>
      </c>
    </row>
    <row r="1696" spans="1:6">
      <c r="A1696" s="58" t="s">
        <v>2285</v>
      </c>
      <c r="B1696" s="58" t="s">
        <v>3281</v>
      </c>
      <c r="C1696" s="58" t="s">
        <v>215</v>
      </c>
      <c r="D1696" s="59" t="s">
        <v>3346</v>
      </c>
      <c r="E1696" s="78" t="s">
        <v>3340</v>
      </c>
      <c r="F1696" s="58" t="s">
        <v>3281</v>
      </c>
    </row>
    <row r="1697" spans="1:6">
      <c r="A1697" s="58" t="s">
        <v>2312</v>
      </c>
      <c r="B1697" s="58" t="s">
        <v>3281</v>
      </c>
      <c r="C1697" s="58" t="s">
        <v>215</v>
      </c>
      <c r="D1697" s="59" t="s">
        <v>3346</v>
      </c>
      <c r="E1697" s="78" t="s">
        <v>3340</v>
      </c>
      <c r="F1697" s="58" t="s">
        <v>3281</v>
      </c>
    </row>
    <row r="1698" spans="1:6">
      <c r="A1698" s="58" t="s">
        <v>406</v>
      </c>
      <c r="B1698" s="58" t="s">
        <v>3281</v>
      </c>
      <c r="C1698" s="58" t="s">
        <v>215</v>
      </c>
      <c r="D1698" s="59" t="s">
        <v>3346</v>
      </c>
      <c r="E1698" s="78" t="s">
        <v>3340</v>
      </c>
      <c r="F1698" s="58" t="s">
        <v>3281</v>
      </c>
    </row>
    <row r="1699" spans="1:6">
      <c r="A1699" s="58" t="s">
        <v>1638</v>
      </c>
      <c r="B1699" s="58" t="s">
        <v>3281</v>
      </c>
      <c r="C1699" s="58" t="s">
        <v>215</v>
      </c>
      <c r="D1699" s="59" t="s">
        <v>3346</v>
      </c>
      <c r="E1699" s="78" t="s">
        <v>3340</v>
      </c>
      <c r="F1699" s="58" t="s">
        <v>3281</v>
      </c>
    </row>
    <row r="1700" spans="1:6">
      <c r="A1700" s="58" t="s">
        <v>2756</v>
      </c>
      <c r="B1700" s="58" t="s">
        <v>3281</v>
      </c>
      <c r="C1700" s="58" t="s">
        <v>215</v>
      </c>
      <c r="D1700" s="59" t="s">
        <v>3346</v>
      </c>
      <c r="E1700" s="78" t="s">
        <v>3340</v>
      </c>
      <c r="F1700" s="58" t="s">
        <v>3281</v>
      </c>
    </row>
    <row r="1701" spans="1:6">
      <c r="A1701" s="58" t="s">
        <v>390</v>
      </c>
      <c r="B1701" s="58" t="s">
        <v>3281</v>
      </c>
      <c r="C1701" s="58" t="s">
        <v>215</v>
      </c>
      <c r="D1701" s="59" t="s">
        <v>3346</v>
      </c>
      <c r="E1701" s="78" t="s">
        <v>3340</v>
      </c>
      <c r="F1701" s="58" t="s">
        <v>3281</v>
      </c>
    </row>
    <row r="1702" spans="1:6">
      <c r="A1702" s="58" t="s">
        <v>2989</v>
      </c>
      <c r="B1702" s="58" t="s">
        <v>3281</v>
      </c>
      <c r="C1702" s="58" t="s">
        <v>215</v>
      </c>
      <c r="D1702" s="59" t="s">
        <v>3346</v>
      </c>
      <c r="E1702" s="78" t="s">
        <v>3340</v>
      </c>
      <c r="F1702" s="58" t="s">
        <v>3281</v>
      </c>
    </row>
    <row r="1703" spans="1:6">
      <c r="A1703" s="58" t="s">
        <v>2253</v>
      </c>
      <c r="B1703" s="58" t="s">
        <v>3281</v>
      </c>
      <c r="C1703" s="58" t="s">
        <v>215</v>
      </c>
      <c r="D1703" s="59" t="s">
        <v>3346</v>
      </c>
      <c r="E1703" s="78" t="s">
        <v>3340</v>
      </c>
      <c r="F1703" s="58" t="s">
        <v>3281</v>
      </c>
    </row>
    <row r="1704" spans="1:6">
      <c r="A1704" s="58" t="s">
        <v>2219</v>
      </c>
      <c r="B1704" s="58" t="s">
        <v>3281</v>
      </c>
      <c r="C1704" s="58" t="s">
        <v>215</v>
      </c>
      <c r="D1704" s="59" t="s">
        <v>3346</v>
      </c>
      <c r="E1704" s="78" t="s">
        <v>3340</v>
      </c>
      <c r="F1704" s="58" t="s">
        <v>3281</v>
      </c>
    </row>
    <row r="1705" spans="1:6">
      <c r="A1705" s="58" t="s">
        <v>1818</v>
      </c>
      <c r="B1705" s="58" t="s">
        <v>3281</v>
      </c>
      <c r="C1705" s="58" t="s">
        <v>215</v>
      </c>
      <c r="D1705" s="59" t="s">
        <v>3346</v>
      </c>
      <c r="E1705" s="78" t="s">
        <v>3340</v>
      </c>
      <c r="F1705" s="58" t="s">
        <v>3281</v>
      </c>
    </row>
    <row r="1706" spans="1:6">
      <c r="A1706" s="58" t="s">
        <v>2313</v>
      </c>
      <c r="B1706" s="58" t="s">
        <v>3281</v>
      </c>
      <c r="C1706" s="58" t="s">
        <v>215</v>
      </c>
      <c r="D1706" s="59" t="s">
        <v>3346</v>
      </c>
      <c r="E1706" s="78" t="s">
        <v>3340</v>
      </c>
      <c r="F1706" s="58" t="s">
        <v>3281</v>
      </c>
    </row>
    <row r="1707" spans="1:6">
      <c r="A1707" s="58" t="s">
        <v>2357</v>
      </c>
      <c r="B1707" s="58" t="s">
        <v>3281</v>
      </c>
      <c r="C1707" s="58" t="s">
        <v>215</v>
      </c>
      <c r="D1707" s="59" t="s">
        <v>3346</v>
      </c>
      <c r="E1707" s="78" t="s">
        <v>3340</v>
      </c>
      <c r="F1707" s="58" t="s">
        <v>3281</v>
      </c>
    </row>
    <row r="1708" spans="1:6">
      <c r="A1708" s="58" t="s">
        <v>3010</v>
      </c>
      <c r="B1708" s="58" t="s">
        <v>3281</v>
      </c>
      <c r="C1708" s="58" t="s">
        <v>215</v>
      </c>
      <c r="D1708" s="59" t="s">
        <v>3346</v>
      </c>
      <c r="E1708" s="78" t="s">
        <v>3340</v>
      </c>
      <c r="F1708" s="58" t="s">
        <v>3281</v>
      </c>
    </row>
    <row r="1709" spans="1:6">
      <c r="A1709" s="58" t="s">
        <v>1792</v>
      </c>
      <c r="B1709" s="58" t="s">
        <v>3281</v>
      </c>
      <c r="C1709" s="58" t="s">
        <v>215</v>
      </c>
      <c r="D1709" s="59" t="s">
        <v>3346</v>
      </c>
      <c r="E1709" s="78" t="s">
        <v>3340</v>
      </c>
      <c r="F1709" s="58" t="s">
        <v>3281</v>
      </c>
    </row>
    <row r="1710" spans="1:6">
      <c r="A1710" s="58" t="s">
        <v>2173</v>
      </c>
      <c r="B1710" s="58" t="s">
        <v>3281</v>
      </c>
      <c r="C1710" s="58" t="s">
        <v>215</v>
      </c>
      <c r="D1710" s="59" t="s">
        <v>3346</v>
      </c>
      <c r="E1710" s="78" t="s">
        <v>3340</v>
      </c>
      <c r="F1710" s="58" t="s">
        <v>3281</v>
      </c>
    </row>
    <row r="1711" spans="1:6">
      <c r="A1711" s="58" t="s">
        <v>3089</v>
      </c>
      <c r="B1711" s="58" t="s">
        <v>3281</v>
      </c>
      <c r="C1711" s="58" t="s">
        <v>215</v>
      </c>
      <c r="D1711" s="59" t="s">
        <v>3346</v>
      </c>
      <c r="E1711" s="78" t="s">
        <v>3340</v>
      </c>
      <c r="F1711" s="58" t="s">
        <v>3281</v>
      </c>
    </row>
    <row r="1712" spans="1:6">
      <c r="A1712" s="58" t="s">
        <v>1673</v>
      </c>
      <c r="B1712" s="58" t="s">
        <v>3281</v>
      </c>
      <c r="C1712" s="58" t="s">
        <v>215</v>
      </c>
      <c r="D1712" s="59" t="s">
        <v>3346</v>
      </c>
      <c r="E1712" s="78" t="s">
        <v>3340</v>
      </c>
      <c r="F1712" s="58" t="s">
        <v>3281</v>
      </c>
    </row>
    <row r="1713" spans="1:6">
      <c r="A1713" s="58" t="s">
        <v>2031</v>
      </c>
      <c r="B1713" s="58" t="s">
        <v>3281</v>
      </c>
      <c r="C1713" s="58" t="s">
        <v>215</v>
      </c>
      <c r="D1713" s="59" t="s">
        <v>3346</v>
      </c>
      <c r="E1713" s="78" t="s">
        <v>3340</v>
      </c>
      <c r="F1713" s="58" t="s">
        <v>3281</v>
      </c>
    </row>
    <row r="1714" spans="1:6">
      <c r="A1714" s="58" t="s">
        <v>2314</v>
      </c>
      <c r="B1714" s="58" t="s">
        <v>3281</v>
      </c>
      <c r="C1714" s="58" t="s">
        <v>215</v>
      </c>
      <c r="D1714" s="59" t="s">
        <v>3346</v>
      </c>
      <c r="E1714" s="78" t="s">
        <v>3340</v>
      </c>
      <c r="F1714" s="58" t="s">
        <v>3281</v>
      </c>
    </row>
    <row r="1715" spans="1:6">
      <c r="A1715" s="58" t="s">
        <v>2835</v>
      </c>
      <c r="B1715" s="58" t="s">
        <v>3281</v>
      </c>
      <c r="C1715" s="58" t="s">
        <v>215</v>
      </c>
      <c r="D1715" s="59" t="s">
        <v>3346</v>
      </c>
      <c r="E1715" s="78" t="s">
        <v>3340</v>
      </c>
      <c r="F1715" s="58" t="s">
        <v>3281</v>
      </c>
    </row>
    <row r="1716" spans="1:6">
      <c r="A1716" s="58" t="s">
        <v>425</v>
      </c>
      <c r="B1716" s="58" t="s">
        <v>3281</v>
      </c>
      <c r="C1716" s="58" t="s">
        <v>215</v>
      </c>
      <c r="D1716" s="59" t="s">
        <v>3346</v>
      </c>
      <c r="E1716" s="78" t="s">
        <v>3340</v>
      </c>
      <c r="F1716" s="58" t="s">
        <v>3281</v>
      </c>
    </row>
    <row r="1717" spans="1:6">
      <c r="A1717" s="58" t="s">
        <v>2708</v>
      </c>
      <c r="B1717" s="58" t="s">
        <v>3281</v>
      </c>
      <c r="C1717" s="58" t="s">
        <v>215</v>
      </c>
      <c r="D1717" s="59" t="s">
        <v>3346</v>
      </c>
      <c r="E1717" s="78" t="s">
        <v>3340</v>
      </c>
      <c r="F1717" s="58" t="s">
        <v>3281</v>
      </c>
    </row>
    <row r="1718" spans="1:6">
      <c r="A1718" s="58" t="s">
        <v>2360</v>
      </c>
      <c r="B1718" s="58" t="s">
        <v>3281</v>
      </c>
      <c r="C1718" s="58" t="s">
        <v>3352</v>
      </c>
      <c r="D1718" s="59" t="s">
        <v>3346</v>
      </c>
      <c r="E1718" s="78" t="s">
        <v>3340</v>
      </c>
      <c r="F1718" s="58" t="s">
        <v>3281</v>
      </c>
    </row>
    <row r="1719" spans="1:6">
      <c r="A1719" s="58" t="s">
        <v>1675</v>
      </c>
      <c r="B1719" s="58" t="s">
        <v>3281</v>
      </c>
      <c r="C1719" s="58" t="s">
        <v>3352</v>
      </c>
      <c r="D1719" s="59" t="s">
        <v>3346</v>
      </c>
      <c r="E1719" s="78" t="s">
        <v>3340</v>
      </c>
      <c r="F1719" s="58" t="s">
        <v>3281</v>
      </c>
    </row>
    <row r="1720" spans="1:6">
      <c r="A1720" s="58" t="s">
        <v>1641</v>
      </c>
      <c r="B1720" s="58" t="s">
        <v>3281</v>
      </c>
      <c r="C1720" s="58" t="s">
        <v>3352</v>
      </c>
      <c r="D1720" s="59" t="s">
        <v>3346</v>
      </c>
      <c r="E1720" s="78" t="s">
        <v>3340</v>
      </c>
      <c r="F1720" s="58" t="s">
        <v>3281</v>
      </c>
    </row>
    <row r="1721" spans="1:6">
      <c r="A1721" s="58" t="s">
        <v>2361</v>
      </c>
      <c r="B1721" s="58" t="s">
        <v>3281</v>
      </c>
      <c r="C1721" s="58" t="s">
        <v>3352</v>
      </c>
      <c r="D1721" s="59" t="s">
        <v>3346</v>
      </c>
      <c r="E1721" s="78" t="s">
        <v>3340</v>
      </c>
      <c r="F1721" s="58" t="s">
        <v>3281</v>
      </c>
    </row>
    <row r="1722" spans="1:6">
      <c r="A1722" s="58" t="s">
        <v>867</v>
      </c>
      <c r="B1722" s="58" t="s">
        <v>3281</v>
      </c>
      <c r="C1722" s="58" t="s">
        <v>3352</v>
      </c>
      <c r="D1722" s="59" t="s">
        <v>3346</v>
      </c>
      <c r="E1722" s="78" t="s">
        <v>3340</v>
      </c>
      <c r="F1722" s="58" t="s">
        <v>3281</v>
      </c>
    </row>
    <row r="1723" spans="1:6">
      <c r="A1723" s="58" t="s">
        <v>3019</v>
      </c>
      <c r="B1723" s="58" t="s">
        <v>3281</v>
      </c>
      <c r="C1723" s="58" t="s">
        <v>3352</v>
      </c>
      <c r="D1723" s="59" t="s">
        <v>3346</v>
      </c>
      <c r="E1723" s="78" t="s">
        <v>3340</v>
      </c>
      <c r="F1723" s="58" t="s">
        <v>3281</v>
      </c>
    </row>
    <row r="1724" spans="1:6">
      <c r="A1724" s="58" t="s">
        <v>2798</v>
      </c>
      <c r="B1724" s="58" t="s">
        <v>3281</v>
      </c>
      <c r="C1724" s="58" t="s">
        <v>3352</v>
      </c>
      <c r="D1724" s="59" t="s">
        <v>3346</v>
      </c>
      <c r="E1724" s="78" t="s">
        <v>3340</v>
      </c>
      <c r="F1724" s="58" t="s">
        <v>3281</v>
      </c>
    </row>
    <row r="1725" spans="1:6">
      <c r="A1725" s="58" t="s">
        <v>1712</v>
      </c>
      <c r="B1725" s="58" t="s">
        <v>3281</v>
      </c>
      <c r="C1725" s="58" t="s">
        <v>3352</v>
      </c>
      <c r="D1725" s="59" t="s">
        <v>3346</v>
      </c>
      <c r="E1725" s="78" t="s">
        <v>3340</v>
      </c>
      <c r="F1725" s="58" t="s">
        <v>3281</v>
      </c>
    </row>
    <row r="1726" spans="1:6">
      <c r="A1726" s="58" t="s">
        <v>2033</v>
      </c>
      <c r="B1726" s="58" t="s">
        <v>3281</v>
      </c>
      <c r="C1726" s="58" t="s">
        <v>3352</v>
      </c>
      <c r="D1726" s="59" t="s">
        <v>3346</v>
      </c>
      <c r="E1726" s="78" t="s">
        <v>3340</v>
      </c>
      <c r="F1726" s="58" t="s">
        <v>3281</v>
      </c>
    </row>
    <row r="1727" spans="1:6">
      <c r="A1727" s="58" t="s">
        <v>2799</v>
      </c>
      <c r="B1727" s="58" t="s">
        <v>3281</v>
      </c>
      <c r="C1727" s="58" t="s">
        <v>3352</v>
      </c>
      <c r="D1727" s="59" t="s">
        <v>3346</v>
      </c>
      <c r="E1727" s="78" t="s">
        <v>3340</v>
      </c>
      <c r="F1727" s="58" t="s">
        <v>3281</v>
      </c>
    </row>
    <row r="1728" spans="1:6">
      <c r="A1728" s="58" t="s">
        <v>384</v>
      </c>
      <c r="B1728" s="58" t="s">
        <v>3281</v>
      </c>
      <c r="C1728" s="58" t="s">
        <v>3352</v>
      </c>
      <c r="D1728" s="59" t="s">
        <v>3346</v>
      </c>
      <c r="E1728" s="78" t="s">
        <v>3340</v>
      </c>
      <c r="F1728" s="58" t="s">
        <v>3281</v>
      </c>
    </row>
    <row r="1729" spans="1:6">
      <c r="A1729" s="58" t="s">
        <v>434</v>
      </c>
      <c r="B1729" s="58" t="s">
        <v>3281</v>
      </c>
      <c r="C1729" s="58" t="s">
        <v>3352</v>
      </c>
      <c r="D1729" s="59" t="s">
        <v>3346</v>
      </c>
      <c r="E1729" s="78" t="s">
        <v>3340</v>
      </c>
      <c r="F1729" s="58" t="s">
        <v>3281</v>
      </c>
    </row>
    <row r="1730" spans="1:6">
      <c r="A1730" s="58" t="s">
        <v>2297</v>
      </c>
      <c r="B1730" s="58" t="s">
        <v>3281</v>
      </c>
      <c r="C1730" s="58" t="s">
        <v>3352</v>
      </c>
      <c r="D1730" s="59" t="s">
        <v>3346</v>
      </c>
      <c r="E1730" s="78" t="s">
        <v>3340</v>
      </c>
      <c r="F1730" s="58" t="s">
        <v>3281</v>
      </c>
    </row>
    <row r="1731" spans="1:6">
      <c r="A1731" s="58" t="s">
        <v>3013</v>
      </c>
      <c r="B1731" s="58" t="s">
        <v>3281</v>
      </c>
      <c r="C1731" s="58" t="s">
        <v>3352</v>
      </c>
      <c r="D1731" s="59" t="s">
        <v>3346</v>
      </c>
      <c r="E1731" s="78" t="s">
        <v>3340</v>
      </c>
      <c r="F1731" s="58" t="s">
        <v>3281</v>
      </c>
    </row>
    <row r="1732" spans="1:6">
      <c r="A1732" s="58" t="s">
        <v>2999</v>
      </c>
      <c r="B1732" s="58" t="s">
        <v>3281</v>
      </c>
      <c r="C1732" s="58" t="s">
        <v>3352</v>
      </c>
      <c r="D1732" s="59" t="s">
        <v>3346</v>
      </c>
      <c r="E1732" s="78" t="s">
        <v>3340</v>
      </c>
      <c r="F1732" s="58" t="s">
        <v>3281</v>
      </c>
    </row>
    <row r="1733" spans="1:6">
      <c r="A1733" s="58" t="s">
        <v>1596</v>
      </c>
      <c r="B1733" s="58" t="s">
        <v>3281</v>
      </c>
      <c r="C1733" s="58" t="s">
        <v>3352</v>
      </c>
      <c r="D1733" s="59" t="s">
        <v>3346</v>
      </c>
      <c r="E1733" s="78" t="s">
        <v>3340</v>
      </c>
      <c r="F1733" s="58" t="s">
        <v>3281</v>
      </c>
    </row>
    <row r="1734" spans="1:6">
      <c r="A1734" s="58" t="s">
        <v>3000</v>
      </c>
      <c r="B1734" s="58" t="s">
        <v>3281</v>
      </c>
      <c r="C1734" s="58" t="s">
        <v>3352</v>
      </c>
      <c r="D1734" s="59" t="s">
        <v>3346</v>
      </c>
      <c r="E1734" s="78" t="s">
        <v>3340</v>
      </c>
      <c r="F1734" s="58" t="s">
        <v>3281</v>
      </c>
    </row>
    <row r="1735" spans="1:6">
      <c r="A1735" s="58" t="s">
        <v>2302</v>
      </c>
      <c r="B1735" s="58" t="s">
        <v>3281</v>
      </c>
      <c r="C1735" s="58" t="s">
        <v>3352</v>
      </c>
      <c r="D1735" s="59" t="s">
        <v>3346</v>
      </c>
      <c r="E1735" s="78" t="s">
        <v>3340</v>
      </c>
      <c r="F1735" s="58" t="s">
        <v>3281</v>
      </c>
    </row>
    <row r="1736" spans="1:6">
      <c r="A1736" s="58" t="s">
        <v>1830</v>
      </c>
      <c r="B1736" s="58" t="s">
        <v>3281</v>
      </c>
      <c r="C1736" s="58" t="s">
        <v>3352</v>
      </c>
      <c r="D1736" s="59" t="s">
        <v>3346</v>
      </c>
      <c r="E1736" s="78" t="s">
        <v>3340</v>
      </c>
      <c r="F1736" s="58" t="s">
        <v>3281</v>
      </c>
    </row>
    <row r="1737" spans="1:6">
      <c r="A1737" s="58" t="s">
        <v>2304</v>
      </c>
      <c r="B1737" s="58" t="s">
        <v>3281</v>
      </c>
      <c r="C1737" s="58" t="s">
        <v>3352</v>
      </c>
      <c r="D1737" s="59" t="s">
        <v>3346</v>
      </c>
      <c r="E1737" s="78" t="s">
        <v>3340</v>
      </c>
      <c r="F1737" s="58" t="s">
        <v>3281</v>
      </c>
    </row>
    <row r="1738" spans="1:6">
      <c r="A1738" s="58" t="s">
        <v>1633</v>
      </c>
      <c r="B1738" s="58" t="s">
        <v>3281</v>
      </c>
      <c r="C1738" s="58" t="s">
        <v>3352</v>
      </c>
      <c r="D1738" s="59" t="s">
        <v>3346</v>
      </c>
      <c r="E1738" s="78" t="s">
        <v>3340</v>
      </c>
      <c r="F1738" s="58" t="s">
        <v>3281</v>
      </c>
    </row>
    <row r="1739" spans="1:6">
      <c r="A1739" s="58" t="s">
        <v>2106</v>
      </c>
      <c r="B1739" s="58" t="s">
        <v>3281</v>
      </c>
      <c r="C1739" s="58" t="s">
        <v>3352</v>
      </c>
      <c r="D1739" s="59" t="s">
        <v>3346</v>
      </c>
      <c r="E1739" s="78" t="s">
        <v>3340</v>
      </c>
      <c r="F1739" s="58" t="s">
        <v>3281</v>
      </c>
    </row>
    <row r="1740" spans="1:6">
      <c r="A1740" s="58" t="s">
        <v>2483</v>
      </c>
      <c r="B1740" s="58" t="s">
        <v>3281</v>
      </c>
      <c r="C1740" s="58" t="s">
        <v>3352</v>
      </c>
      <c r="D1740" s="59" t="s">
        <v>3346</v>
      </c>
      <c r="E1740" s="78" t="s">
        <v>3340</v>
      </c>
      <c r="F1740" s="58" t="s">
        <v>3281</v>
      </c>
    </row>
    <row r="1741" spans="1:6">
      <c r="A1741" s="58" t="s">
        <v>2041</v>
      </c>
      <c r="B1741" s="58" t="s">
        <v>3281</v>
      </c>
      <c r="C1741" s="58" t="s">
        <v>3352</v>
      </c>
      <c r="D1741" s="59" t="s">
        <v>3346</v>
      </c>
      <c r="E1741" s="78" t="s">
        <v>3340</v>
      </c>
      <c r="F1741" s="58" t="s">
        <v>3281</v>
      </c>
    </row>
    <row r="1742" spans="1:6">
      <c r="A1742" s="58" t="s">
        <v>3139</v>
      </c>
      <c r="B1742" s="58" t="s">
        <v>3281</v>
      </c>
      <c r="C1742" s="58" t="s">
        <v>3352</v>
      </c>
      <c r="D1742" s="59" t="s">
        <v>3346</v>
      </c>
      <c r="E1742" s="78" t="s">
        <v>3340</v>
      </c>
      <c r="F1742" s="58" t="s">
        <v>3281</v>
      </c>
    </row>
    <row r="1743" spans="1:6">
      <c r="A1743" s="58" t="s">
        <v>514</v>
      </c>
      <c r="B1743" s="58" t="s">
        <v>3281</v>
      </c>
      <c r="C1743" s="58" t="s">
        <v>3352</v>
      </c>
      <c r="D1743" s="59" t="s">
        <v>3346</v>
      </c>
      <c r="E1743" s="78" t="s">
        <v>3340</v>
      </c>
      <c r="F1743" s="58" t="s">
        <v>3281</v>
      </c>
    </row>
    <row r="1744" spans="1:6">
      <c r="A1744" s="58" t="s">
        <v>1758</v>
      </c>
      <c r="B1744" s="58" t="s">
        <v>3281</v>
      </c>
      <c r="C1744" s="58" t="s">
        <v>3352</v>
      </c>
      <c r="D1744" s="59" t="s">
        <v>3346</v>
      </c>
      <c r="E1744" s="78" t="s">
        <v>3340</v>
      </c>
      <c r="F1744" s="58" t="s">
        <v>3281</v>
      </c>
    </row>
    <row r="1745" spans="1:6">
      <c r="A1745" s="58" t="s">
        <v>1598</v>
      </c>
      <c r="B1745" s="58" t="s">
        <v>3281</v>
      </c>
      <c r="C1745" s="58" t="s">
        <v>3352</v>
      </c>
      <c r="D1745" s="59" t="s">
        <v>3346</v>
      </c>
      <c r="E1745" s="78" t="s">
        <v>3340</v>
      </c>
      <c r="F1745" s="58" t="s">
        <v>3281</v>
      </c>
    </row>
    <row r="1746" spans="1:6">
      <c r="A1746" s="58" t="s">
        <v>1759</v>
      </c>
      <c r="B1746" s="58" t="s">
        <v>3281</v>
      </c>
      <c r="C1746" s="58" t="s">
        <v>3352</v>
      </c>
      <c r="D1746" s="59" t="s">
        <v>3346</v>
      </c>
      <c r="E1746" s="78" t="s">
        <v>3340</v>
      </c>
      <c r="F1746" s="58" t="s">
        <v>3281</v>
      </c>
    </row>
    <row r="1747" spans="1:6">
      <c r="A1747" s="58" t="s">
        <v>2158</v>
      </c>
      <c r="B1747" s="58" t="s">
        <v>3281</v>
      </c>
      <c r="C1747" s="58" t="s">
        <v>3352</v>
      </c>
      <c r="D1747" s="59" t="s">
        <v>3346</v>
      </c>
      <c r="E1747" s="78" t="s">
        <v>3340</v>
      </c>
      <c r="F1747" s="58" t="s">
        <v>3281</v>
      </c>
    </row>
    <row r="1748" spans="1:6">
      <c r="A1748" s="58" t="s">
        <v>2945</v>
      </c>
      <c r="B1748" s="58" t="s">
        <v>3281</v>
      </c>
      <c r="C1748" s="58" t="s">
        <v>3352</v>
      </c>
      <c r="D1748" s="59" t="s">
        <v>3346</v>
      </c>
      <c r="E1748" s="78" t="s">
        <v>3340</v>
      </c>
      <c r="F1748" s="58" t="s">
        <v>3281</v>
      </c>
    </row>
    <row r="1749" spans="1:6">
      <c r="A1749" s="58" t="s">
        <v>206</v>
      </c>
      <c r="B1749" s="58" t="s">
        <v>3281</v>
      </c>
      <c r="C1749" s="58" t="s">
        <v>3352</v>
      </c>
      <c r="D1749" s="59" t="s">
        <v>3346</v>
      </c>
      <c r="E1749" s="78" t="s">
        <v>3340</v>
      </c>
      <c r="F1749" s="58" t="s">
        <v>3281</v>
      </c>
    </row>
    <row r="1750" spans="1:6">
      <c r="A1750" s="58" t="s">
        <v>2046</v>
      </c>
      <c r="B1750" s="58" t="s">
        <v>3281</v>
      </c>
      <c r="C1750" s="58" t="s">
        <v>3352</v>
      </c>
      <c r="D1750" s="59" t="s">
        <v>3346</v>
      </c>
      <c r="E1750" s="78" t="s">
        <v>3340</v>
      </c>
      <c r="F1750" s="58" t="s">
        <v>3281</v>
      </c>
    </row>
    <row r="1751" spans="1:6">
      <c r="A1751" s="58" t="s">
        <v>1813</v>
      </c>
      <c r="B1751" s="58" t="s">
        <v>3282</v>
      </c>
      <c r="C1751" s="58" t="s">
        <v>3350</v>
      </c>
      <c r="D1751" s="59" t="s">
        <v>3346</v>
      </c>
      <c r="E1751" s="78" t="s">
        <v>3340</v>
      </c>
      <c r="F1751" s="58" t="s">
        <v>3282</v>
      </c>
    </row>
    <row r="1752" spans="1:6">
      <c r="A1752" s="58" t="s">
        <v>2131</v>
      </c>
      <c r="B1752" s="58" t="s">
        <v>3282</v>
      </c>
      <c r="C1752" s="58" t="s">
        <v>3350</v>
      </c>
      <c r="D1752" s="59" t="s">
        <v>3346</v>
      </c>
      <c r="E1752" s="78" t="s">
        <v>3340</v>
      </c>
      <c r="F1752" s="58" t="s">
        <v>3282</v>
      </c>
    </row>
    <row r="1753" spans="1:6">
      <c r="A1753" s="58" t="s">
        <v>1860</v>
      </c>
      <c r="B1753" s="58" t="s">
        <v>3282</v>
      </c>
      <c r="C1753" s="58" t="s">
        <v>3350</v>
      </c>
      <c r="D1753" s="59" t="s">
        <v>3346</v>
      </c>
      <c r="E1753" s="78" t="s">
        <v>3340</v>
      </c>
      <c r="F1753" s="58" t="s">
        <v>3282</v>
      </c>
    </row>
    <row r="1754" spans="1:6">
      <c r="A1754" s="58" t="s">
        <v>2761</v>
      </c>
      <c r="B1754" s="58" t="s">
        <v>3282</v>
      </c>
      <c r="C1754" s="58" t="s">
        <v>3350</v>
      </c>
      <c r="D1754" s="59" t="s">
        <v>3346</v>
      </c>
      <c r="E1754" s="78" t="s">
        <v>3340</v>
      </c>
      <c r="F1754" s="58" t="s">
        <v>3282</v>
      </c>
    </row>
    <row r="1755" spans="1:6">
      <c r="A1755" s="58" t="s">
        <v>3141</v>
      </c>
      <c r="B1755" s="58" t="s">
        <v>3282</v>
      </c>
      <c r="C1755" s="58" t="s">
        <v>3350</v>
      </c>
      <c r="D1755" s="59" t="s">
        <v>3346</v>
      </c>
      <c r="E1755" s="78" t="s">
        <v>3340</v>
      </c>
      <c r="F1755" s="58" t="s">
        <v>3282</v>
      </c>
    </row>
    <row r="1756" spans="1:6">
      <c r="A1756" s="58" t="s">
        <v>2829</v>
      </c>
      <c r="B1756" s="58" t="s">
        <v>3282</v>
      </c>
      <c r="C1756" s="58" t="s">
        <v>3350</v>
      </c>
      <c r="D1756" s="59" t="s">
        <v>3346</v>
      </c>
      <c r="E1756" s="78" t="s">
        <v>3340</v>
      </c>
      <c r="F1756" s="58" t="s">
        <v>3282</v>
      </c>
    </row>
    <row r="1757" spans="1:6">
      <c r="A1757" s="58" t="s">
        <v>2704</v>
      </c>
      <c r="B1757" s="58" t="s">
        <v>3282</v>
      </c>
      <c r="C1757" s="58" t="s">
        <v>3350</v>
      </c>
      <c r="D1757" s="59" t="s">
        <v>3346</v>
      </c>
      <c r="E1757" s="78" t="s">
        <v>3340</v>
      </c>
      <c r="F1757" s="58" t="s">
        <v>3282</v>
      </c>
    </row>
    <row r="1758" spans="1:6">
      <c r="A1758" s="58" t="s">
        <v>1971</v>
      </c>
      <c r="B1758" s="58" t="s">
        <v>3282</v>
      </c>
      <c r="C1758" s="58" t="s">
        <v>3350</v>
      </c>
      <c r="D1758" s="59" t="s">
        <v>3346</v>
      </c>
      <c r="E1758" s="78" t="s">
        <v>3340</v>
      </c>
      <c r="F1758" s="58" t="s">
        <v>3282</v>
      </c>
    </row>
    <row r="1759" spans="1:6">
      <c r="A1759" s="58" t="s">
        <v>1656</v>
      </c>
      <c r="B1759" s="58" t="s">
        <v>3282</v>
      </c>
      <c r="C1759" s="58" t="s">
        <v>3350</v>
      </c>
      <c r="D1759" s="59" t="s">
        <v>3346</v>
      </c>
      <c r="E1759" s="78" t="s">
        <v>3340</v>
      </c>
      <c r="F1759" s="58" t="s">
        <v>3282</v>
      </c>
    </row>
    <row r="1760" spans="1:6">
      <c r="A1760" s="58" t="s">
        <v>2115</v>
      </c>
      <c r="B1760" s="58" t="s">
        <v>3282</v>
      </c>
      <c r="C1760" s="58" t="s">
        <v>3350</v>
      </c>
      <c r="D1760" s="59" t="s">
        <v>3346</v>
      </c>
      <c r="E1760" s="78" t="s">
        <v>3340</v>
      </c>
      <c r="F1760" s="58" t="s">
        <v>3282</v>
      </c>
    </row>
    <row r="1761" spans="1:6">
      <c r="A1761" s="58" t="s">
        <v>2171</v>
      </c>
      <c r="B1761" s="58" t="s">
        <v>3282</v>
      </c>
      <c r="C1761" s="58" t="s">
        <v>3350</v>
      </c>
      <c r="D1761" s="59" t="s">
        <v>3346</v>
      </c>
      <c r="E1761" s="78" t="s">
        <v>3340</v>
      </c>
      <c r="F1761" s="58" t="s">
        <v>3282</v>
      </c>
    </row>
    <row r="1762" spans="1:6">
      <c r="A1762" s="58" t="s">
        <v>2978</v>
      </c>
      <c r="B1762" s="58" t="s">
        <v>3282</v>
      </c>
      <c r="C1762" s="58" t="s">
        <v>3350</v>
      </c>
      <c r="D1762" s="59" t="s">
        <v>3346</v>
      </c>
      <c r="E1762" s="78" t="s">
        <v>3340</v>
      </c>
      <c r="F1762" s="58" t="s">
        <v>3282</v>
      </c>
    </row>
    <row r="1763" spans="1:6">
      <c r="A1763" s="58" t="s">
        <v>2979</v>
      </c>
      <c r="B1763" s="58" t="s">
        <v>3282</v>
      </c>
      <c r="C1763" s="58" t="s">
        <v>3350</v>
      </c>
      <c r="D1763" s="59" t="s">
        <v>3346</v>
      </c>
      <c r="E1763" s="78" t="s">
        <v>3340</v>
      </c>
      <c r="F1763" s="58" t="s">
        <v>3282</v>
      </c>
    </row>
    <row r="1764" spans="1:6">
      <c r="A1764" s="58" t="s">
        <v>2264</v>
      </c>
      <c r="B1764" s="58" t="s">
        <v>3282</v>
      </c>
      <c r="C1764" s="58" t="s">
        <v>3350</v>
      </c>
      <c r="D1764" s="59" t="s">
        <v>3346</v>
      </c>
      <c r="E1764" s="78" t="s">
        <v>3340</v>
      </c>
      <c r="F1764" s="58" t="s">
        <v>3282</v>
      </c>
    </row>
    <row r="1765" spans="1:6">
      <c r="A1765" s="58" t="s">
        <v>411</v>
      </c>
      <c r="B1765" s="58" t="s">
        <v>3282</v>
      </c>
      <c r="C1765" s="58" t="s">
        <v>3350</v>
      </c>
      <c r="D1765" s="59" t="s">
        <v>3346</v>
      </c>
      <c r="E1765" s="78" t="s">
        <v>3340</v>
      </c>
      <c r="F1765" s="58" t="s">
        <v>3282</v>
      </c>
    </row>
    <row r="1766" spans="1:6">
      <c r="A1766" s="58" t="s">
        <v>1975</v>
      </c>
      <c r="B1766" s="58" t="s">
        <v>3282</v>
      </c>
      <c r="C1766" s="58" t="s">
        <v>3350</v>
      </c>
      <c r="D1766" s="59" t="s">
        <v>3346</v>
      </c>
      <c r="E1766" s="78" t="s">
        <v>3340</v>
      </c>
      <c r="F1766" s="58" t="s">
        <v>3282</v>
      </c>
    </row>
    <row r="1767" spans="1:6">
      <c r="A1767" s="58" t="s">
        <v>1657</v>
      </c>
      <c r="B1767" s="58" t="s">
        <v>3282</v>
      </c>
      <c r="C1767" s="58" t="s">
        <v>3350</v>
      </c>
      <c r="D1767" s="59" t="s">
        <v>3346</v>
      </c>
      <c r="E1767" s="78" t="s">
        <v>3340</v>
      </c>
      <c r="F1767" s="58" t="s">
        <v>3282</v>
      </c>
    </row>
    <row r="1768" spans="1:6">
      <c r="A1768" s="58" t="s">
        <v>2706</v>
      </c>
      <c r="B1768" s="58" t="s">
        <v>3282</v>
      </c>
      <c r="C1768" s="58" t="s">
        <v>3350</v>
      </c>
      <c r="D1768" s="59" t="s">
        <v>3346</v>
      </c>
      <c r="E1768" s="78" t="s">
        <v>3340</v>
      </c>
      <c r="F1768" s="58" t="s">
        <v>3282</v>
      </c>
    </row>
    <row r="1769" spans="1:6">
      <c r="A1769" s="58" t="s">
        <v>1820</v>
      </c>
      <c r="B1769" s="58" t="s">
        <v>3282</v>
      </c>
      <c r="C1769" s="58" t="s">
        <v>3350</v>
      </c>
      <c r="D1769" s="59" t="s">
        <v>3346</v>
      </c>
      <c r="E1769" s="78" t="s">
        <v>3340</v>
      </c>
      <c r="F1769" s="58" t="s">
        <v>3282</v>
      </c>
    </row>
    <row r="1770" spans="1:6">
      <c r="A1770" s="58" t="s">
        <v>2315</v>
      </c>
      <c r="B1770" s="58" t="s">
        <v>3282</v>
      </c>
      <c r="C1770" s="58" t="s">
        <v>3350</v>
      </c>
      <c r="D1770" s="59" t="s">
        <v>3346</v>
      </c>
      <c r="E1770" s="78" t="s">
        <v>3340</v>
      </c>
      <c r="F1770" s="58" t="s">
        <v>3282</v>
      </c>
    </row>
    <row r="1771" spans="1:6">
      <c r="A1771" s="58" t="s">
        <v>3111</v>
      </c>
      <c r="B1771" s="58" t="s">
        <v>3282</v>
      </c>
      <c r="C1771" s="58" t="s">
        <v>3350</v>
      </c>
      <c r="D1771" s="59" t="s">
        <v>3346</v>
      </c>
      <c r="E1771" s="78" t="s">
        <v>3340</v>
      </c>
      <c r="F1771" s="58" t="s">
        <v>3282</v>
      </c>
    </row>
    <row r="1772" spans="1:6">
      <c r="A1772" s="58" t="s">
        <v>1866</v>
      </c>
      <c r="B1772" s="58" t="s">
        <v>3282</v>
      </c>
      <c r="C1772" s="58" t="s">
        <v>3350</v>
      </c>
      <c r="D1772" s="59" t="s">
        <v>3346</v>
      </c>
      <c r="E1772" s="78" t="s">
        <v>3340</v>
      </c>
      <c r="F1772" s="58" t="s">
        <v>3282</v>
      </c>
    </row>
    <row r="1773" spans="1:6">
      <c r="A1773" s="58" t="s">
        <v>468</v>
      </c>
      <c r="B1773" s="58" t="s">
        <v>3282</v>
      </c>
      <c r="C1773" s="58" t="s">
        <v>3350</v>
      </c>
      <c r="D1773" s="59" t="s">
        <v>3346</v>
      </c>
      <c r="E1773" s="78" t="s">
        <v>3340</v>
      </c>
      <c r="F1773" s="58" t="s">
        <v>3282</v>
      </c>
    </row>
    <row r="1774" spans="1:6">
      <c r="A1774" s="58" t="s">
        <v>2710</v>
      </c>
      <c r="B1774" s="58" t="s">
        <v>3282</v>
      </c>
      <c r="C1774" s="58" t="s">
        <v>3350</v>
      </c>
      <c r="D1774" s="59" t="s">
        <v>3346</v>
      </c>
      <c r="E1774" s="78" t="s">
        <v>3340</v>
      </c>
      <c r="F1774" s="58" t="s">
        <v>3282</v>
      </c>
    </row>
    <row r="1775" spans="1:6">
      <c r="A1775" s="58" t="s">
        <v>2391</v>
      </c>
      <c r="B1775" s="58" t="s">
        <v>3282</v>
      </c>
      <c r="C1775" s="58" t="s">
        <v>3350</v>
      </c>
      <c r="D1775" s="59" t="s">
        <v>3346</v>
      </c>
      <c r="E1775" s="78" t="s">
        <v>3340</v>
      </c>
      <c r="F1775" s="58" t="s">
        <v>3282</v>
      </c>
    </row>
    <row r="1776" spans="1:6">
      <c r="A1776" s="58" t="s">
        <v>1956</v>
      </c>
      <c r="B1776" s="58" t="s">
        <v>3282</v>
      </c>
      <c r="C1776" s="58" t="s">
        <v>3350</v>
      </c>
      <c r="D1776" s="59" t="s">
        <v>3346</v>
      </c>
      <c r="E1776" s="78" t="s">
        <v>3340</v>
      </c>
      <c r="F1776" s="58" t="s">
        <v>3282</v>
      </c>
    </row>
    <row r="1777" spans="1:6">
      <c r="A1777" s="58" t="s">
        <v>2711</v>
      </c>
      <c r="B1777" s="58" t="s">
        <v>3282</v>
      </c>
      <c r="C1777" s="58" t="s">
        <v>3350</v>
      </c>
      <c r="D1777" s="59" t="s">
        <v>3346</v>
      </c>
      <c r="E1777" s="78" t="s">
        <v>3340</v>
      </c>
      <c r="F1777" s="58" t="s">
        <v>3282</v>
      </c>
    </row>
    <row r="1778" spans="1:6">
      <c r="A1778" s="58" t="s">
        <v>1658</v>
      </c>
      <c r="B1778" s="58" t="s">
        <v>3282</v>
      </c>
      <c r="C1778" s="58" t="s">
        <v>3350</v>
      </c>
      <c r="D1778" s="59" t="s">
        <v>3346</v>
      </c>
      <c r="E1778" s="78" t="s">
        <v>3340</v>
      </c>
      <c r="F1778" s="58" t="s">
        <v>3282</v>
      </c>
    </row>
    <row r="1779" spans="1:6">
      <c r="A1779" s="58" t="s">
        <v>3023</v>
      </c>
      <c r="B1779" s="58" t="s">
        <v>3282</v>
      </c>
      <c r="C1779" s="58" t="s">
        <v>3350</v>
      </c>
      <c r="D1779" s="59" t="s">
        <v>3346</v>
      </c>
      <c r="E1779" s="78" t="s">
        <v>3340</v>
      </c>
      <c r="F1779" s="58" t="s">
        <v>3282</v>
      </c>
    </row>
    <row r="1780" spans="1:6">
      <c r="A1780" s="58" t="s">
        <v>2451</v>
      </c>
      <c r="B1780" s="58" t="s">
        <v>3282</v>
      </c>
      <c r="C1780" s="58" t="s">
        <v>3350</v>
      </c>
      <c r="D1780" s="59" t="s">
        <v>3346</v>
      </c>
      <c r="E1780" s="78" t="s">
        <v>3340</v>
      </c>
      <c r="F1780" s="58" t="s">
        <v>3282</v>
      </c>
    </row>
    <row r="1781" spans="1:6">
      <c r="A1781" s="58" t="s">
        <v>3035</v>
      </c>
      <c r="B1781" s="58" t="s">
        <v>3282</v>
      </c>
      <c r="C1781" s="58" t="s">
        <v>3350</v>
      </c>
      <c r="D1781" s="59" t="s">
        <v>3346</v>
      </c>
      <c r="E1781" s="78" t="s">
        <v>3340</v>
      </c>
      <c r="F1781" s="58" t="s">
        <v>3282</v>
      </c>
    </row>
    <row r="1782" spans="1:6">
      <c r="A1782" s="58" t="s">
        <v>2269</v>
      </c>
      <c r="B1782" s="58" t="s">
        <v>3282</v>
      </c>
      <c r="C1782" s="58" t="s">
        <v>3350</v>
      </c>
      <c r="D1782" s="59" t="s">
        <v>3346</v>
      </c>
      <c r="E1782" s="78" t="s">
        <v>3340</v>
      </c>
      <c r="F1782" s="58" t="s">
        <v>3282</v>
      </c>
    </row>
    <row r="1783" spans="1:6">
      <c r="A1783" s="58" t="s">
        <v>1957</v>
      </c>
      <c r="B1783" s="58" t="s">
        <v>3282</v>
      </c>
      <c r="C1783" s="58" t="s">
        <v>3350</v>
      </c>
      <c r="D1783" s="59" t="s">
        <v>3346</v>
      </c>
      <c r="E1783" s="78" t="s">
        <v>3340</v>
      </c>
      <c r="F1783" s="58" t="s">
        <v>3282</v>
      </c>
    </row>
    <row r="1784" spans="1:6">
      <c r="A1784" s="58" t="s">
        <v>2496</v>
      </c>
      <c r="B1784" s="58" t="s">
        <v>3282</v>
      </c>
      <c r="C1784" s="58" t="s">
        <v>3350</v>
      </c>
      <c r="D1784" s="59" t="s">
        <v>3346</v>
      </c>
      <c r="E1784" s="78" t="s">
        <v>3340</v>
      </c>
      <c r="F1784" s="58" t="s">
        <v>3282</v>
      </c>
    </row>
    <row r="1785" spans="1:6">
      <c r="A1785" s="58" t="s">
        <v>2225</v>
      </c>
      <c r="B1785" s="58" t="s">
        <v>3282</v>
      </c>
      <c r="C1785" s="58" t="s">
        <v>165</v>
      </c>
      <c r="D1785" s="59" t="s">
        <v>3346</v>
      </c>
      <c r="E1785" s="78" t="s">
        <v>3340</v>
      </c>
      <c r="F1785" s="58" t="s">
        <v>3282</v>
      </c>
    </row>
    <row r="1786" spans="1:6">
      <c r="A1786" s="58" t="s">
        <v>1827</v>
      </c>
      <c r="B1786" s="58" t="s">
        <v>3282</v>
      </c>
      <c r="C1786" s="58" t="s">
        <v>165</v>
      </c>
      <c r="D1786" s="59" t="s">
        <v>3346</v>
      </c>
      <c r="E1786" s="78" t="s">
        <v>3340</v>
      </c>
      <c r="F1786" s="58" t="s">
        <v>3282</v>
      </c>
    </row>
    <row r="1787" spans="1:6">
      <c r="A1787" s="58" t="s">
        <v>1983</v>
      </c>
      <c r="B1787" s="58" t="s">
        <v>3282</v>
      </c>
      <c r="C1787" s="58" t="s">
        <v>165</v>
      </c>
      <c r="D1787" s="59" t="s">
        <v>3346</v>
      </c>
      <c r="E1787" s="78" t="s">
        <v>3340</v>
      </c>
      <c r="F1787" s="58" t="s">
        <v>3282</v>
      </c>
    </row>
    <row r="1788" spans="1:6">
      <c r="A1788" s="58" t="s">
        <v>3011</v>
      </c>
      <c r="B1788" s="58" t="s">
        <v>3282</v>
      </c>
      <c r="C1788" s="58" t="s">
        <v>165</v>
      </c>
      <c r="D1788" s="59" t="s">
        <v>3346</v>
      </c>
      <c r="E1788" s="78" t="s">
        <v>3340</v>
      </c>
      <c r="F1788" s="58" t="s">
        <v>3282</v>
      </c>
    </row>
    <row r="1789" spans="1:6">
      <c r="A1789" s="58" t="s">
        <v>486</v>
      </c>
      <c r="B1789" s="58" t="s">
        <v>3282</v>
      </c>
      <c r="C1789" s="58" t="s">
        <v>165</v>
      </c>
      <c r="D1789" s="59" t="s">
        <v>3346</v>
      </c>
      <c r="E1789" s="78" t="s">
        <v>3340</v>
      </c>
      <c r="F1789" s="58" t="s">
        <v>3282</v>
      </c>
    </row>
    <row r="1790" spans="1:6">
      <c r="A1790" s="58" t="s">
        <v>167</v>
      </c>
      <c r="B1790" s="58" t="s">
        <v>3282</v>
      </c>
      <c r="C1790" s="58" t="s">
        <v>165</v>
      </c>
      <c r="D1790" s="59" t="s">
        <v>3346</v>
      </c>
      <c r="E1790" s="78" t="s">
        <v>3340</v>
      </c>
      <c r="F1790" s="58" t="s">
        <v>3282</v>
      </c>
    </row>
    <row r="1791" spans="1:6">
      <c r="A1791" s="58" t="s">
        <v>415</v>
      </c>
      <c r="B1791" s="58" t="s">
        <v>3282</v>
      </c>
      <c r="C1791" s="58" t="s">
        <v>165</v>
      </c>
      <c r="D1791" s="59" t="s">
        <v>3346</v>
      </c>
      <c r="E1791" s="78" t="s">
        <v>3340</v>
      </c>
      <c r="F1791" s="58" t="s">
        <v>3282</v>
      </c>
    </row>
    <row r="1792" spans="1:6">
      <c r="A1792" s="58" t="s">
        <v>2321</v>
      </c>
      <c r="B1792" s="58" t="s">
        <v>3282</v>
      </c>
      <c r="C1792" s="58" t="s">
        <v>165</v>
      </c>
      <c r="D1792" s="59" t="s">
        <v>3346</v>
      </c>
      <c r="E1792" s="78" t="s">
        <v>3340</v>
      </c>
      <c r="F1792" s="58" t="s">
        <v>3282</v>
      </c>
    </row>
    <row r="1793" spans="1:6">
      <c r="A1793" s="58" t="s">
        <v>2008</v>
      </c>
      <c r="B1793" s="58" t="s">
        <v>3282</v>
      </c>
      <c r="C1793" s="58" t="s">
        <v>165</v>
      </c>
      <c r="D1793" s="59" t="s">
        <v>3346</v>
      </c>
      <c r="E1793" s="78" t="s">
        <v>3340</v>
      </c>
      <c r="F1793" s="58" t="s">
        <v>3282</v>
      </c>
    </row>
    <row r="1794" spans="1:6">
      <c r="A1794" s="58" t="s">
        <v>2227</v>
      </c>
      <c r="B1794" s="58" t="s">
        <v>3282</v>
      </c>
      <c r="C1794" s="58" t="s">
        <v>165</v>
      </c>
      <c r="D1794" s="59" t="s">
        <v>3346</v>
      </c>
      <c r="E1794" s="78" t="s">
        <v>3340</v>
      </c>
      <c r="F1794" s="58" t="s">
        <v>3282</v>
      </c>
    </row>
    <row r="1795" spans="1:6">
      <c r="A1795" s="58" t="s">
        <v>1687</v>
      </c>
      <c r="B1795" s="58" t="s">
        <v>3282</v>
      </c>
      <c r="C1795" s="58" t="s">
        <v>165</v>
      </c>
      <c r="D1795" s="59" t="s">
        <v>3346</v>
      </c>
      <c r="E1795" s="78" t="s">
        <v>3340</v>
      </c>
      <c r="F1795" s="58" t="s">
        <v>3282</v>
      </c>
    </row>
    <row r="1796" spans="1:6">
      <c r="A1796" s="58" t="s">
        <v>3107</v>
      </c>
      <c r="B1796" s="58" t="s">
        <v>3282</v>
      </c>
      <c r="C1796" s="58" t="s">
        <v>165</v>
      </c>
      <c r="D1796" s="59" t="s">
        <v>3346</v>
      </c>
      <c r="E1796" s="78" t="s">
        <v>3340</v>
      </c>
      <c r="F1796" s="58" t="s">
        <v>3282</v>
      </c>
    </row>
    <row r="1797" spans="1:6">
      <c r="A1797" s="58" t="s">
        <v>1875</v>
      </c>
      <c r="B1797" s="58" t="s">
        <v>3282</v>
      </c>
      <c r="C1797" s="58" t="s">
        <v>165</v>
      </c>
      <c r="D1797" s="59" t="s">
        <v>3346</v>
      </c>
      <c r="E1797" s="78" t="s">
        <v>3340</v>
      </c>
      <c r="F1797" s="58" t="s">
        <v>3282</v>
      </c>
    </row>
    <row r="1798" spans="1:6">
      <c r="A1798" s="58" t="s">
        <v>705</v>
      </c>
      <c r="B1798" s="58" t="s">
        <v>3282</v>
      </c>
      <c r="C1798" s="58" t="s">
        <v>165</v>
      </c>
      <c r="D1798" s="59" t="s">
        <v>3346</v>
      </c>
      <c r="E1798" s="78" t="s">
        <v>3340</v>
      </c>
      <c r="F1798" s="58" t="s">
        <v>3282</v>
      </c>
    </row>
    <row r="1799" spans="1:6">
      <c r="A1799" s="58" t="s">
        <v>1688</v>
      </c>
      <c r="B1799" s="58" t="s">
        <v>3282</v>
      </c>
      <c r="C1799" s="58" t="s">
        <v>165</v>
      </c>
      <c r="D1799" s="59" t="s">
        <v>3346</v>
      </c>
      <c r="E1799" s="78" t="s">
        <v>3340</v>
      </c>
      <c r="F1799" s="58" t="s">
        <v>3282</v>
      </c>
    </row>
    <row r="1800" spans="1:6">
      <c r="A1800" s="58" t="s">
        <v>2011</v>
      </c>
      <c r="B1800" s="58" t="s">
        <v>3282</v>
      </c>
      <c r="C1800" s="58" t="s">
        <v>165</v>
      </c>
      <c r="D1800" s="59" t="s">
        <v>3346</v>
      </c>
      <c r="E1800" s="78" t="s">
        <v>3340</v>
      </c>
      <c r="F1800" s="58" t="s">
        <v>3282</v>
      </c>
    </row>
    <row r="1801" spans="1:6">
      <c r="A1801" s="58" t="s">
        <v>2641</v>
      </c>
      <c r="B1801" s="58" t="s">
        <v>3282</v>
      </c>
      <c r="C1801" s="58" t="s">
        <v>165</v>
      </c>
      <c r="D1801" s="59" t="s">
        <v>3346</v>
      </c>
      <c r="E1801" s="78" t="s">
        <v>3340</v>
      </c>
      <c r="F1801" s="58" t="s">
        <v>3282</v>
      </c>
    </row>
    <row r="1802" spans="1:6">
      <c r="A1802" s="58" t="s">
        <v>2156</v>
      </c>
      <c r="B1802" s="58" t="s">
        <v>3282</v>
      </c>
      <c r="C1802" s="58" t="s">
        <v>165</v>
      </c>
      <c r="D1802" s="59" t="s">
        <v>3346</v>
      </c>
      <c r="E1802" s="78" t="s">
        <v>3340</v>
      </c>
      <c r="F1802" s="58" t="s">
        <v>3282</v>
      </c>
    </row>
    <row r="1803" spans="1:6">
      <c r="A1803" s="58" t="s">
        <v>2205</v>
      </c>
      <c r="B1803" s="58" t="s">
        <v>3282</v>
      </c>
      <c r="C1803" s="58" t="s">
        <v>165</v>
      </c>
      <c r="D1803" s="59" t="s">
        <v>3346</v>
      </c>
      <c r="E1803" s="78" t="s">
        <v>3340</v>
      </c>
      <c r="F1803" s="58" t="s">
        <v>3282</v>
      </c>
    </row>
    <row r="1804" spans="1:6">
      <c r="A1804" s="58" t="s">
        <v>481</v>
      </c>
      <c r="B1804" s="58" t="s">
        <v>3282</v>
      </c>
      <c r="C1804" s="58" t="s">
        <v>165</v>
      </c>
      <c r="D1804" s="59" t="s">
        <v>3346</v>
      </c>
      <c r="E1804" s="78" t="s">
        <v>3340</v>
      </c>
      <c r="F1804" s="58" t="s">
        <v>3282</v>
      </c>
    </row>
    <row r="1805" spans="1:6">
      <c r="A1805" s="58" t="s">
        <v>2833</v>
      </c>
      <c r="B1805" s="58" t="s">
        <v>3282</v>
      </c>
      <c r="C1805" s="58" t="s">
        <v>165</v>
      </c>
      <c r="D1805" s="59" t="s">
        <v>3346</v>
      </c>
      <c r="E1805" s="78" t="s">
        <v>3340</v>
      </c>
      <c r="F1805" s="58" t="s">
        <v>3282</v>
      </c>
    </row>
    <row r="1806" spans="1:6">
      <c r="A1806" s="58" t="s">
        <v>438</v>
      </c>
      <c r="B1806" s="58" t="s">
        <v>3282</v>
      </c>
      <c r="C1806" s="58" t="s">
        <v>165</v>
      </c>
      <c r="D1806" s="59" t="s">
        <v>3346</v>
      </c>
      <c r="E1806" s="78" t="s">
        <v>3340</v>
      </c>
      <c r="F1806" s="58" t="s">
        <v>3282</v>
      </c>
    </row>
    <row r="1807" spans="1:6">
      <c r="A1807" s="58" t="s">
        <v>2231</v>
      </c>
      <c r="B1807" s="58" t="s">
        <v>3282</v>
      </c>
      <c r="C1807" s="58" t="s">
        <v>165</v>
      </c>
      <c r="D1807" s="59" t="s">
        <v>3346</v>
      </c>
      <c r="E1807" s="78" t="s">
        <v>3340</v>
      </c>
      <c r="F1807" s="58" t="s">
        <v>3282</v>
      </c>
    </row>
    <row r="1808" spans="1:6">
      <c r="A1808" s="58" t="s">
        <v>2021</v>
      </c>
      <c r="B1808" s="58" t="s">
        <v>3282</v>
      </c>
      <c r="C1808" s="58" t="s">
        <v>165</v>
      </c>
      <c r="D1808" s="59" t="s">
        <v>3346</v>
      </c>
      <c r="E1808" s="78" t="s">
        <v>3340</v>
      </c>
      <c r="F1808" s="58" t="s">
        <v>3282</v>
      </c>
    </row>
    <row r="1809" spans="1:6">
      <c r="A1809" s="58" t="s">
        <v>2210</v>
      </c>
      <c r="B1809" s="58" t="s">
        <v>3282</v>
      </c>
      <c r="C1809" s="58" t="s">
        <v>165</v>
      </c>
      <c r="D1809" s="59" t="s">
        <v>3346</v>
      </c>
      <c r="E1809" s="78" t="s">
        <v>3340</v>
      </c>
      <c r="F1809" s="58" t="s">
        <v>3282</v>
      </c>
    </row>
    <row r="1810" spans="1:6">
      <c r="A1810" s="58" t="s">
        <v>2792</v>
      </c>
      <c r="B1810" s="58" t="s">
        <v>3282</v>
      </c>
      <c r="C1810" s="58" t="s">
        <v>165</v>
      </c>
      <c r="D1810" s="59" t="s">
        <v>3346</v>
      </c>
      <c r="E1810" s="78" t="s">
        <v>3340</v>
      </c>
      <c r="F1810" s="58" t="s">
        <v>3282</v>
      </c>
    </row>
    <row r="1811" spans="1:6">
      <c r="A1811" s="58" t="s">
        <v>1886</v>
      </c>
      <c r="B1811" s="58" t="s">
        <v>3282</v>
      </c>
      <c r="C1811" s="58" t="s">
        <v>165</v>
      </c>
      <c r="D1811" s="59" t="s">
        <v>3346</v>
      </c>
      <c r="E1811" s="78" t="s">
        <v>3340</v>
      </c>
      <c r="F1811" s="58" t="s">
        <v>3282</v>
      </c>
    </row>
    <row r="1812" spans="1:6">
      <c r="A1812" s="58" t="s">
        <v>567</v>
      </c>
      <c r="B1812" s="58" t="s">
        <v>3282</v>
      </c>
      <c r="C1812" s="58" t="s">
        <v>165</v>
      </c>
      <c r="D1812" s="59" t="s">
        <v>3346</v>
      </c>
      <c r="E1812" s="78" t="s">
        <v>3340</v>
      </c>
      <c r="F1812" s="58" t="s">
        <v>3282</v>
      </c>
    </row>
    <row r="1813" spans="1:6">
      <c r="A1813" s="58" t="s">
        <v>2161</v>
      </c>
      <c r="B1813" s="58" t="s">
        <v>3282</v>
      </c>
      <c r="C1813" s="58" t="s">
        <v>165</v>
      </c>
      <c r="D1813" s="59" t="s">
        <v>3346</v>
      </c>
      <c r="E1813" s="78" t="s">
        <v>3340</v>
      </c>
      <c r="F1813" s="58" t="s">
        <v>3282</v>
      </c>
    </row>
    <row r="1814" spans="1:6">
      <c r="A1814" s="58" t="s">
        <v>2027</v>
      </c>
      <c r="B1814" s="58" t="s">
        <v>3282</v>
      </c>
      <c r="C1814" s="58" t="s">
        <v>165</v>
      </c>
      <c r="D1814" s="59" t="s">
        <v>3346</v>
      </c>
      <c r="E1814" s="78" t="s">
        <v>3340</v>
      </c>
      <c r="F1814" s="58" t="s">
        <v>3282</v>
      </c>
    </row>
    <row r="1815" spans="1:6">
      <c r="A1815" s="58" t="s">
        <v>2968</v>
      </c>
      <c r="B1815" s="58" t="s">
        <v>3282</v>
      </c>
      <c r="C1815" s="58" t="s">
        <v>165</v>
      </c>
      <c r="D1815" s="59" t="s">
        <v>3346</v>
      </c>
      <c r="E1815" s="78" t="s">
        <v>3340</v>
      </c>
      <c r="F1815" s="58" t="s">
        <v>3282</v>
      </c>
    </row>
    <row r="1816" spans="1:6">
      <c r="A1816" s="58" t="s">
        <v>2240</v>
      </c>
      <c r="B1816" s="58" t="s">
        <v>3282</v>
      </c>
      <c r="C1816" s="58" t="s">
        <v>165</v>
      </c>
      <c r="D1816" s="59" t="s">
        <v>3346</v>
      </c>
      <c r="E1816" s="78" t="s">
        <v>3340</v>
      </c>
      <c r="F1816" s="58" t="s">
        <v>3282</v>
      </c>
    </row>
    <row r="1817" spans="1:6">
      <c r="A1817" s="58" t="s">
        <v>2670</v>
      </c>
      <c r="B1817" s="58" t="s">
        <v>3282</v>
      </c>
      <c r="C1817" s="58" t="s">
        <v>165</v>
      </c>
      <c r="D1817" s="59" t="s">
        <v>3346</v>
      </c>
      <c r="E1817" s="78" t="s">
        <v>3340</v>
      </c>
      <c r="F1817" s="58" t="s">
        <v>3282</v>
      </c>
    </row>
    <row r="1818" spans="1:6">
      <c r="A1818" s="58" t="s">
        <v>1720</v>
      </c>
      <c r="B1818" s="58" t="s">
        <v>3283</v>
      </c>
      <c r="C1818" s="58" t="s">
        <v>159</v>
      </c>
      <c r="D1818" s="59" t="s">
        <v>3346</v>
      </c>
      <c r="E1818" s="78" t="s">
        <v>3340</v>
      </c>
      <c r="F1818" s="58" t="s">
        <v>3283</v>
      </c>
    </row>
    <row r="1819" spans="1:6">
      <c r="A1819" s="58" t="s">
        <v>1622</v>
      </c>
      <c r="B1819" s="58" t="s">
        <v>3283</v>
      </c>
      <c r="C1819" s="58" t="s">
        <v>159</v>
      </c>
      <c r="D1819" s="59" t="s">
        <v>3346</v>
      </c>
      <c r="E1819" s="78" t="s">
        <v>3340</v>
      </c>
      <c r="F1819" s="58" t="s">
        <v>3283</v>
      </c>
    </row>
    <row r="1820" spans="1:6">
      <c r="A1820" s="58" t="s">
        <v>421</v>
      </c>
      <c r="B1820" s="58" t="s">
        <v>3283</v>
      </c>
      <c r="C1820" s="58" t="s">
        <v>159</v>
      </c>
      <c r="D1820" s="59" t="s">
        <v>3346</v>
      </c>
      <c r="E1820" s="78" t="s">
        <v>3340</v>
      </c>
      <c r="F1820" s="58" t="s">
        <v>3283</v>
      </c>
    </row>
    <row r="1821" spans="1:6">
      <c r="A1821" s="58" t="s">
        <v>2334</v>
      </c>
      <c r="B1821" s="58" t="s">
        <v>3283</v>
      </c>
      <c r="C1821" s="58" t="s">
        <v>159</v>
      </c>
      <c r="D1821" s="59" t="s">
        <v>3346</v>
      </c>
      <c r="E1821" s="78" t="s">
        <v>3340</v>
      </c>
      <c r="F1821" s="58" t="s">
        <v>3283</v>
      </c>
    </row>
    <row r="1822" spans="1:6">
      <c r="A1822" s="58" t="s">
        <v>1723</v>
      </c>
      <c r="B1822" s="58" t="s">
        <v>3283</v>
      </c>
      <c r="C1822" s="58" t="s">
        <v>159</v>
      </c>
      <c r="D1822" s="59" t="s">
        <v>3346</v>
      </c>
      <c r="E1822" s="78" t="s">
        <v>3340</v>
      </c>
      <c r="F1822" s="58" t="s">
        <v>3283</v>
      </c>
    </row>
    <row r="1823" spans="1:6">
      <c r="A1823" s="58" t="s">
        <v>2286</v>
      </c>
      <c r="B1823" s="58" t="s">
        <v>3283</v>
      </c>
      <c r="C1823" s="58" t="s">
        <v>159</v>
      </c>
      <c r="D1823" s="59" t="s">
        <v>3346</v>
      </c>
      <c r="E1823" s="78" t="s">
        <v>3340</v>
      </c>
      <c r="F1823" s="58" t="s">
        <v>3283</v>
      </c>
    </row>
    <row r="1824" spans="1:6">
      <c r="A1824" s="58" t="s">
        <v>1743</v>
      </c>
      <c r="B1824" s="58" t="s">
        <v>3283</v>
      </c>
      <c r="C1824" s="58" t="s">
        <v>159</v>
      </c>
      <c r="D1824" s="59" t="s">
        <v>3346</v>
      </c>
      <c r="E1824" s="78" t="s">
        <v>3340</v>
      </c>
      <c r="F1824" s="58" t="s">
        <v>3283</v>
      </c>
    </row>
    <row r="1825" spans="1:6">
      <c r="A1825" s="58" t="s">
        <v>2773</v>
      </c>
      <c r="B1825" s="58" t="s">
        <v>3283</v>
      </c>
      <c r="C1825" s="58" t="s">
        <v>159</v>
      </c>
      <c r="D1825" s="59" t="s">
        <v>3346</v>
      </c>
      <c r="E1825" s="78" t="s">
        <v>3340</v>
      </c>
      <c r="F1825" s="58" t="s">
        <v>3283</v>
      </c>
    </row>
    <row r="1826" spans="1:6">
      <c r="A1826" s="58" t="s">
        <v>2117</v>
      </c>
      <c r="B1826" s="58" t="s">
        <v>3283</v>
      </c>
      <c r="C1826" s="58" t="s">
        <v>159</v>
      </c>
      <c r="D1826" s="59" t="s">
        <v>3346</v>
      </c>
      <c r="E1826" s="78" t="s">
        <v>3340</v>
      </c>
      <c r="F1826" s="58" t="s">
        <v>3283</v>
      </c>
    </row>
    <row r="1827" spans="1:6">
      <c r="A1827" s="58" t="s">
        <v>1901</v>
      </c>
      <c r="B1827" s="58" t="s">
        <v>3283</v>
      </c>
      <c r="C1827" s="58" t="s">
        <v>159</v>
      </c>
      <c r="D1827" s="59" t="s">
        <v>3346</v>
      </c>
      <c r="E1827" s="78" t="s">
        <v>3340</v>
      </c>
      <c r="F1827" s="58" t="s">
        <v>3283</v>
      </c>
    </row>
    <row r="1828" spans="1:6">
      <c r="A1828" s="58" t="s">
        <v>2346</v>
      </c>
      <c r="B1828" s="58" t="s">
        <v>3283</v>
      </c>
      <c r="C1828" s="58" t="s">
        <v>159</v>
      </c>
      <c r="D1828" s="59" t="s">
        <v>3346</v>
      </c>
      <c r="E1828" s="78" t="s">
        <v>3340</v>
      </c>
      <c r="F1828" s="58" t="s">
        <v>3283</v>
      </c>
    </row>
    <row r="1829" spans="1:6">
      <c r="A1829" s="58" t="s">
        <v>2148</v>
      </c>
      <c r="B1829" s="58" t="s">
        <v>3283</v>
      </c>
      <c r="C1829" s="58" t="s">
        <v>159</v>
      </c>
      <c r="D1829" s="59" t="s">
        <v>3346</v>
      </c>
      <c r="E1829" s="78" t="s">
        <v>3340</v>
      </c>
      <c r="F1829" s="58" t="s">
        <v>3283</v>
      </c>
    </row>
    <row r="1830" spans="1:6">
      <c r="A1830" s="58" t="s">
        <v>1707</v>
      </c>
      <c r="B1830" s="58" t="s">
        <v>3283</v>
      </c>
      <c r="C1830" s="58" t="s">
        <v>159</v>
      </c>
      <c r="D1830" s="59" t="s">
        <v>3346</v>
      </c>
      <c r="E1830" s="78" t="s">
        <v>3340</v>
      </c>
      <c r="F1830" s="58" t="s">
        <v>3283</v>
      </c>
    </row>
    <row r="1831" spans="1:6">
      <c r="A1831" s="58" t="s">
        <v>2934</v>
      </c>
      <c r="B1831" s="58" t="s">
        <v>3283</v>
      </c>
      <c r="C1831" s="58" t="s">
        <v>159</v>
      </c>
      <c r="D1831" s="59" t="s">
        <v>3346</v>
      </c>
      <c r="E1831" s="78" t="s">
        <v>3340</v>
      </c>
      <c r="F1831" s="58" t="s">
        <v>3283</v>
      </c>
    </row>
    <row r="1832" spans="1:6">
      <c r="A1832" s="58" t="s">
        <v>1921</v>
      </c>
      <c r="B1832" s="58" t="s">
        <v>3283</v>
      </c>
      <c r="C1832" s="58" t="s">
        <v>159</v>
      </c>
      <c r="D1832" s="59" t="s">
        <v>3346</v>
      </c>
      <c r="E1832" s="78" t="s">
        <v>3340</v>
      </c>
      <c r="F1832" s="58" t="s">
        <v>3283</v>
      </c>
    </row>
    <row r="1833" spans="1:6">
      <c r="A1833" s="58" t="s">
        <v>2561</v>
      </c>
      <c r="B1833" s="58" t="s">
        <v>3283</v>
      </c>
      <c r="C1833" s="58" t="s">
        <v>159</v>
      </c>
      <c r="D1833" s="59" t="s">
        <v>3346</v>
      </c>
      <c r="E1833" s="78" t="s">
        <v>3340</v>
      </c>
      <c r="F1833" s="58" t="s">
        <v>3283</v>
      </c>
    </row>
    <row r="1834" spans="1:6">
      <c r="A1834" s="58" t="s">
        <v>402</v>
      </c>
      <c r="B1834" s="58" t="s">
        <v>3283</v>
      </c>
      <c r="C1834" s="58" t="s">
        <v>159</v>
      </c>
      <c r="D1834" s="59" t="s">
        <v>3346</v>
      </c>
      <c r="E1834" s="78" t="s">
        <v>3340</v>
      </c>
      <c r="F1834" s="58" t="s">
        <v>3283</v>
      </c>
    </row>
    <row r="1835" spans="1:6">
      <c r="A1835" s="58" t="s">
        <v>427</v>
      </c>
      <c r="B1835" s="58" t="s">
        <v>3283</v>
      </c>
      <c r="C1835" s="58" t="s">
        <v>159</v>
      </c>
      <c r="D1835" s="59" t="s">
        <v>3346</v>
      </c>
      <c r="E1835" s="78" t="s">
        <v>3340</v>
      </c>
      <c r="F1835" s="58" t="s">
        <v>3283</v>
      </c>
    </row>
    <row r="1836" spans="1:6">
      <c r="A1836" s="58" t="s">
        <v>2246</v>
      </c>
      <c r="B1836" s="58" t="s">
        <v>3283</v>
      </c>
      <c r="C1836" s="58" t="s">
        <v>159</v>
      </c>
      <c r="D1836" s="59" t="s">
        <v>3346</v>
      </c>
      <c r="E1836" s="78" t="s">
        <v>3340</v>
      </c>
      <c r="F1836" s="58" t="s">
        <v>3283</v>
      </c>
    </row>
    <row r="1837" spans="1:6">
      <c r="A1837" s="58" t="s">
        <v>293</v>
      </c>
      <c r="B1837" s="58" t="s">
        <v>3283</v>
      </c>
      <c r="C1837" s="58" t="s">
        <v>159</v>
      </c>
      <c r="D1837" s="59" t="s">
        <v>3346</v>
      </c>
      <c r="E1837" s="78" t="s">
        <v>3340</v>
      </c>
      <c r="F1837" s="58" t="s">
        <v>3283</v>
      </c>
    </row>
    <row r="1838" spans="1:6">
      <c r="A1838" s="58" t="s">
        <v>2572</v>
      </c>
      <c r="B1838" s="58" t="s">
        <v>3283</v>
      </c>
      <c r="C1838" s="58" t="s">
        <v>159</v>
      </c>
      <c r="D1838" s="59" t="s">
        <v>3346</v>
      </c>
      <c r="E1838" s="78" t="s">
        <v>3340</v>
      </c>
      <c r="F1838" s="58" t="s">
        <v>3283</v>
      </c>
    </row>
    <row r="1839" spans="1:6">
      <c r="A1839" s="58" t="s">
        <v>1937</v>
      </c>
      <c r="B1839" s="58" t="s">
        <v>3283</v>
      </c>
      <c r="C1839" s="58" t="s">
        <v>159</v>
      </c>
      <c r="D1839" s="59" t="s">
        <v>3346</v>
      </c>
      <c r="E1839" s="78" t="s">
        <v>3340</v>
      </c>
      <c r="F1839" s="58" t="s">
        <v>3283</v>
      </c>
    </row>
    <row r="1840" spans="1:6">
      <c r="A1840" s="58" t="s">
        <v>453</v>
      </c>
      <c r="B1840" s="58" t="s">
        <v>3283</v>
      </c>
      <c r="C1840" s="58" t="s">
        <v>159</v>
      </c>
      <c r="D1840" s="59" t="s">
        <v>3346</v>
      </c>
      <c r="E1840" s="78" t="s">
        <v>3340</v>
      </c>
      <c r="F1840" s="58" t="s">
        <v>3283</v>
      </c>
    </row>
    <row r="1841" spans="1:6">
      <c r="A1841" s="58" t="s">
        <v>2963</v>
      </c>
      <c r="B1841" s="58" t="s">
        <v>3283</v>
      </c>
      <c r="C1841" s="58" t="s">
        <v>159</v>
      </c>
      <c r="D1841" s="59" t="s">
        <v>3346</v>
      </c>
      <c r="E1841" s="78" t="s">
        <v>3340</v>
      </c>
      <c r="F1841" s="58" t="s">
        <v>3283</v>
      </c>
    </row>
    <row r="1842" spans="1:6">
      <c r="A1842" s="58" t="s">
        <v>2718</v>
      </c>
      <c r="B1842" s="58" t="s">
        <v>3283</v>
      </c>
      <c r="C1842" s="58" t="s">
        <v>159</v>
      </c>
      <c r="D1842" s="59" t="s">
        <v>3346</v>
      </c>
      <c r="E1842" s="78" t="s">
        <v>3340</v>
      </c>
      <c r="F1842" s="58" t="s">
        <v>3283</v>
      </c>
    </row>
    <row r="1843" spans="1:6">
      <c r="A1843" s="58" t="s">
        <v>2691</v>
      </c>
      <c r="B1843" s="58" t="s">
        <v>3283</v>
      </c>
      <c r="C1843" s="58" t="s">
        <v>159</v>
      </c>
      <c r="D1843" s="59" t="s">
        <v>3346</v>
      </c>
      <c r="E1843" s="78" t="s">
        <v>3340</v>
      </c>
      <c r="F1843" s="58" t="s">
        <v>3283</v>
      </c>
    </row>
    <row r="1844" spans="1:6">
      <c r="A1844" s="58" t="s">
        <v>1989</v>
      </c>
      <c r="B1844" s="58" t="s">
        <v>3283</v>
      </c>
      <c r="C1844" s="58" t="s">
        <v>159</v>
      </c>
      <c r="D1844" s="59" t="s">
        <v>3346</v>
      </c>
      <c r="E1844" s="78" t="s">
        <v>3340</v>
      </c>
      <c r="F1844" s="58" t="s">
        <v>3283</v>
      </c>
    </row>
    <row r="1845" spans="1:6">
      <c r="A1845" s="58" t="s">
        <v>396</v>
      </c>
      <c r="B1845" s="58" t="s">
        <v>3283</v>
      </c>
      <c r="C1845" s="58" t="s">
        <v>159</v>
      </c>
      <c r="D1845" s="59" t="s">
        <v>3346</v>
      </c>
      <c r="E1845" s="78" t="s">
        <v>3340</v>
      </c>
      <c r="F1845" s="58" t="s">
        <v>3283</v>
      </c>
    </row>
    <row r="1846" spans="1:6">
      <c r="A1846" s="58" t="s">
        <v>1730</v>
      </c>
      <c r="B1846" s="58" t="s">
        <v>3283</v>
      </c>
      <c r="C1846" s="58" t="s">
        <v>159</v>
      </c>
      <c r="D1846" s="59" t="s">
        <v>3346</v>
      </c>
      <c r="E1846" s="78" t="s">
        <v>3340</v>
      </c>
      <c r="F1846" s="58" t="s">
        <v>3283</v>
      </c>
    </row>
    <row r="1847" spans="1:6">
      <c r="A1847" s="58" t="s">
        <v>2938</v>
      </c>
      <c r="B1847" s="58" t="s">
        <v>3283</v>
      </c>
      <c r="C1847" s="58" t="s">
        <v>159</v>
      </c>
      <c r="D1847" s="59" t="s">
        <v>3346</v>
      </c>
      <c r="E1847" s="78" t="s">
        <v>3340</v>
      </c>
      <c r="F1847" s="58" t="s">
        <v>3283</v>
      </c>
    </row>
    <row r="1848" spans="1:6">
      <c r="A1848" s="58" t="s">
        <v>2626</v>
      </c>
      <c r="B1848" s="58" t="s">
        <v>3283</v>
      </c>
      <c r="C1848" s="58" t="s">
        <v>159</v>
      </c>
      <c r="D1848" s="59" t="s">
        <v>3346</v>
      </c>
      <c r="E1848" s="78" t="s">
        <v>3340</v>
      </c>
      <c r="F1848" s="58" t="s">
        <v>3283</v>
      </c>
    </row>
    <row r="1849" spans="1:6">
      <c r="A1849" s="58" t="s">
        <v>431</v>
      </c>
      <c r="B1849" s="58" t="s">
        <v>3283</v>
      </c>
      <c r="C1849" s="58" t="s">
        <v>159</v>
      </c>
      <c r="D1849" s="59" t="s">
        <v>3346</v>
      </c>
      <c r="E1849" s="78" t="s">
        <v>3340</v>
      </c>
      <c r="F1849" s="58" t="s">
        <v>3283</v>
      </c>
    </row>
    <row r="1850" spans="1:6">
      <c r="A1850" s="58" t="s">
        <v>1606</v>
      </c>
      <c r="B1850" s="58" t="s">
        <v>3283</v>
      </c>
      <c r="C1850" s="58" t="s">
        <v>159</v>
      </c>
      <c r="D1850" s="59" t="s">
        <v>3346</v>
      </c>
      <c r="E1850" s="78" t="s">
        <v>3340</v>
      </c>
      <c r="F1850" s="58" t="s">
        <v>3283</v>
      </c>
    </row>
    <row r="1851" spans="1:6">
      <c r="A1851" s="58" t="s">
        <v>383</v>
      </c>
      <c r="B1851" s="58" t="s">
        <v>3283</v>
      </c>
      <c r="C1851" s="58" t="s">
        <v>159</v>
      </c>
      <c r="D1851" s="59" t="s">
        <v>3346</v>
      </c>
      <c r="E1851" s="78" t="s">
        <v>3340</v>
      </c>
      <c r="F1851" s="58" t="s">
        <v>3283</v>
      </c>
    </row>
    <row r="1852" spans="1:6">
      <c r="A1852" s="58" t="s">
        <v>2153</v>
      </c>
      <c r="B1852" s="58" t="s">
        <v>3283</v>
      </c>
      <c r="C1852" s="58" t="s">
        <v>3357</v>
      </c>
      <c r="D1852" s="59" t="s">
        <v>3346</v>
      </c>
      <c r="E1852" s="78" t="s">
        <v>3340</v>
      </c>
      <c r="F1852" s="58" t="s">
        <v>3283</v>
      </c>
    </row>
    <row r="1853" spans="1:6">
      <c r="A1853" s="58" t="s">
        <v>1848</v>
      </c>
      <c r="B1853" s="58" t="s">
        <v>3283</v>
      </c>
      <c r="C1853" s="58" t="s">
        <v>3357</v>
      </c>
      <c r="D1853" s="59" t="s">
        <v>3346</v>
      </c>
      <c r="E1853" s="78" t="s">
        <v>3340</v>
      </c>
      <c r="F1853" s="58" t="s">
        <v>3283</v>
      </c>
    </row>
    <row r="1854" spans="1:6">
      <c r="A1854" s="58" t="s">
        <v>432</v>
      </c>
      <c r="B1854" s="58" t="s">
        <v>3283</v>
      </c>
      <c r="C1854" s="58" t="s">
        <v>3357</v>
      </c>
      <c r="D1854" s="59" t="s">
        <v>3346</v>
      </c>
      <c r="E1854" s="78" t="s">
        <v>3340</v>
      </c>
      <c r="F1854" s="58" t="s">
        <v>3283</v>
      </c>
    </row>
    <row r="1855" spans="1:6">
      <c r="A1855" s="58" t="s">
        <v>2034</v>
      </c>
      <c r="B1855" s="58" t="s">
        <v>3283</v>
      </c>
      <c r="C1855" s="58" t="s">
        <v>3357</v>
      </c>
      <c r="D1855" s="59" t="s">
        <v>3346</v>
      </c>
      <c r="E1855" s="78" t="s">
        <v>3340</v>
      </c>
      <c r="F1855" s="58" t="s">
        <v>3283</v>
      </c>
    </row>
    <row r="1856" spans="1:6">
      <c r="A1856" s="58" t="s">
        <v>2870</v>
      </c>
      <c r="B1856" s="58" t="s">
        <v>3283</v>
      </c>
      <c r="C1856" s="58" t="s">
        <v>3357</v>
      </c>
      <c r="D1856" s="59" t="s">
        <v>3346</v>
      </c>
      <c r="E1856" s="78" t="s">
        <v>3340</v>
      </c>
      <c r="F1856" s="58" t="s">
        <v>3283</v>
      </c>
    </row>
    <row r="1857" spans="1:6">
      <c r="A1857" s="58" t="s">
        <v>2871</v>
      </c>
      <c r="B1857" s="58" t="s">
        <v>3283</v>
      </c>
      <c r="C1857" s="58" t="s">
        <v>3357</v>
      </c>
      <c r="D1857" s="59" t="s">
        <v>3346</v>
      </c>
      <c r="E1857" s="78" t="s">
        <v>3340</v>
      </c>
      <c r="F1857" s="58" t="s">
        <v>3283</v>
      </c>
    </row>
    <row r="1858" spans="1:6">
      <c r="A1858" s="58" t="s">
        <v>2964</v>
      </c>
      <c r="B1858" s="58" t="s">
        <v>3283</v>
      </c>
      <c r="C1858" s="58" t="s">
        <v>3357</v>
      </c>
      <c r="D1858" s="59" t="s">
        <v>3346</v>
      </c>
      <c r="E1858" s="78" t="s">
        <v>3340</v>
      </c>
      <c r="F1858" s="58" t="s">
        <v>3283</v>
      </c>
    </row>
    <row r="1859" spans="1:6">
      <c r="A1859" s="58" t="s">
        <v>1734</v>
      </c>
      <c r="B1859" s="58" t="s">
        <v>3283</v>
      </c>
      <c r="C1859" s="58" t="s">
        <v>3357</v>
      </c>
      <c r="D1859" s="59" t="s">
        <v>3346</v>
      </c>
      <c r="E1859" s="78" t="s">
        <v>3340</v>
      </c>
      <c r="F1859" s="58" t="s">
        <v>3283</v>
      </c>
    </row>
    <row r="1860" spans="1:6">
      <c r="A1860" s="58" t="s">
        <v>2296</v>
      </c>
      <c r="B1860" s="58" t="s">
        <v>3283</v>
      </c>
      <c r="C1860" s="58" t="s">
        <v>3357</v>
      </c>
      <c r="D1860" s="59" t="s">
        <v>3346</v>
      </c>
      <c r="E1860" s="78" t="s">
        <v>3340</v>
      </c>
      <c r="F1860" s="58" t="s">
        <v>3283</v>
      </c>
    </row>
    <row r="1861" spans="1:6">
      <c r="A1861" s="58" t="s">
        <v>2982</v>
      </c>
      <c r="B1861" s="58" t="s">
        <v>3283</v>
      </c>
      <c r="C1861" s="58" t="s">
        <v>3357</v>
      </c>
      <c r="D1861" s="59" t="s">
        <v>3346</v>
      </c>
      <c r="E1861" s="78" t="s">
        <v>3340</v>
      </c>
      <c r="F1861" s="58" t="s">
        <v>3283</v>
      </c>
    </row>
    <row r="1862" spans="1:6">
      <c r="A1862" s="58" t="s">
        <v>2124</v>
      </c>
      <c r="B1862" s="58" t="s">
        <v>3283</v>
      </c>
      <c r="C1862" s="58" t="s">
        <v>3357</v>
      </c>
      <c r="D1862" s="59" t="s">
        <v>3346</v>
      </c>
      <c r="E1862" s="78" t="s">
        <v>3340</v>
      </c>
      <c r="F1862" s="58" t="s">
        <v>3283</v>
      </c>
    </row>
    <row r="1863" spans="1:6">
      <c r="A1863" s="58" t="s">
        <v>416</v>
      </c>
      <c r="B1863" s="58" t="s">
        <v>3283</v>
      </c>
      <c r="C1863" s="58" t="s">
        <v>3357</v>
      </c>
      <c r="D1863" s="59" t="s">
        <v>3346</v>
      </c>
      <c r="E1863" s="78" t="s">
        <v>3340</v>
      </c>
      <c r="F1863" s="58" t="s">
        <v>3283</v>
      </c>
    </row>
    <row r="1864" spans="1:6">
      <c r="A1864" s="58" t="s">
        <v>2300</v>
      </c>
      <c r="B1864" s="58" t="s">
        <v>3283</v>
      </c>
      <c r="C1864" s="58" t="s">
        <v>3357</v>
      </c>
      <c r="D1864" s="59" t="s">
        <v>3346</v>
      </c>
      <c r="E1864" s="78" t="s">
        <v>3340</v>
      </c>
      <c r="F1864" s="58" t="s">
        <v>3283</v>
      </c>
    </row>
    <row r="1865" spans="1:6">
      <c r="A1865" s="58" t="s">
        <v>1756</v>
      </c>
      <c r="B1865" s="58" t="s">
        <v>3283</v>
      </c>
      <c r="C1865" s="58" t="s">
        <v>3357</v>
      </c>
      <c r="D1865" s="59" t="s">
        <v>3346</v>
      </c>
      <c r="E1865" s="78" t="s">
        <v>3340</v>
      </c>
      <c r="F1865" s="58" t="s">
        <v>3283</v>
      </c>
    </row>
    <row r="1866" spans="1:6">
      <c r="A1866" s="58" t="s">
        <v>2324</v>
      </c>
      <c r="B1866" s="58" t="s">
        <v>3283</v>
      </c>
      <c r="C1866" s="58" t="s">
        <v>3357</v>
      </c>
      <c r="D1866" s="59" t="s">
        <v>3346</v>
      </c>
      <c r="E1866" s="78" t="s">
        <v>3340</v>
      </c>
      <c r="F1866" s="58" t="s">
        <v>3283</v>
      </c>
    </row>
    <row r="1867" spans="1:6">
      <c r="A1867" s="58" t="s">
        <v>2181</v>
      </c>
      <c r="B1867" s="58" t="s">
        <v>3283</v>
      </c>
      <c r="C1867" s="58" t="s">
        <v>3357</v>
      </c>
      <c r="D1867" s="59" t="s">
        <v>3346</v>
      </c>
      <c r="E1867" s="78" t="s">
        <v>3340</v>
      </c>
      <c r="F1867" s="58" t="s">
        <v>3283</v>
      </c>
    </row>
    <row r="1868" spans="1:6">
      <c r="A1868" s="58" t="s">
        <v>1876</v>
      </c>
      <c r="B1868" s="58" t="s">
        <v>3283</v>
      </c>
      <c r="C1868" s="58" t="s">
        <v>3357</v>
      </c>
      <c r="D1868" s="59" t="s">
        <v>3346</v>
      </c>
      <c r="E1868" s="78" t="s">
        <v>3340</v>
      </c>
      <c r="F1868" s="58" t="s">
        <v>3283</v>
      </c>
    </row>
    <row r="1869" spans="1:6">
      <c r="A1869" s="58" t="s">
        <v>2713</v>
      </c>
      <c r="B1869" s="58" t="s">
        <v>3283</v>
      </c>
      <c r="C1869" s="58" t="s">
        <v>3357</v>
      </c>
      <c r="D1869" s="59" t="s">
        <v>3346</v>
      </c>
      <c r="E1869" s="78" t="s">
        <v>3340</v>
      </c>
      <c r="F1869" s="58" t="s">
        <v>3283</v>
      </c>
    </row>
    <row r="1870" spans="1:6">
      <c r="A1870" s="58" t="s">
        <v>2675</v>
      </c>
      <c r="B1870" s="58" t="s">
        <v>3283</v>
      </c>
      <c r="C1870" s="58" t="s">
        <v>3357</v>
      </c>
      <c r="D1870" s="59" t="s">
        <v>3346</v>
      </c>
      <c r="E1870" s="78" t="s">
        <v>3340</v>
      </c>
      <c r="F1870" s="58" t="s">
        <v>3283</v>
      </c>
    </row>
    <row r="1871" spans="1:6">
      <c r="A1871" s="58" t="s">
        <v>287</v>
      </c>
      <c r="B1871" s="58" t="s">
        <v>3283</v>
      </c>
      <c r="C1871" s="58" t="s">
        <v>3357</v>
      </c>
      <c r="D1871" s="59" t="s">
        <v>3346</v>
      </c>
      <c r="E1871" s="78" t="s">
        <v>3340</v>
      </c>
      <c r="F1871" s="58" t="s">
        <v>3283</v>
      </c>
    </row>
    <row r="1872" spans="1:6">
      <c r="A1872" s="58" t="s">
        <v>191</v>
      </c>
      <c r="B1872" s="58" t="s">
        <v>3283</v>
      </c>
      <c r="C1872" s="58" t="s">
        <v>3357</v>
      </c>
      <c r="D1872" s="59" t="s">
        <v>3346</v>
      </c>
      <c r="E1872" s="78" t="s">
        <v>3340</v>
      </c>
      <c r="F1872" s="58" t="s">
        <v>3283</v>
      </c>
    </row>
    <row r="1873" spans="1:6">
      <c r="A1873" s="58" t="s">
        <v>2984</v>
      </c>
      <c r="B1873" s="58" t="s">
        <v>3283</v>
      </c>
      <c r="C1873" s="58" t="s">
        <v>3357</v>
      </c>
      <c r="D1873" s="59" t="s">
        <v>3346</v>
      </c>
      <c r="E1873" s="78" t="s">
        <v>3340</v>
      </c>
      <c r="F1873" s="58" t="s">
        <v>3283</v>
      </c>
    </row>
    <row r="1874" spans="1:6">
      <c r="A1874" s="58" t="s">
        <v>2530</v>
      </c>
      <c r="B1874" s="58" t="s">
        <v>3283</v>
      </c>
      <c r="C1874" s="58" t="s">
        <v>3357</v>
      </c>
      <c r="D1874" s="59" t="s">
        <v>3346</v>
      </c>
      <c r="E1874" s="78" t="s">
        <v>3340</v>
      </c>
      <c r="F1874" s="58" t="s">
        <v>3283</v>
      </c>
    </row>
    <row r="1875" spans="1:6">
      <c r="A1875" s="58" t="s">
        <v>2720</v>
      </c>
      <c r="B1875" s="58" t="s">
        <v>3283</v>
      </c>
      <c r="C1875" s="58" t="s">
        <v>3357</v>
      </c>
      <c r="D1875" s="59" t="s">
        <v>3346</v>
      </c>
      <c r="E1875" s="78" t="s">
        <v>3340</v>
      </c>
      <c r="F1875" s="58" t="s">
        <v>3283</v>
      </c>
    </row>
    <row r="1876" spans="1:6">
      <c r="A1876" s="58" t="s">
        <v>2342</v>
      </c>
      <c r="B1876" s="58" t="s">
        <v>3283</v>
      </c>
      <c r="C1876" s="58" t="s">
        <v>3357</v>
      </c>
      <c r="D1876" s="59" t="s">
        <v>3346</v>
      </c>
      <c r="E1876" s="78" t="s">
        <v>3340</v>
      </c>
      <c r="F1876" s="58" t="s">
        <v>3283</v>
      </c>
    </row>
    <row r="1877" spans="1:6">
      <c r="A1877" s="58" t="s">
        <v>1808</v>
      </c>
      <c r="B1877" s="58" t="s">
        <v>3283</v>
      </c>
      <c r="C1877" s="58" t="s">
        <v>3357</v>
      </c>
      <c r="D1877" s="59" t="s">
        <v>3346</v>
      </c>
      <c r="E1877" s="78" t="s">
        <v>3340</v>
      </c>
      <c r="F1877" s="58" t="s">
        <v>3283</v>
      </c>
    </row>
    <row r="1878" spans="1:6">
      <c r="A1878" s="58" t="s">
        <v>2309</v>
      </c>
      <c r="B1878" s="58" t="s">
        <v>3283</v>
      </c>
      <c r="C1878" s="58" t="s">
        <v>3357</v>
      </c>
      <c r="D1878" s="59" t="s">
        <v>3346</v>
      </c>
      <c r="E1878" s="78" t="s">
        <v>3340</v>
      </c>
      <c r="F1878" s="58" t="s">
        <v>3283</v>
      </c>
    </row>
    <row r="1879" spans="1:6">
      <c r="A1879" s="58" t="s">
        <v>2128</v>
      </c>
      <c r="B1879" s="58" t="s">
        <v>3283</v>
      </c>
      <c r="C1879" s="58" t="s">
        <v>3357</v>
      </c>
      <c r="D1879" s="59" t="s">
        <v>3346</v>
      </c>
      <c r="E1879" s="78" t="s">
        <v>3340</v>
      </c>
      <c r="F1879" s="58" t="s">
        <v>3283</v>
      </c>
    </row>
    <row r="1880" spans="1:6">
      <c r="A1880" s="58" t="s">
        <v>2956</v>
      </c>
      <c r="B1880" s="58" t="s">
        <v>3283</v>
      </c>
      <c r="C1880" s="58" t="s">
        <v>3357</v>
      </c>
      <c r="D1880" s="59" t="s">
        <v>3346</v>
      </c>
      <c r="E1880" s="78" t="s">
        <v>3340</v>
      </c>
      <c r="F1880" s="58" t="s">
        <v>3283</v>
      </c>
    </row>
    <row r="1881" spans="1:6">
      <c r="A1881" s="58" t="s">
        <v>449</v>
      </c>
      <c r="B1881" s="58" t="s">
        <v>3283</v>
      </c>
      <c r="C1881" s="58" t="s">
        <v>3357</v>
      </c>
      <c r="D1881" s="59" t="s">
        <v>3346</v>
      </c>
      <c r="E1881" s="78" t="s">
        <v>3340</v>
      </c>
      <c r="F1881" s="58" t="s">
        <v>3283</v>
      </c>
    </row>
    <row r="1882" spans="1:6">
      <c r="A1882" s="58" t="s">
        <v>1761</v>
      </c>
      <c r="B1882" s="58" t="s">
        <v>3283</v>
      </c>
      <c r="C1882" s="58" t="s">
        <v>3357</v>
      </c>
      <c r="D1882" s="59" t="s">
        <v>3346</v>
      </c>
      <c r="E1882" s="78" t="s">
        <v>3340</v>
      </c>
      <c r="F1882" s="58" t="s">
        <v>3283</v>
      </c>
    </row>
    <row r="1883" spans="1:6">
      <c r="A1883" s="58" t="s">
        <v>2111</v>
      </c>
      <c r="B1883" s="58" t="s">
        <v>3283</v>
      </c>
      <c r="C1883" s="58" t="s">
        <v>3357</v>
      </c>
      <c r="D1883" s="59" t="s">
        <v>3346</v>
      </c>
      <c r="E1883" s="78" t="s">
        <v>3340</v>
      </c>
      <c r="F1883" s="58" t="s">
        <v>3283</v>
      </c>
    </row>
    <row r="1884" spans="1:6">
      <c r="A1884" s="58" t="s">
        <v>2378</v>
      </c>
      <c r="B1884" s="58" t="s">
        <v>3283</v>
      </c>
      <c r="C1884" s="58" t="s">
        <v>3357</v>
      </c>
      <c r="D1884" s="59" t="s">
        <v>3346</v>
      </c>
      <c r="E1884" s="78" t="s">
        <v>3340</v>
      </c>
      <c r="F1884" s="58" t="s">
        <v>3283</v>
      </c>
    </row>
    <row r="1885" spans="1:6">
      <c r="A1885" s="58" t="s">
        <v>260</v>
      </c>
      <c r="B1885" s="58" t="s">
        <v>932</v>
      </c>
      <c r="C1885" s="58" t="s">
        <v>215</v>
      </c>
      <c r="D1885" s="59" t="s">
        <v>3345</v>
      </c>
      <c r="E1885" s="78" t="s">
        <v>3341</v>
      </c>
      <c r="F1885" s="58" t="s">
        <v>932</v>
      </c>
    </row>
    <row r="1886" spans="1:6">
      <c r="A1886" s="58" t="s">
        <v>2215</v>
      </c>
      <c r="B1886" s="58" t="s">
        <v>932</v>
      </c>
      <c r="C1886" s="58" t="s">
        <v>215</v>
      </c>
      <c r="D1886" s="59" t="s">
        <v>3345</v>
      </c>
      <c r="E1886" s="78" t="s">
        <v>3341</v>
      </c>
      <c r="F1886" s="58" t="s">
        <v>932</v>
      </c>
    </row>
    <row r="1887" spans="1:6">
      <c r="A1887" s="58" t="s">
        <v>1621</v>
      </c>
      <c r="B1887" s="58" t="s">
        <v>932</v>
      </c>
      <c r="C1887" s="58" t="s">
        <v>215</v>
      </c>
      <c r="D1887" s="59" t="s">
        <v>3345</v>
      </c>
      <c r="E1887" s="78" t="s">
        <v>3341</v>
      </c>
      <c r="F1887" s="58" t="s">
        <v>932</v>
      </c>
    </row>
    <row r="1888" spans="1:6">
      <c r="A1888" s="58" t="s">
        <v>193</v>
      </c>
      <c r="B1888" s="58" t="s">
        <v>932</v>
      </c>
      <c r="C1888" s="58" t="s">
        <v>215</v>
      </c>
      <c r="D1888" s="59" t="s">
        <v>3345</v>
      </c>
      <c r="E1888" s="78" t="s">
        <v>3341</v>
      </c>
      <c r="F1888" s="58" t="s">
        <v>932</v>
      </c>
    </row>
    <row r="1889" spans="1:6">
      <c r="A1889" s="58" t="s">
        <v>1888</v>
      </c>
      <c r="B1889" s="58" t="s">
        <v>932</v>
      </c>
      <c r="C1889" s="58" t="s">
        <v>215</v>
      </c>
      <c r="D1889" s="59" t="s">
        <v>3345</v>
      </c>
      <c r="E1889" s="78" t="s">
        <v>3341</v>
      </c>
      <c r="F1889" s="58" t="s">
        <v>932</v>
      </c>
    </row>
    <row r="1890" spans="1:6">
      <c r="A1890" s="58" t="s">
        <v>2216</v>
      </c>
      <c r="B1890" s="58" t="s">
        <v>932</v>
      </c>
      <c r="C1890" s="58" t="s">
        <v>215</v>
      </c>
      <c r="D1890" s="59" t="s">
        <v>3345</v>
      </c>
      <c r="E1890" s="78" t="s">
        <v>3341</v>
      </c>
      <c r="F1890" s="58" t="s">
        <v>932</v>
      </c>
    </row>
    <row r="1891" spans="1:6">
      <c r="A1891" s="58" t="s">
        <v>211</v>
      </c>
      <c r="B1891" s="58" t="s">
        <v>932</v>
      </c>
      <c r="C1891" s="58" t="s">
        <v>215</v>
      </c>
      <c r="D1891" s="59" t="s">
        <v>3345</v>
      </c>
      <c r="E1891" s="78" t="s">
        <v>3341</v>
      </c>
      <c r="F1891" s="58" t="s">
        <v>932</v>
      </c>
    </row>
    <row r="1892" spans="1:6">
      <c r="A1892" s="58" t="s">
        <v>1722</v>
      </c>
      <c r="B1892" s="58" t="s">
        <v>932</v>
      </c>
      <c r="C1892" s="58" t="s">
        <v>215</v>
      </c>
      <c r="D1892" s="59" t="s">
        <v>3345</v>
      </c>
      <c r="E1892" s="78" t="s">
        <v>3341</v>
      </c>
      <c r="F1892" s="58" t="s">
        <v>932</v>
      </c>
    </row>
    <row r="1893" spans="1:6">
      <c r="A1893" s="58" t="s">
        <v>3110</v>
      </c>
      <c r="B1893" s="58" t="s">
        <v>932</v>
      </c>
      <c r="C1893" s="58" t="s">
        <v>215</v>
      </c>
      <c r="D1893" s="59" t="s">
        <v>3345</v>
      </c>
      <c r="E1893" s="78" t="s">
        <v>3341</v>
      </c>
      <c r="F1893" s="58" t="s">
        <v>932</v>
      </c>
    </row>
    <row r="1894" spans="1:6">
      <c r="A1894" s="58" t="s">
        <v>202</v>
      </c>
      <c r="B1894" s="58" t="s">
        <v>932</v>
      </c>
      <c r="C1894" s="58" t="s">
        <v>215</v>
      </c>
      <c r="D1894" s="59" t="s">
        <v>3345</v>
      </c>
      <c r="E1894" s="78" t="s">
        <v>3341</v>
      </c>
      <c r="F1894" s="58" t="s">
        <v>932</v>
      </c>
    </row>
    <row r="1895" spans="1:6">
      <c r="A1895" s="58" t="s">
        <v>2970</v>
      </c>
      <c r="B1895" s="58" t="s">
        <v>932</v>
      </c>
      <c r="C1895" s="58" t="s">
        <v>215</v>
      </c>
      <c r="D1895" s="59" t="s">
        <v>3345</v>
      </c>
      <c r="E1895" s="78" t="s">
        <v>3341</v>
      </c>
      <c r="F1895" s="58" t="s">
        <v>932</v>
      </c>
    </row>
    <row r="1896" spans="1:6">
      <c r="A1896" s="58" t="s">
        <v>2851</v>
      </c>
      <c r="B1896" s="58" t="s">
        <v>932</v>
      </c>
      <c r="C1896" s="58" t="s">
        <v>215</v>
      </c>
      <c r="D1896" s="59" t="s">
        <v>3345</v>
      </c>
      <c r="E1896" s="78" t="s">
        <v>3341</v>
      </c>
      <c r="F1896" s="58" t="s">
        <v>932</v>
      </c>
    </row>
    <row r="1897" spans="1:6">
      <c r="A1897" s="58" t="s">
        <v>1588</v>
      </c>
      <c r="B1897" s="58" t="s">
        <v>932</v>
      </c>
      <c r="C1897" s="58" t="s">
        <v>215</v>
      </c>
      <c r="D1897" s="59" t="s">
        <v>3345</v>
      </c>
      <c r="E1897" s="78" t="s">
        <v>3341</v>
      </c>
      <c r="F1897" s="58" t="s">
        <v>932</v>
      </c>
    </row>
    <row r="1898" spans="1:6">
      <c r="A1898" s="58" t="s">
        <v>1815</v>
      </c>
      <c r="B1898" s="58" t="s">
        <v>932</v>
      </c>
      <c r="C1898" s="58" t="s">
        <v>215</v>
      </c>
      <c r="D1898" s="59" t="s">
        <v>3345</v>
      </c>
      <c r="E1898" s="78" t="s">
        <v>3341</v>
      </c>
      <c r="F1898" s="58" t="s">
        <v>932</v>
      </c>
    </row>
    <row r="1899" spans="1:6">
      <c r="A1899" s="58" t="s">
        <v>1694</v>
      </c>
      <c r="B1899" s="58" t="s">
        <v>932</v>
      </c>
      <c r="C1899" s="58" t="s">
        <v>215</v>
      </c>
      <c r="D1899" s="59" t="s">
        <v>3345</v>
      </c>
      <c r="E1899" s="78" t="s">
        <v>3341</v>
      </c>
      <c r="F1899" s="58" t="s">
        <v>932</v>
      </c>
    </row>
    <row r="1900" spans="1:6">
      <c r="A1900" s="58" t="s">
        <v>1846</v>
      </c>
      <c r="B1900" s="58" t="s">
        <v>932</v>
      </c>
      <c r="C1900" s="58" t="s">
        <v>215</v>
      </c>
      <c r="D1900" s="59" t="s">
        <v>3345</v>
      </c>
      <c r="E1900" s="78" t="s">
        <v>3341</v>
      </c>
      <c r="F1900" s="58" t="s">
        <v>932</v>
      </c>
    </row>
    <row r="1901" spans="1:6">
      <c r="A1901" s="58" t="s">
        <v>2811</v>
      </c>
      <c r="B1901" s="58" t="s">
        <v>932</v>
      </c>
      <c r="C1901" s="58" t="s">
        <v>215</v>
      </c>
      <c r="D1901" s="59" t="s">
        <v>3345</v>
      </c>
      <c r="E1901" s="78" t="s">
        <v>3341</v>
      </c>
      <c r="F1901" s="58" t="s">
        <v>932</v>
      </c>
    </row>
    <row r="1902" spans="1:6">
      <c r="A1902" s="58" t="s">
        <v>2170</v>
      </c>
      <c r="B1902" s="58" t="s">
        <v>932</v>
      </c>
      <c r="C1902" s="58" t="s">
        <v>215</v>
      </c>
      <c r="D1902" s="59" t="s">
        <v>3345</v>
      </c>
      <c r="E1902" s="78" t="s">
        <v>3341</v>
      </c>
      <c r="F1902" s="58" t="s">
        <v>932</v>
      </c>
    </row>
    <row r="1903" spans="1:6">
      <c r="A1903" s="58" t="s">
        <v>1916</v>
      </c>
      <c r="B1903" s="58" t="s">
        <v>932</v>
      </c>
      <c r="C1903" s="58" t="s">
        <v>215</v>
      </c>
      <c r="D1903" s="59" t="s">
        <v>3345</v>
      </c>
      <c r="E1903" s="78" t="s">
        <v>3341</v>
      </c>
      <c r="F1903" s="58" t="s">
        <v>932</v>
      </c>
    </row>
    <row r="1904" spans="1:6">
      <c r="A1904" s="58" t="s">
        <v>2450</v>
      </c>
      <c r="B1904" s="58" t="s">
        <v>932</v>
      </c>
      <c r="C1904" s="58" t="s">
        <v>215</v>
      </c>
      <c r="D1904" s="59" t="s">
        <v>3345</v>
      </c>
      <c r="E1904" s="78" t="s">
        <v>3341</v>
      </c>
      <c r="F1904" s="58" t="s">
        <v>932</v>
      </c>
    </row>
    <row r="1905" spans="1:6">
      <c r="A1905" s="58" t="s">
        <v>2579</v>
      </c>
      <c r="B1905" s="58" t="s">
        <v>932</v>
      </c>
      <c r="C1905" s="58" t="s">
        <v>215</v>
      </c>
      <c r="D1905" s="59" t="s">
        <v>3345</v>
      </c>
      <c r="E1905" s="78" t="s">
        <v>3341</v>
      </c>
      <c r="F1905" s="58" t="s">
        <v>932</v>
      </c>
    </row>
    <row r="1906" spans="1:6">
      <c r="A1906" s="58" t="s">
        <v>2580</v>
      </c>
      <c r="B1906" s="58" t="s">
        <v>932</v>
      </c>
      <c r="C1906" s="58" t="s">
        <v>215</v>
      </c>
      <c r="D1906" s="59" t="s">
        <v>3345</v>
      </c>
      <c r="E1906" s="78" t="s">
        <v>3341</v>
      </c>
      <c r="F1906" s="58" t="s">
        <v>932</v>
      </c>
    </row>
    <row r="1907" spans="1:6">
      <c r="A1907" s="58" t="s">
        <v>1664</v>
      </c>
      <c r="B1907" s="58" t="s">
        <v>932</v>
      </c>
      <c r="C1907" s="58" t="s">
        <v>215</v>
      </c>
      <c r="D1907" s="59" t="s">
        <v>3345</v>
      </c>
      <c r="E1907" s="78" t="s">
        <v>3341</v>
      </c>
      <c r="F1907" s="58" t="s">
        <v>932</v>
      </c>
    </row>
    <row r="1908" spans="1:6">
      <c r="A1908" s="58" t="s">
        <v>2623</v>
      </c>
      <c r="B1908" s="58" t="s">
        <v>932</v>
      </c>
      <c r="C1908" s="58" t="s">
        <v>215</v>
      </c>
      <c r="D1908" s="59" t="s">
        <v>3345</v>
      </c>
      <c r="E1908" s="78" t="s">
        <v>3341</v>
      </c>
      <c r="F1908" s="58" t="s">
        <v>932</v>
      </c>
    </row>
    <row r="1909" spans="1:6">
      <c r="A1909" s="58" t="s">
        <v>2351</v>
      </c>
      <c r="B1909" s="58" t="s">
        <v>932</v>
      </c>
      <c r="C1909" s="58" t="s">
        <v>215</v>
      </c>
      <c r="D1909" s="59" t="s">
        <v>3345</v>
      </c>
      <c r="E1909" s="78" t="s">
        <v>3341</v>
      </c>
      <c r="F1909" s="58" t="s">
        <v>932</v>
      </c>
    </row>
    <row r="1910" spans="1:6">
      <c r="A1910" s="58" t="s">
        <v>1617</v>
      </c>
      <c r="B1910" s="58" t="s">
        <v>932</v>
      </c>
      <c r="C1910" s="58" t="s">
        <v>215</v>
      </c>
      <c r="D1910" s="59" t="s">
        <v>3345</v>
      </c>
      <c r="E1910" s="78" t="s">
        <v>3341</v>
      </c>
      <c r="F1910" s="58" t="s">
        <v>932</v>
      </c>
    </row>
    <row r="1911" spans="1:6">
      <c r="A1911" s="58" t="s">
        <v>3017</v>
      </c>
      <c r="B1911" s="58" t="s">
        <v>932</v>
      </c>
      <c r="C1911" s="58" t="s">
        <v>215</v>
      </c>
      <c r="D1911" s="59" t="s">
        <v>3345</v>
      </c>
      <c r="E1911" s="78" t="s">
        <v>3341</v>
      </c>
      <c r="F1911" s="58" t="s">
        <v>932</v>
      </c>
    </row>
    <row r="1912" spans="1:6">
      <c r="A1912" s="58" t="s">
        <v>2743</v>
      </c>
      <c r="B1912" s="58" t="s">
        <v>932</v>
      </c>
      <c r="C1912" s="58" t="s">
        <v>215</v>
      </c>
      <c r="D1912" s="59" t="s">
        <v>3345</v>
      </c>
      <c r="E1912" s="78" t="s">
        <v>3341</v>
      </c>
      <c r="F1912" s="58" t="s">
        <v>932</v>
      </c>
    </row>
    <row r="1913" spans="1:6">
      <c r="A1913" s="58" t="s">
        <v>1710</v>
      </c>
      <c r="B1913" s="58" t="s">
        <v>932</v>
      </c>
      <c r="C1913" s="58" t="s">
        <v>215</v>
      </c>
      <c r="D1913" s="59" t="s">
        <v>3345</v>
      </c>
      <c r="E1913" s="78" t="s">
        <v>3341</v>
      </c>
      <c r="F1913" s="58" t="s">
        <v>932</v>
      </c>
    </row>
    <row r="1914" spans="1:6">
      <c r="A1914" s="58" t="s">
        <v>2581</v>
      </c>
      <c r="B1914" s="58" t="s">
        <v>932</v>
      </c>
      <c r="C1914" s="58" t="s">
        <v>215</v>
      </c>
      <c r="D1914" s="59" t="s">
        <v>3345</v>
      </c>
      <c r="E1914" s="78" t="s">
        <v>3341</v>
      </c>
      <c r="F1914" s="58" t="s">
        <v>932</v>
      </c>
    </row>
    <row r="1915" spans="1:6">
      <c r="A1915" s="58" t="s">
        <v>1711</v>
      </c>
      <c r="B1915" s="58" t="s">
        <v>932</v>
      </c>
      <c r="C1915" s="58" t="s">
        <v>215</v>
      </c>
      <c r="D1915" s="59" t="s">
        <v>3345</v>
      </c>
      <c r="E1915" s="78" t="s">
        <v>3341</v>
      </c>
      <c r="F1915" s="58" t="s">
        <v>932</v>
      </c>
    </row>
    <row r="1916" spans="1:6">
      <c r="A1916" s="58" t="s">
        <v>2583</v>
      </c>
      <c r="B1916" s="58" t="s">
        <v>932</v>
      </c>
      <c r="C1916" s="58" t="s">
        <v>215</v>
      </c>
      <c r="D1916" s="59" t="s">
        <v>3345</v>
      </c>
      <c r="E1916" s="78" t="s">
        <v>3341</v>
      </c>
      <c r="F1916" s="58" t="s">
        <v>932</v>
      </c>
    </row>
    <row r="1917" spans="1:6">
      <c r="A1917" s="58" t="s">
        <v>2338</v>
      </c>
      <c r="B1917" s="58" t="s">
        <v>932</v>
      </c>
      <c r="C1917" s="58" t="s">
        <v>215</v>
      </c>
      <c r="D1917" s="59" t="s">
        <v>3345</v>
      </c>
      <c r="E1917" s="78" t="s">
        <v>3341</v>
      </c>
      <c r="F1917" s="58" t="s">
        <v>932</v>
      </c>
    </row>
    <row r="1918" spans="1:6">
      <c r="A1918" s="58" t="s">
        <v>2365</v>
      </c>
      <c r="B1918" s="58" t="s">
        <v>932</v>
      </c>
      <c r="C1918" s="58" t="s">
        <v>215</v>
      </c>
      <c r="D1918" s="59" t="s">
        <v>3345</v>
      </c>
      <c r="E1918" s="78" t="s">
        <v>3341</v>
      </c>
      <c r="F1918" s="58" t="s">
        <v>932</v>
      </c>
    </row>
    <row r="1919" spans="1:6">
      <c r="A1919" s="58" t="s">
        <v>204</v>
      </c>
      <c r="B1919" s="58" t="s">
        <v>932</v>
      </c>
      <c r="C1919" s="58" t="s">
        <v>215</v>
      </c>
      <c r="D1919" s="59" t="s">
        <v>3345</v>
      </c>
      <c r="E1919" s="78" t="s">
        <v>3341</v>
      </c>
      <c r="F1919" s="58" t="s">
        <v>932</v>
      </c>
    </row>
    <row r="1920" spans="1:6">
      <c r="A1920" s="58" t="s">
        <v>2224</v>
      </c>
      <c r="B1920" s="58" t="s">
        <v>932</v>
      </c>
      <c r="C1920" s="58" t="s">
        <v>3352</v>
      </c>
      <c r="D1920" s="59" t="s">
        <v>3345</v>
      </c>
      <c r="E1920" s="78" t="s">
        <v>3341</v>
      </c>
      <c r="F1920" s="58" t="s">
        <v>932</v>
      </c>
    </row>
    <row r="1921" spans="1:6">
      <c r="A1921" s="58" t="s">
        <v>1890</v>
      </c>
      <c r="B1921" s="58" t="s">
        <v>932</v>
      </c>
      <c r="C1921" s="58" t="s">
        <v>3352</v>
      </c>
      <c r="D1921" s="59" t="s">
        <v>3345</v>
      </c>
      <c r="E1921" s="78" t="s">
        <v>3341</v>
      </c>
      <c r="F1921" s="58" t="s">
        <v>932</v>
      </c>
    </row>
    <row r="1922" spans="1:6">
      <c r="A1922" s="58" t="s">
        <v>2628</v>
      </c>
      <c r="B1922" s="58" t="s">
        <v>932</v>
      </c>
      <c r="C1922" s="58" t="s">
        <v>3352</v>
      </c>
      <c r="D1922" s="59" t="s">
        <v>3345</v>
      </c>
      <c r="E1922" s="78" t="s">
        <v>3341</v>
      </c>
      <c r="F1922" s="58" t="s">
        <v>932</v>
      </c>
    </row>
    <row r="1923" spans="1:6">
      <c r="A1923" s="58" t="s">
        <v>2527</v>
      </c>
      <c r="B1923" s="58" t="s">
        <v>932</v>
      </c>
      <c r="C1923" s="58" t="s">
        <v>3352</v>
      </c>
      <c r="D1923" s="59" t="s">
        <v>3345</v>
      </c>
      <c r="E1923" s="78" t="s">
        <v>3341</v>
      </c>
      <c r="F1923" s="58" t="s">
        <v>932</v>
      </c>
    </row>
    <row r="1924" spans="1:6">
      <c r="A1924" s="58" t="s">
        <v>2504</v>
      </c>
      <c r="B1924" s="58" t="s">
        <v>932</v>
      </c>
      <c r="C1924" s="58" t="s">
        <v>3352</v>
      </c>
      <c r="D1924" s="59" t="s">
        <v>3345</v>
      </c>
      <c r="E1924" s="78" t="s">
        <v>3341</v>
      </c>
      <c r="F1924" s="58" t="s">
        <v>932</v>
      </c>
    </row>
    <row r="1925" spans="1:6">
      <c r="A1925" s="58" t="s">
        <v>205</v>
      </c>
      <c r="B1925" s="58" t="s">
        <v>932</v>
      </c>
      <c r="C1925" s="58" t="s">
        <v>3352</v>
      </c>
      <c r="D1925" s="59" t="s">
        <v>3345</v>
      </c>
      <c r="E1925" s="78" t="s">
        <v>3341</v>
      </c>
      <c r="F1925" s="58" t="s">
        <v>932</v>
      </c>
    </row>
    <row r="1926" spans="1:6">
      <c r="A1926" s="58" t="s">
        <v>2366</v>
      </c>
      <c r="B1926" s="58" t="s">
        <v>932</v>
      </c>
      <c r="C1926" s="58" t="s">
        <v>3352</v>
      </c>
      <c r="D1926" s="59" t="s">
        <v>3345</v>
      </c>
      <c r="E1926" s="78" t="s">
        <v>3341</v>
      </c>
      <c r="F1926" s="58" t="s">
        <v>932</v>
      </c>
    </row>
    <row r="1927" spans="1:6">
      <c r="A1927" s="58" t="s">
        <v>1850</v>
      </c>
      <c r="B1927" s="58" t="s">
        <v>932</v>
      </c>
      <c r="C1927" s="58" t="s">
        <v>3352</v>
      </c>
      <c r="D1927" s="59" t="s">
        <v>3345</v>
      </c>
      <c r="E1927" s="78" t="s">
        <v>3341</v>
      </c>
      <c r="F1927" s="58" t="s">
        <v>932</v>
      </c>
    </row>
    <row r="1928" spans="1:6">
      <c r="A1928" s="58" t="s">
        <v>2854</v>
      </c>
      <c r="B1928" s="58" t="s">
        <v>932</v>
      </c>
      <c r="C1928" s="58" t="s">
        <v>3352</v>
      </c>
      <c r="D1928" s="59" t="s">
        <v>3345</v>
      </c>
      <c r="E1928" s="78" t="s">
        <v>3341</v>
      </c>
      <c r="F1928" s="58" t="s">
        <v>932</v>
      </c>
    </row>
    <row r="1929" spans="1:6">
      <c r="A1929" s="58" t="s">
        <v>2809</v>
      </c>
      <c r="B1929" s="58" t="s">
        <v>932</v>
      </c>
      <c r="C1929" s="58" t="s">
        <v>3352</v>
      </c>
      <c r="D1929" s="59" t="s">
        <v>3345</v>
      </c>
      <c r="E1929" s="78" t="s">
        <v>3341</v>
      </c>
      <c r="F1929" s="58" t="s">
        <v>932</v>
      </c>
    </row>
    <row r="1930" spans="1:6">
      <c r="A1930" s="58" t="s">
        <v>1754</v>
      </c>
      <c r="B1930" s="58" t="s">
        <v>932</v>
      </c>
      <c r="C1930" s="58" t="s">
        <v>3352</v>
      </c>
      <c r="D1930" s="59" t="s">
        <v>3345</v>
      </c>
      <c r="E1930" s="78" t="s">
        <v>3341</v>
      </c>
      <c r="F1930" s="58" t="s">
        <v>932</v>
      </c>
    </row>
    <row r="1931" spans="1:6">
      <c r="A1931" s="58" t="s">
        <v>3121</v>
      </c>
      <c r="B1931" s="58" t="s">
        <v>932</v>
      </c>
      <c r="C1931" s="58" t="s">
        <v>3352</v>
      </c>
      <c r="D1931" s="59" t="s">
        <v>3345</v>
      </c>
      <c r="E1931" s="78" t="s">
        <v>3341</v>
      </c>
      <c r="F1931" s="58" t="s">
        <v>932</v>
      </c>
    </row>
    <row r="1932" spans="1:6">
      <c r="A1932" s="58" t="s">
        <v>3095</v>
      </c>
      <c r="B1932" s="58" t="s">
        <v>932</v>
      </c>
      <c r="C1932" s="58" t="s">
        <v>3352</v>
      </c>
      <c r="D1932" s="59" t="s">
        <v>3345</v>
      </c>
      <c r="E1932" s="78" t="s">
        <v>3341</v>
      </c>
      <c r="F1932" s="58" t="s">
        <v>932</v>
      </c>
    </row>
    <row r="1933" spans="1:6">
      <c r="A1933" s="58" t="s">
        <v>2998</v>
      </c>
      <c r="B1933" s="58" t="s">
        <v>932</v>
      </c>
      <c r="C1933" s="58" t="s">
        <v>3352</v>
      </c>
      <c r="D1933" s="59" t="s">
        <v>3345</v>
      </c>
      <c r="E1933" s="78" t="s">
        <v>3341</v>
      </c>
      <c r="F1933" s="58" t="s">
        <v>932</v>
      </c>
    </row>
    <row r="1934" spans="1:6">
      <c r="A1934" s="58" t="s">
        <v>3036</v>
      </c>
      <c r="B1934" s="58" t="s">
        <v>932</v>
      </c>
      <c r="C1934" s="58" t="s">
        <v>3352</v>
      </c>
      <c r="D1934" s="59" t="s">
        <v>3345</v>
      </c>
      <c r="E1934" s="78" t="s">
        <v>3341</v>
      </c>
      <c r="F1934" s="58" t="s">
        <v>932</v>
      </c>
    </row>
    <row r="1935" spans="1:6">
      <c r="A1935" s="58" t="s">
        <v>2182</v>
      </c>
      <c r="B1935" s="58" t="s">
        <v>932</v>
      </c>
      <c r="C1935" s="58" t="s">
        <v>3352</v>
      </c>
      <c r="D1935" s="59" t="s">
        <v>3345</v>
      </c>
      <c r="E1935" s="78" t="s">
        <v>3341</v>
      </c>
      <c r="F1935" s="58" t="s">
        <v>932</v>
      </c>
    </row>
    <row r="1936" spans="1:6">
      <c r="A1936" s="58" t="s">
        <v>1699</v>
      </c>
      <c r="B1936" s="58" t="s">
        <v>932</v>
      </c>
      <c r="C1936" s="58" t="s">
        <v>3352</v>
      </c>
      <c r="D1936" s="59" t="s">
        <v>3345</v>
      </c>
      <c r="E1936" s="78" t="s">
        <v>3341</v>
      </c>
      <c r="F1936" s="58" t="s">
        <v>932</v>
      </c>
    </row>
    <row r="1937" spans="1:6">
      <c r="A1937" s="58" t="s">
        <v>3084</v>
      </c>
      <c r="B1937" s="58" t="s">
        <v>932</v>
      </c>
      <c r="C1937" s="58" t="s">
        <v>3352</v>
      </c>
      <c r="D1937" s="59" t="s">
        <v>3345</v>
      </c>
      <c r="E1937" s="78" t="s">
        <v>3341</v>
      </c>
      <c r="F1937" s="58" t="s">
        <v>932</v>
      </c>
    </row>
    <row r="1938" spans="1:6">
      <c r="A1938" s="58" t="s">
        <v>3273</v>
      </c>
      <c r="B1938" s="58" t="s">
        <v>932</v>
      </c>
      <c r="C1938" s="58" t="s">
        <v>3352</v>
      </c>
      <c r="D1938" s="59" t="s">
        <v>3345</v>
      </c>
      <c r="E1938" s="78" t="s">
        <v>3341</v>
      </c>
      <c r="F1938" s="58" t="s">
        <v>932</v>
      </c>
    </row>
    <row r="1939" spans="1:6">
      <c r="A1939" s="58" t="s">
        <v>2881</v>
      </c>
      <c r="B1939" s="58" t="s">
        <v>932</v>
      </c>
      <c r="C1939" s="58" t="s">
        <v>3352</v>
      </c>
      <c r="D1939" s="59" t="s">
        <v>3345</v>
      </c>
      <c r="E1939" s="78" t="s">
        <v>3341</v>
      </c>
      <c r="F1939" s="58" t="s">
        <v>932</v>
      </c>
    </row>
    <row r="1940" spans="1:6">
      <c r="A1940" s="58" t="s">
        <v>2644</v>
      </c>
      <c r="B1940" s="58" t="s">
        <v>932</v>
      </c>
      <c r="C1940" s="58" t="s">
        <v>3352</v>
      </c>
      <c r="D1940" s="59" t="s">
        <v>3345</v>
      </c>
      <c r="E1940" s="78" t="s">
        <v>3341</v>
      </c>
      <c r="F1940" s="58" t="s">
        <v>932</v>
      </c>
    </row>
    <row r="1941" spans="1:6">
      <c r="A1941" s="58" t="s">
        <v>1832</v>
      </c>
      <c r="B1941" s="58" t="s">
        <v>932</v>
      </c>
      <c r="C1941" s="58" t="s">
        <v>3352</v>
      </c>
      <c r="D1941" s="59" t="s">
        <v>3345</v>
      </c>
      <c r="E1941" s="78" t="s">
        <v>3341</v>
      </c>
      <c r="F1941" s="58" t="s">
        <v>932</v>
      </c>
    </row>
    <row r="1942" spans="1:6">
      <c r="A1942" s="58" t="s">
        <v>2374</v>
      </c>
      <c r="B1942" s="58" t="s">
        <v>932</v>
      </c>
      <c r="C1942" s="58" t="s">
        <v>3352</v>
      </c>
      <c r="D1942" s="59" t="s">
        <v>3345</v>
      </c>
      <c r="E1942" s="78" t="s">
        <v>3341</v>
      </c>
      <c r="F1942" s="58" t="s">
        <v>932</v>
      </c>
    </row>
    <row r="1943" spans="1:6">
      <c r="A1943" s="58" t="s">
        <v>2016</v>
      </c>
      <c r="B1943" s="58" t="s">
        <v>932</v>
      </c>
      <c r="C1943" s="58" t="s">
        <v>3352</v>
      </c>
      <c r="D1943" s="59" t="s">
        <v>3345</v>
      </c>
      <c r="E1943" s="78" t="s">
        <v>3341</v>
      </c>
      <c r="F1943" s="58" t="s">
        <v>932</v>
      </c>
    </row>
    <row r="1944" spans="1:6">
      <c r="A1944" s="58" t="s">
        <v>199</v>
      </c>
      <c r="B1944" s="58" t="s">
        <v>932</v>
      </c>
      <c r="C1944" s="58" t="s">
        <v>3352</v>
      </c>
      <c r="D1944" s="59" t="s">
        <v>3345</v>
      </c>
      <c r="E1944" s="78" t="s">
        <v>3341</v>
      </c>
      <c r="F1944" s="58" t="s">
        <v>932</v>
      </c>
    </row>
    <row r="1945" spans="1:6">
      <c r="A1945" s="58" t="s">
        <v>3014</v>
      </c>
      <c r="B1945" s="58" t="s">
        <v>932</v>
      </c>
      <c r="C1945" s="58" t="s">
        <v>3352</v>
      </c>
      <c r="D1945" s="59" t="s">
        <v>3345</v>
      </c>
      <c r="E1945" s="78" t="s">
        <v>3341</v>
      </c>
      <c r="F1945" s="58" t="s">
        <v>932</v>
      </c>
    </row>
    <row r="1946" spans="1:6">
      <c r="A1946" s="58" t="s">
        <v>187</v>
      </c>
      <c r="B1946" s="58" t="s">
        <v>932</v>
      </c>
      <c r="C1946" s="58" t="s">
        <v>3352</v>
      </c>
      <c r="D1946" s="59" t="s">
        <v>3345</v>
      </c>
      <c r="E1946" s="78" t="s">
        <v>3341</v>
      </c>
      <c r="F1946" s="58" t="s">
        <v>932</v>
      </c>
    </row>
    <row r="1947" spans="1:6">
      <c r="A1947" s="58" t="s">
        <v>1857</v>
      </c>
      <c r="B1947" s="58" t="s">
        <v>932</v>
      </c>
      <c r="C1947" s="58" t="s">
        <v>3352</v>
      </c>
      <c r="D1947" s="59" t="s">
        <v>3345</v>
      </c>
      <c r="E1947" s="78" t="s">
        <v>3341</v>
      </c>
      <c r="F1947" s="58" t="s">
        <v>932</v>
      </c>
    </row>
    <row r="1948" spans="1:6">
      <c r="A1948" s="58" t="s">
        <v>2023</v>
      </c>
      <c r="B1948" s="58" t="s">
        <v>932</v>
      </c>
      <c r="C1948" s="58" t="s">
        <v>3352</v>
      </c>
      <c r="D1948" s="59" t="s">
        <v>3345</v>
      </c>
      <c r="E1948" s="78" t="s">
        <v>3341</v>
      </c>
      <c r="F1948" s="58" t="s">
        <v>932</v>
      </c>
    </row>
    <row r="1949" spans="1:6">
      <c r="A1949" s="58" t="s">
        <v>3085</v>
      </c>
      <c r="B1949" s="58" t="s">
        <v>932</v>
      </c>
      <c r="C1949" s="58" t="s">
        <v>3352</v>
      </c>
      <c r="D1949" s="59" t="s">
        <v>3345</v>
      </c>
      <c r="E1949" s="78" t="s">
        <v>3341</v>
      </c>
      <c r="F1949" s="58" t="s">
        <v>932</v>
      </c>
    </row>
    <row r="1950" spans="1:6">
      <c r="A1950" s="58" t="s">
        <v>2025</v>
      </c>
      <c r="B1950" s="58" t="s">
        <v>932</v>
      </c>
      <c r="C1950" s="58" t="s">
        <v>3352</v>
      </c>
      <c r="D1950" s="59" t="s">
        <v>3345</v>
      </c>
      <c r="E1950" s="78" t="s">
        <v>3341</v>
      </c>
      <c r="F1950" s="58" t="s">
        <v>932</v>
      </c>
    </row>
    <row r="1951" spans="1:6">
      <c r="A1951" s="58" t="s">
        <v>2609</v>
      </c>
      <c r="B1951" s="58" t="s">
        <v>932</v>
      </c>
      <c r="C1951" s="58" t="s">
        <v>3352</v>
      </c>
      <c r="D1951" s="59" t="s">
        <v>3345</v>
      </c>
      <c r="E1951" s="78" t="s">
        <v>3341</v>
      </c>
      <c r="F1951" s="58" t="s">
        <v>932</v>
      </c>
    </row>
    <row r="1952" spans="1:6">
      <c r="A1952" s="58" t="s">
        <v>1691</v>
      </c>
      <c r="B1952" s="58" t="s">
        <v>932</v>
      </c>
      <c r="C1952" s="58" t="s">
        <v>3352</v>
      </c>
      <c r="D1952" s="59" t="s">
        <v>3345</v>
      </c>
      <c r="E1952" s="78" t="s">
        <v>3341</v>
      </c>
      <c r="F1952" s="58" t="s">
        <v>932</v>
      </c>
    </row>
    <row r="1953" spans="1:6">
      <c r="A1953" s="58" t="s">
        <v>3069</v>
      </c>
      <c r="B1953" s="58" t="s">
        <v>932</v>
      </c>
      <c r="C1953" s="58" t="s">
        <v>3352</v>
      </c>
      <c r="D1953" s="59" t="s">
        <v>3345</v>
      </c>
      <c r="E1953" s="78" t="s">
        <v>3341</v>
      </c>
      <c r="F1953" s="58" t="s">
        <v>932</v>
      </c>
    </row>
    <row r="1954" spans="1:6">
      <c r="A1954" s="58" t="s">
        <v>2703</v>
      </c>
      <c r="B1954" s="58" t="s">
        <v>933</v>
      </c>
      <c r="C1954" s="58" t="s">
        <v>159</v>
      </c>
      <c r="D1954" s="59" t="s">
        <v>3345</v>
      </c>
      <c r="E1954" s="78" t="s">
        <v>3341</v>
      </c>
      <c r="F1954" s="58" t="s">
        <v>933</v>
      </c>
    </row>
    <row r="1955" spans="1:6">
      <c r="A1955" s="58" t="s">
        <v>2588</v>
      </c>
      <c r="B1955" s="58" t="s">
        <v>933</v>
      </c>
      <c r="C1955" s="58" t="s">
        <v>159</v>
      </c>
      <c r="D1955" s="59" t="s">
        <v>3345</v>
      </c>
      <c r="E1955" s="78" t="s">
        <v>3341</v>
      </c>
      <c r="F1955" s="58" t="s">
        <v>933</v>
      </c>
    </row>
    <row r="1956" spans="1:6">
      <c r="A1956" s="58" t="s">
        <v>1942</v>
      </c>
      <c r="B1956" s="58" t="s">
        <v>933</v>
      </c>
      <c r="C1956" s="58" t="s">
        <v>159</v>
      </c>
      <c r="D1956" s="59" t="s">
        <v>3345</v>
      </c>
      <c r="E1956" s="78" t="s">
        <v>3341</v>
      </c>
      <c r="F1956" s="58" t="s">
        <v>933</v>
      </c>
    </row>
    <row r="1957" spans="1:6">
      <c r="A1957" s="58" t="s">
        <v>1661</v>
      </c>
      <c r="B1957" s="58" t="s">
        <v>933</v>
      </c>
      <c r="C1957" s="58" t="s">
        <v>159</v>
      </c>
      <c r="D1957" s="59" t="s">
        <v>3345</v>
      </c>
      <c r="E1957" s="78" t="s">
        <v>3341</v>
      </c>
      <c r="F1957" s="58" t="s">
        <v>933</v>
      </c>
    </row>
    <row r="1958" spans="1:6">
      <c r="A1958" s="58" t="s">
        <v>3097</v>
      </c>
      <c r="B1958" s="58" t="s">
        <v>933</v>
      </c>
      <c r="C1958" s="58" t="s">
        <v>159</v>
      </c>
      <c r="D1958" s="59" t="s">
        <v>3345</v>
      </c>
      <c r="E1958" s="78" t="s">
        <v>3341</v>
      </c>
      <c r="F1958" s="58" t="s">
        <v>933</v>
      </c>
    </row>
    <row r="1959" spans="1:6">
      <c r="A1959" s="58" t="s">
        <v>1786</v>
      </c>
      <c r="B1959" s="58" t="s">
        <v>933</v>
      </c>
      <c r="C1959" s="58" t="s">
        <v>159</v>
      </c>
      <c r="D1959" s="59" t="s">
        <v>3345</v>
      </c>
      <c r="E1959" s="78" t="s">
        <v>3341</v>
      </c>
      <c r="F1959" s="58" t="s">
        <v>933</v>
      </c>
    </row>
    <row r="1960" spans="1:6">
      <c r="A1960" s="58" t="s">
        <v>1682</v>
      </c>
      <c r="B1960" s="58" t="s">
        <v>933</v>
      </c>
      <c r="C1960" s="58" t="s">
        <v>159</v>
      </c>
      <c r="D1960" s="59" t="s">
        <v>3345</v>
      </c>
      <c r="E1960" s="78" t="s">
        <v>3341</v>
      </c>
      <c r="F1960" s="58" t="s">
        <v>933</v>
      </c>
    </row>
    <row r="1961" spans="1:6">
      <c r="A1961" s="58" t="s">
        <v>177</v>
      </c>
      <c r="B1961" s="58" t="s">
        <v>933</v>
      </c>
      <c r="C1961" s="58" t="s">
        <v>159</v>
      </c>
      <c r="D1961" s="59" t="s">
        <v>3345</v>
      </c>
      <c r="E1961" s="78" t="s">
        <v>3341</v>
      </c>
      <c r="F1961" s="58" t="s">
        <v>933</v>
      </c>
    </row>
    <row r="1962" spans="1:6">
      <c r="A1962" s="58" t="s">
        <v>2591</v>
      </c>
      <c r="B1962" s="58" t="s">
        <v>933</v>
      </c>
      <c r="C1962" s="58" t="s">
        <v>159</v>
      </c>
      <c r="D1962" s="59" t="s">
        <v>3345</v>
      </c>
      <c r="E1962" s="78" t="s">
        <v>3341</v>
      </c>
      <c r="F1962" s="58" t="s">
        <v>933</v>
      </c>
    </row>
    <row r="1963" spans="1:6">
      <c r="A1963" s="58" t="s">
        <v>1744</v>
      </c>
      <c r="B1963" s="58" t="s">
        <v>933</v>
      </c>
      <c r="C1963" s="58" t="s">
        <v>159</v>
      </c>
      <c r="D1963" s="59" t="s">
        <v>3345</v>
      </c>
      <c r="E1963" s="78" t="s">
        <v>3341</v>
      </c>
      <c r="F1963" s="58" t="s">
        <v>933</v>
      </c>
    </row>
    <row r="1964" spans="1:6">
      <c r="A1964" s="58" t="s">
        <v>1791</v>
      </c>
      <c r="B1964" s="58" t="s">
        <v>933</v>
      </c>
      <c r="C1964" s="58" t="s">
        <v>159</v>
      </c>
      <c r="D1964" s="59" t="s">
        <v>3345</v>
      </c>
      <c r="E1964" s="78" t="s">
        <v>3341</v>
      </c>
      <c r="F1964" s="58" t="s">
        <v>933</v>
      </c>
    </row>
    <row r="1965" spans="1:6">
      <c r="A1965" s="58" t="s">
        <v>1903</v>
      </c>
      <c r="B1965" s="58" t="s">
        <v>933</v>
      </c>
      <c r="C1965" s="58" t="s">
        <v>159</v>
      </c>
      <c r="D1965" s="59" t="s">
        <v>3345</v>
      </c>
      <c r="E1965" s="78" t="s">
        <v>3341</v>
      </c>
      <c r="F1965" s="58" t="s">
        <v>933</v>
      </c>
    </row>
    <row r="1966" spans="1:6">
      <c r="A1966" s="58" t="s">
        <v>2349</v>
      </c>
      <c r="B1966" s="58" t="s">
        <v>933</v>
      </c>
      <c r="C1966" s="58" t="s">
        <v>159</v>
      </c>
      <c r="D1966" s="59" t="s">
        <v>3345</v>
      </c>
      <c r="E1966" s="78" t="s">
        <v>3341</v>
      </c>
      <c r="F1966" s="58" t="s">
        <v>933</v>
      </c>
    </row>
    <row r="1967" spans="1:6">
      <c r="A1967" s="58" t="s">
        <v>1746</v>
      </c>
      <c r="B1967" s="58" t="s">
        <v>933</v>
      </c>
      <c r="C1967" s="58" t="s">
        <v>159</v>
      </c>
      <c r="D1967" s="59" t="s">
        <v>3345</v>
      </c>
      <c r="E1967" s="78" t="s">
        <v>3341</v>
      </c>
      <c r="F1967" s="58" t="s">
        <v>933</v>
      </c>
    </row>
    <row r="1968" spans="1:6">
      <c r="A1968" s="58" t="s">
        <v>270</v>
      </c>
      <c r="B1968" s="58" t="s">
        <v>933</v>
      </c>
      <c r="C1968" s="58" t="s">
        <v>159</v>
      </c>
      <c r="D1968" s="59" t="s">
        <v>3345</v>
      </c>
      <c r="E1968" s="78" t="s">
        <v>3341</v>
      </c>
      <c r="F1968" s="58" t="s">
        <v>933</v>
      </c>
    </row>
    <row r="1969" spans="1:6">
      <c r="A1969" s="58" t="s">
        <v>2537</v>
      </c>
      <c r="B1969" s="58" t="s">
        <v>933</v>
      </c>
      <c r="C1969" s="58" t="s">
        <v>159</v>
      </c>
      <c r="D1969" s="59" t="s">
        <v>3345</v>
      </c>
      <c r="E1969" s="78" t="s">
        <v>3341</v>
      </c>
      <c r="F1969" s="58" t="s">
        <v>933</v>
      </c>
    </row>
    <row r="1970" spans="1:6">
      <c r="A1970" s="58" t="s">
        <v>3018</v>
      </c>
      <c r="B1970" s="58" t="s">
        <v>933</v>
      </c>
      <c r="C1970" s="58" t="s">
        <v>159</v>
      </c>
      <c r="D1970" s="59" t="s">
        <v>3345</v>
      </c>
      <c r="E1970" s="78" t="s">
        <v>3341</v>
      </c>
      <c r="F1970" s="58" t="s">
        <v>933</v>
      </c>
    </row>
    <row r="1971" spans="1:6">
      <c r="A1971" s="58" t="s">
        <v>1728</v>
      </c>
      <c r="B1971" s="58" t="s">
        <v>933</v>
      </c>
      <c r="C1971" s="58" t="s">
        <v>159</v>
      </c>
      <c r="D1971" s="59" t="s">
        <v>3345</v>
      </c>
      <c r="E1971" s="78" t="s">
        <v>3341</v>
      </c>
      <c r="F1971" s="58" t="s">
        <v>933</v>
      </c>
    </row>
    <row r="1972" spans="1:6">
      <c r="A1972" s="58" t="s">
        <v>173</v>
      </c>
      <c r="B1972" s="58" t="s">
        <v>933</v>
      </c>
      <c r="C1972" s="58" t="s">
        <v>159</v>
      </c>
      <c r="D1972" s="59" t="s">
        <v>3345</v>
      </c>
      <c r="E1972" s="78" t="s">
        <v>3341</v>
      </c>
      <c r="F1972" s="58" t="s">
        <v>933</v>
      </c>
    </row>
    <row r="1973" spans="1:6">
      <c r="A1973" s="58" t="s">
        <v>2526</v>
      </c>
      <c r="B1973" s="58" t="s">
        <v>933</v>
      </c>
      <c r="C1973" s="58" t="s">
        <v>159</v>
      </c>
      <c r="D1973" s="59" t="s">
        <v>3345</v>
      </c>
      <c r="E1973" s="78" t="s">
        <v>3341</v>
      </c>
      <c r="F1973" s="58" t="s">
        <v>933</v>
      </c>
    </row>
    <row r="1974" spans="1:6">
      <c r="A1974" s="58" t="s">
        <v>2193</v>
      </c>
      <c r="B1974" s="58" t="s">
        <v>933</v>
      </c>
      <c r="C1974" s="58" t="s">
        <v>159</v>
      </c>
      <c r="D1974" s="59" t="s">
        <v>3345</v>
      </c>
      <c r="E1974" s="78" t="s">
        <v>3341</v>
      </c>
      <c r="F1974" s="58" t="s">
        <v>933</v>
      </c>
    </row>
    <row r="1975" spans="1:6">
      <c r="A1975" s="58" t="s">
        <v>190</v>
      </c>
      <c r="B1975" s="58" t="s">
        <v>933</v>
      </c>
      <c r="C1975" s="58" t="s">
        <v>159</v>
      </c>
      <c r="D1975" s="59" t="s">
        <v>3345</v>
      </c>
      <c r="E1975" s="78" t="s">
        <v>3341</v>
      </c>
      <c r="F1975" s="58" t="s">
        <v>933</v>
      </c>
    </row>
    <row r="1976" spans="1:6">
      <c r="A1976" s="58" t="s">
        <v>2919</v>
      </c>
      <c r="B1976" s="58" t="s">
        <v>933</v>
      </c>
      <c r="C1976" s="58" t="s">
        <v>159</v>
      </c>
      <c r="D1976" s="59" t="s">
        <v>3345</v>
      </c>
      <c r="E1976" s="78" t="s">
        <v>3341</v>
      </c>
      <c r="F1976" s="58" t="s">
        <v>933</v>
      </c>
    </row>
    <row r="1977" spans="1:6">
      <c r="A1977" s="58" t="s">
        <v>3252</v>
      </c>
      <c r="B1977" s="58" t="s">
        <v>933</v>
      </c>
      <c r="C1977" s="58" t="s">
        <v>159</v>
      </c>
      <c r="D1977" s="59" t="s">
        <v>3345</v>
      </c>
      <c r="E1977" s="78" t="s">
        <v>3341</v>
      </c>
      <c r="F1977" s="58" t="s">
        <v>933</v>
      </c>
    </row>
    <row r="1978" spans="1:6">
      <c r="A1978" s="58" t="s">
        <v>218</v>
      </c>
      <c r="B1978" s="58" t="s">
        <v>933</v>
      </c>
      <c r="C1978" s="58" t="s">
        <v>159</v>
      </c>
      <c r="D1978" s="59" t="s">
        <v>3345</v>
      </c>
      <c r="E1978" s="78" t="s">
        <v>3341</v>
      </c>
      <c r="F1978" s="58" t="s">
        <v>933</v>
      </c>
    </row>
    <row r="1979" spans="1:6">
      <c r="A1979" s="58" t="s">
        <v>2972</v>
      </c>
      <c r="B1979" s="58" t="s">
        <v>933</v>
      </c>
      <c r="C1979" s="58" t="s">
        <v>159</v>
      </c>
      <c r="D1979" s="59" t="s">
        <v>3345</v>
      </c>
      <c r="E1979" s="78" t="s">
        <v>3341</v>
      </c>
      <c r="F1979" s="58" t="s">
        <v>933</v>
      </c>
    </row>
    <row r="1980" spans="1:6">
      <c r="A1980" s="58" t="s">
        <v>3072</v>
      </c>
      <c r="B1980" s="58" t="s">
        <v>933</v>
      </c>
      <c r="C1980" s="58" t="s">
        <v>159</v>
      </c>
      <c r="D1980" s="59" t="s">
        <v>3345</v>
      </c>
      <c r="E1980" s="78" t="s">
        <v>3341</v>
      </c>
      <c r="F1980" s="58" t="s">
        <v>933</v>
      </c>
    </row>
    <row r="1981" spans="1:6">
      <c r="A1981" s="58" t="s">
        <v>2196</v>
      </c>
      <c r="B1981" s="58" t="s">
        <v>933</v>
      </c>
      <c r="C1981" s="58" t="s">
        <v>159</v>
      </c>
      <c r="D1981" s="59" t="s">
        <v>3345</v>
      </c>
      <c r="E1981" s="78" t="s">
        <v>3341</v>
      </c>
      <c r="F1981" s="58" t="s">
        <v>933</v>
      </c>
    </row>
    <row r="1982" spans="1:6">
      <c r="A1982" s="58" t="s">
        <v>3090</v>
      </c>
      <c r="B1982" s="58" t="s">
        <v>933</v>
      </c>
      <c r="C1982" s="58" t="s">
        <v>159</v>
      </c>
      <c r="D1982" s="59" t="s">
        <v>3345</v>
      </c>
      <c r="E1982" s="78" t="s">
        <v>3341</v>
      </c>
      <c r="F1982" s="58" t="s">
        <v>933</v>
      </c>
    </row>
    <row r="1983" spans="1:6">
      <c r="A1983" s="58" t="s">
        <v>1752</v>
      </c>
      <c r="B1983" s="58" t="s">
        <v>933</v>
      </c>
      <c r="C1983" s="58" t="s">
        <v>159</v>
      </c>
      <c r="D1983" s="59" t="s">
        <v>3345</v>
      </c>
      <c r="E1983" s="78" t="s">
        <v>3341</v>
      </c>
      <c r="F1983" s="58" t="s">
        <v>933</v>
      </c>
    </row>
    <row r="1984" spans="1:6">
      <c r="A1984" s="58" t="s">
        <v>2503</v>
      </c>
      <c r="B1984" s="58" t="s">
        <v>933</v>
      </c>
      <c r="C1984" s="58" t="s">
        <v>159</v>
      </c>
      <c r="D1984" s="59" t="s">
        <v>3345</v>
      </c>
      <c r="E1984" s="78" t="s">
        <v>3341</v>
      </c>
      <c r="F1984" s="58" t="s">
        <v>933</v>
      </c>
    </row>
    <row r="1985" spans="1:6">
      <c r="A1985" s="58" t="s">
        <v>284</v>
      </c>
      <c r="B1985" s="58" t="s">
        <v>933</v>
      </c>
      <c r="C1985" s="58" t="s">
        <v>159</v>
      </c>
      <c r="D1985" s="59" t="s">
        <v>3345</v>
      </c>
      <c r="E1985" s="78" t="s">
        <v>3341</v>
      </c>
      <c r="F1985" s="58" t="s">
        <v>933</v>
      </c>
    </row>
    <row r="1986" spans="1:6">
      <c r="A1986" s="58" t="s">
        <v>1753</v>
      </c>
      <c r="B1986" s="58" t="s">
        <v>933</v>
      </c>
      <c r="C1986" s="58" t="s">
        <v>159</v>
      </c>
      <c r="D1986" s="59" t="s">
        <v>3345</v>
      </c>
      <c r="E1986" s="78" t="s">
        <v>3341</v>
      </c>
      <c r="F1986" s="58" t="s">
        <v>933</v>
      </c>
    </row>
    <row r="1987" spans="1:6">
      <c r="A1987" s="58" t="s">
        <v>195</v>
      </c>
      <c r="B1987" s="58" t="s">
        <v>933</v>
      </c>
      <c r="C1987" s="58" t="s">
        <v>159</v>
      </c>
      <c r="D1987" s="59" t="s">
        <v>3345</v>
      </c>
      <c r="E1987" s="78" t="s">
        <v>3341</v>
      </c>
      <c r="F1987" s="58" t="s">
        <v>933</v>
      </c>
    </row>
    <row r="1988" spans="1:6">
      <c r="A1988" s="58" t="s">
        <v>1733</v>
      </c>
      <c r="B1988" s="58" t="s">
        <v>933</v>
      </c>
      <c r="C1988" s="58" t="s">
        <v>159</v>
      </c>
      <c r="D1988" s="59" t="s">
        <v>3345</v>
      </c>
      <c r="E1988" s="78" t="s">
        <v>3341</v>
      </c>
      <c r="F1988" s="58" t="s">
        <v>933</v>
      </c>
    </row>
    <row r="1989" spans="1:6">
      <c r="A1989" s="58" t="s">
        <v>182</v>
      </c>
      <c r="B1989" s="58" t="s">
        <v>933</v>
      </c>
      <c r="C1989" s="58" t="s">
        <v>3357</v>
      </c>
      <c r="D1989" s="59" t="s">
        <v>3345</v>
      </c>
      <c r="E1989" s="78" t="s">
        <v>3341</v>
      </c>
      <c r="F1989" s="58" t="s">
        <v>933</v>
      </c>
    </row>
    <row r="1990" spans="1:6">
      <c r="A1990" s="58" t="s">
        <v>1891</v>
      </c>
      <c r="B1990" s="58" t="s">
        <v>933</v>
      </c>
      <c r="C1990" s="58" t="s">
        <v>3357</v>
      </c>
      <c r="D1990" s="59" t="s">
        <v>3345</v>
      </c>
      <c r="E1990" s="78" t="s">
        <v>3341</v>
      </c>
      <c r="F1990" s="58" t="s">
        <v>933</v>
      </c>
    </row>
    <row r="1991" spans="1:6">
      <c r="A1991" s="58" t="s">
        <v>1755</v>
      </c>
      <c r="B1991" s="58" t="s">
        <v>933</v>
      </c>
      <c r="C1991" s="58" t="s">
        <v>3357</v>
      </c>
      <c r="D1991" s="59" t="s">
        <v>3345</v>
      </c>
      <c r="E1991" s="78" t="s">
        <v>3341</v>
      </c>
      <c r="F1991" s="58" t="s">
        <v>933</v>
      </c>
    </row>
    <row r="1992" spans="1:6">
      <c r="A1992" s="58" t="s">
        <v>2769</v>
      </c>
      <c r="B1992" s="58" t="s">
        <v>933</v>
      </c>
      <c r="C1992" s="58" t="s">
        <v>3357</v>
      </c>
      <c r="D1992" s="59" t="s">
        <v>3345</v>
      </c>
      <c r="E1992" s="78" t="s">
        <v>3341</v>
      </c>
      <c r="F1992" s="58" t="s">
        <v>933</v>
      </c>
    </row>
    <row r="1993" spans="1:6">
      <c r="A1993" s="58" t="s">
        <v>219</v>
      </c>
      <c r="B1993" s="58" t="s">
        <v>933</v>
      </c>
      <c r="C1993" s="58" t="s">
        <v>3357</v>
      </c>
      <c r="D1993" s="59" t="s">
        <v>3345</v>
      </c>
      <c r="E1993" s="78" t="s">
        <v>3341</v>
      </c>
      <c r="F1993" s="58" t="s">
        <v>933</v>
      </c>
    </row>
    <row r="1994" spans="1:6">
      <c r="A1994" s="58" t="s">
        <v>163</v>
      </c>
      <c r="B1994" s="58" t="s">
        <v>933</v>
      </c>
      <c r="C1994" s="58" t="s">
        <v>3357</v>
      </c>
      <c r="D1994" s="59" t="s">
        <v>3345</v>
      </c>
      <c r="E1994" s="78" t="s">
        <v>3341</v>
      </c>
      <c r="F1994" s="58" t="s">
        <v>933</v>
      </c>
    </row>
    <row r="1995" spans="1:6">
      <c r="A1995" s="58" t="s">
        <v>223</v>
      </c>
      <c r="B1995" s="58" t="s">
        <v>933</v>
      </c>
      <c r="C1995" s="58" t="s">
        <v>3357</v>
      </c>
      <c r="D1995" s="59" t="s">
        <v>3345</v>
      </c>
      <c r="E1995" s="78" t="s">
        <v>3341</v>
      </c>
      <c r="F1995" s="58" t="s">
        <v>933</v>
      </c>
    </row>
    <row r="1996" spans="1:6">
      <c r="A1996" s="58" t="s">
        <v>213</v>
      </c>
      <c r="B1996" s="58" t="s">
        <v>933</v>
      </c>
      <c r="C1996" s="58" t="s">
        <v>3357</v>
      </c>
      <c r="D1996" s="59" t="s">
        <v>3345</v>
      </c>
      <c r="E1996" s="78" t="s">
        <v>3341</v>
      </c>
      <c r="F1996" s="58" t="s">
        <v>933</v>
      </c>
    </row>
    <row r="1997" spans="1:6">
      <c r="A1997" s="58" t="s">
        <v>2528</v>
      </c>
      <c r="B1997" s="58" t="s">
        <v>933</v>
      </c>
      <c r="C1997" s="58" t="s">
        <v>3357</v>
      </c>
      <c r="D1997" s="59" t="s">
        <v>3345</v>
      </c>
      <c r="E1997" s="78" t="s">
        <v>3341</v>
      </c>
      <c r="F1997" s="58" t="s">
        <v>933</v>
      </c>
    </row>
    <row r="1998" spans="1:6">
      <c r="A1998" s="58" t="s">
        <v>2596</v>
      </c>
      <c r="B1998" s="58" t="s">
        <v>933</v>
      </c>
      <c r="C1998" s="58" t="s">
        <v>3357</v>
      </c>
      <c r="D1998" s="59" t="s">
        <v>3345</v>
      </c>
      <c r="E1998" s="78" t="s">
        <v>3341</v>
      </c>
      <c r="F1998" s="58" t="s">
        <v>933</v>
      </c>
    </row>
    <row r="1999" spans="1:6">
      <c r="A1999" s="58" t="s">
        <v>1804</v>
      </c>
      <c r="B1999" s="58" t="s">
        <v>933</v>
      </c>
      <c r="C1999" s="58" t="s">
        <v>3357</v>
      </c>
      <c r="D1999" s="59" t="s">
        <v>3345</v>
      </c>
      <c r="E1999" s="78" t="s">
        <v>3341</v>
      </c>
      <c r="F1999" s="58" t="s">
        <v>933</v>
      </c>
    </row>
    <row r="2000" spans="1:6">
      <c r="A2000" s="58" t="s">
        <v>2597</v>
      </c>
      <c r="B2000" s="58" t="s">
        <v>933</v>
      </c>
      <c r="C2000" s="58" t="s">
        <v>3357</v>
      </c>
      <c r="D2000" s="59" t="s">
        <v>3345</v>
      </c>
      <c r="E2000" s="78" t="s">
        <v>3341</v>
      </c>
      <c r="F2000" s="58" t="s">
        <v>933</v>
      </c>
    </row>
    <row r="2001" spans="1:6">
      <c r="A2001" s="58" t="s">
        <v>2482</v>
      </c>
      <c r="B2001" s="58" t="s">
        <v>933</v>
      </c>
      <c r="C2001" s="58" t="s">
        <v>3357</v>
      </c>
      <c r="D2001" s="59" t="s">
        <v>3345</v>
      </c>
      <c r="E2001" s="78" t="s">
        <v>3341</v>
      </c>
      <c r="F2001" s="58" t="s">
        <v>933</v>
      </c>
    </row>
    <row r="2002" spans="1:6">
      <c r="A2002" s="58" t="s">
        <v>220</v>
      </c>
      <c r="B2002" s="58" t="s">
        <v>933</v>
      </c>
      <c r="C2002" s="58" t="s">
        <v>3357</v>
      </c>
      <c r="D2002" s="59" t="s">
        <v>3345</v>
      </c>
      <c r="E2002" s="78" t="s">
        <v>3341</v>
      </c>
      <c r="F2002" s="58" t="s">
        <v>933</v>
      </c>
    </row>
    <row r="2003" spans="1:6">
      <c r="A2003" s="58" t="s">
        <v>1893</v>
      </c>
      <c r="B2003" s="58" t="s">
        <v>933</v>
      </c>
      <c r="C2003" s="58" t="s">
        <v>3357</v>
      </c>
      <c r="D2003" s="59" t="s">
        <v>3345</v>
      </c>
      <c r="E2003" s="78" t="s">
        <v>3341</v>
      </c>
      <c r="F2003" s="58" t="s">
        <v>933</v>
      </c>
    </row>
    <row r="2004" spans="1:6">
      <c r="A2004" s="58" t="s">
        <v>3022</v>
      </c>
      <c r="B2004" s="58" t="s">
        <v>933</v>
      </c>
      <c r="C2004" s="58" t="s">
        <v>3357</v>
      </c>
      <c r="D2004" s="59" t="s">
        <v>3345</v>
      </c>
      <c r="E2004" s="78" t="s">
        <v>3341</v>
      </c>
      <c r="F2004" s="58" t="s">
        <v>933</v>
      </c>
    </row>
    <row r="2005" spans="1:6">
      <c r="A2005" s="58" t="s">
        <v>3004</v>
      </c>
      <c r="B2005" s="58" t="s">
        <v>933</v>
      </c>
      <c r="C2005" s="58" t="s">
        <v>3357</v>
      </c>
      <c r="D2005" s="59" t="s">
        <v>3345</v>
      </c>
      <c r="E2005" s="78" t="s">
        <v>3341</v>
      </c>
      <c r="F2005" s="58" t="s">
        <v>933</v>
      </c>
    </row>
    <row r="2006" spans="1:6">
      <c r="A2006" s="58" t="s">
        <v>194</v>
      </c>
      <c r="B2006" s="58" t="s">
        <v>933</v>
      </c>
      <c r="C2006" s="58" t="s">
        <v>3357</v>
      </c>
      <c r="D2006" s="59" t="s">
        <v>3345</v>
      </c>
      <c r="E2006" s="78" t="s">
        <v>3341</v>
      </c>
      <c r="F2006" s="58" t="s">
        <v>933</v>
      </c>
    </row>
    <row r="2007" spans="1:6">
      <c r="A2007" s="58" t="s">
        <v>2340</v>
      </c>
      <c r="B2007" s="58" t="s">
        <v>933</v>
      </c>
      <c r="C2007" s="58" t="s">
        <v>3357</v>
      </c>
      <c r="D2007" s="59" t="s">
        <v>3345</v>
      </c>
      <c r="E2007" s="78" t="s">
        <v>3341</v>
      </c>
      <c r="F2007" s="58" t="s">
        <v>933</v>
      </c>
    </row>
    <row r="2008" spans="1:6">
      <c r="A2008" s="58" t="s">
        <v>1738</v>
      </c>
      <c r="B2008" s="58" t="s">
        <v>933</v>
      </c>
      <c r="C2008" s="58" t="s">
        <v>3357</v>
      </c>
      <c r="D2008" s="59" t="s">
        <v>3345</v>
      </c>
      <c r="E2008" s="78" t="s">
        <v>3341</v>
      </c>
      <c r="F2008" s="58" t="s">
        <v>933</v>
      </c>
    </row>
    <row r="2009" spans="1:6">
      <c r="A2009" s="58" t="s">
        <v>2229</v>
      </c>
      <c r="B2009" s="58" t="s">
        <v>933</v>
      </c>
      <c r="C2009" s="58" t="s">
        <v>3357</v>
      </c>
      <c r="D2009" s="59" t="s">
        <v>3345</v>
      </c>
      <c r="E2009" s="78" t="s">
        <v>3341</v>
      </c>
      <c r="F2009" s="58" t="s">
        <v>933</v>
      </c>
    </row>
    <row r="2010" spans="1:6">
      <c r="A2010" s="58" t="s">
        <v>3134</v>
      </c>
      <c r="B2010" s="58" t="s">
        <v>933</v>
      </c>
      <c r="C2010" s="58" t="s">
        <v>3357</v>
      </c>
      <c r="D2010" s="59" t="s">
        <v>3345</v>
      </c>
      <c r="E2010" s="78" t="s">
        <v>3341</v>
      </c>
      <c r="F2010" s="58" t="s">
        <v>933</v>
      </c>
    </row>
    <row r="2011" spans="1:6">
      <c r="A2011" s="58" t="s">
        <v>1689</v>
      </c>
      <c r="B2011" s="58" t="s">
        <v>933</v>
      </c>
      <c r="C2011" s="58" t="s">
        <v>3357</v>
      </c>
      <c r="D2011" s="59" t="s">
        <v>3345</v>
      </c>
      <c r="E2011" s="78" t="s">
        <v>3341</v>
      </c>
      <c r="F2011" s="58" t="s">
        <v>933</v>
      </c>
    </row>
    <row r="2012" spans="1:6">
      <c r="A2012" s="58" t="s">
        <v>2785</v>
      </c>
      <c r="B2012" s="58" t="s">
        <v>933</v>
      </c>
      <c r="C2012" s="58" t="s">
        <v>3357</v>
      </c>
      <c r="D2012" s="59" t="s">
        <v>3345</v>
      </c>
      <c r="E2012" s="78" t="s">
        <v>3341</v>
      </c>
      <c r="F2012" s="58" t="s">
        <v>933</v>
      </c>
    </row>
    <row r="2013" spans="1:6">
      <c r="A2013" s="58" t="s">
        <v>3047</v>
      </c>
      <c r="B2013" s="58" t="s">
        <v>933</v>
      </c>
      <c r="C2013" s="58" t="s">
        <v>3357</v>
      </c>
      <c r="D2013" s="59" t="s">
        <v>3345</v>
      </c>
      <c r="E2013" s="78" t="s">
        <v>3341</v>
      </c>
      <c r="F2013" s="58" t="s">
        <v>933</v>
      </c>
    </row>
    <row r="2014" spans="1:6">
      <c r="A2014" s="58" t="s">
        <v>169</v>
      </c>
      <c r="B2014" s="58" t="s">
        <v>933</v>
      </c>
      <c r="C2014" s="58" t="s">
        <v>3357</v>
      </c>
      <c r="D2014" s="59" t="s">
        <v>3345</v>
      </c>
      <c r="E2014" s="78" t="s">
        <v>3341</v>
      </c>
      <c r="F2014" s="58" t="s">
        <v>933</v>
      </c>
    </row>
    <row r="2015" spans="1:6">
      <c r="A2015" s="58" t="s">
        <v>2257</v>
      </c>
      <c r="B2015" s="58" t="s">
        <v>933</v>
      </c>
      <c r="C2015" s="58" t="s">
        <v>3357</v>
      </c>
      <c r="D2015" s="59" t="s">
        <v>3345</v>
      </c>
      <c r="E2015" s="78" t="s">
        <v>3341</v>
      </c>
      <c r="F2015" s="58" t="s">
        <v>933</v>
      </c>
    </row>
    <row r="2016" spans="1:6">
      <c r="A2016" s="58" t="s">
        <v>2701</v>
      </c>
      <c r="B2016" s="58" t="s">
        <v>933</v>
      </c>
      <c r="C2016" s="58" t="s">
        <v>3357</v>
      </c>
      <c r="D2016" s="59" t="s">
        <v>3345</v>
      </c>
      <c r="E2016" s="78" t="s">
        <v>3341</v>
      </c>
      <c r="F2016" s="58" t="s">
        <v>933</v>
      </c>
    </row>
    <row r="2017" spans="1:6">
      <c r="A2017" s="58" t="s">
        <v>3091</v>
      </c>
      <c r="B2017" s="58" t="s">
        <v>933</v>
      </c>
      <c r="C2017" s="58" t="s">
        <v>3357</v>
      </c>
      <c r="D2017" s="59" t="s">
        <v>3345</v>
      </c>
      <c r="E2017" s="78" t="s">
        <v>3341</v>
      </c>
      <c r="F2017" s="58" t="s">
        <v>933</v>
      </c>
    </row>
    <row r="2018" spans="1:6">
      <c r="A2018" s="58" t="s">
        <v>2043</v>
      </c>
      <c r="B2018" s="58" t="s">
        <v>933</v>
      </c>
      <c r="C2018" s="58" t="s">
        <v>3357</v>
      </c>
      <c r="D2018" s="59" t="s">
        <v>3345</v>
      </c>
      <c r="E2018" s="78" t="s">
        <v>3341</v>
      </c>
      <c r="F2018" s="58" t="s">
        <v>933</v>
      </c>
    </row>
    <row r="2019" spans="1:6">
      <c r="A2019" s="58" t="s">
        <v>2279</v>
      </c>
      <c r="B2019" s="58" t="s">
        <v>933</v>
      </c>
      <c r="C2019" s="58" t="s">
        <v>3357</v>
      </c>
      <c r="D2019" s="59" t="s">
        <v>3345</v>
      </c>
      <c r="E2019" s="78" t="s">
        <v>3341</v>
      </c>
      <c r="F2019" s="58" t="s">
        <v>933</v>
      </c>
    </row>
    <row r="2020" spans="1:6">
      <c r="A2020" s="58" t="s">
        <v>161</v>
      </c>
      <c r="B2020" s="58" t="s">
        <v>933</v>
      </c>
      <c r="C2020" s="58" t="s">
        <v>3357</v>
      </c>
      <c r="D2020" s="59" t="s">
        <v>3345</v>
      </c>
      <c r="E2020" s="78" t="s">
        <v>3341</v>
      </c>
      <c r="F2020" s="58" t="s">
        <v>933</v>
      </c>
    </row>
    <row r="2021" spans="1:6">
      <c r="A2021" s="58" t="s">
        <v>2237</v>
      </c>
      <c r="B2021" s="58" t="s">
        <v>933</v>
      </c>
      <c r="C2021" s="58" t="s">
        <v>3357</v>
      </c>
      <c r="D2021" s="59" t="s">
        <v>3345</v>
      </c>
      <c r="E2021" s="78" t="s">
        <v>3341</v>
      </c>
      <c r="F2021" s="58" t="s">
        <v>933</v>
      </c>
    </row>
    <row r="2022" spans="1:6">
      <c r="A2022" s="58" t="s">
        <v>1764</v>
      </c>
      <c r="B2022" s="58" t="s">
        <v>933</v>
      </c>
      <c r="C2022" s="58" t="s">
        <v>3357</v>
      </c>
      <c r="D2022" s="59" t="s">
        <v>3345</v>
      </c>
      <c r="E2022" s="78" t="s">
        <v>3341</v>
      </c>
      <c r="F2022" s="58" t="s">
        <v>933</v>
      </c>
    </row>
    <row r="2023" spans="1:6">
      <c r="A2023" s="58" t="s">
        <v>2057</v>
      </c>
      <c r="B2023" s="58" t="s">
        <v>933</v>
      </c>
      <c r="C2023" s="58" t="s">
        <v>3357</v>
      </c>
      <c r="D2023" s="59" t="s">
        <v>3345</v>
      </c>
      <c r="E2023" s="78" t="s">
        <v>3341</v>
      </c>
      <c r="F2023" s="58" t="s">
        <v>933</v>
      </c>
    </row>
    <row r="2024" spans="1:6">
      <c r="A2024" s="58" t="s">
        <v>1614</v>
      </c>
      <c r="B2024" s="58" t="s">
        <v>3284</v>
      </c>
      <c r="C2024" s="58" t="s">
        <v>3350</v>
      </c>
      <c r="D2024" s="59" t="s">
        <v>3345</v>
      </c>
      <c r="E2024" s="78" t="s">
        <v>3341</v>
      </c>
      <c r="F2024" s="58" t="s">
        <v>3284</v>
      </c>
    </row>
    <row r="2025" spans="1:6">
      <c r="A2025" s="58" t="s">
        <v>2883</v>
      </c>
      <c r="B2025" s="58" t="s">
        <v>3284</v>
      </c>
      <c r="C2025" s="58" t="s">
        <v>3350</v>
      </c>
      <c r="D2025" s="59" t="s">
        <v>3345</v>
      </c>
      <c r="E2025" s="78" t="s">
        <v>3341</v>
      </c>
      <c r="F2025" s="58" t="s">
        <v>3284</v>
      </c>
    </row>
    <row r="2026" spans="1:6">
      <c r="A2026" s="58" t="s">
        <v>2957</v>
      </c>
      <c r="B2026" s="58" t="s">
        <v>3284</v>
      </c>
      <c r="C2026" s="58" t="s">
        <v>3350</v>
      </c>
      <c r="D2026" s="59" t="s">
        <v>3345</v>
      </c>
      <c r="E2026" s="78" t="s">
        <v>3341</v>
      </c>
      <c r="F2026" s="58" t="s">
        <v>3284</v>
      </c>
    </row>
    <row r="2027" spans="1:6">
      <c r="A2027" s="58" t="s">
        <v>2566</v>
      </c>
      <c r="B2027" s="58" t="s">
        <v>3284</v>
      </c>
      <c r="C2027" s="58" t="s">
        <v>3350</v>
      </c>
      <c r="D2027" s="59" t="s">
        <v>3345</v>
      </c>
      <c r="E2027" s="78" t="s">
        <v>3341</v>
      </c>
      <c r="F2027" s="58" t="s">
        <v>3284</v>
      </c>
    </row>
    <row r="2028" spans="1:6">
      <c r="A2028" s="58" t="s">
        <v>2546</v>
      </c>
      <c r="B2028" s="58" t="s">
        <v>3284</v>
      </c>
      <c r="C2028" s="58" t="s">
        <v>3350</v>
      </c>
      <c r="D2028" s="59" t="s">
        <v>3345</v>
      </c>
      <c r="E2028" s="78" t="s">
        <v>3341</v>
      </c>
      <c r="F2028" s="58" t="s">
        <v>3284</v>
      </c>
    </row>
    <row r="2029" spans="1:6">
      <c r="A2029" s="58" t="s">
        <v>2615</v>
      </c>
      <c r="B2029" s="58" t="s">
        <v>3284</v>
      </c>
      <c r="C2029" s="58" t="s">
        <v>3350</v>
      </c>
      <c r="D2029" s="59" t="s">
        <v>3345</v>
      </c>
      <c r="E2029" s="78" t="s">
        <v>3341</v>
      </c>
      <c r="F2029" s="58" t="s">
        <v>3284</v>
      </c>
    </row>
    <row r="2030" spans="1:6">
      <c r="A2030" s="58" t="s">
        <v>153</v>
      </c>
      <c r="B2030" s="58" t="s">
        <v>3284</v>
      </c>
      <c r="C2030" s="58" t="s">
        <v>3350</v>
      </c>
      <c r="D2030" s="59" t="s">
        <v>3345</v>
      </c>
      <c r="E2030" s="78" t="s">
        <v>3341</v>
      </c>
      <c r="F2030" s="58" t="s">
        <v>3284</v>
      </c>
    </row>
    <row r="2031" spans="1:6">
      <c r="A2031" s="58" t="s">
        <v>1785</v>
      </c>
      <c r="B2031" s="58" t="s">
        <v>3284</v>
      </c>
      <c r="C2031" s="58" t="s">
        <v>3350</v>
      </c>
      <c r="D2031" s="59" t="s">
        <v>3345</v>
      </c>
      <c r="E2031" s="78" t="s">
        <v>3341</v>
      </c>
      <c r="F2031" s="58" t="s">
        <v>3284</v>
      </c>
    </row>
    <row r="2032" spans="1:6">
      <c r="A2032" s="58" t="s">
        <v>1814</v>
      </c>
      <c r="B2032" s="58" t="s">
        <v>3284</v>
      </c>
      <c r="C2032" s="58" t="s">
        <v>3350</v>
      </c>
      <c r="D2032" s="59" t="s">
        <v>3345</v>
      </c>
      <c r="E2032" s="78" t="s">
        <v>3341</v>
      </c>
      <c r="F2032" s="58" t="s">
        <v>3284</v>
      </c>
    </row>
    <row r="2033" spans="1:6">
      <c r="A2033" s="58" t="s">
        <v>2705</v>
      </c>
      <c r="B2033" s="58" t="s">
        <v>3284</v>
      </c>
      <c r="C2033" s="58" t="s">
        <v>3350</v>
      </c>
      <c r="D2033" s="59" t="s">
        <v>3345</v>
      </c>
      <c r="E2033" s="78" t="s">
        <v>3341</v>
      </c>
      <c r="F2033" s="58" t="s">
        <v>3284</v>
      </c>
    </row>
    <row r="2034" spans="1:6">
      <c r="A2034" s="58" t="s">
        <v>2971</v>
      </c>
      <c r="B2034" s="58" t="s">
        <v>3284</v>
      </c>
      <c r="C2034" s="58" t="s">
        <v>3350</v>
      </c>
      <c r="D2034" s="59" t="s">
        <v>3345</v>
      </c>
      <c r="E2034" s="78" t="s">
        <v>3341</v>
      </c>
      <c r="F2034" s="58" t="s">
        <v>3284</v>
      </c>
    </row>
    <row r="2035" spans="1:6">
      <c r="A2035" s="58" t="s">
        <v>1862</v>
      </c>
      <c r="B2035" s="58" t="s">
        <v>3284</v>
      </c>
      <c r="C2035" s="58" t="s">
        <v>3350</v>
      </c>
      <c r="D2035" s="59" t="s">
        <v>3345</v>
      </c>
      <c r="E2035" s="78" t="s">
        <v>3341</v>
      </c>
      <c r="F2035" s="58" t="s">
        <v>3284</v>
      </c>
    </row>
    <row r="2036" spans="1:6">
      <c r="A2036" s="58" t="s">
        <v>2547</v>
      </c>
      <c r="B2036" s="58" t="s">
        <v>3284</v>
      </c>
      <c r="C2036" s="58" t="s">
        <v>3350</v>
      </c>
      <c r="D2036" s="59" t="s">
        <v>3345</v>
      </c>
      <c r="E2036" s="78" t="s">
        <v>3341</v>
      </c>
      <c r="F2036" s="58" t="s">
        <v>3284</v>
      </c>
    </row>
    <row r="2037" spans="1:6">
      <c r="A2037" s="58" t="s">
        <v>2220</v>
      </c>
      <c r="B2037" s="58" t="s">
        <v>3284</v>
      </c>
      <c r="C2037" s="58" t="s">
        <v>3350</v>
      </c>
      <c r="D2037" s="59" t="s">
        <v>3345</v>
      </c>
      <c r="E2037" s="78" t="s">
        <v>3341</v>
      </c>
      <c r="F2037" s="58" t="s">
        <v>3284</v>
      </c>
    </row>
    <row r="2038" spans="1:6">
      <c r="A2038" s="58" t="s">
        <v>2548</v>
      </c>
      <c r="B2038" s="58" t="s">
        <v>3284</v>
      </c>
      <c r="C2038" s="58" t="s">
        <v>3350</v>
      </c>
      <c r="D2038" s="59" t="s">
        <v>3345</v>
      </c>
      <c r="E2038" s="78" t="s">
        <v>3341</v>
      </c>
      <c r="F2038" s="58" t="s">
        <v>3284</v>
      </c>
    </row>
    <row r="2039" spans="1:6">
      <c r="A2039" s="58" t="s">
        <v>2549</v>
      </c>
      <c r="B2039" s="58" t="s">
        <v>3284</v>
      </c>
      <c r="C2039" s="58" t="s">
        <v>3350</v>
      </c>
      <c r="D2039" s="59" t="s">
        <v>3345</v>
      </c>
      <c r="E2039" s="78" t="s">
        <v>3341</v>
      </c>
      <c r="F2039" s="58" t="s">
        <v>3284</v>
      </c>
    </row>
    <row r="2040" spans="1:6">
      <c r="A2040" s="58" t="s">
        <v>1684</v>
      </c>
      <c r="B2040" s="58" t="s">
        <v>3284</v>
      </c>
      <c r="C2040" s="58" t="s">
        <v>3350</v>
      </c>
      <c r="D2040" s="59" t="s">
        <v>3345</v>
      </c>
      <c r="E2040" s="78" t="s">
        <v>3341</v>
      </c>
      <c r="F2040" s="58" t="s">
        <v>3284</v>
      </c>
    </row>
    <row r="2041" spans="1:6">
      <c r="A2041" s="58" t="s">
        <v>2387</v>
      </c>
      <c r="B2041" s="58" t="s">
        <v>3284</v>
      </c>
      <c r="C2041" s="58" t="s">
        <v>3350</v>
      </c>
      <c r="D2041" s="59" t="s">
        <v>3345</v>
      </c>
      <c r="E2041" s="78" t="s">
        <v>3341</v>
      </c>
      <c r="F2041" s="58" t="s">
        <v>3284</v>
      </c>
    </row>
    <row r="2042" spans="1:6">
      <c r="A2042" s="58" t="s">
        <v>3092</v>
      </c>
      <c r="B2042" s="58" t="s">
        <v>3284</v>
      </c>
      <c r="C2042" s="58" t="s">
        <v>3350</v>
      </c>
      <c r="D2042" s="59" t="s">
        <v>3345</v>
      </c>
      <c r="E2042" s="78" t="s">
        <v>3341</v>
      </c>
      <c r="F2042" s="58" t="s">
        <v>3284</v>
      </c>
    </row>
    <row r="2043" spans="1:6">
      <c r="A2043" s="58" t="s">
        <v>2189</v>
      </c>
      <c r="B2043" s="58" t="s">
        <v>3284</v>
      </c>
      <c r="C2043" s="58" t="s">
        <v>3350</v>
      </c>
      <c r="D2043" s="59" t="s">
        <v>3345</v>
      </c>
      <c r="E2043" s="78" t="s">
        <v>3341</v>
      </c>
      <c r="F2043" s="58" t="s">
        <v>3284</v>
      </c>
    </row>
    <row r="2044" spans="1:6">
      <c r="A2044" s="58" t="s">
        <v>2347</v>
      </c>
      <c r="B2044" s="58" t="s">
        <v>3284</v>
      </c>
      <c r="C2044" s="58" t="s">
        <v>3350</v>
      </c>
      <c r="D2044" s="59" t="s">
        <v>3345</v>
      </c>
      <c r="E2044" s="78" t="s">
        <v>3341</v>
      </c>
      <c r="F2044" s="58" t="s">
        <v>3284</v>
      </c>
    </row>
    <row r="2045" spans="1:6">
      <c r="A2045" s="58" t="s">
        <v>2191</v>
      </c>
      <c r="B2045" s="58" t="s">
        <v>3284</v>
      </c>
      <c r="C2045" s="58" t="s">
        <v>3350</v>
      </c>
      <c r="D2045" s="59" t="s">
        <v>3345</v>
      </c>
      <c r="E2045" s="78" t="s">
        <v>3341</v>
      </c>
      <c r="F2045" s="58" t="s">
        <v>3284</v>
      </c>
    </row>
    <row r="2046" spans="1:6">
      <c r="A2046" s="58" t="s">
        <v>1685</v>
      </c>
      <c r="B2046" s="58" t="s">
        <v>3284</v>
      </c>
      <c r="C2046" s="58" t="s">
        <v>3350</v>
      </c>
      <c r="D2046" s="59" t="s">
        <v>3345</v>
      </c>
      <c r="E2046" s="78" t="s">
        <v>3341</v>
      </c>
      <c r="F2046" s="58" t="s">
        <v>3284</v>
      </c>
    </row>
    <row r="2047" spans="1:6">
      <c r="A2047" s="58" t="s">
        <v>2458</v>
      </c>
      <c r="B2047" s="58" t="s">
        <v>3284</v>
      </c>
      <c r="C2047" s="58" t="s">
        <v>3350</v>
      </c>
      <c r="D2047" s="59" t="s">
        <v>3345</v>
      </c>
      <c r="E2047" s="78" t="s">
        <v>3341</v>
      </c>
      <c r="F2047" s="58" t="s">
        <v>3284</v>
      </c>
    </row>
    <row r="2048" spans="1:6">
      <c r="A2048" s="58" t="s">
        <v>1796</v>
      </c>
      <c r="B2048" s="58" t="s">
        <v>3284</v>
      </c>
      <c r="C2048" s="58" t="s">
        <v>3350</v>
      </c>
      <c r="D2048" s="59" t="s">
        <v>3345</v>
      </c>
      <c r="E2048" s="78" t="s">
        <v>3341</v>
      </c>
      <c r="F2048" s="58" t="s">
        <v>3284</v>
      </c>
    </row>
    <row r="2049" spans="1:6">
      <c r="A2049" s="58" t="s">
        <v>227</v>
      </c>
      <c r="B2049" s="58" t="s">
        <v>3284</v>
      </c>
      <c r="C2049" s="58" t="s">
        <v>3350</v>
      </c>
      <c r="D2049" s="59" t="s">
        <v>3345</v>
      </c>
      <c r="E2049" s="78" t="s">
        <v>3341</v>
      </c>
      <c r="F2049" s="58" t="s">
        <v>3284</v>
      </c>
    </row>
    <row r="2050" spans="1:6">
      <c r="A2050" s="58" t="s">
        <v>1954</v>
      </c>
      <c r="B2050" s="58" t="s">
        <v>3284</v>
      </c>
      <c r="C2050" s="58" t="s">
        <v>3350</v>
      </c>
      <c r="D2050" s="59" t="s">
        <v>3345</v>
      </c>
      <c r="E2050" s="78" t="s">
        <v>3341</v>
      </c>
      <c r="F2050" s="58" t="s">
        <v>3284</v>
      </c>
    </row>
    <row r="2051" spans="1:6">
      <c r="A2051" s="58" t="s">
        <v>2459</v>
      </c>
      <c r="B2051" s="58" t="s">
        <v>3284</v>
      </c>
      <c r="C2051" s="58" t="s">
        <v>3350</v>
      </c>
      <c r="D2051" s="59" t="s">
        <v>3345</v>
      </c>
      <c r="E2051" s="78" t="s">
        <v>3341</v>
      </c>
      <c r="F2051" s="58" t="s">
        <v>3284</v>
      </c>
    </row>
    <row r="2052" spans="1:6">
      <c r="A2052" s="58" t="s">
        <v>2894</v>
      </c>
      <c r="B2052" s="58" t="s">
        <v>3284</v>
      </c>
      <c r="C2052" s="58" t="s">
        <v>3350</v>
      </c>
      <c r="D2052" s="59" t="s">
        <v>3345</v>
      </c>
      <c r="E2052" s="78" t="s">
        <v>3341</v>
      </c>
      <c r="F2052" s="58" t="s">
        <v>3284</v>
      </c>
    </row>
    <row r="2053" spans="1:6">
      <c r="A2053" s="58" t="s">
        <v>1839</v>
      </c>
      <c r="B2053" s="58" t="s">
        <v>3284</v>
      </c>
      <c r="C2053" s="58" t="s">
        <v>3350</v>
      </c>
      <c r="D2053" s="59" t="s">
        <v>3345</v>
      </c>
      <c r="E2053" s="78" t="s">
        <v>3341</v>
      </c>
      <c r="F2053" s="58" t="s">
        <v>3284</v>
      </c>
    </row>
    <row r="2054" spans="1:6">
      <c r="A2054" s="58" t="s">
        <v>2845</v>
      </c>
      <c r="B2054" s="58" t="s">
        <v>3284</v>
      </c>
      <c r="C2054" s="58" t="s">
        <v>3350</v>
      </c>
      <c r="D2054" s="59" t="s">
        <v>3345</v>
      </c>
      <c r="E2054" s="78" t="s">
        <v>3341</v>
      </c>
      <c r="F2054" s="58" t="s">
        <v>3284</v>
      </c>
    </row>
    <row r="2055" spans="1:6">
      <c r="A2055" s="58" t="s">
        <v>2476</v>
      </c>
      <c r="B2055" s="58" t="s">
        <v>3284</v>
      </c>
      <c r="C2055" s="58" t="s">
        <v>3350</v>
      </c>
      <c r="D2055" s="59" t="s">
        <v>3345</v>
      </c>
      <c r="E2055" s="78" t="s">
        <v>3341</v>
      </c>
      <c r="F2055" s="58" t="s">
        <v>3284</v>
      </c>
    </row>
    <row r="2056" spans="1:6">
      <c r="A2056" s="58" t="s">
        <v>2584</v>
      </c>
      <c r="B2056" s="58" t="s">
        <v>3284</v>
      </c>
      <c r="C2056" s="58" t="s">
        <v>3350</v>
      </c>
      <c r="D2056" s="59" t="s">
        <v>3345</v>
      </c>
      <c r="E2056" s="78" t="s">
        <v>3341</v>
      </c>
      <c r="F2056" s="58" t="s">
        <v>3284</v>
      </c>
    </row>
    <row r="2057" spans="1:6">
      <c r="A2057" s="58" t="s">
        <v>2195</v>
      </c>
      <c r="B2057" s="58" t="s">
        <v>3284</v>
      </c>
      <c r="C2057" s="58" t="s">
        <v>3350</v>
      </c>
      <c r="D2057" s="59" t="s">
        <v>3345</v>
      </c>
      <c r="E2057" s="78" t="s">
        <v>3341</v>
      </c>
      <c r="F2057" s="58" t="s">
        <v>3284</v>
      </c>
    </row>
    <row r="2058" spans="1:6">
      <c r="A2058" s="58" t="s">
        <v>2247</v>
      </c>
      <c r="B2058" s="58" t="s">
        <v>3284</v>
      </c>
      <c r="C2058" s="58" t="s">
        <v>3350</v>
      </c>
      <c r="D2058" s="59" t="s">
        <v>3345</v>
      </c>
      <c r="E2058" s="78" t="s">
        <v>3341</v>
      </c>
      <c r="F2058" s="58" t="s">
        <v>3284</v>
      </c>
    </row>
    <row r="2059" spans="1:6">
      <c r="A2059" s="58" t="s">
        <v>3094</v>
      </c>
      <c r="B2059" s="58" t="s">
        <v>3284</v>
      </c>
      <c r="C2059" s="58" t="s">
        <v>165</v>
      </c>
      <c r="D2059" s="59" t="s">
        <v>3345</v>
      </c>
      <c r="E2059" s="78" t="s">
        <v>3341</v>
      </c>
      <c r="F2059" s="58" t="s">
        <v>3284</v>
      </c>
    </row>
    <row r="2060" spans="1:6">
      <c r="A2060" s="58" t="s">
        <v>2930</v>
      </c>
      <c r="B2060" s="58" t="s">
        <v>3284</v>
      </c>
      <c r="C2060" s="58" t="s">
        <v>165</v>
      </c>
      <c r="D2060" s="59" t="s">
        <v>3345</v>
      </c>
      <c r="E2060" s="78" t="s">
        <v>3341</v>
      </c>
      <c r="F2060" s="58" t="s">
        <v>3284</v>
      </c>
    </row>
    <row r="2061" spans="1:6">
      <c r="A2061" s="58" t="s">
        <v>2660</v>
      </c>
      <c r="B2061" s="58" t="s">
        <v>3284</v>
      </c>
      <c r="C2061" s="58" t="s">
        <v>165</v>
      </c>
      <c r="D2061" s="59" t="s">
        <v>3345</v>
      </c>
      <c r="E2061" s="78" t="s">
        <v>3341</v>
      </c>
      <c r="F2061" s="58" t="s">
        <v>3284</v>
      </c>
    </row>
    <row r="2062" spans="1:6">
      <c r="A2062" s="58" t="s">
        <v>2896</v>
      </c>
      <c r="B2062" s="58" t="s">
        <v>3284</v>
      </c>
      <c r="C2062" s="58" t="s">
        <v>165</v>
      </c>
      <c r="D2062" s="59" t="s">
        <v>3345</v>
      </c>
      <c r="E2062" s="78" t="s">
        <v>3341</v>
      </c>
      <c r="F2062" s="58" t="s">
        <v>3284</v>
      </c>
    </row>
    <row r="2063" spans="1:6">
      <c r="A2063" s="58" t="s">
        <v>2198</v>
      </c>
      <c r="B2063" s="58" t="s">
        <v>3284</v>
      </c>
      <c r="C2063" s="58" t="s">
        <v>165</v>
      </c>
      <c r="D2063" s="59" t="s">
        <v>3345</v>
      </c>
      <c r="E2063" s="78" t="s">
        <v>3341</v>
      </c>
      <c r="F2063" s="58" t="s">
        <v>3284</v>
      </c>
    </row>
    <row r="2064" spans="1:6">
      <c r="A2064" s="58" t="s">
        <v>2177</v>
      </c>
      <c r="B2064" s="58" t="s">
        <v>3284</v>
      </c>
      <c r="C2064" s="58" t="s">
        <v>165</v>
      </c>
      <c r="D2064" s="59" t="s">
        <v>3345</v>
      </c>
      <c r="E2064" s="78" t="s">
        <v>3341</v>
      </c>
      <c r="F2064" s="58" t="s">
        <v>3284</v>
      </c>
    </row>
    <row r="2065" spans="1:6">
      <c r="A2065" s="58" t="s">
        <v>3104</v>
      </c>
      <c r="B2065" s="58" t="s">
        <v>3284</v>
      </c>
      <c r="C2065" s="58" t="s">
        <v>165</v>
      </c>
      <c r="D2065" s="59" t="s">
        <v>3345</v>
      </c>
      <c r="E2065" s="78" t="s">
        <v>3341</v>
      </c>
      <c r="F2065" s="58" t="s">
        <v>3284</v>
      </c>
    </row>
    <row r="2066" spans="1:6">
      <c r="A2066" s="58" t="s">
        <v>2179</v>
      </c>
      <c r="B2066" s="58" t="s">
        <v>3284</v>
      </c>
      <c r="C2066" s="58" t="s">
        <v>165</v>
      </c>
      <c r="D2066" s="59" t="s">
        <v>3345</v>
      </c>
      <c r="E2066" s="78" t="s">
        <v>3341</v>
      </c>
      <c r="F2066" s="58" t="s">
        <v>3284</v>
      </c>
    </row>
    <row r="2067" spans="1:6">
      <c r="A2067" s="58" t="s">
        <v>2586</v>
      </c>
      <c r="B2067" s="58" t="s">
        <v>3284</v>
      </c>
      <c r="C2067" s="58" t="s">
        <v>165</v>
      </c>
      <c r="D2067" s="59" t="s">
        <v>3345</v>
      </c>
      <c r="E2067" s="78" t="s">
        <v>3341</v>
      </c>
      <c r="F2067" s="58" t="s">
        <v>3284</v>
      </c>
    </row>
    <row r="2068" spans="1:6">
      <c r="A2068" s="58" t="s">
        <v>2200</v>
      </c>
      <c r="B2068" s="58" t="s">
        <v>3284</v>
      </c>
      <c r="C2068" s="58" t="s">
        <v>165</v>
      </c>
      <c r="D2068" s="59" t="s">
        <v>3345</v>
      </c>
      <c r="E2068" s="78" t="s">
        <v>3341</v>
      </c>
      <c r="F2068" s="58" t="s">
        <v>3284</v>
      </c>
    </row>
    <row r="2069" spans="1:6">
      <c r="A2069" s="58" t="s">
        <v>2370</v>
      </c>
      <c r="B2069" s="58" t="s">
        <v>3284</v>
      </c>
      <c r="C2069" s="58" t="s">
        <v>165</v>
      </c>
      <c r="D2069" s="59" t="s">
        <v>3345</v>
      </c>
      <c r="E2069" s="78" t="s">
        <v>3341</v>
      </c>
      <c r="F2069" s="58" t="s">
        <v>3284</v>
      </c>
    </row>
    <row r="2070" spans="1:6">
      <c r="A2070" s="58" t="s">
        <v>2202</v>
      </c>
      <c r="B2070" s="58" t="s">
        <v>3284</v>
      </c>
      <c r="C2070" s="58" t="s">
        <v>165</v>
      </c>
      <c r="D2070" s="59" t="s">
        <v>3345</v>
      </c>
      <c r="E2070" s="78" t="s">
        <v>3341</v>
      </c>
      <c r="F2070" s="58" t="s">
        <v>3284</v>
      </c>
    </row>
    <row r="2071" spans="1:6">
      <c r="A2071" s="58" t="s">
        <v>1873</v>
      </c>
      <c r="B2071" s="58" t="s">
        <v>3284</v>
      </c>
      <c r="C2071" s="58" t="s">
        <v>165</v>
      </c>
      <c r="D2071" s="59" t="s">
        <v>3345</v>
      </c>
      <c r="E2071" s="78" t="s">
        <v>3341</v>
      </c>
      <c r="F2071" s="58" t="s">
        <v>3284</v>
      </c>
    </row>
    <row r="2072" spans="1:6">
      <c r="A2072" s="58" t="s">
        <v>2847</v>
      </c>
      <c r="B2072" s="58" t="s">
        <v>3284</v>
      </c>
      <c r="C2072" s="58" t="s">
        <v>165</v>
      </c>
      <c r="D2072" s="59" t="s">
        <v>3345</v>
      </c>
      <c r="E2072" s="78" t="s">
        <v>3341</v>
      </c>
      <c r="F2072" s="58" t="s">
        <v>3284</v>
      </c>
    </row>
    <row r="2073" spans="1:6">
      <c r="A2073" s="58" t="s">
        <v>1959</v>
      </c>
      <c r="B2073" s="58" t="s">
        <v>3284</v>
      </c>
      <c r="C2073" s="58" t="s">
        <v>165</v>
      </c>
      <c r="D2073" s="59" t="s">
        <v>3345</v>
      </c>
      <c r="E2073" s="78" t="s">
        <v>3341</v>
      </c>
      <c r="F2073" s="58" t="s">
        <v>3284</v>
      </c>
    </row>
    <row r="2074" spans="1:6">
      <c r="A2074" s="58" t="s">
        <v>2396</v>
      </c>
      <c r="B2074" s="58" t="s">
        <v>3284</v>
      </c>
      <c r="C2074" s="58" t="s">
        <v>165</v>
      </c>
      <c r="D2074" s="59" t="s">
        <v>3345</v>
      </c>
      <c r="E2074" s="78" t="s">
        <v>3341</v>
      </c>
      <c r="F2074" s="58" t="s">
        <v>3284</v>
      </c>
    </row>
    <row r="2075" spans="1:6">
      <c r="A2075" s="58" t="s">
        <v>2784</v>
      </c>
      <c r="B2075" s="58" t="s">
        <v>3284</v>
      </c>
      <c r="C2075" s="58" t="s">
        <v>165</v>
      </c>
      <c r="D2075" s="59" t="s">
        <v>3345</v>
      </c>
      <c r="E2075" s="78" t="s">
        <v>3341</v>
      </c>
      <c r="F2075" s="58" t="s">
        <v>3284</v>
      </c>
    </row>
    <row r="2076" spans="1:6">
      <c r="A2076" s="58" t="s">
        <v>3049</v>
      </c>
      <c r="B2076" s="58" t="s">
        <v>3284</v>
      </c>
      <c r="C2076" s="58" t="s">
        <v>165</v>
      </c>
      <c r="D2076" s="59" t="s">
        <v>3345</v>
      </c>
      <c r="E2076" s="78" t="s">
        <v>3341</v>
      </c>
      <c r="F2076" s="58" t="s">
        <v>3284</v>
      </c>
    </row>
    <row r="2077" spans="1:6">
      <c r="A2077" s="58" t="s">
        <v>2462</v>
      </c>
      <c r="B2077" s="58" t="s">
        <v>3284</v>
      </c>
      <c r="C2077" s="58" t="s">
        <v>165</v>
      </c>
      <c r="D2077" s="59" t="s">
        <v>3345</v>
      </c>
      <c r="E2077" s="78" t="s">
        <v>3341</v>
      </c>
      <c r="F2077" s="58" t="s">
        <v>3284</v>
      </c>
    </row>
    <row r="2078" spans="1:6">
      <c r="A2078" s="58" t="s">
        <v>2012</v>
      </c>
      <c r="B2078" s="58" t="s">
        <v>3284</v>
      </c>
      <c r="C2078" s="58" t="s">
        <v>165</v>
      </c>
      <c r="D2078" s="59" t="s">
        <v>3345</v>
      </c>
      <c r="E2078" s="78" t="s">
        <v>3341</v>
      </c>
      <c r="F2078" s="58" t="s">
        <v>3284</v>
      </c>
    </row>
    <row r="2079" spans="1:6">
      <c r="A2079" s="58" t="s">
        <v>2931</v>
      </c>
      <c r="B2079" s="58" t="s">
        <v>3284</v>
      </c>
      <c r="C2079" s="58" t="s">
        <v>165</v>
      </c>
      <c r="D2079" s="59" t="s">
        <v>3345</v>
      </c>
      <c r="E2079" s="78" t="s">
        <v>3341</v>
      </c>
      <c r="F2079" s="58" t="s">
        <v>3284</v>
      </c>
    </row>
    <row r="2080" spans="1:6">
      <c r="A2080" s="58" t="s">
        <v>2791</v>
      </c>
      <c r="B2080" s="58" t="s">
        <v>3284</v>
      </c>
      <c r="C2080" s="58" t="s">
        <v>165</v>
      </c>
      <c r="D2080" s="59" t="s">
        <v>3345</v>
      </c>
      <c r="E2080" s="78" t="s">
        <v>3341</v>
      </c>
      <c r="F2080" s="58" t="s">
        <v>3284</v>
      </c>
    </row>
    <row r="2081" spans="1:6">
      <c r="A2081" s="58" t="s">
        <v>1716</v>
      </c>
      <c r="B2081" s="58" t="s">
        <v>3284</v>
      </c>
      <c r="C2081" s="58" t="s">
        <v>165</v>
      </c>
      <c r="D2081" s="59" t="s">
        <v>3345</v>
      </c>
      <c r="E2081" s="78" t="s">
        <v>3341</v>
      </c>
      <c r="F2081" s="58" t="s">
        <v>3284</v>
      </c>
    </row>
    <row r="2082" spans="1:6">
      <c r="A2082" s="58" t="s">
        <v>1805</v>
      </c>
      <c r="B2082" s="58" t="s">
        <v>3284</v>
      </c>
      <c r="C2082" s="58" t="s">
        <v>165</v>
      </c>
      <c r="D2082" s="59" t="s">
        <v>3345</v>
      </c>
      <c r="E2082" s="78" t="s">
        <v>3341</v>
      </c>
      <c r="F2082" s="58" t="s">
        <v>3284</v>
      </c>
    </row>
    <row r="2083" spans="1:6">
      <c r="A2083" s="58" t="s">
        <v>2206</v>
      </c>
      <c r="B2083" s="58" t="s">
        <v>3284</v>
      </c>
      <c r="C2083" s="58" t="s">
        <v>165</v>
      </c>
      <c r="D2083" s="59" t="s">
        <v>3345</v>
      </c>
      <c r="E2083" s="78" t="s">
        <v>3341</v>
      </c>
      <c r="F2083" s="58" t="s">
        <v>3284</v>
      </c>
    </row>
    <row r="2084" spans="1:6">
      <c r="A2084" s="58" t="s">
        <v>2015</v>
      </c>
      <c r="B2084" s="58" t="s">
        <v>3284</v>
      </c>
      <c r="C2084" s="58" t="s">
        <v>165</v>
      </c>
      <c r="D2084" s="59" t="s">
        <v>3345</v>
      </c>
      <c r="E2084" s="78" t="s">
        <v>3341</v>
      </c>
      <c r="F2084" s="58" t="s">
        <v>3284</v>
      </c>
    </row>
    <row r="2085" spans="1:6">
      <c r="A2085" s="58" t="s">
        <v>1966</v>
      </c>
      <c r="B2085" s="58" t="s">
        <v>3284</v>
      </c>
      <c r="C2085" s="58" t="s">
        <v>165</v>
      </c>
      <c r="D2085" s="59" t="s">
        <v>3345</v>
      </c>
      <c r="E2085" s="78" t="s">
        <v>3341</v>
      </c>
      <c r="F2085" s="58" t="s">
        <v>3284</v>
      </c>
    </row>
    <row r="2086" spans="1:6">
      <c r="A2086" s="58" t="s">
        <v>1809</v>
      </c>
      <c r="B2086" s="58" t="s">
        <v>3284</v>
      </c>
      <c r="C2086" s="58" t="s">
        <v>165</v>
      </c>
      <c r="D2086" s="59" t="s">
        <v>3345</v>
      </c>
      <c r="E2086" s="78" t="s">
        <v>3341</v>
      </c>
      <c r="F2086" s="58" t="s">
        <v>3284</v>
      </c>
    </row>
    <row r="2087" spans="1:6">
      <c r="A2087" s="58" t="s">
        <v>1810</v>
      </c>
      <c r="B2087" s="58" t="s">
        <v>3284</v>
      </c>
      <c r="C2087" s="58" t="s">
        <v>165</v>
      </c>
      <c r="D2087" s="59" t="s">
        <v>3345</v>
      </c>
      <c r="E2087" s="78" t="s">
        <v>3341</v>
      </c>
      <c r="F2087" s="58" t="s">
        <v>3284</v>
      </c>
    </row>
    <row r="2088" spans="1:6">
      <c r="A2088" s="58" t="s">
        <v>2343</v>
      </c>
      <c r="B2088" s="58" t="s">
        <v>3284</v>
      </c>
      <c r="C2088" s="58" t="s">
        <v>165</v>
      </c>
      <c r="D2088" s="59" t="s">
        <v>3345</v>
      </c>
      <c r="E2088" s="78" t="s">
        <v>3341</v>
      </c>
      <c r="F2088" s="58" t="s">
        <v>3284</v>
      </c>
    </row>
    <row r="2089" spans="1:6">
      <c r="A2089" s="58" t="s">
        <v>2208</v>
      </c>
      <c r="B2089" s="58" t="s">
        <v>3284</v>
      </c>
      <c r="C2089" s="58" t="s">
        <v>165</v>
      </c>
      <c r="D2089" s="59" t="s">
        <v>3345</v>
      </c>
      <c r="E2089" s="78" t="s">
        <v>3341</v>
      </c>
      <c r="F2089" s="58" t="s">
        <v>3284</v>
      </c>
    </row>
    <row r="2090" spans="1:6">
      <c r="A2090" s="58" t="s">
        <v>3060</v>
      </c>
      <c r="B2090" s="58" t="s">
        <v>3284</v>
      </c>
      <c r="C2090" s="58" t="s">
        <v>165</v>
      </c>
      <c r="D2090" s="59" t="s">
        <v>3345</v>
      </c>
      <c r="E2090" s="78" t="s">
        <v>3341</v>
      </c>
      <c r="F2090" s="58" t="s">
        <v>3284</v>
      </c>
    </row>
    <row r="2091" spans="1:6">
      <c r="A2091" s="58" t="s">
        <v>2427</v>
      </c>
      <c r="B2091" s="58" t="s">
        <v>3284</v>
      </c>
      <c r="C2091" s="58" t="s">
        <v>165</v>
      </c>
      <c r="D2091" s="59" t="s">
        <v>3345</v>
      </c>
      <c r="E2091" s="78" t="s">
        <v>3341</v>
      </c>
      <c r="F2091" s="58" t="s">
        <v>3284</v>
      </c>
    </row>
    <row r="2092" spans="1:6">
      <c r="A2092" s="58" t="s">
        <v>1812</v>
      </c>
      <c r="B2092" s="58" t="s">
        <v>3284</v>
      </c>
      <c r="C2092" s="58" t="s">
        <v>165</v>
      </c>
      <c r="D2092" s="59" t="s">
        <v>3345</v>
      </c>
      <c r="E2092" s="78" t="s">
        <v>3341</v>
      </c>
      <c r="F2092" s="58" t="s">
        <v>3284</v>
      </c>
    </row>
    <row r="2093" spans="1:6">
      <c r="A2093" s="58" t="s">
        <v>2610</v>
      </c>
      <c r="B2093" s="58" t="s">
        <v>3284</v>
      </c>
      <c r="C2093" s="58" t="s">
        <v>165</v>
      </c>
      <c r="D2093" s="59" t="s">
        <v>3345</v>
      </c>
      <c r="E2093" s="78" t="s">
        <v>3341</v>
      </c>
      <c r="F2093" s="58" t="s">
        <v>3284</v>
      </c>
    </row>
    <row r="2094" spans="1:6">
      <c r="A2094" s="58" t="s">
        <v>2028</v>
      </c>
      <c r="B2094" s="58" t="s">
        <v>3285</v>
      </c>
      <c r="C2094" s="58" t="s">
        <v>179</v>
      </c>
      <c r="D2094" s="59" t="s">
        <v>3345</v>
      </c>
      <c r="E2094" s="78" t="s">
        <v>3341</v>
      </c>
      <c r="F2094" s="58" t="s">
        <v>3285</v>
      </c>
    </row>
    <row r="2095" spans="1:6">
      <c r="A2095" s="58" t="s">
        <v>2611</v>
      </c>
      <c r="B2095" s="58" t="s">
        <v>3285</v>
      </c>
      <c r="C2095" s="58" t="s">
        <v>179</v>
      </c>
      <c r="D2095" s="59" t="s">
        <v>3345</v>
      </c>
      <c r="E2095" s="78" t="s">
        <v>3341</v>
      </c>
      <c r="F2095" s="58" t="s">
        <v>3285</v>
      </c>
    </row>
    <row r="2096" spans="1:6">
      <c r="A2096" s="58" t="s">
        <v>1594</v>
      </c>
      <c r="B2096" s="58" t="s">
        <v>3285</v>
      </c>
      <c r="C2096" s="58" t="s">
        <v>179</v>
      </c>
      <c r="D2096" s="59" t="s">
        <v>3345</v>
      </c>
      <c r="E2096" s="78" t="s">
        <v>3341</v>
      </c>
      <c r="F2096" s="58" t="s">
        <v>3285</v>
      </c>
    </row>
    <row r="2097" spans="1:6">
      <c r="A2097" s="58" t="s">
        <v>2613</v>
      </c>
      <c r="B2097" s="58" t="s">
        <v>3285</v>
      </c>
      <c r="C2097" s="58" t="s">
        <v>179</v>
      </c>
      <c r="D2097" s="59" t="s">
        <v>3345</v>
      </c>
      <c r="E2097" s="78" t="s">
        <v>3341</v>
      </c>
      <c r="F2097" s="58" t="s">
        <v>3285</v>
      </c>
    </row>
    <row r="2098" spans="1:6">
      <c r="A2098" s="58" t="s">
        <v>2803</v>
      </c>
      <c r="B2098" s="58" t="s">
        <v>3285</v>
      </c>
      <c r="C2098" s="58" t="s">
        <v>179</v>
      </c>
      <c r="D2098" s="59" t="s">
        <v>3345</v>
      </c>
      <c r="E2098" s="78" t="s">
        <v>3341</v>
      </c>
      <c r="F2098" s="58" t="s">
        <v>3285</v>
      </c>
    </row>
    <row r="2099" spans="1:6">
      <c r="A2099" s="58" t="s">
        <v>2647</v>
      </c>
      <c r="B2099" s="58" t="s">
        <v>3285</v>
      </c>
      <c r="C2099" s="58" t="s">
        <v>179</v>
      </c>
      <c r="D2099" s="59" t="s">
        <v>3345</v>
      </c>
      <c r="E2099" s="78" t="s">
        <v>3341</v>
      </c>
      <c r="F2099" s="58" t="s">
        <v>3285</v>
      </c>
    </row>
    <row r="2100" spans="1:6">
      <c r="A2100" s="58" t="s">
        <v>2986</v>
      </c>
      <c r="B2100" s="58" t="s">
        <v>3285</v>
      </c>
      <c r="C2100" s="58" t="s">
        <v>179</v>
      </c>
      <c r="D2100" s="59" t="s">
        <v>3345</v>
      </c>
      <c r="E2100" s="78" t="s">
        <v>3341</v>
      </c>
      <c r="F2100" s="58" t="s">
        <v>3285</v>
      </c>
    </row>
    <row r="2101" spans="1:6">
      <c r="A2101" s="58" t="s">
        <v>2030</v>
      </c>
      <c r="B2101" s="58" t="s">
        <v>3285</v>
      </c>
      <c r="C2101" s="58" t="s">
        <v>179</v>
      </c>
      <c r="D2101" s="59" t="s">
        <v>3345</v>
      </c>
      <c r="E2101" s="78" t="s">
        <v>3341</v>
      </c>
      <c r="F2101" s="58" t="s">
        <v>3285</v>
      </c>
    </row>
    <row r="2102" spans="1:6">
      <c r="A2102" s="58" t="s">
        <v>2650</v>
      </c>
      <c r="B2102" s="58" t="s">
        <v>3285</v>
      </c>
      <c r="C2102" s="58" t="s">
        <v>179</v>
      </c>
      <c r="D2102" s="59" t="s">
        <v>3345</v>
      </c>
      <c r="E2102" s="78" t="s">
        <v>3341</v>
      </c>
      <c r="F2102" s="58" t="s">
        <v>3285</v>
      </c>
    </row>
    <row r="2103" spans="1:6">
      <c r="A2103" s="58" t="s">
        <v>2465</v>
      </c>
      <c r="B2103" s="58" t="s">
        <v>3285</v>
      </c>
      <c r="C2103" s="58" t="s">
        <v>179</v>
      </c>
      <c r="D2103" s="59" t="s">
        <v>3345</v>
      </c>
      <c r="E2103" s="78" t="s">
        <v>3341</v>
      </c>
      <c r="F2103" s="58" t="s">
        <v>3285</v>
      </c>
    </row>
    <row r="2104" spans="1:6">
      <c r="A2104" s="58" t="s">
        <v>2466</v>
      </c>
      <c r="B2104" s="58" t="s">
        <v>3285</v>
      </c>
      <c r="C2104" s="58" t="s">
        <v>179</v>
      </c>
      <c r="D2104" s="59" t="s">
        <v>3345</v>
      </c>
      <c r="E2104" s="78" t="s">
        <v>3341</v>
      </c>
      <c r="F2104" s="58" t="s">
        <v>3285</v>
      </c>
    </row>
    <row r="2105" spans="1:6">
      <c r="A2105" s="58" t="s">
        <v>1918</v>
      </c>
      <c r="B2105" s="58" t="s">
        <v>3285</v>
      </c>
      <c r="C2105" s="58" t="s">
        <v>179</v>
      </c>
      <c r="D2105" s="59" t="s">
        <v>3345</v>
      </c>
      <c r="E2105" s="78" t="s">
        <v>3341</v>
      </c>
      <c r="F2105" s="58" t="s">
        <v>3285</v>
      </c>
    </row>
    <row r="2106" spans="1:6">
      <c r="A2106" s="58" t="s">
        <v>2990</v>
      </c>
      <c r="B2106" s="58" t="s">
        <v>3285</v>
      </c>
      <c r="C2106" s="58" t="s">
        <v>179</v>
      </c>
      <c r="D2106" s="59" t="s">
        <v>3345</v>
      </c>
      <c r="E2106" s="78" t="s">
        <v>3341</v>
      </c>
      <c r="F2106" s="58" t="s">
        <v>3285</v>
      </c>
    </row>
    <row r="2107" spans="1:6">
      <c r="A2107" s="58" t="s">
        <v>2468</v>
      </c>
      <c r="B2107" s="58" t="s">
        <v>3285</v>
      </c>
      <c r="C2107" s="58" t="s">
        <v>179</v>
      </c>
      <c r="D2107" s="59" t="s">
        <v>3345</v>
      </c>
      <c r="E2107" s="78" t="s">
        <v>3341</v>
      </c>
      <c r="F2107" s="58" t="s">
        <v>3285</v>
      </c>
    </row>
    <row r="2108" spans="1:6">
      <c r="A2108" s="58" t="s">
        <v>2469</v>
      </c>
      <c r="B2108" s="58" t="s">
        <v>3285</v>
      </c>
      <c r="C2108" s="58" t="s">
        <v>179</v>
      </c>
      <c r="D2108" s="59" t="s">
        <v>3345</v>
      </c>
      <c r="E2108" s="78" t="s">
        <v>3341</v>
      </c>
      <c r="F2108" s="58" t="s">
        <v>3285</v>
      </c>
    </row>
    <row r="2109" spans="1:6">
      <c r="A2109" s="58" t="s">
        <v>3071</v>
      </c>
      <c r="B2109" s="58" t="s">
        <v>3285</v>
      </c>
      <c r="C2109" s="58" t="s">
        <v>179</v>
      </c>
      <c r="D2109" s="59" t="s">
        <v>3345</v>
      </c>
      <c r="E2109" s="78" t="s">
        <v>3341</v>
      </c>
      <c r="F2109" s="58" t="s">
        <v>3285</v>
      </c>
    </row>
    <row r="2110" spans="1:6">
      <c r="A2110" s="58" t="s">
        <v>2853</v>
      </c>
      <c r="B2110" s="58" t="s">
        <v>3285</v>
      </c>
      <c r="C2110" s="58" t="s">
        <v>179</v>
      </c>
      <c r="D2110" s="59" t="s">
        <v>3345</v>
      </c>
      <c r="E2110" s="78" t="s">
        <v>3341</v>
      </c>
      <c r="F2110" s="58" t="s">
        <v>3285</v>
      </c>
    </row>
    <row r="2111" spans="1:6">
      <c r="A2111" s="58" t="s">
        <v>2992</v>
      </c>
      <c r="B2111" s="58" t="s">
        <v>3285</v>
      </c>
      <c r="C2111" s="58" t="s">
        <v>179</v>
      </c>
      <c r="D2111" s="59" t="s">
        <v>3345</v>
      </c>
      <c r="E2111" s="78" t="s">
        <v>3341</v>
      </c>
      <c r="F2111" s="58" t="s">
        <v>3285</v>
      </c>
    </row>
    <row r="2112" spans="1:6">
      <c r="A2112" s="58" t="s">
        <v>2472</v>
      </c>
      <c r="B2112" s="58" t="s">
        <v>3285</v>
      </c>
      <c r="C2112" s="58" t="s">
        <v>179</v>
      </c>
      <c r="D2112" s="59" t="s">
        <v>3345</v>
      </c>
      <c r="E2112" s="78" t="s">
        <v>3341</v>
      </c>
      <c r="F2112" s="58" t="s">
        <v>3285</v>
      </c>
    </row>
    <row r="2113" spans="1:6">
      <c r="A2113" s="58" t="s">
        <v>2335</v>
      </c>
      <c r="B2113" s="58" t="s">
        <v>3285</v>
      </c>
      <c r="C2113" s="58" t="s">
        <v>179</v>
      </c>
      <c r="D2113" s="59" t="s">
        <v>3345</v>
      </c>
      <c r="E2113" s="78" t="s">
        <v>3341</v>
      </c>
      <c r="F2113" s="58" t="s">
        <v>3285</v>
      </c>
    </row>
    <row r="2114" spans="1:6">
      <c r="A2114" s="58" t="s">
        <v>1665</v>
      </c>
      <c r="B2114" s="58" t="s">
        <v>3285</v>
      </c>
      <c r="C2114" s="58" t="s">
        <v>179</v>
      </c>
      <c r="D2114" s="59" t="s">
        <v>3345</v>
      </c>
      <c r="E2114" s="78" t="s">
        <v>3341</v>
      </c>
      <c r="F2114" s="58" t="s">
        <v>3285</v>
      </c>
    </row>
    <row r="2115" spans="1:6">
      <c r="A2115" s="58" t="s">
        <v>2174</v>
      </c>
      <c r="B2115" s="58" t="s">
        <v>3285</v>
      </c>
      <c r="C2115" s="58" t="s">
        <v>179</v>
      </c>
      <c r="D2115" s="59" t="s">
        <v>3345</v>
      </c>
      <c r="E2115" s="78" t="s">
        <v>3341</v>
      </c>
      <c r="F2115" s="58" t="s">
        <v>3285</v>
      </c>
    </row>
    <row r="2116" spans="1:6">
      <c r="A2116" s="58" t="s">
        <v>2473</v>
      </c>
      <c r="B2116" s="58" t="s">
        <v>3285</v>
      </c>
      <c r="C2116" s="58" t="s">
        <v>179</v>
      </c>
      <c r="D2116" s="59" t="s">
        <v>3345</v>
      </c>
      <c r="E2116" s="78" t="s">
        <v>3341</v>
      </c>
      <c r="F2116" s="58" t="s">
        <v>3285</v>
      </c>
    </row>
    <row r="2117" spans="1:6">
      <c r="A2117" s="58" t="s">
        <v>228</v>
      </c>
      <c r="B2117" s="58" t="s">
        <v>3285</v>
      </c>
      <c r="C2117" s="58" t="s">
        <v>179</v>
      </c>
      <c r="D2117" s="59" t="s">
        <v>3345</v>
      </c>
      <c r="E2117" s="78" t="s">
        <v>3341</v>
      </c>
      <c r="F2117" s="58" t="s">
        <v>3285</v>
      </c>
    </row>
    <row r="2118" spans="1:6">
      <c r="A2118" s="58" t="s">
        <v>2475</v>
      </c>
      <c r="B2118" s="58" t="s">
        <v>3285</v>
      </c>
      <c r="C2118" s="58" t="s">
        <v>179</v>
      </c>
      <c r="D2118" s="59" t="s">
        <v>3345</v>
      </c>
      <c r="E2118" s="78" t="s">
        <v>3341</v>
      </c>
      <c r="F2118" s="58" t="s">
        <v>3285</v>
      </c>
    </row>
    <row r="2119" spans="1:6">
      <c r="A2119" s="58" t="s">
        <v>197</v>
      </c>
      <c r="B2119" s="58" t="s">
        <v>3285</v>
      </c>
      <c r="C2119" s="58" t="s">
        <v>179</v>
      </c>
      <c r="D2119" s="59" t="s">
        <v>3345</v>
      </c>
      <c r="E2119" s="78" t="s">
        <v>3341</v>
      </c>
      <c r="F2119" s="58" t="s">
        <v>3285</v>
      </c>
    </row>
    <row r="2120" spans="1:6">
      <c r="A2120" s="58" t="s">
        <v>2719</v>
      </c>
      <c r="B2120" s="58" t="s">
        <v>3285</v>
      </c>
      <c r="C2120" s="58" t="s">
        <v>179</v>
      </c>
      <c r="D2120" s="59" t="s">
        <v>3345</v>
      </c>
      <c r="E2120" s="78" t="s">
        <v>3341</v>
      </c>
      <c r="F2120" s="58" t="s">
        <v>3285</v>
      </c>
    </row>
    <row r="2121" spans="1:6">
      <c r="A2121" s="58" t="s">
        <v>2478</v>
      </c>
      <c r="B2121" s="58" t="s">
        <v>3285</v>
      </c>
      <c r="C2121" s="58" t="s">
        <v>179</v>
      </c>
      <c r="D2121" s="59" t="s">
        <v>3345</v>
      </c>
      <c r="E2121" s="78" t="s">
        <v>3341</v>
      </c>
      <c r="F2121" s="58" t="s">
        <v>3285</v>
      </c>
    </row>
    <row r="2122" spans="1:6">
      <c r="A2122" s="58" t="s">
        <v>2996</v>
      </c>
      <c r="B2122" s="58" t="s">
        <v>3285</v>
      </c>
      <c r="C2122" s="58" t="s">
        <v>179</v>
      </c>
      <c r="D2122" s="59" t="s">
        <v>3345</v>
      </c>
      <c r="E2122" s="78" t="s">
        <v>3341</v>
      </c>
      <c r="F2122" s="58" t="s">
        <v>3285</v>
      </c>
    </row>
    <row r="2123" spans="1:6">
      <c r="A2123" s="58" t="s">
        <v>3114</v>
      </c>
      <c r="B2123" s="58" t="s">
        <v>3285</v>
      </c>
      <c r="C2123" s="58" t="s">
        <v>179</v>
      </c>
      <c r="D2123" s="59" t="s">
        <v>3345</v>
      </c>
      <c r="E2123" s="78" t="s">
        <v>3341</v>
      </c>
      <c r="F2123" s="58" t="s">
        <v>3285</v>
      </c>
    </row>
    <row r="2124" spans="1:6">
      <c r="A2124" s="58" t="s">
        <v>2997</v>
      </c>
      <c r="B2124" s="58" t="s">
        <v>3285</v>
      </c>
      <c r="C2124" s="58" t="s">
        <v>179</v>
      </c>
      <c r="D2124" s="59" t="s">
        <v>3345</v>
      </c>
      <c r="E2124" s="78" t="s">
        <v>3341</v>
      </c>
      <c r="F2124" s="58" t="s">
        <v>3285</v>
      </c>
    </row>
    <row r="2125" spans="1:6">
      <c r="A2125" s="58" t="s">
        <v>2271</v>
      </c>
      <c r="B2125" s="58" t="s">
        <v>3285</v>
      </c>
      <c r="C2125" s="58" t="s">
        <v>179</v>
      </c>
      <c r="D2125" s="59" t="s">
        <v>3345</v>
      </c>
      <c r="E2125" s="78" t="s">
        <v>3341</v>
      </c>
      <c r="F2125" s="58" t="s">
        <v>3285</v>
      </c>
    </row>
    <row r="2126" spans="1:6">
      <c r="A2126" s="58" t="s">
        <v>2036</v>
      </c>
      <c r="B2126" s="58" t="s">
        <v>3285</v>
      </c>
      <c r="C2126" s="58" t="s">
        <v>179</v>
      </c>
      <c r="D2126" s="59" t="s">
        <v>3345</v>
      </c>
      <c r="E2126" s="78" t="s">
        <v>3341</v>
      </c>
      <c r="F2126" s="58" t="s">
        <v>3285</v>
      </c>
    </row>
    <row r="2127" spans="1:6">
      <c r="A2127" s="58" t="s">
        <v>2479</v>
      </c>
      <c r="B2127" s="58" t="s">
        <v>3285</v>
      </c>
      <c r="C2127" s="58" t="s">
        <v>179</v>
      </c>
      <c r="D2127" s="59" t="s">
        <v>3345</v>
      </c>
      <c r="E2127" s="78" t="s">
        <v>3341</v>
      </c>
      <c r="F2127" s="58" t="s">
        <v>3285</v>
      </c>
    </row>
    <row r="2128" spans="1:6">
      <c r="A2128" s="58" t="s">
        <v>2480</v>
      </c>
      <c r="B2128" s="58" t="s">
        <v>3285</v>
      </c>
      <c r="C2128" s="58" t="s">
        <v>179</v>
      </c>
      <c r="D2128" s="59" t="s">
        <v>3345</v>
      </c>
      <c r="E2128" s="78" t="s">
        <v>3341</v>
      </c>
      <c r="F2128" s="58" t="s">
        <v>3285</v>
      </c>
    </row>
    <row r="2129" spans="1:6">
      <c r="A2129" s="58" t="s">
        <v>2540</v>
      </c>
      <c r="B2129" s="58" t="s">
        <v>3285</v>
      </c>
      <c r="C2129" s="58" t="s">
        <v>224</v>
      </c>
      <c r="D2129" s="59" t="s">
        <v>3345</v>
      </c>
      <c r="E2129" s="78" t="s">
        <v>3341</v>
      </c>
      <c r="F2129" s="58" t="s">
        <v>3285</v>
      </c>
    </row>
    <row r="2130" spans="1:6">
      <c r="A2130" s="58" t="s">
        <v>2736</v>
      </c>
      <c r="B2130" s="58" t="s">
        <v>3285</v>
      </c>
      <c r="C2130" s="58" t="s">
        <v>224</v>
      </c>
      <c r="D2130" s="59" t="s">
        <v>3345</v>
      </c>
      <c r="E2130" s="78" t="s">
        <v>3341</v>
      </c>
      <c r="F2130" s="58" t="s">
        <v>3285</v>
      </c>
    </row>
    <row r="2131" spans="1:6">
      <c r="A2131" s="58" t="s">
        <v>2897</v>
      </c>
      <c r="B2131" s="58" t="s">
        <v>3285</v>
      </c>
      <c r="C2131" s="58" t="s">
        <v>224</v>
      </c>
      <c r="D2131" s="59" t="s">
        <v>3345</v>
      </c>
      <c r="E2131" s="78" t="s">
        <v>3341</v>
      </c>
      <c r="F2131" s="58" t="s">
        <v>3285</v>
      </c>
    </row>
    <row r="2132" spans="1:6">
      <c r="A2132" s="58" t="s">
        <v>2541</v>
      </c>
      <c r="B2132" s="58" t="s">
        <v>3285</v>
      </c>
      <c r="C2132" s="58" t="s">
        <v>224</v>
      </c>
      <c r="D2132" s="59" t="s">
        <v>3345</v>
      </c>
      <c r="E2132" s="78" t="s">
        <v>3341</v>
      </c>
      <c r="F2132" s="58" t="s">
        <v>3285</v>
      </c>
    </row>
    <row r="2133" spans="1:6">
      <c r="A2133" s="58" t="s">
        <v>2371</v>
      </c>
      <c r="B2133" s="58" t="s">
        <v>3285</v>
      </c>
      <c r="C2133" s="58" t="s">
        <v>224</v>
      </c>
      <c r="D2133" s="59" t="s">
        <v>3345</v>
      </c>
      <c r="E2133" s="78" t="s">
        <v>3341</v>
      </c>
      <c r="F2133" s="58" t="s">
        <v>3285</v>
      </c>
    </row>
    <row r="2134" spans="1:6">
      <c r="A2134" s="58" t="s">
        <v>2038</v>
      </c>
      <c r="B2134" s="58" t="s">
        <v>3285</v>
      </c>
      <c r="C2134" s="58" t="s">
        <v>224</v>
      </c>
      <c r="D2134" s="59" t="s">
        <v>3345</v>
      </c>
      <c r="E2134" s="78" t="s">
        <v>3341</v>
      </c>
      <c r="F2134" s="58" t="s">
        <v>3285</v>
      </c>
    </row>
    <row r="2135" spans="1:6">
      <c r="A2135" s="58" t="s">
        <v>3076</v>
      </c>
      <c r="B2135" s="58" t="s">
        <v>3285</v>
      </c>
      <c r="C2135" s="58" t="s">
        <v>224</v>
      </c>
      <c r="D2135" s="59" t="s">
        <v>3345</v>
      </c>
      <c r="E2135" s="78" t="s">
        <v>3341</v>
      </c>
      <c r="F2135" s="58" t="s">
        <v>3285</v>
      </c>
    </row>
    <row r="2136" spans="1:6">
      <c r="A2136" s="58" t="s">
        <v>1676</v>
      </c>
      <c r="B2136" s="58" t="s">
        <v>3285</v>
      </c>
      <c r="C2136" s="58" t="s">
        <v>224</v>
      </c>
      <c r="D2136" s="59" t="s">
        <v>3345</v>
      </c>
      <c r="E2136" s="78" t="s">
        <v>3341</v>
      </c>
      <c r="F2136" s="58" t="s">
        <v>3285</v>
      </c>
    </row>
    <row r="2137" spans="1:6">
      <c r="A2137" s="58" t="s">
        <v>3001</v>
      </c>
      <c r="B2137" s="58" t="s">
        <v>3285</v>
      </c>
      <c r="C2137" s="58" t="s">
        <v>224</v>
      </c>
      <c r="D2137" s="59" t="s">
        <v>3345</v>
      </c>
      <c r="E2137" s="78" t="s">
        <v>3341</v>
      </c>
      <c r="F2137" s="58" t="s">
        <v>3285</v>
      </c>
    </row>
    <row r="2138" spans="1:6">
      <c r="A2138" s="58" t="s">
        <v>2275</v>
      </c>
      <c r="B2138" s="58" t="s">
        <v>3285</v>
      </c>
      <c r="C2138" s="58" t="s">
        <v>224</v>
      </c>
      <c r="D2138" s="59" t="s">
        <v>3345</v>
      </c>
      <c r="E2138" s="78" t="s">
        <v>3341</v>
      </c>
      <c r="F2138" s="58" t="s">
        <v>3285</v>
      </c>
    </row>
    <row r="2139" spans="1:6">
      <c r="A2139" s="58" t="s">
        <v>2843</v>
      </c>
      <c r="B2139" s="58" t="s">
        <v>3285</v>
      </c>
      <c r="C2139" s="58" t="s">
        <v>224</v>
      </c>
      <c r="D2139" s="59" t="s">
        <v>3345</v>
      </c>
      <c r="E2139" s="78" t="s">
        <v>3341</v>
      </c>
      <c r="F2139" s="58" t="s">
        <v>3285</v>
      </c>
    </row>
    <row r="2140" spans="1:6">
      <c r="A2140" s="58" t="s">
        <v>3005</v>
      </c>
      <c r="B2140" s="58" t="s">
        <v>3285</v>
      </c>
      <c r="C2140" s="58" t="s">
        <v>224</v>
      </c>
      <c r="D2140" s="59" t="s">
        <v>3345</v>
      </c>
      <c r="E2140" s="78" t="s">
        <v>3341</v>
      </c>
      <c r="F2140" s="58" t="s">
        <v>3285</v>
      </c>
    </row>
    <row r="2141" spans="1:6">
      <c r="A2141" s="58" t="s">
        <v>1715</v>
      </c>
      <c r="B2141" s="58" t="s">
        <v>3285</v>
      </c>
      <c r="C2141" s="58" t="s">
        <v>224</v>
      </c>
      <c r="D2141" s="59" t="s">
        <v>3345</v>
      </c>
      <c r="E2141" s="78" t="s">
        <v>3341</v>
      </c>
      <c r="F2141" s="58" t="s">
        <v>3285</v>
      </c>
    </row>
    <row r="2142" spans="1:6">
      <c r="A2142" s="58" t="s">
        <v>2014</v>
      </c>
      <c r="B2142" s="58" t="s">
        <v>3285</v>
      </c>
      <c r="C2142" s="58" t="s">
        <v>224</v>
      </c>
      <c r="D2142" s="59" t="s">
        <v>3345</v>
      </c>
      <c r="E2142" s="78" t="s">
        <v>3341</v>
      </c>
      <c r="F2142" s="58" t="s">
        <v>3285</v>
      </c>
    </row>
    <row r="2143" spans="1:6">
      <c r="A2143" s="58" t="s">
        <v>3143</v>
      </c>
      <c r="B2143" s="58" t="s">
        <v>3285</v>
      </c>
      <c r="C2143" s="58" t="s">
        <v>224</v>
      </c>
      <c r="D2143" s="59" t="s">
        <v>3345</v>
      </c>
      <c r="E2143" s="78" t="s">
        <v>3341</v>
      </c>
      <c r="F2143" s="58" t="s">
        <v>3285</v>
      </c>
    </row>
    <row r="2144" spans="1:6">
      <c r="A2144" s="58" t="s">
        <v>3067</v>
      </c>
      <c r="B2144" s="58" t="s">
        <v>3285</v>
      </c>
      <c r="C2144" s="58" t="s">
        <v>224</v>
      </c>
      <c r="D2144" s="59" t="s">
        <v>3345</v>
      </c>
      <c r="E2144" s="78" t="s">
        <v>3341</v>
      </c>
      <c r="F2144" s="58" t="s">
        <v>3285</v>
      </c>
    </row>
    <row r="2145" spans="1:6">
      <c r="A2145" s="58" t="s">
        <v>2484</v>
      </c>
      <c r="B2145" s="58" t="s">
        <v>3285</v>
      </c>
      <c r="C2145" s="58" t="s">
        <v>224</v>
      </c>
      <c r="D2145" s="59" t="s">
        <v>3345</v>
      </c>
      <c r="E2145" s="78" t="s">
        <v>3341</v>
      </c>
      <c r="F2145" s="58" t="s">
        <v>3285</v>
      </c>
    </row>
    <row r="2146" spans="1:6">
      <c r="A2146" s="58" t="s">
        <v>2424</v>
      </c>
      <c r="B2146" s="58" t="s">
        <v>3285</v>
      </c>
      <c r="C2146" s="58" t="s">
        <v>224</v>
      </c>
      <c r="D2146" s="59" t="s">
        <v>3345</v>
      </c>
      <c r="E2146" s="78" t="s">
        <v>3341</v>
      </c>
      <c r="F2146" s="58" t="s">
        <v>3285</v>
      </c>
    </row>
    <row r="2147" spans="1:6">
      <c r="A2147" s="58" t="s">
        <v>2042</v>
      </c>
      <c r="B2147" s="58" t="s">
        <v>3285</v>
      </c>
      <c r="C2147" s="58" t="s">
        <v>224</v>
      </c>
      <c r="D2147" s="59" t="s">
        <v>3345</v>
      </c>
      <c r="E2147" s="78" t="s">
        <v>3341</v>
      </c>
      <c r="F2147" s="58" t="s">
        <v>3285</v>
      </c>
    </row>
    <row r="2148" spans="1:6">
      <c r="A2148" s="58" t="s">
        <v>2328</v>
      </c>
      <c r="B2148" s="58" t="s">
        <v>3285</v>
      </c>
      <c r="C2148" s="58" t="s">
        <v>224</v>
      </c>
      <c r="D2148" s="59" t="s">
        <v>3345</v>
      </c>
      <c r="E2148" s="78" t="s">
        <v>3341</v>
      </c>
      <c r="F2148" s="58" t="s">
        <v>3285</v>
      </c>
    </row>
    <row r="2149" spans="1:6">
      <c r="A2149" s="58" t="s">
        <v>2577</v>
      </c>
      <c r="B2149" s="58" t="s">
        <v>3285</v>
      </c>
      <c r="C2149" s="58" t="s">
        <v>224</v>
      </c>
      <c r="D2149" s="59" t="s">
        <v>3345</v>
      </c>
      <c r="E2149" s="78" t="s">
        <v>3341</v>
      </c>
      <c r="F2149" s="58" t="s">
        <v>3285</v>
      </c>
    </row>
    <row r="2150" spans="1:6">
      <c r="A2150" s="58" t="s">
        <v>2495</v>
      </c>
      <c r="B2150" s="58" t="s">
        <v>3285</v>
      </c>
      <c r="C2150" s="58" t="s">
        <v>224</v>
      </c>
      <c r="D2150" s="59" t="s">
        <v>3345</v>
      </c>
      <c r="E2150" s="78" t="s">
        <v>3341</v>
      </c>
      <c r="F2150" s="58" t="s">
        <v>3285</v>
      </c>
    </row>
    <row r="2151" spans="1:6">
      <c r="A2151" s="58" t="s">
        <v>2425</v>
      </c>
      <c r="B2151" s="58" t="s">
        <v>3285</v>
      </c>
      <c r="C2151" s="58" t="s">
        <v>224</v>
      </c>
      <c r="D2151" s="59" t="s">
        <v>3345</v>
      </c>
      <c r="E2151" s="78" t="s">
        <v>3341</v>
      </c>
      <c r="F2151" s="58" t="s">
        <v>3285</v>
      </c>
    </row>
    <row r="2152" spans="1:6">
      <c r="A2152" s="58" t="s">
        <v>2278</v>
      </c>
      <c r="B2152" s="58" t="s">
        <v>3285</v>
      </c>
      <c r="C2152" s="58" t="s">
        <v>224</v>
      </c>
      <c r="D2152" s="59" t="s">
        <v>3345</v>
      </c>
      <c r="E2152" s="78" t="s">
        <v>3341</v>
      </c>
      <c r="F2152" s="58" t="s">
        <v>3285</v>
      </c>
    </row>
    <row r="2153" spans="1:6">
      <c r="A2153" s="58" t="s">
        <v>2844</v>
      </c>
      <c r="B2153" s="58" t="s">
        <v>3285</v>
      </c>
      <c r="C2153" s="58" t="s">
        <v>224</v>
      </c>
      <c r="D2153" s="59" t="s">
        <v>3345</v>
      </c>
      <c r="E2153" s="78" t="s">
        <v>3341</v>
      </c>
      <c r="F2153" s="58" t="s">
        <v>3285</v>
      </c>
    </row>
    <row r="2154" spans="1:6">
      <c r="A2154" s="58" t="s">
        <v>2330</v>
      </c>
      <c r="B2154" s="58" t="s">
        <v>3285</v>
      </c>
      <c r="C2154" s="58" t="s">
        <v>224</v>
      </c>
      <c r="D2154" s="59" t="s">
        <v>3345</v>
      </c>
      <c r="E2154" s="78" t="s">
        <v>3341</v>
      </c>
      <c r="F2154" s="58" t="s">
        <v>3285</v>
      </c>
    </row>
    <row r="2155" spans="1:6">
      <c r="A2155" s="58" t="s">
        <v>1599</v>
      </c>
      <c r="B2155" s="58" t="s">
        <v>3285</v>
      </c>
      <c r="C2155" s="58" t="s">
        <v>224</v>
      </c>
      <c r="D2155" s="59" t="s">
        <v>3345</v>
      </c>
      <c r="E2155" s="78" t="s">
        <v>3341</v>
      </c>
      <c r="F2155" s="58" t="s">
        <v>3285</v>
      </c>
    </row>
    <row r="2156" spans="1:6">
      <c r="A2156" s="58" t="s">
        <v>2022</v>
      </c>
      <c r="B2156" s="58" t="s">
        <v>3285</v>
      </c>
      <c r="C2156" s="58" t="s">
        <v>224</v>
      </c>
      <c r="D2156" s="59" t="s">
        <v>3345</v>
      </c>
      <c r="E2156" s="78" t="s">
        <v>3341</v>
      </c>
      <c r="F2156" s="58" t="s">
        <v>3285</v>
      </c>
    </row>
    <row r="2157" spans="1:6">
      <c r="A2157" s="58" t="s">
        <v>2485</v>
      </c>
      <c r="B2157" s="58" t="s">
        <v>3285</v>
      </c>
      <c r="C2157" s="58" t="s">
        <v>224</v>
      </c>
      <c r="D2157" s="59" t="s">
        <v>3345</v>
      </c>
      <c r="E2157" s="78" t="s">
        <v>3341</v>
      </c>
      <c r="F2157" s="58" t="s">
        <v>3285</v>
      </c>
    </row>
    <row r="2158" spans="1:6">
      <c r="A2158" s="58" t="s">
        <v>3007</v>
      </c>
      <c r="B2158" s="58" t="s">
        <v>3285</v>
      </c>
      <c r="C2158" s="58" t="s">
        <v>224</v>
      </c>
      <c r="D2158" s="59" t="s">
        <v>3345</v>
      </c>
      <c r="E2158" s="78" t="s">
        <v>3341</v>
      </c>
      <c r="F2158" s="58" t="s">
        <v>3285</v>
      </c>
    </row>
    <row r="2159" spans="1:6">
      <c r="A2159" s="58" t="s">
        <v>2280</v>
      </c>
      <c r="B2159" s="58" t="s">
        <v>3285</v>
      </c>
      <c r="C2159" s="58" t="s">
        <v>224</v>
      </c>
      <c r="D2159" s="59" t="s">
        <v>3345</v>
      </c>
      <c r="E2159" s="78" t="s">
        <v>3341</v>
      </c>
      <c r="F2159" s="58" t="s">
        <v>3285</v>
      </c>
    </row>
    <row r="2160" spans="1:6">
      <c r="A2160" s="58" t="s">
        <v>2634</v>
      </c>
      <c r="B2160" s="58" t="s">
        <v>3285</v>
      </c>
      <c r="C2160" s="58" t="s">
        <v>224</v>
      </c>
      <c r="D2160" s="59" t="s">
        <v>3345</v>
      </c>
      <c r="E2160" s="78" t="s">
        <v>3341</v>
      </c>
      <c r="F2160" s="58" t="s">
        <v>3285</v>
      </c>
    </row>
    <row r="2161" spans="1:6">
      <c r="A2161" s="58" t="s">
        <v>2026</v>
      </c>
      <c r="B2161" s="58" t="s">
        <v>3285</v>
      </c>
      <c r="C2161" s="58" t="s">
        <v>224</v>
      </c>
      <c r="D2161" s="59" t="s">
        <v>3345</v>
      </c>
      <c r="E2161" s="78" t="s">
        <v>3341</v>
      </c>
      <c r="F2161" s="58" t="s">
        <v>3285</v>
      </c>
    </row>
    <row r="2162" spans="1:6">
      <c r="A2162" s="58" t="s">
        <v>2428</v>
      </c>
      <c r="B2162" s="58" t="s">
        <v>3285</v>
      </c>
      <c r="C2162" s="58" t="s">
        <v>224</v>
      </c>
      <c r="D2162" s="59" t="s">
        <v>3345</v>
      </c>
      <c r="E2162" s="78" t="s">
        <v>3341</v>
      </c>
      <c r="F2162" s="58" t="s">
        <v>3285</v>
      </c>
    </row>
    <row r="2163" spans="1:6">
      <c r="A2163" s="58" t="s">
        <v>3008</v>
      </c>
      <c r="B2163" s="58" t="s">
        <v>3285</v>
      </c>
      <c r="C2163" s="58" t="s">
        <v>224</v>
      </c>
      <c r="D2163" s="59" t="s">
        <v>3345</v>
      </c>
      <c r="E2163" s="78" t="s">
        <v>3341</v>
      </c>
      <c r="F2163" s="58" t="s">
        <v>3285</v>
      </c>
    </row>
    <row r="2164" spans="1:6">
      <c r="A2164" s="58" t="s">
        <v>3086</v>
      </c>
      <c r="B2164" s="58" t="s">
        <v>3286</v>
      </c>
      <c r="C2164" s="58" t="s">
        <v>188</v>
      </c>
      <c r="D2164" s="59" t="s">
        <v>3345</v>
      </c>
      <c r="E2164" s="78" t="s">
        <v>3341</v>
      </c>
      <c r="F2164" s="58" t="s">
        <v>3286</v>
      </c>
    </row>
    <row r="2165" spans="1:6">
      <c r="A2165" s="58" t="s">
        <v>1721</v>
      </c>
      <c r="B2165" s="58" t="s">
        <v>3286</v>
      </c>
      <c r="C2165" s="58" t="s">
        <v>188</v>
      </c>
      <c r="D2165" s="59" t="s">
        <v>3345</v>
      </c>
      <c r="E2165" s="78" t="s">
        <v>3341</v>
      </c>
      <c r="F2165" s="58" t="s">
        <v>3286</v>
      </c>
    </row>
    <row r="2166" spans="1:6">
      <c r="A2166" s="58" t="s">
        <v>201</v>
      </c>
      <c r="B2166" s="58" t="s">
        <v>3286</v>
      </c>
      <c r="C2166" s="58" t="s">
        <v>188</v>
      </c>
      <c r="D2166" s="59" t="s">
        <v>3345</v>
      </c>
      <c r="E2166" s="78" t="s">
        <v>3341</v>
      </c>
      <c r="F2166" s="58" t="s">
        <v>3286</v>
      </c>
    </row>
    <row r="2167" spans="1:6">
      <c r="A2167" s="58" t="s">
        <v>3087</v>
      </c>
      <c r="B2167" s="58" t="s">
        <v>3286</v>
      </c>
      <c r="C2167" s="58" t="s">
        <v>188</v>
      </c>
      <c r="D2167" s="59" t="s">
        <v>3345</v>
      </c>
      <c r="E2167" s="78" t="s">
        <v>3341</v>
      </c>
      <c r="F2167" s="58" t="s">
        <v>3286</v>
      </c>
    </row>
    <row r="2168" spans="1:6">
      <c r="A2168" s="58" t="s">
        <v>1914</v>
      </c>
      <c r="B2168" s="58" t="s">
        <v>3286</v>
      </c>
      <c r="C2168" s="58" t="s">
        <v>188</v>
      </c>
      <c r="D2168" s="59" t="s">
        <v>3345</v>
      </c>
      <c r="E2168" s="78" t="s">
        <v>3341</v>
      </c>
      <c r="F2168" s="58" t="s">
        <v>3286</v>
      </c>
    </row>
    <row r="2169" spans="1:6">
      <c r="A2169" s="58" t="s">
        <v>1996</v>
      </c>
      <c r="B2169" s="58" t="s">
        <v>3286</v>
      </c>
      <c r="C2169" s="58" t="s">
        <v>188</v>
      </c>
      <c r="D2169" s="59" t="s">
        <v>3345</v>
      </c>
      <c r="E2169" s="78" t="s">
        <v>3341</v>
      </c>
      <c r="F2169" s="58" t="s">
        <v>3286</v>
      </c>
    </row>
    <row r="2170" spans="1:6">
      <c r="A2170" s="58" t="s">
        <v>1616</v>
      </c>
      <c r="B2170" s="58" t="s">
        <v>3286</v>
      </c>
      <c r="C2170" s="58" t="s">
        <v>188</v>
      </c>
      <c r="D2170" s="59" t="s">
        <v>3345</v>
      </c>
      <c r="E2170" s="78" t="s">
        <v>3341</v>
      </c>
      <c r="F2170" s="58" t="s">
        <v>3286</v>
      </c>
    </row>
    <row r="2171" spans="1:6">
      <c r="A2171" s="58" t="s">
        <v>3088</v>
      </c>
      <c r="B2171" s="58" t="s">
        <v>3286</v>
      </c>
      <c r="C2171" s="58" t="s">
        <v>188</v>
      </c>
      <c r="D2171" s="59" t="s">
        <v>3345</v>
      </c>
      <c r="E2171" s="78" t="s">
        <v>3341</v>
      </c>
      <c r="F2171" s="58" t="s">
        <v>3286</v>
      </c>
    </row>
    <row r="2172" spans="1:6">
      <c r="A2172" s="58" t="s">
        <v>1788</v>
      </c>
      <c r="B2172" s="58" t="s">
        <v>3286</v>
      </c>
      <c r="C2172" s="58" t="s">
        <v>188</v>
      </c>
      <c r="D2172" s="59" t="s">
        <v>3345</v>
      </c>
      <c r="E2172" s="78" t="s">
        <v>3341</v>
      </c>
      <c r="F2172" s="58" t="s">
        <v>3286</v>
      </c>
    </row>
    <row r="2173" spans="1:6">
      <c r="A2173" s="58" t="s">
        <v>2499</v>
      </c>
      <c r="B2173" s="58" t="s">
        <v>3286</v>
      </c>
      <c r="C2173" s="58" t="s">
        <v>188</v>
      </c>
      <c r="D2173" s="59" t="s">
        <v>3345</v>
      </c>
      <c r="E2173" s="78" t="s">
        <v>3341</v>
      </c>
      <c r="F2173" s="58" t="s">
        <v>3286</v>
      </c>
    </row>
    <row r="2174" spans="1:6">
      <c r="A2174" s="58" t="s">
        <v>1724</v>
      </c>
      <c r="B2174" s="58" t="s">
        <v>3286</v>
      </c>
      <c r="C2174" s="58" t="s">
        <v>188</v>
      </c>
      <c r="D2174" s="59" t="s">
        <v>3345</v>
      </c>
      <c r="E2174" s="78" t="s">
        <v>3341</v>
      </c>
      <c r="F2174" s="58" t="s">
        <v>3286</v>
      </c>
    </row>
    <row r="2175" spans="1:6">
      <c r="A2175" s="58" t="s">
        <v>3126</v>
      </c>
      <c r="B2175" s="58" t="s">
        <v>3286</v>
      </c>
      <c r="C2175" s="58" t="s">
        <v>188</v>
      </c>
      <c r="D2175" s="59" t="s">
        <v>3345</v>
      </c>
      <c r="E2175" s="78" t="s">
        <v>3341</v>
      </c>
      <c r="F2175" s="58" t="s">
        <v>3286</v>
      </c>
    </row>
    <row r="2176" spans="1:6">
      <c r="A2176" s="58" t="s">
        <v>2245</v>
      </c>
      <c r="B2176" s="58" t="s">
        <v>3286</v>
      </c>
      <c r="C2176" s="58" t="s">
        <v>188</v>
      </c>
      <c r="D2176" s="59" t="s">
        <v>3345</v>
      </c>
      <c r="E2176" s="78" t="s">
        <v>3341</v>
      </c>
      <c r="F2176" s="58" t="s">
        <v>3286</v>
      </c>
    </row>
    <row r="2177" spans="1:6">
      <c r="A2177" s="58" t="s">
        <v>2500</v>
      </c>
      <c r="B2177" s="58" t="s">
        <v>3286</v>
      </c>
      <c r="C2177" s="58" t="s">
        <v>188</v>
      </c>
      <c r="D2177" s="59" t="s">
        <v>3345</v>
      </c>
      <c r="E2177" s="78" t="s">
        <v>3341</v>
      </c>
      <c r="F2177" s="58" t="s">
        <v>3286</v>
      </c>
    </row>
    <row r="2178" spans="1:6">
      <c r="A2178" s="58" t="s">
        <v>1847</v>
      </c>
      <c r="B2178" s="58" t="s">
        <v>3286</v>
      </c>
      <c r="C2178" s="58" t="s">
        <v>188</v>
      </c>
      <c r="D2178" s="59" t="s">
        <v>3345</v>
      </c>
      <c r="E2178" s="78" t="s">
        <v>3341</v>
      </c>
      <c r="F2178" s="58" t="s">
        <v>3286</v>
      </c>
    </row>
    <row r="2179" spans="1:6">
      <c r="A2179" s="58" t="s">
        <v>290</v>
      </c>
      <c r="B2179" s="58" t="s">
        <v>3286</v>
      </c>
      <c r="C2179" s="58" t="s">
        <v>188</v>
      </c>
      <c r="D2179" s="59" t="s">
        <v>3345</v>
      </c>
      <c r="E2179" s="78" t="s">
        <v>3341</v>
      </c>
      <c r="F2179" s="58" t="s">
        <v>3286</v>
      </c>
    </row>
    <row r="2180" spans="1:6">
      <c r="A2180" s="58" t="s">
        <v>200</v>
      </c>
      <c r="B2180" s="58" t="s">
        <v>3286</v>
      </c>
      <c r="C2180" s="58" t="s">
        <v>188</v>
      </c>
      <c r="D2180" s="59" t="s">
        <v>3345</v>
      </c>
      <c r="E2180" s="78" t="s">
        <v>3341</v>
      </c>
      <c r="F2180" s="58" t="s">
        <v>3286</v>
      </c>
    </row>
    <row r="2181" spans="1:6">
      <c r="A2181" s="58" t="s">
        <v>1973</v>
      </c>
      <c r="B2181" s="58" t="s">
        <v>3286</v>
      </c>
      <c r="C2181" s="58" t="s">
        <v>188</v>
      </c>
      <c r="D2181" s="59" t="s">
        <v>3345</v>
      </c>
      <c r="E2181" s="78" t="s">
        <v>3341</v>
      </c>
      <c r="F2181" s="58" t="s">
        <v>3286</v>
      </c>
    </row>
    <row r="2182" spans="1:6">
      <c r="A2182" s="58" t="s">
        <v>2242</v>
      </c>
      <c r="B2182" s="58" t="s">
        <v>3286</v>
      </c>
      <c r="C2182" s="58" t="s">
        <v>188</v>
      </c>
      <c r="D2182" s="59" t="s">
        <v>3345</v>
      </c>
      <c r="E2182" s="78" t="s">
        <v>3341</v>
      </c>
      <c r="F2182" s="58" t="s">
        <v>3286</v>
      </c>
    </row>
    <row r="2183" spans="1:6">
      <c r="A2183" s="58" t="s">
        <v>1727</v>
      </c>
      <c r="B2183" s="58" t="s">
        <v>3286</v>
      </c>
      <c r="C2183" s="58" t="s">
        <v>188</v>
      </c>
      <c r="D2183" s="59" t="s">
        <v>3345</v>
      </c>
      <c r="E2183" s="78" t="s">
        <v>3341</v>
      </c>
      <c r="F2183" s="58" t="s">
        <v>3286</v>
      </c>
    </row>
    <row r="2184" spans="1:6">
      <c r="A2184" s="58" t="s">
        <v>2410</v>
      </c>
      <c r="B2184" s="58" t="s">
        <v>3286</v>
      </c>
      <c r="C2184" s="58" t="s">
        <v>188</v>
      </c>
      <c r="D2184" s="59" t="s">
        <v>3345</v>
      </c>
      <c r="E2184" s="78" t="s">
        <v>3341</v>
      </c>
      <c r="F2184" s="58" t="s">
        <v>3286</v>
      </c>
    </row>
    <row r="2185" spans="1:6">
      <c r="A2185" s="58" t="s">
        <v>1974</v>
      </c>
      <c r="B2185" s="58" t="s">
        <v>3286</v>
      </c>
      <c r="C2185" s="58" t="s">
        <v>188</v>
      </c>
      <c r="D2185" s="59" t="s">
        <v>3345</v>
      </c>
      <c r="E2185" s="78" t="s">
        <v>3341</v>
      </c>
      <c r="F2185" s="58" t="s">
        <v>3286</v>
      </c>
    </row>
    <row r="2186" spans="1:6">
      <c r="A2186" s="58" t="s">
        <v>1977</v>
      </c>
      <c r="B2186" s="58" t="s">
        <v>3286</v>
      </c>
      <c r="C2186" s="58" t="s">
        <v>188</v>
      </c>
      <c r="D2186" s="59" t="s">
        <v>3345</v>
      </c>
      <c r="E2186" s="78" t="s">
        <v>3341</v>
      </c>
      <c r="F2186" s="58" t="s">
        <v>3286</v>
      </c>
    </row>
    <row r="2187" spans="1:6">
      <c r="A2187" s="58" t="s">
        <v>2192</v>
      </c>
      <c r="B2187" s="58" t="s">
        <v>3286</v>
      </c>
      <c r="C2187" s="58" t="s">
        <v>188</v>
      </c>
      <c r="D2187" s="59" t="s">
        <v>3345</v>
      </c>
      <c r="E2187" s="78" t="s">
        <v>3341</v>
      </c>
      <c r="F2187" s="58" t="s">
        <v>3286</v>
      </c>
    </row>
    <row r="2188" spans="1:6">
      <c r="A2188" s="58" t="s">
        <v>3128</v>
      </c>
      <c r="B2188" s="58" t="s">
        <v>3286</v>
      </c>
      <c r="C2188" s="58" t="s">
        <v>188</v>
      </c>
      <c r="D2188" s="59" t="s">
        <v>3345</v>
      </c>
      <c r="E2188" s="78" t="s">
        <v>3341</v>
      </c>
      <c r="F2188" s="58" t="s">
        <v>3286</v>
      </c>
    </row>
    <row r="2189" spans="1:6">
      <c r="A2189" s="58" t="s">
        <v>1979</v>
      </c>
      <c r="B2189" s="58" t="s">
        <v>3286</v>
      </c>
      <c r="C2189" s="58" t="s">
        <v>188</v>
      </c>
      <c r="D2189" s="59" t="s">
        <v>3345</v>
      </c>
      <c r="E2189" s="78" t="s">
        <v>3341</v>
      </c>
      <c r="F2189" s="58" t="s">
        <v>3286</v>
      </c>
    </row>
    <row r="2190" spans="1:6">
      <c r="A2190" s="58" t="s">
        <v>1980</v>
      </c>
      <c r="B2190" s="58" t="s">
        <v>3286</v>
      </c>
      <c r="C2190" s="58" t="s">
        <v>188</v>
      </c>
      <c r="D2190" s="59" t="s">
        <v>3345</v>
      </c>
      <c r="E2190" s="78" t="s">
        <v>3341</v>
      </c>
      <c r="F2190" s="58" t="s">
        <v>3286</v>
      </c>
    </row>
    <row r="2191" spans="1:6">
      <c r="A2191" s="58" t="s">
        <v>2474</v>
      </c>
      <c r="B2191" s="58" t="s">
        <v>3286</v>
      </c>
      <c r="C2191" s="58" t="s">
        <v>188</v>
      </c>
      <c r="D2191" s="59" t="s">
        <v>3345</v>
      </c>
      <c r="E2191" s="78" t="s">
        <v>3341</v>
      </c>
      <c r="F2191" s="58" t="s">
        <v>3286</v>
      </c>
    </row>
    <row r="2192" spans="1:6">
      <c r="A2192" s="58" t="s">
        <v>2390</v>
      </c>
      <c r="B2192" s="58" t="s">
        <v>3286</v>
      </c>
      <c r="C2192" s="58" t="s">
        <v>188</v>
      </c>
      <c r="D2192" s="59" t="s">
        <v>3345</v>
      </c>
      <c r="E2192" s="78" t="s">
        <v>3341</v>
      </c>
      <c r="F2192" s="58" t="s">
        <v>3286</v>
      </c>
    </row>
    <row r="2193" spans="1:6">
      <c r="A2193" s="58" t="s">
        <v>1729</v>
      </c>
      <c r="B2193" s="58" t="s">
        <v>3286</v>
      </c>
      <c r="C2193" s="58" t="s">
        <v>188</v>
      </c>
      <c r="D2193" s="59" t="s">
        <v>3345</v>
      </c>
      <c r="E2193" s="78" t="s">
        <v>3341</v>
      </c>
      <c r="F2193" s="58" t="s">
        <v>3286</v>
      </c>
    </row>
    <row r="2194" spans="1:6">
      <c r="A2194" s="58" t="s">
        <v>2477</v>
      </c>
      <c r="B2194" s="58" t="s">
        <v>3286</v>
      </c>
      <c r="C2194" s="58" t="s">
        <v>188</v>
      </c>
      <c r="D2194" s="59" t="s">
        <v>3345</v>
      </c>
      <c r="E2194" s="78" t="s">
        <v>3341</v>
      </c>
      <c r="F2194" s="58" t="s">
        <v>3286</v>
      </c>
    </row>
    <row r="2195" spans="1:6">
      <c r="A2195" s="58" t="s">
        <v>1869</v>
      </c>
      <c r="B2195" s="58" t="s">
        <v>3286</v>
      </c>
      <c r="C2195" s="58" t="s">
        <v>188</v>
      </c>
      <c r="D2195" s="59" t="s">
        <v>3345</v>
      </c>
      <c r="E2195" s="78" t="s">
        <v>3341</v>
      </c>
      <c r="F2195" s="58" t="s">
        <v>3286</v>
      </c>
    </row>
    <row r="2196" spans="1:6">
      <c r="A2196" s="58" t="s">
        <v>1927</v>
      </c>
      <c r="B2196" s="58" t="s">
        <v>3286</v>
      </c>
      <c r="C2196" s="58" t="s">
        <v>188</v>
      </c>
      <c r="D2196" s="59" t="s">
        <v>3345</v>
      </c>
      <c r="E2196" s="78" t="s">
        <v>3341</v>
      </c>
      <c r="F2196" s="58" t="s">
        <v>3286</v>
      </c>
    </row>
    <row r="2197" spans="1:6">
      <c r="A2197" s="58" t="s">
        <v>1982</v>
      </c>
      <c r="B2197" s="58" t="s">
        <v>3286</v>
      </c>
      <c r="C2197" s="58" t="s">
        <v>188</v>
      </c>
      <c r="D2197" s="59" t="s">
        <v>3345</v>
      </c>
      <c r="E2197" s="78" t="s">
        <v>3341</v>
      </c>
      <c r="F2197" s="58" t="s">
        <v>3286</v>
      </c>
    </row>
    <row r="2198" spans="1:6">
      <c r="A2198" s="58" t="s">
        <v>1624</v>
      </c>
      <c r="B2198" s="58" t="s">
        <v>3286</v>
      </c>
      <c r="C2198" s="58" t="s">
        <v>188</v>
      </c>
      <c r="D2198" s="59" t="s">
        <v>3345</v>
      </c>
      <c r="E2198" s="78" t="s">
        <v>3341</v>
      </c>
      <c r="F2198" s="58" t="s">
        <v>3286</v>
      </c>
    </row>
    <row r="2199" spans="1:6">
      <c r="A2199" s="58" t="s">
        <v>3130</v>
      </c>
      <c r="B2199" s="58" t="s">
        <v>3286</v>
      </c>
      <c r="C2199" s="58" t="s">
        <v>271</v>
      </c>
      <c r="D2199" s="59" t="s">
        <v>3345</v>
      </c>
      <c r="E2199" s="78" t="s">
        <v>3341</v>
      </c>
      <c r="F2199" s="58" t="s">
        <v>3286</v>
      </c>
    </row>
    <row r="2200" spans="1:6">
      <c r="A2200" s="58" t="s">
        <v>2197</v>
      </c>
      <c r="B2200" s="58" t="s">
        <v>3286</v>
      </c>
      <c r="C2200" s="58" t="s">
        <v>271</v>
      </c>
      <c r="D2200" s="59" t="s">
        <v>3345</v>
      </c>
      <c r="E2200" s="78" t="s">
        <v>3341</v>
      </c>
      <c r="F2200" s="58" t="s">
        <v>3286</v>
      </c>
    </row>
    <row r="2201" spans="1:6">
      <c r="A2201" s="58" t="s">
        <v>3115</v>
      </c>
      <c r="B2201" s="58" t="s">
        <v>3286</v>
      </c>
      <c r="C2201" s="58" t="s">
        <v>271</v>
      </c>
      <c r="D2201" s="59" t="s">
        <v>3345</v>
      </c>
      <c r="E2201" s="78" t="s">
        <v>3341</v>
      </c>
      <c r="F2201" s="58" t="s">
        <v>3286</v>
      </c>
    </row>
    <row r="2202" spans="1:6">
      <c r="A2202" s="58" t="s">
        <v>3131</v>
      </c>
      <c r="B2202" s="58" t="s">
        <v>3286</v>
      </c>
      <c r="C2202" s="58" t="s">
        <v>271</v>
      </c>
      <c r="D2202" s="59" t="s">
        <v>3345</v>
      </c>
      <c r="E2202" s="78" t="s">
        <v>3341</v>
      </c>
      <c r="F2202" s="58" t="s">
        <v>3286</v>
      </c>
    </row>
    <row r="2203" spans="1:6">
      <c r="A2203" s="58" t="s">
        <v>2415</v>
      </c>
      <c r="B2203" s="58" t="s">
        <v>3286</v>
      </c>
      <c r="C2203" s="58" t="s">
        <v>271</v>
      </c>
      <c r="D2203" s="59" t="s">
        <v>3345</v>
      </c>
      <c r="E2203" s="78" t="s">
        <v>3341</v>
      </c>
      <c r="F2203" s="58" t="s">
        <v>3286</v>
      </c>
    </row>
    <row r="2204" spans="1:6">
      <c r="A2204" s="58" t="s">
        <v>2505</v>
      </c>
      <c r="B2204" s="58" t="s">
        <v>3286</v>
      </c>
      <c r="C2204" s="58" t="s">
        <v>271</v>
      </c>
      <c r="D2204" s="59" t="s">
        <v>3345</v>
      </c>
      <c r="E2204" s="78" t="s">
        <v>3341</v>
      </c>
      <c r="F2204" s="58" t="s">
        <v>3286</v>
      </c>
    </row>
    <row r="2205" spans="1:6">
      <c r="A2205" s="58" t="s">
        <v>1870</v>
      </c>
      <c r="B2205" s="58" t="s">
        <v>3286</v>
      </c>
      <c r="C2205" s="58" t="s">
        <v>271</v>
      </c>
      <c r="D2205" s="59" t="s">
        <v>3345</v>
      </c>
      <c r="E2205" s="78" t="s">
        <v>3341</v>
      </c>
      <c r="F2205" s="58" t="s">
        <v>3286</v>
      </c>
    </row>
    <row r="2206" spans="1:6">
      <c r="A2206" s="58" t="s">
        <v>2005</v>
      </c>
      <c r="B2206" s="58" t="s">
        <v>3286</v>
      </c>
      <c r="C2206" s="58" t="s">
        <v>271</v>
      </c>
      <c r="D2206" s="59" t="s">
        <v>3345</v>
      </c>
      <c r="E2206" s="78" t="s">
        <v>3341</v>
      </c>
      <c r="F2206" s="58" t="s">
        <v>3286</v>
      </c>
    </row>
    <row r="2207" spans="1:6">
      <c r="A2207" s="58" t="s">
        <v>2842</v>
      </c>
      <c r="B2207" s="58" t="s">
        <v>3286</v>
      </c>
      <c r="C2207" s="58" t="s">
        <v>271</v>
      </c>
      <c r="D2207" s="59" t="s">
        <v>3345</v>
      </c>
      <c r="E2207" s="78" t="s">
        <v>3341</v>
      </c>
      <c r="F2207" s="58" t="s">
        <v>3286</v>
      </c>
    </row>
    <row r="2208" spans="1:6">
      <c r="A2208" s="58" t="s">
        <v>2201</v>
      </c>
      <c r="B2208" s="58" t="s">
        <v>3286</v>
      </c>
      <c r="C2208" s="58" t="s">
        <v>271</v>
      </c>
      <c r="D2208" s="59" t="s">
        <v>3345</v>
      </c>
      <c r="E2208" s="78" t="s">
        <v>3341</v>
      </c>
      <c r="F2208" s="58" t="s">
        <v>3286</v>
      </c>
    </row>
    <row r="2209" spans="1:6">
      <c r="A2209" s="58" t="s">
        <v>1872</v>
      </c>
      <c r="B2209" s="58" t="s">
        <v>3286</v>
      </c>
      <c r="C2209" s="58" t="s">
        <v>271</v>
      </c>
      <c r="D2209" s="59" t="s">
        <v>3345</v>
      </c>
      <c r="E2209" s="78" t="s">
        <v>3341</v>
      </c>
      <c r="F2209" s="58" t="s">
        <v>3286</v>
      </c>
    </row>
    <row r="2210" spans="1:6">
      <c r="A2210" s="58" t="s">
        <v>2274</v>
      </c>
      <c r="B2210" s="58" t="s">
        <v>3286</v>
      </c>
      <c r="C2210" s="58" t="s">
        <v>271</v>
      </c>
      <c r="D2210" s="59" t="s">
        <v>3345</v>
      </c>
      <c r="E2210" s="78" t="s">
        <v>3341</v>
      </c>
      <c r="F2210" s="58" t="s">
        <v>3286</v>
      </c>
    </row>
    <row r="2211" spans="1:6">
      <c r="A2211" s="58" t="s">
        <v>2565</v>
      </c>
      <c r="B2211" s="58" t="s">
        <v>3286</v>
      </c>
      <c r="C2211" s="58" t="s">
        <v>271</v>
      </c>
      <c r="D2211" s="59" t="s">
        <v>3345</v>
      </c>
      <c r="E2211" s="78" t="s">
        <v>3341</v>
      </c>
      <c r="F2211" s="58" t="s">
        <v>3286</v>
      </c>
    </row>
    <row r="2212" spans="1:6">
      <c r="A2212" s="58" t="s">
        <v>2037</v>
      </c>
      <c r="B2212" s="58" t="s">
        <v>3286</v>
      </c>
      <c r="C2212" s="58" t="s">
        <v>271</v>
      </c>
      <c r="D2212" s="59" t="s">
        <v>3345</v>
      </c>
      <c r="E2212" s="78" t="s">
        <v>3341</v>
      </c>
      <c r="F2212" s="58" t="s">
        <v>3286</v>
      </c>
    </row>
    <row r="2213" spans="1:6">
      <c r="A2213" s="58" t="s">
        <v>2372</v>
      </c>
      <c r="B2213" s="58" t="s">
        <v>3286</v>
      </c>
      <c r="C2213" s="58" t="s">
        <v>271</v>
      </c>
      <c r="D2213" s="59" t="s">
        <v>3345</v>
      </c>
      <c r="E2213" s="78" t="s">
        <v>3341</v>
      </c>
      <c r="F2213" s="58" t="s">
        <v>3286</v>
      </c>
    </row>
    <row r="2214" spans="1:6">
      <c r="A2214" s="58" t="s">
        <v>2323</v>
      </c>
      <c r="B2214" s="58" t="s">
        <v>3286</v>
      </c>
      <c r="C2214" s="58" t="s">
        <v>271</v>
      </c>
      <c r="D2214" s="59" t="s">
        <v>3345</v>
      </c>
      <c r="E2214" s="78" t="s">
        <v>3341</v>
      </c>
      <c r="F2214" s="58" t="s">
        <v>3286</v>
      </c>
    </row>
    <row r="2215" spans="1:6">
      <c r="A2215" s="58" t="s">
        <v>1851</v>
      </c>
      <c r="B2215" s="58" t="s">
        <v>3286</v>
      </c>
      <c r="C2215" s="58" t="s">
        <v>271</v>
      </c>
      <c r="D2215" s="59" t="s">
        <v>3345</v>
      </c>
      <c r="E2215" s="78" t="s">
        <v>3341</v>
      </c>
      <c r="F2215" s="58" t="s">
        <v>3286</v>
      </c>
    </row>
    <row r="2216" spans="1:6">
      <c r="A2216" s="58" t="s">
        <v>1853</v>
      </c>
      <c r="B2216" s="58" t="s">
        <v>3286</v>
      </c>
      <c r="C2216" s="58" t="s">
        <v>271</v>
      </c>
      <c r="D2216" s="59" t="s">
        <v>3345</v>
      </c>
      <c r="E2216" s="78" t="s">
        <v>3341</v>
      </c>
      <c r="F2216" s="58" t="s">
        <v>3286</v>
      </c>
    </row>
    <row r="2217" spans="1:6">
      <c r="A2217" s="58" t="s">
        <v>2899</v>
      </c>
      <c r="B2217" s="58" t="s">
        <v>3286</v>
      </c>
      <c r="C2217" s="58" t="s">
        <v>271</v>
      </c>
      <c r="D2217" s="59" t="s">
        <v>3345</v>
      </c>
      <c r="E2217" s="78" t="s">
        <v>3341</v>
      </c>
      <c r="F2217" s="58" t="s">
        <v>3286</v>
      </c>
    </row>
    <row r="2218" spans="1:6">
      <c r="A2218" s="58" t="s">
        <v>2422</v>
      </c>
      <c r="B2218" s="58" t="s">
        <v>3286</v>
      </c>
      <c r="C2218" s="58" t="s">
        <v>271</v>
      </c>
      <c r="D2218" s="59" t="s">
        <v>3345</v>
      </c>
      <c r="E2218" s="78" t="s">
        <v>3341</v>
      </c>
      <c r="F2218" s="58" t="s">
        <v>3286</v>
      </c>
    </row>
    <row r="2219" spans="1:6">
      <c r="A2219" s="58" t="s">
        <v>1879</v>
      </c>
      <c r="B2219" s="58" t="s">
        <v>3286</v>
      </c>
      <c r="C2219" s="58" t="s">
        <v>271</v>
      </c>
      <c r="D2219" s="59" t="s">
        <v>3345</v>
      </c>
      <c r="E2219" s="78" t="s">
        <v>3341</v>
      </c>
      <c r="F2219" s="58" t="s">
        <v>3286</v>
      </c>
    </row>
    <row r="2220" spans="1:6">
      <c r="A2220" s="58" t="s">
        <v>1854</v>
      </c>
      <c r="B2220" s="58" t="s">
        <v>3286</v>
      </c>
      <c r="C2220" s="58" t="s">
        <v>271</v>
      </c>
      <c r="D2220" s="59" t="s">
        <v>3345</v>
      </c>
      <c r="E2220" s="78" t="s">
        <v>3341</v>
      </c>
      <c r="F2220" s="58" t="s">
        <v>3286</v>
      </c>
    </row>
    <row r="2221" spans="1:6">
      <c r="A2221" s="58" t="s">
        <v>2806</v>
      </c>
      <c r="B2221" s="58" t="s">
        <v>3286</v>
      </c>
      <c r="C2221" s="58" t="s">
        <v>271</v>
      </c>
      <c r="D2221" s="59" t="s">
        <v>3345</v>
      </c>
      <c r="E2221" s="78" t="s">
        <v>3341</v>
      </c>
      <c r="F2221" s="58" t="s">
        <v>3286</v>
      </c>
    </row>
    <row r="2222" spans="1:6">
      <c r="A2222" s="58" t="s">
        <v>2901</v>
      </c>
      <c r="B2222" s="58" t="s">
        <v>3286</v>
      </c>
      <c r="C2222" s="58" t="s">
        <v>271</v>
      </c>
      <c r="D2222" s="59" t="s">
        <v>3345</v>
      </c>
      <c r="E2222" s="78" t="s">
        <v>3341</v>
      </c>
      <c r="F2222" s="58" t="s">
        <v>3286</v>
      </c>
    </row>
    <row r="2223" spans="1:6">
      <c r="A2223" s="58" t="s">
        <v>2643</v>
      </c>
      <c r="B2223" s="58" t="s">
        <v>3286</v>
      </c>
      <c r="C2223" s="58" t="s">
        <v>271</v>
      </c>
      <c r="D2223" s="59" t="s">
        <v>3345</v>
      </c>
      <c r="E2223" s="78" t="s">
        <v>3341</v>
      </c>
      <c r="F2223" s="58" t="s">
        <v>3286</v>
      </c>
    </row>
    <row r="2224" spans="1:6">
      <c r="A2224" s="58" t="s">
        <v>1855</v>
      </c>
      <c r="B2224" s="58" t="s">
        <v>3286</v>
      </c>
      <c r="C2224" s="58" t="s">
        <v>271</v>
      </c>
      <c r="D2224" s="59" t="s">
        <v>3345</v>
      </c>
      <c r="E2224" s="78" t="s">
        <v>3341</v>
      </c>
      <c r="F2224" s="58" t="s">
        <v>3286</v>
      </c>
    </row>
    <row r="2225" spans="1:6">
      <c r="A2225" s="58" t="s">
        <v>1880</v>
      </c>
      <c r="B2225" s="58" t="s">
        <v>3286</v>
      </c>
      <c r="C2225" s="58" t="s">
        <v>271</v>
      </c>
      <c r="D2225" s="59" t="s">
        <v>3345</v>
      </c>
      <c r="E2225" s="78" t="s">
        <v>3341</v>
      </c>
      <c r="F2225" s="58" t="s">
        <v>3286</v>
      </c>
    </row>
    <row r="2226" spans="1:6">
      <c r="A2226" s="58" t="s">
        <v>2019</v>
      </c>
      <c r="B2226" s="58" t="s">
        <v>3286</v>
      </c>
      <c r="C2226" s="58" t="s">
        <v>271</v>
      </c>
      <c r="D2226" s="59" t="s">
        <v>3345</v>
      </c>
      <c r="E2226" s="78" t="s">
        <v>3341</v>
      </c>
      <c r="F2226" s="58" t="s">
        <v>3286</v>
      </c>
    </row>
    <row r="2227" spans="1:6">
      <c r="A2227" s="58" t="s">
        <v>1811</v>
      </c>
      <c r="B2227" s="58" t="s">
        <v>3286</v>
      </c>
      <c r="C2227" s="58" t="s">
        <v>271</v>
      </c>
      <c r="D2227" s="59" t="s">
        <v>3345</v>
      </c>
      <c r="E2227" s="78" t="s">
        <v>3341</v>
      </c>
      <c r="F2227" s="58" t="s">
        <v>3286</v>
      </c>
    </row>
    <row r="2228" spans="1:6">
      <c r="A2228" s="58" t="s">
        <v>1882</v>
      </c>
      <c r="B2228" s="58" t="s">
        <v>3286</v>
      </c>
      <c r="C2228" s="58" t="s">
        <v>271</v>
      </c>
      <c r="D2228" s="59" t="s">
        <v>3345</v>
      </c>
      <c r="E2228" s="78" t="s">
        <v>3341</v>
      </c>
      <c r="F2228" s="58" t="s">
        <v>3286</v>
      </c>
    </row>
    <row r="2229" spans="1:6">
      <c r="A2229" s="58" t="s">
        <v>1884</v>
      </c>
      <c r="B2229" s="58" t="s">
        <v>3286</v>
      </c>
      <c r="C2229" s="58" t="s">
        <v>271</v>
      </c>
      <c r="D2229" s="59" t="s">
        <v>3345</v>
      </c>
      <c r="E2229" s="78" t="s">
        <v>3341</v>
      </c>
      <c r="F2229" s="58" t="s">
        <v>3286</v>
      </c>
    </row>
    <row r="2230" spans="1:6">
      <c r="A2230" s="58" t="s">
        <v>1885</v>
      </c>
      <c r="B2230" s="58" t="s">
        <v>3286</v>
      </c>
      <c r="C2230" s="58" t="s">
        <v>271</v>
      </c>
      <c r="D2230" s="59" t="s">
        <v>3345</v>
      </c>
      <c r="E2230" s="78" t="s">
        <v>3341</v>
      </c>
      <c r="F2230" s="58" t="s">
        <v>3286</v>
      </c>
    </row>
    <row r="2231" spans="1:6">
      <c r="A2231" s="58" t="s">
        <v>289</v>
      </c>
      <c r="B2231" s="58" t="s">
        <v>3286</v>
      </c>
      <c r="C2231" s="58" t="s">
        <v>271</v>
      </c>
      <c r="D2231" s="59" t="s">
        <v>3345</v>
      </c>
      <c r="E2231" s="78" t="s">
        <v>3341</v>
      </c>
      <c r="F2231" s="58" t="s">
        <v>3286</v>
      </c>
    </row>
    <row r="2232" spans="1:6">
      <c r="A2232" s="58" t="s">
        <v>2975</v>
      </c>
      <c r="B2232" s="58" t="s">
        <v>3286</v>
      </c>
      <c r="C2232" s="58" t="s">
        <v>271</v>
      </c>
      <c r="D2232" s="59" t="s">
        <v>3345</v>
      </c>
      <c r="E2232" s="78" t="s">
        <v>3341</v>
      </c>
      <c r="F2232" s="58" t="s">
        <v>3286</v>
      </c>
    </row>
    <row r="2233" spans="1:6">
      <c r="A2233" s="58" t="s">
        <v>2430</v>
      </c>
      <c r="B2233" s="58" t="s">
        <v>3286</v>
      </c>
      <c r="C2233" s="58" t="s">
        <v>271</v>
      </c>
      <c r="D2233" s="59" t="s">
        <v>3345</v>
      </c>
      <c r="E2233" s="78" t="s">
        <v>3341</v>
      </c>
      <c r="F2233" s="58" t="s">
        <v>3286</v>
      </c>
    </row>
    <row r="2234" spans="1:6">
      <c r="A2234" s="58" t="s">
        <v>2283</v>
      </c>
      <c r="B2234" s="58" t="s">
        <v>3287</v>
      </c>
      <c r="C2234" s="58" t="s">
        <v>171</v>
      </c>
      <c r="D2234" s="59" t="s">
        <v>3345</v>
      </c>
      <c r="E2234" s="78" t="s">
        <v>3341</v>
      </c>
      <c r="F2234" s="58" t="s">
        <v>3287</v>
      </c>
    </row>
    <row r="2235" spans="1:6">
      <c r="A2235" s="58" t="s">
        <v>2379</v>
      </c>
      <c r="B2235" s="58" t="s">
        <v>3287</v>
      </c>
      <c r="C2235" s="58" t="s">
        <v>171</v>
      </c>
      <c r="D2235" s="59" t="s">
        <v>3345</v>
      </c>
      <c r="E2235" s="78" t="s">
        <v>3341</v>
      </c>
      <c r="F2235" s="58" t="s">
        <v>3287</v>
      </c>
    </row>
    <row r="2236" spans="1:6">
      <c r="A2236" s="58" t="s">
        <v>2567</v>
      </c>
      <c r="B2236" s="58" t="s">
        <v>3287</v>
      </c>
      <c r="C2236" s="58" t="s">
        <v>171</v>
      </c>
      <c r="D2236" s="59" t="s">
        <v>3345</v>
      </c>
      <c r="E2236" s="78" t="s">
        <v>3341</v>
      </c>
      <c r="F2236" s="58" t="s">
        <v>3287</v>
      </c>
    </row>
    <row r="2237" spans="1:6">
      <c r="A2237" s="58" t="s">
        <v>3124</v>
      </c>
      <c r="B2237" s="58" t="s">
        <v>3287</v>
      </c>
      <c r="C2237" s="58" t="s">
        <v>171</v>
      </c>
      <c r="D2237" s="59" t="s">
        <v>3345</v>
      </c>
      <c r="E2237" s="78" t="s">
        <v>3341</v>
      </c>
      <c r="F2237" s="58" t="s">
        <v>3287</v>
      </c>
    </row>
    <row r="2238" spans="1:6">
      <c r="A2238" s="58" t="s">
        <v>216</v>
      </c>
      <c r="B2238" s="58" t="s">
        <v>3287</v>
      </c>
      <c r="C2238" s="58" t="s">
        <v>171</v>
      </c>
      <c r="D2238" s="59" t="s">
        <v>3345</v>
      </c>
      <c r="E2238" s="78" t="s">
        <v>3341</v>
      </c>
      <c r="F2238" s="58" t="s">
        <v>3287</v>
      </c>
    </row>
    <row r="2239" spans="1:6">
      <c r="A2239" s="58" t="s">
        <v>2522</v>
      </c>
      <c r="B2239" s="58" t="s">
        <v>3287</v>
      </c>
      <c r="C2239" s="58" t="s">
        <v>171</v>
      </c>
      <c r="D2239" s="59" t="s">
        <v>3345</v>
      </c>
      <c r="E2239" s="78" t="s">
        <v>3341</v>
      </c>
      <c r="F2239" s="58" t="s">
        <v>3287</v>
      </c>
    </row>
    <row r="2240" spans="1:6">
      <c r="A2240" s="58" t="s">
        <v>1836</v>
      </c>
      <c r="B2240" s="58" t="s">
        <v>3287</v>
      </c>
      <c r="C2240" s="58" t="s">
        <v>171</v>
      </c>
      <c r="D2240" s="59" t="s">
        <v>3345</v>
      </c>
      <c r="E2240" s="78" t="s">
        <v>3341</v>
      </c>
      <c r="F2240" s="58" t="s">
        <v>3287</v>
      </c>
    </row>
    <row r="2241" spans="1:6">
      <c r="A2241" s="58" t="s">
        <v>1898</v>
      </c>
      <c r="B2241" s="58" t="s">
        <v>3287</v>
      </c>
      <c r="C2241" s="58" t="s">
        <v>171</v>
      </c>
      <c r="D2241" s="59" t="s">
        <v>3345</v>
      </c>
      <c r="E2241" s="78" t="s">
        <v>3341</v>
      </c>
      <c r="F2241" s="58" t="s">
        <v>3287</v>
      </c>
    </row>
    <row r="2242" spans="1:6">
      <c r="A2242" s="58" t="s">
        <v>2716</v>
      </c>
      <c r="B2242" s="58" t="s">
        <v>3287</v>
      </c>
      <c r="C2242" s="58" t="s">
        <v>171</v>
      </c>
      <c r="D2242" s="59" t="s">
        <v>3345</v>
      </c>
      <c r="E2242" s="78" t="s">
        <v>3341</v>
      </c>
      <c r="F2242" s="58" t="s">
        <v>3287</v>
      </c>
    </row>
    <row r="2243" spans="1:6">
      <c r="A2243" s="58" t="s">
        <v>1837</v>
      </c>
      <c r="B2243" s="58" t="s">
        <v>3287</v>
      </c>
      <c r="C2243" s="58" t="s">
        <v>171</v>
      </c>
      <c r="D2243" s="59" t="s">
        <v>3345</v>
      </c>
      <c r="E2243" s="78" t="s">
        <v>3341</v>
      </c>
      <c r="F2243" s="58" t="s">
        <v>3287</v>
      </c>
    </row>
    <row r="2244" spans="1:6">
      <c r="A2244" s="58" t="s">
        <v>2617</v>
      </c>
      <c r="B2244" s="58" t="s">
        <v>3287</v>
      </c>
      <c r="C2244" s="58" t="s">
        <v>171</v>
      </c>
      <c r="D2244" s="59" t="s">
        <v>3345</v>
      </c>
      <c r="E2244" s="78" t="s">
        <v>3341</v>
      </c>
      <c r="F2244" s="58" t="s">
        <v>3287</v>
      </c>
    </row>
    <row r="2245" spans="1:6">
      <c r="A2245" s="58" t="s">
        <v>3040</v>
      </c>
      <c r="B2245" s="58" t="s">
        <v>3287</v>
      </c>
      <c r="C2245" s="58" t="s">
        <v>171</v>
      </c>
      <c r="D2245" s="59" t="s">
        <v>3345</v>
      </c>
      <c r="E2245" s="78" t="s">
        <v>3341</v>
      </c>
      <c r="F2245" s="58" t="s">
        <v>3287</v>
      </c>
    </row>
    <row r="2246" spans="1:6">
      <c r="A2246" s="58" t="s">
        <v>2169</v>
      </c>
      <c r="B2246" s="58" t="s">
        <v>3287</v>
      </c>
      <c r="C2246" s="58" t="s">
        <v>171</v>
      </c>
      <c r="D2246" s="59" t="s">
        <v>3345</v>
      </c>
      <c r="E2246" s="78" t="s">
        <v>3341</v>
      </c>
      <c r="F2246" s="58" t="s">
        <v>3287</v>
      </c>
    </row>
    <row r="2247" spans="1:6">
      <c r="A2247" s="58" t="s">
        <v>2449</v>
      </c>
      <c r="B2247" s="58" t="s">
        <v>3287</v>
      </c>
      <c r="C2247" s="58" t="s">
        <v>171</v>
      </c>
      <c r="D2247" s="59" t="s">
        <v>3345</v>
      </c>
      <c r="E2247" s="78" t="s">
        <v>3341</v>
      </c>
      <c r="F2247" s="58" t="s">
        <v>3287</v>
      </c>
    </row>
    <row r="2248" spans="1:6">
      <c r="A2248" s="58" t="s">
        <v>2358</v>
      </c>
      <c r="B2248" s="58" t="s">
        <v>3287</v>
      </c>
      <c r="C2248" s="58" t="s">
        <v>171</v>
      </c>
      <c r="D2248" s="59" t="s">
        <v>3345</v>
      </c>
      <c r="E2248" s="78" t="s">
        <v>3341</v>
      </c>
      <c r="F2248" s="58" t="s">
        <v>3287</v>
      </c>
    </row>
    <row r="2249" spans="1:6">
      <c r="A2249" s="58" t="s">
        <v>3016</v>
      </c>
      <c r="B2249" s="58" t="s">
        <v>3287</v>
      </c>
      <c r="C2249" s="58" t="s">
        <v>171</v>
      </c>
      <c r="D2249" s="59" t="s">
        <v>3345</v>
      </c>
      <c r="E2249" s="78" t="s">
        <v>3341</v>
      </c>
      <c r="F2249" s="58" t="s">
        <v>3287</v>
      </c>
    </row>
    <row r="2250" spans="1:6">
      <c r="A2250" s="58" t="s">
        <v>2345</v>
      </c>
      <c r="B2250" s="58" t="s">
        <v>3287</v>
      </c>
      <c r="C2250" s="58" t="s">
        <v>171</v>
      </c>
      <c r="D2250" s="59" t="s">
        <v>3345</v>
      </c>
      <c r="E2250" s="78" t="s">
        <v>3341</v>
      </c>
      <c r="F2250" s="58" t="s">
        <v>3287</v>
      </c>
    </row>
    <row r="2251" spans="1:6">
      <c r="A2251" s="58" t="s">
        <v>2385</v>
      </c>
      <c r="B2251" s="58" t="s">
        <v>3287</v>
      </c>
      <c r="C2251" s="58" t="s">
        <v>171</v>
      </c>
      <c r="D2251" s="59" t="s">
        <v>3345</v>
      </c>
      <c r="E2251" s="78" t="s">
        <v>3341</v>
      </c>
      <c r="F2251" s="58" t="s">
        <v>3287</v>
      </c>
    </row>
    <row r="2252" spans="1:6">
      <c r="A2252" s="58" t="s">
        <v>1902</v>
      </c>
      <c r="B2252" s="58" t="s">
        <v>3287</v>
      </c>
      <c r="C2252" s="58" t="s">
        <v>171</v>
      </c>
      <c r="D2252" s="59" t="s">
        <v>3345</v>
      </c>
      <c r="E2252" s="78" t="s">
        <v>3341</v>
      </c>
      <c r="F2252" s="58" t="s">
        <v>3287</v>
      </c>
    </row>
    <row r="2253" spans="1:6">
      <c r="A2253" s="58" t="s">
        <v>281</v>
      </c>
      <c r="B2253" s="58" t="s">
        <v>3287</v>
      </c>
      <c r="C2253" s="58" t="s">
        <v>171</v>
      </c>
      <c r="D2253" s="59" t="s">
        <v>3345</v>
      </c>
      <c r="E2253" s="78" t="s">
        <v>3341</v>
      </c>
      <c r="F2253" s="58" t="s">
        <v>3287</v>
      </c>
    </row>
    <row r="2254" spans="1:6">
      <c r="A2254" s="58" t="s">
        <v>2923</v>
      </c>
      <c r="B2254" s="58" t="s">
        <v>3287</v>
      </c>
      <c r="C2254" s="58" t="s">
        <v>171</v>
      </c>
      <c r="D2254" s="59" t="s">
        <v>3345</v>
      </c>
      <c r="E2254" s="78" t="s">
        <v>3341</v>
      </c>
      <c r="F2254" s="58" t="s">
        <v>3287</v>
      </c>
    </row>
    <row r="2255" spans="1:6">
      <c r="A2255" s="58" t="s">
        <v>2622</v>
      </c>
      <c r="B2255" s="58" t="s">
        <v>3287</v>
      </c>
      <c r="C2255" s="58" t="s">
        <v>171</v>
      </c>
      <c r="D2255" s="59" t="s">
        <v>3345</v>
      </c>
      <c r="E2255" s="78" t="s">
        <v>3341</v>
      </c>
      <c r="F2255" s="58" t="s">
        <v>3287</v>
      </c>
    </row>
    <row r="2256" spans="1:6">
      <c r="A2256" s="58" t="s">
        <v>2222</v>
      </c>
      <c r="B2256" s="58" t="s">
        <v>3287</v>
      </c>
      <c r="C2256" s="58" t="s">
        <v>171</v>
      </c>
      <c r="D2256" s="59" t="s">
        <v>3345</v>
      </c>
      <c r="E2256" s="78" t="s">
        <v>3341</v>
      </c>
      <c r="F2256" s="58" t="s">
        <v>3287</v>
      </c>
    </row>
    <row r="2257" spans="1:6">
      <c r="A2257" s="58" t="s">
        <v>2865</v>
      </c>
      <c r="B2257" s="58" t="s">
        <v>3287</v>
      </c>
      <c r="C2257" s="58" t="s">
        <v>171</v>
      </c>
      <c r="D2257" s="59" t="s">
        <v>3345</v>
      </c>
      <c r="E2257" s="78" t="s">
        <v>3341</v>
      </c>
      <c r="F2257" s="58" t="s">
        <v>3287</v>
      </c>
    </row>
    <row r="2258" spans="1:6">
      <c r="A2258" s="58" t="s">
        <v>2336</v>
      </c>
      <c r="B2258" s="58" t="s">
        <v>3287</v>
      </c>
      <c r="C2258" s="58" t="s">
        <v>171</v>
      </c>
      <c r="D2258" s="59" t="s">
        <v>3345</v>
      </c>
      <c r="E2258" s="78" t="s">
        <v>3341</v>
      </c>
      <c r="F2258" s="58" t="s">
        <v>3287</v>
      </c>
    </row>
    <row r="2259" spans="1:6">
      <c r="A2259" s="58" t="s">
        <v>2446</v>
      </c>
      <c r="B2259" s="58" t="s">
        <v>3287</v>
      </c>
      <c r="C2259" s="58" t="s">
        <v>171</v>
      </c>
      <c r="D2259" s="59" t="s">
        <v>3345</v>
      </c>
      <c r="E2259" s="78" t="s">
        <v>3341</v>
      </c>
      <c r="F2259" s="58" t="s">
        <v>3287</v>
      </c>
    </row>
    <row r="2260" spans="1:6">
      <c r="A2260" s="58" t="s">
        <v>1749</v>
      </c>
      <c r="B2260" s="58" t="s">
        <v>3287</v>
      </c>
      <c r="C2260" s="58" t="s">
        <v>171</v>
      </c>
      <c r="D2260" s="59" t="s">
        <v>3345</v>
      </c>
      <c r="E2260" s="78" t="s">
        <v>3341</v>
      </c>
      <c r="F2260" s="58" t="s">
        <v>3287</v>
      </c>
    </row>
    <row r="2261" spans="1:6">
      <c r="A2261" s="58" t="s">
        <v>2460</v>
      </c>
      <c r="B2261" s="58" t="s">
        <v>3287</v>
      </c>
      <c r="C2261" s="58" t="s">
        <v>171</v>
      </c>
      <c r="D2261" s="59" t="s">
        <v>3345</v>
      </c>
      <c r="E2261" s="78" t="s">
        <v>3341</v>
      </c>
      <c r="F2261" s="58" t="s">
        <v>3287</v>
      </c>
    </row>
    <row r="2262" spans="1:6">
      <c r="A2262" s="58" t="s">
        <v>2867</v>
      </c>
      <c r="B2262" s="58" t="s">
        <v>3287</v>
      </c>
      <c r="C2262" s="58" t="s">
        <v>171</v>
      </c>
      <c r="D2262" s="59" t="s">
        <v>3345</v>
      </c>
      <c r="E2262" s="78" t="s">
        <v>3341</v>
      </c>
      <c r="F2262" s="58" t="s">
        <v>3287</v>
      </c>
    </row>
    <row r="2263" spans="1:6">
      <c r="A2263" s="58" t="s">
        <v>2824</v>
      </c>
      <c r="B2263" s="58" t="s">
        <v>3287</v>
      </c>
      <c r="C2263" s="58" t="s">
        <v>171</v>
      </c>
      <c r="D2263" s="59" t="s">
        <v>3345</v>
      </c>
      <c r="E2263" s="78" t="s">
        <v>3341</v>
      </c>
      <c r="F2263" s="58" t="s">
        <v>3287</v>
      </c>
    </row>
    <row r="2264" spans="1:6">
      <c r="A2264" s="58" t="s">
        <v>3129</v>
      </c>
      <c r="B2264" s="58" t="s">
        <v>3287</v>
      </c>
      <c r="C2264" s="58" t="s">
        <v>171</v>
      </c>
      <c r="D2264" s="59" t="s">
        <v>3345</v>
      </c>
      <c r="E2264" s="78" t="s">
        <v>3341</v>
      </c>
      <c r="F2264" s="58" t="s">
        <v>3287</v>
      </c>
    </row>
    <row r="2265" spans="1:6">
      <c r="A2265" s="58" t="s">
        <v>1840</v>
      </c>
      <c r="B2265" s="58" t="s">
        <v>3287</v>
      </c>
      <c r="C2265" s="58" t="s">
        <v>171</v>
      </c>
      <c r="D2265" s="59" t="s">
        <v>3345</v>
      </c>
      <c r="E2265" s="78" t="s">
        <v>3341</v>
      </c>
      <c r="F2265" s="58" t="s">
        <v>3287</v>
      </c>
    </row>
    <row r="2266" spans="1:6">
      <c r="A2266" s="58" t="s">
        <v>2582</v>
      </c>
      <c r="B2266" s="58" t="s">
        <v>3287</v>
      </c>
      <c r="C2266" s="58" t="s">
        <v>171</v>
      </c>
      <c r="D2266" s="59" t="s">
        <v>3345</v>
      </c>
      <c r="E2266" s="78" t="s">
        <v>3341</v>
      </c>
      <c r="F2266" s="58" t="s">
        <v>3287</v>
      </c>
    </row>
    <row r="2267" spans="1:6">
      <c r="A2267" s="58" t="s">
        <v>2658</v>
      </c>
      <c r="B2267" s="58" t="s">
        <v>3287</v>
      </c>
      <c r="C2267" s="58" t="s">
        <v>171</v>
      </c>
      <c r="D2267" s="59" t="s">
        <v>3345</v>
      </c>
      <c r="E2267" s="78" t="s">
        <v>3341</v>
      </c>
      <c r="F2267" s="58" t="s">
        <v>3287</v>
      </c>
    </row>
    <row r="2268" spans="1:6">
      <c r="A2268" s="58" t="s">
        <v>2794</v>
      </c>
      <c r="B2268" s="58" t="s">
        <v>3287</v>
      </c>
      <c r="C2268" s="58" t="s">
        <v>171</v>
      </c>
      <c r="D2268" s="59" t="s">
        <v>3345</v>
      </c>
      <c r="E2268" s="78" t="s">
        <v>3341</v>
      </c>
      <c r="F2268" s="58" t="s">
        <v>3287</v>
      </c>
    </row>
    <row r="2269" spans="1:6">
      <c r="A2269" s="58" t="s">
        <v>2574</v>
      </c>
      <c r="B2269" s="58" t="s">
        <v>3287</v>
      </c>
      <c r="C2269" s="58" t="s">
        <v>3354</v>
      </c>
      <c r="D2269" s="59" t="s">
        <v>3345</v>
      </c>
      <c r="E2269" s="78" t="s">
        <v>3341</v>
      </c>
      <c r="F2269" s="58" t="s">
        <v>3287</v>
      </c>
    </row>
    <row r="2270" spans="1:6">
      <c r="A2270" s="58" t="s">
        <v>2696</v>
      </c>
      <c r="B2270" s="58" t="s">
        <v>3287</v>
      </c>
      <c r="C2270" s="58" t="s">
        <v>3354</v>
      </c>
      <c r="D2270" s="59" t="s">
        <v>3345</v>
      </c>
      <c r="E2270" s="78" t="s">
        <v>3341</v>
      </c>
      <c r="F2270" s="58" t="s">
        <v>3287</v>
      </c>
    </row>
    <row r="2271" spans="1:6">
      <c r="A2271" s="58" t="s">
        <v>2585</v>
      </c>
      <c r="B2271" s="58" t="s">
        <v>3287</v>
      </c>
      <c r="C2271" s="58" t="s">
        <v>3354</v>
      </c>
      <c r="D2271" s="59" t="s">
        <v>3345</v>
      </c>
      <c r="E2271" s="78" t="s">
        <v>3341</v>
      </c>
      <c r="F2271" s="58" t="s">
        <v>3287</v>
      </c>
    </row>
    <row r="2272" spans="1:6">
      <c r="A2272" s="58" t="s">
        <v>2575</v>
      </c>
      <c r="B2272" s="58" t="s">
        <v>3287</v>
      </c>
      <c r="C2272" s="58" t="s">
        <v>3354</v>
      </c>
      <c r="D2272" s="59" t="s">
        <v>3345</v>
      </c>
      <c r="E2272" s="78" t="s">
        <v>3341</v>
      </c>
      <c r="F2272" s="58" t="s">
        <v>3287</v>
      </c>
    </row>
    <row r="2273" spans="1:6">
      <c r="A2273" s="58" t="s">
        <v>2004</v>
      </c>
      <c r="B2273" s="58" t="s">
        <v>3287</v>
      </c>
      <c r="C2273" s="58" t="s">
        <v>3354</v>
      </c>
      <c r="D2273" s="59" t="s">
        <v>3345</v>
      </c>
      <c r="E2273" s="78" t="s">
        <v>3341</v>
      </c>
      <c r="F2273" s="58" t="s">
        <v>3287</v>
      </c>
    </row>
    <row r="2274" spans="1:6">
      <c r="A2274" s="58" t="s">
        <v>1841</v>
      </c>
      <c r="B2274" s="58" t="s">
        <v>3287</v>
      </c>
      <c r="C2274" s="58" t="s">
        <v>3354</v>
      </c>
      <c r="D2274" s="59" t="s">
        <v>3345</v>
      </c>
      <c r="E2274" s="78" t="s">
        <v>3341</v>
      </c>
      <c r="F2274" s="58" t="s">
        <v>3287</v>
      </c>
    </row>
    <row r="2275" spans="1:6">
      <c r="A2275" s="58" t="s">
        <v>1871</v>
      </c>
      <c r="B2275" s="58" t="s">
        <v>3287</v>
      </c>
      <c r="C2275" s="58" t="s">
        <v>3354</v>
      </c>
      <c r="D2275" s="59" t="s">
        <v>3345</v>
      </c>
      <c r="E2275" s="78" t="s">
        <v>3341</v>
      </c>
      <c r="F2275" s="58" t="s">
        <v>3287</v>
      </c>
    </row>
    <row r="2276" spans="1:6">
      <c r="A2276" s="58" t="s">
        <v>2454</v>
      </c>
      <c r="B2276" s="58" t="s">
        <v>3287</v>
      </c>
      <c r="C2276" s="58" t="s">
        <v>3354</v>
      </c>
      <c r="D2276" s="59" t="s">
        <v>3345</v>
      </c>
      <c r="E2276" s="78" t="s">
        <v>3341</v>
      </c>
      <c r="F2276" s="58" t="s">
        <v>3287</v>
      </c>
    </row>
    <row r="2277" spans="1:6">
      <c r="A2277" s="58" t="s">
        <v>2952</v>
      </c>
      <c r="B2277" s="58" t="s">
        <v>3287</v>
      </c>
      <c r="C2277" s="58" t="s">
        <v>3354</v>
      </c>
      <c r="D2277" s="59" t="s">
        <v>3345</v>
      </c>
      <c r="E2277" s="78" t="s">
        <v>3341</v>
      </c>
      <c r="F2277" s="58" t="s">
        <v>3287</v>
      </c>
    </row>
    <row r="2278" spans="1:6">
      <c r="A2278" s="58" t="s">
        <v>2180</v>
      </c>
      <c r="B2278" s="58" t="s">
        <v>3287</v>
      </c>
      <c r="C2278" s="58" t="s">
        <v>3354</v>
      </c>
      <c r="D2278" s="59" t="s">
        <v>3345</v>
      </c>
      <c r="E2278" s="78" t="s">
        <v>3341</v>
      </c>
      <c r="F2278" s="58" t="s">
        <v>3287</v>
      </c>
    </row>
    <row r="2279" spans="1:6">
      <c r="A2279" s="58" t="s">
        <v>2521</v>
      </c>
      <c r="B2279" s="58" t="s">
        <v>3287</v>
      </c>
      <c r="C2279" s="58" t="s">
        <v>3354</v>
      </c>
      <c r="D2279" s="59" t="s">
        <v>3345</v>
      </c>
      <c r="E2279" s="78" t="s">
        <v>3341</v>
      </c>
      <c r="F2279" s="58" t="s">
        <v>3287</v>
      </c>
    </row>
    <row r="2280" spans="1:6">
      <c r="A2280" s="58" t="s">
        <v>3116</v>
      </c>
      <c r="B2280" s="58" t="s">
        <v>3287</v>
      </c>
      <c r="C2280" s="58" t="s">
        <v>3354</v>
      </c>
      <c r="D2280" s="59" t="s">
        <v>3345</v>
      </c>
      <c r="E2280" s="78" t="s">
        <v>3341</v>
      </c>
      <c r="F2280" s="58" t="s">
        <v>3287</v>
      </c>
    </row>
    <row r="2281" spans="1:6">
      <c r="A2281" s="58" t="s">
        <v>1843</v>
      </c>
      <c r="B2281" s="58" t="s">
        <v>3287</v>
      </c>
      <c r="C2281" s="58" t="s">
        <v>3354</v>
      </c>
      <c r="D2281" s="59" t="s">
        <v>3345</v>
      </c>
      <c r="E2281" s="78" t="s">
        <v>3341</v>
      </c>
      <c r="F2281" s="58" t="s">
        <v>3287</v>
      </c>
    </row>
    <row r="2282" spans="1:6">
      <c r="A2282" s="58" t="s">
        <v>2662</v>
      </c>
      <c r="B2282" s="58" t="s">
        <v>3287</v>
      </c>
      <c r="C2282" s="58" t="s">
        <v>3354</v>
      </c>
      <c r="D2282" s="59" t="s">
        <v>3345</v>
      </c>
      <c r="E2282" s="78" t="s">
        <v>3341</v>
      </c>
      <c r="F2282" s="58" t="s">
        <v>3287</v>
      </c>
    </row>
    <row r="2283" spans="1:6">
      <c r="A2283" s="58" t="s">
        <v>2228</v>
      </c>
      <c r="B2283" s="58" t="s">
        <v>3287</v>
      </c>
      <c r="C2283" s="58" t="s">
        <v>3354</v>
      </c>
      <c r="D2283" s="59" t="s">
        <v>3345</v>
      </c>
      <c r="E2283" s="78" t="s">
        <v>3341</v>
      </c>
      <c r="F2283" s="58" t="s">
        <v>3287</v>
      </c>
    </row>
    <row r="2284" spans="1:6">
      <c r="A2284" s="58" t="s">
        <v>2898</v>
      </c>
      <c r="B2284" s="58" t="s">
        <v>3287</v>
      </c>
      <c r="C2284" s="58" t="s">
        <v>3354</v>
      </c>
      <c r="D2284" s="59" t="s">
        <v>3345</v>
      </c>
      <c r="E2284" s="78" t="s">
        <v>3341</v>
      </c>
      <c r="F2284" s="58" t="s">
        <v>3287</v>
      </c>
    </row>
    <row r="2285" spans="1:6">
      <c r="A2285" s="58" t="s">
        <v>3109</v>
      </c>
      <c r="B2285" s="58" t="s">
        <v>3287</v>
      </c>
      <c r="C2285" s="58" t="s">
        <v>3354</v>
      </c>
      <c r="D2285" s="59" t="s">
        <v>3345</v>
      </c>
      <c r="E2285" s="78" t="s">
        <v>3341</v>
      </c>
      <c r="F2285" s="58" t="s">
        <v>3287</v>
      </c>
    </row>
    <row r="2286" spans="1:6">
      <c r="A2286" s="58" t="s">
        <v>2230</v>
      </c>
      <c r="B2286" s="58" t="s">
        <v>3287</v>
      </c>
      <c r="C2286" s="58" t="s">
        <v>3354</v>
      </c>
      <c r="D2286" s="59" t="s">
        <v>3345</v>
      </c>
      <c r="E2286" s="78" t="s">
        <v>3341</v>
      </c>
      <c r="F2286" s="58" t="s">
        <v>3287</v>
      </c>
    </row>
    <row r="2287" spans="1:6">
      <c r="A2287" s="58" t="s">
        <v>2308</v>
      </c>
      <c r="B2287" s="58" t="s">
        <v>3287</v>
      </c>
      <c r="C2287" s="58" t="s">
        <v>3354</v>
      </c>
      <c r="D2287" s="59" t="s">
        <v>3345</v>
      </c>
      <c r="E2287" s="78" t="s">
        <v>3341</v>
      </c>
      <c r="F2287" s="58" t="s">
        <v>3287</v>
      </c>
    </row>
    <row r="2288" spans="1:6">
      <c r="A2288" s="58" t="s">
        <v>2681</v>
      </c>
      <c r="B2288" s="58" t="s">
        <v>3287</v>
      </c>
      <c r="C2288" s="58" t="s">
        <v>3354</v>
      </c>
      <c r="D2288" s="59" t="s">
        <v>3345</v>
      </c>
      <c r="E2288" s="78" t="s">
        <v>3341</v>
      </c>
      <c r="F2288" s="58" t="s">
        <v>3287</v>
      </c>
    </row>
    <row r="2289" spans="1:6">
      <c r="A2289" s="58" t="s">
        <v>2186</v>
      </c>
      <c r="B2289" s="58" t="s">
        <v>3287</v>
      </c>
      <c r="C2289" s="58" t="s">
        <v>3354</v>
      </c>
      <c r="D2289" s="59" t="s">
        <v>3345</v>
      </c>
      <c r="E2289" s="78" t="s">
        <v>3341</v>
      </c>
      <c r="F2289" s="58" t="s">
        <v>3287</v>
      </c>
    </row>
    <row r="2290" spans="1:6">
      <c r="A2290" s="58" t="s">
        <v>2629</v>
      </c>
      <c r="B2290" s="58" t="s">
        <v>3287</v>
      </c>
      <c r="C2290" s="58" t="s">
        <v>3354</v>
      </c>
      <c r="D2290" s="59" t="s">
        <v>3345</v>
      </c>
      <c r="E2290" s="78" t="s">
        <v>3341</v>
      </c>
      <c r="F2290" s="58" t="s">
        <v>3287</v>
      </c>
    </row>
    <row r="2291" spans="1:6">
      <c r="A2291" s="58" t="s">
        <v>2631</v>
      </c>
      <c r="B2291" s="58" t="s">
        <v>3287</v>
      </c>
      <c r="C2291" s="58" t="s">
        <v>3354</v>
      </c>
      <c r="D2291" s="59" t="s">
        <v>3345</v>
      </c>
      <c r="E2291" s="78" t="s">
        <v>3341</v>
      </c>
      <c r="F2291" s="58" t="s">
        <v>3287</v>
      </c>
    </row>
    <row r="2292" spans="1:6">
      <c r="A2292" s="58" t="s">
        <v>1856</v>
      </c>
      <c r="B2292" s="58" t="s">
        <v>3287</v>
      </c>
      <c r="C2292" s="58" t="s">
        <v>3354</v>
      </c>
      <c r="D2292" s="59" t="s">
        <v>3345</v>
      </c>
      <c r="E2292" s="78" t="s">
        <v>3341</v>
      </c>
      <c r="F2292" s="58" t="s">
        <v>3287</v>
      </c>
    </row>
    <row r="2293" spans="1:6">
      <c r="A2293" s="58" t="s">
        <v>3132</v>
      </c>
      <c r="B2293" s="58" t="s">
        <v>3287</v>
      </c>
      <c r="C2293" s="58" t="s">
        <v>3354</v>
      </c>
      <c r="D2293" s="59" t="s">
        <v>3345</v>
      </c>
      <c r="E2293" s="78" t="s">
        <v>3341</v>
      </c>
      <c r="F2293" s="58" t="s">
        <v>3287</v>
      </c>
    </row>
    <row r="2294" spans="1:6">
      <c r="A2294" s="58" t="s">
        <v>2020</v>
      </c>
      <c r="B2294" s="58" t="s">
        <v>3287</v>
      </c>
      <c r="C2294" s="58" t="s">
        <v>3354</v>
      </c>
      <c r="D2294" s="59" t="s">
        <v>3345</v>
      </c>
      <c r="E2294" s="78" t="s">
        <v>3341</v>
      </c>
      <c r="F2294" s="58" t="s">
        <v>3287</v>
      </c>
    </row>
    <row r="2295" spans="1:6">
      <c r="A2295" s="58" t="s">
        <v>2310</v>
      </c>
      <c r="B2295" s="58" t="s">
        <v>3287</v>
      </c>
      <c r="C2295" s="58" t="s">
        <v>3354</v>
      </c>
      <c r="D2295" s="59" t="s">
        <v>3345</v>
      </c>
      <c r="E2295" s="78" t="s">
        <v>3341</v>
      </c>
      <c r="F2295" s="58" t="s">
        <v>3287</v>
      </c>
    </row>
    <row r="2296" spans="1:6">
      <c r="A2296" s="58" t="s">
        <v>2234</v>
      </c>
      <c r="B2296" s="58" t="s">
        <v>3287</v>
      </c>
      <c r="C2296" s="58" t="s">
        <v>3354</v>
      </c>
      <c r="D2296" s="59" t="s">
        <v>3345</v>
      </c>
      <c r="E2296" s="78" t="s">
        <v>3341</v>
      </c>
      <c r="F2296" s="58" t="s">
        <v>3287</v>
      </c>
    </row>
    <row r="2297" spans="1:6">
      <c r="A2297" s="58" t="s">
        <v>280</v>
      </c>
      <c r="B2297" s="58" t="s">
        <v>3287</v>
      </c>
      <c r="C2297" s="58" t="s">
        <v>3354</v>
      </c>
      <c r="D2297" s="59" t="s">
        <v>3345</v>
      </c>
      <c r="E2297" s="78" t="s">
        <v>3341</v>
      </c>
      <c r="F2297" s="58" t="s">
        <v>3287</v>
      </c>
    </row>
    <row r="2298" spans="1:6">
      <c r="A2298" s="58" t="s">
        <v>1896</v>
      </c>
      <c r="B2298" s="58" t="s">
        <v>3287</v>
      </c>
      <c r="C2298" s="58" t="s">
        <v>3354</v>
      </c>
      <c r="D2298" s="59" t="s">
        <v>3345</v>
      </c>
      <c r="E2298" s="78" t="s">
        <v>3341</v>
      </c>
      <c r="F2298" s="58" t="s">
        <v>3287</v>
      </c>
    </row>
    <row r="2299" spans="1:6">
      <c r="A2299" s="58" t="s">
        <v>2464</v>
      </c>
      <c r="B2299" s="58" t="s">
        <v>3287</v>
      </c>
      <c r="C2299" s="58" t="s">
        <v>3354</v>
      </c>
      <c r="D2299" s="59" t="s">
        <v>3345</v>
      </c>
      <c r="E2299" s="78" t="s">
        <v>3341</v>
      </c>
      <c r="F2299" s="58" t="s">
        <v>3287</v>
      </c>
    </row>
    <row r="2300" spans="1:6">
      <c r="A2300" s="58" t="s">
        <v>2635</v>
      </c>
      <c r="B2300" s="58" t="s">
        <v>3287</v>
      </c>
      <c r="C2300" s="58" t="s">
        <v>3354</v>
      </c>
      <c r="D2300" s="59" t="s">
        <v>3345</v>
      </c>
      <c r="E2300" s="78" t="s">
        <v>3341</v>
      </c>
      <c r="F2300" s="58" t="s">
        <v>3287</v>
      </c>
    </row>
    <row r="2301" spans="1:6">
      <c r="A2301" s="58" t="s">
        <v>2636</v>
      </c>
      <c r="B2301" s="58" t="s">
        <v>3287</v>
      </c>
      <c r="C2301" s="58" t="s">
        <v>3354</v>
      </c>
      <c r="D2301" s="59" t="s">
        <v>3345</v>
      </c>
      <c r="E2301" s="78" t="s">
        <v>3341</v>
      </c>
      <c r="F2301" s="58" t="s">
        <v>3287</v>
      </c>
    </row>
    <row r="2302" spans="1:6">
      <c r="A2302" s="58" t="s">
        <v>2882</v>
      </c>
      <c r="B2302" s="58" t="s">
        <v>3287</v>
      </c>
      <c r="C2302" s="58" t="s">
        <v>3354</v>
      </c>
      <c r="D2302" s="59" t="s">
        <v>3345</v>
      </c>
      <c r="E2302" s="78" t="s">
        <v>3341</v>
      </c>
      <c r="F2302" s="58" t="s">
        <v>3287</v>
      </c>
    </row>
    <row r="2303" spans="1:6">
      <c r="A2303" s="58" t="s">
        <v>2381</v>
      </c>
      <c r="B2303" s="58" t="s">
        <v>3288</v>
      </c>
      <c r="C2303" s="58" t="s">
        <v>178</v>
      </c>
      <c r="D2303" s="59" t="s">
        <v>3345</v>
      </c>
      <c r="E2303" s="78" t="s">
        <v>3341</v>
      </c>
      <c r="F2303" s="58" t="s">
        <v>3288</v>
      </c>
    </row>
    <row r="2304" spans="1:6">
      <c r="A2304" s="58" t="s">
        <v>3028</v>
      </c>
      <c r="B2304" s="58" t="s">
        <v>3288</v>
      </c>
      <c r="C2304" s="58" t="s">
        <v>178</v>
      </c>
      <c r="D2304" s="59" t="s">
        <v>3345</v>
      </c>
      <c r="E2304" s="78" t="s">
        <v>3341</v>
      </c>
      <c r="F2304" s="58" t="s">
        <v>3288</v>
      </c>
    </row>
    <row r="2305" spans="1:6">
      <c r="A2305" s="58" t="s">
        <v>2519</v>
      </c>
      <c r="B2305" s="58" t="s">
        <v>3288</v>
      </c>
      <c r="C2305" s="58" t="s">
        <v>178</v>
      </c>
      <c r="D2305" s="59" t="s">
        <v>3345</v>
      </c>
      <c r="E2305" s="78" t="s">
        <v>3341</v>
      </c>
      <c r="F2305" s="58" t="s">
        <v>3288</v>
      </c>
    </row>
    <row r="2306" spans="1:6">
      <c r="A2306" s="58" t="s">
        <v>2049</v>
      </c>
      <c r="B2306" s="58" t="s">
        <v>3288</v>
      </c>
      <c r="C2306" s="58" t="s">
        <v>178</v>
      </c>
      <c r="D2306" s="59" t="s">
        <v>3345</v>
      </c>
      <c r="E2306" s="78" t="s">
        <v>3341</v>
      </c>
      <c r="F2306" s="58" t="s">
        <v>3288</v>
      </c>
    </row>
    <row r="2307" spans="1:6">
      <c r="A2307" s="58" t="s">
        <v>2614</v>
      </c>
      <c r="B2307" s="58" t="s">
        <v>3288</v>
      </c>
      <c r="C2307" s="58" t="s">
        <v>178</v>
      </c>
      <c r="D2307" s="59" t="s">
        <v>3345</v>
      </c>
      <c r="E2307" s="78" t="s">
        <v>3341</v>
      </c>
      <c r="F2307" s="58" t="s">
        <v>3288</v>
      </c>
    </row>
    <row r="2308" spans="1:6">
      <c r="A2308" s="58" t="s">
        <v>1615</v>
      </c>
      <c r="B2308" s="58" t="s">
        <v>3288</v>
      </c>
      <c r="C2308" s="58" t="s">
        <v>178</v>
      </c>
      <c r="D2308" s="59" t="s">
        <v>3345</v>
      </c>
      <c r="E2308" s="78" t="s">
        <v>3341</v>
      </c>
      <c r="F2308" s="58" t="s">
        <v>3288</v>
      </c>
    </row>
    <row r="2309" spans="1:6">
      <c r="A2309" s="58" t="s">
        <v>1941</v>
      </c>
      <c r="B2309" s="58" t="s">
        <v>3288</v>
      </c>
      <c r="C2309" s="58" t="s">
        <v>178</v>
      </c>
      <c r="D2309" s="59" t="s">
        <v>3345</v>
      </c>
      <c r="E2309" s="78" t="s">
        <v>3341</v>
      </c>
      <c r="F2309" s="58" t="s">
        <v>3288</v>
      </c>
    </row>
    <row r="2310" spans="1:6">
      <c r="A2310" s="58" t="s">
        <v>2259</v>
      </c>
      <c r="B2310" s="58" t="s">
        <v>3288</v>
      </c>
      <c r="C2310" s="58" t="s">
        <v>178</v>
      </c>
      <c r="D2310" s="59" t="s">
        <v>3345</v>
      </c>
      <c r="E2310" s="78" t="s">
        <v>3341</v>
      </c>
      <c r="F2310" s="58" t="s">
        <v>3288</v>
      </c>
    </row>
    <row r="2311" spans="1:6">
      <c r="A2311" s="58" t="s">
        <v>2284</v>
      </c>
      <c r="B2311" s="58" t="s">
        <v>3288</v>
      </c>
      <c r="C2311" s="58" t="s">
        <v>178</v>
      </c>
      <c r="D2311" s="59" t="s">
        <v>3345</v>
      </c>
      <c r="E2311" s="78" t="s">
        <v>3341</v>
      </c>
      <c r="F2311" s="58" t="s">
        <v>3288</v>
      </c>
    </row>
    <row r="2312" spans="1:6">
      <c r="A2312" s="58" t="s">
        <v>2260</v>
      </c>
      <c r="B2312" s="58" t="s">
        <v>3288</v>
      </c>
      <c r="C2312" s="58" t="s">
        <v>178</v>
      </c>
      <c r="D2312" s="59" t="s">
        <v>3345</v>
      </c>
      <c r="E2312" s="78" t="s">
        <v>3341</v>
      </c>
      <c r="F2312" s="58" t="s">
        <v>3288</v>
      </c>
    </row>
    <row r="2313" spans="1:6">
      <c r="A2313" s="58" t="s">
        <v>2742</v>
      </c>
      <c r="B2313" s="58" t="s">
        <v>3288</v>
      </c>
      <c r="C2313" s="58" t="s">
        <v>178</v>
      </c>
      <c r="D2313" s="59" t="s">
        <v>3345</v>
      </c>
      <c r="E2313" s="78" t="s">
        <v>3341</v>
      </c>
      <c r="F2313" s="58" t="s">
        <v>3288</v>
      </c>
    </row>
    <row r="2314" spans="1:6">
      <c r="A2314" s="58" t="s">
        <v>2523</v>
      </c>
      <c r="B2314" s="58" t="s">
        <v>3288</v>
      </c>
      <c r="C2314" s="58" t="s">
        <v>178</v>
      </c>
      <c r="D2314" s="59" t="s">
        <v>3345</v>
      </c>
      <c r="E2314" s="78" t="s">
        <v>3341</v>
      </c>
      <c r="F2314" s="58" t="s">
        <v>3288</v>
      </c>
    </row>
    <row r="2315" spans="1:6">
      <c r="A2315" s="58" t="s">
        <v>2218</v>
      </c>
      <c r="B2315" s="58" t="s">
        <v>3288</v>
      </c>
      <c r="C2315" s="58" t="s">
        <v>178</v>
      </c>
      <c r="D2315" s="59" t="s">
        <v>3345</v>
      </c>
      <c r="E2315" s="78" t="s">
        <v>3341</v>
      </c>
      <c r="F2315" s="58" t="s">
        <v>3288</v>
      </c>
    </row>
    <row r="2316" spans="1:6">
      <c r="A2316" s="58" t="s">
        <v>3030</v>
      </c>
      <c r="B2316" s="58" t="s">
        <v>3288</v>
      </c>
      <c r="C2316" s="58" t="s">
        <v>178</v>
      </c>
      <c r="D2316" s="59" t="s">
        <v>3345</v>
      </c>
      <c r="E2316" s="78" t="s">
        <v>3341</v>
      </c>
      <c r="F2316" s="58" t="s">
        <v>3288</v>
      </c>
    </row>
    <row r="2317" spans="1:6">
      <c r="A2317" s="58" t="s">
        <v>2873</v>
      </c>
      <c r="B2317" s="58" t="s">
        <v>3288</v>
      </c>
      <c r="C2317" s="58" t="s">
        <v>178</v>
      </c>
      <c r="D2317" s="59" t="s">
        <v>3345</v>
      </c>
      <c r="E2317" s="78" t="s">
        <v>3341</v>
      </c>
      <c r="F2317" s="58" t="s">
        <v>3288</v>
      </c>
    </row>
    <row r="2318" spans="1:6">
      <c r="A2318" s="58" t="s">
        <v>1789</v>
      </c>
      <c r="B2318" s="58" t="s">
        <v>3288</v>
      </c>
      <c r="C2318" s="58" t="s">
        <v>178</v>
      </c>
      <c r="D2318" s="59" t="s">
        <v>3345</v>
      </c>
      <c r="E2318" s="78" t="s">
        <v>3341</v>
      </c>
      <c r="F2318" s="58" t="s">
        <v>3288</v>
      </c>
    </row>
    <row r="2319" spans="1:6">
      <c r="A2319" s="58" t="s">
        <v>3136</v>
      </c>
      <c r="B2319" s="58" t="s">
        <v>3288</v>
      </c>
      <c r="C2319" s="58" t="s">
        <v>178</v>
      </c>
      <c r="D2319" s="59" t="s">
        <v>3345</v>
      </c>
      <c r="E2319" s="78" t="s">
        <v>3341</v>
      </c>
      <c r="F2319" s="58" t="s">
        <v>3288</v>
      </c>
    </row>
    <row r="2320" spans="1:6">
      <c r="A2320" s="58" t="s">
        <v>2601</v>
      </c>
      <c r="B2320" s="58" t="s">
        <v>3288</v>
      </c>
      <c r="C2320" s="58" t="s">
        <v>178</v>
      </c>
      <c r="D2320" s="59" t="s">
        <v>3345</v>
      </c>
      <c r="E2320" s="78" t="s">
        <v>3341</v>
      </c>
      <c r="F2320" s="58" t="s">
        <v>3288</v>
      </c>
    </row>
    <row r="2321" spans="1:6">
      <c r="A2321" s="58" t="s">
        <v>3127</v>
      </c>
      <c r="B2321" s="58" t="s">
        <v>3288</v>
      </c>
      <c r="C2321" s="58" t="s">
        <v>178</v>
      </c>
      <c r="D2321" s="59" t="s">
        <v>3345</v>
      </c>
      <c r="E2321" s="78" t="s">
        <v>3341</v>
      </c>
      <c r="F2321" s="58" t="s">
        <v>3288</v>
      </c>
    </row>
    <row r="2322" spans="1:6">
      <c r="A2322" s="58" t="s">
        <v>2386</v>
      </c>
      <c r="B2322" s="58" t="s">
        <v>3288</v>
      </c>
      <c r="C2322" s="58" t="s">
        <v>178</v>
      </c>
      <c r="D2322" s="59" t="s">
        <v>3345</v>
      </c>
      <c r="E2322" s="78" t="s">
        <v>3341</v>
      </c>
      <c r="F2322" s="58" t="s">
        <v>3288</v>
      </c>
    </row>
    <row r="2323" spans="1:6">
      <c r="A2323" s="58" t="s">
        <v>1726</v>
      </c>
      <c r="B2323" s="58" t="s">
        <v>3288</v>
      </c>
      <c r="C2323" s="58" t="s">
        <v>178</v>
      </c>
      <c r="D2323" s="59" t="s">
        <v>3345</v>
      </c>
      <c r="E2323" s="78" t="s">
        <v>3341</v>
      </c>
      <c r="F2323" s="58" t="s">
        <v>3288</v>
      </c>
    </row>
    <row r="2324" spans="1:6">
      <c r="A2324" s="58" t="s">
        <v>2913</v>
      </c>
      <c r="B2324" s="58" t="s">
        <v>3288</v>
      </c>
      <c r="C2324" s="58" t="s">
        <v>178</v>
      </c>
      <c r="D2324" s="59" t="s">
        <v>3345</v>
      </c>
      <c r="E2324" s="78" t="s">
        <v>3341</v>
      </c>
      <c r="F2324" s="58" t="s">
        <v>3288</v>
      </c>
    </row>
    <row r="2325" spans="1:6">
      <c r="A2325" s="58" t="s">
        <v>1795</v>
      </c>
      <c r="B2325" s="58" t="s">
        <v>3288</v>
      </c>
      <c r="C2325" s="58" t="s">
        <v>178</v>
      </c>
      <c r="D2325" s="59" t="s">
        <v>3345</v>
      </c>
      <c r="E2325" s="78" t="s">
        <v>3341</v>
      </c>
      <c r="F2325" s="58" t="s">
        <v>3288</v>
      </c>
    </row>
    <row r="2326" spans="1:6">
      <c r="A2326" s="58" t="s">
        <v>3032</v>
      </c>
      <c r="B2326" s="58" t="s">
        <v>3288</v>
      </c>
      <c r="C2326" s="58" t="s">
        <v>178</v>
      </c>
      <c r="D2326" s="59" t="s">
        <v>3345</v>
      </c>
      <c r="E2326" s="78" t="s">
        <v>3341</v>
      </c>
      <c r="F2326" s="58" t="s">
        <v>3288</v>
      </c>
    </row>
    <row r="2327" spans="1:6">
      <c r="A2327" s="58" t="s">
        <v>1745</v>
      </c>
      <c r="B2327" s="58" t="s">
        <v>3288</v>
      </c>
      <c r="C2327" s="58" t="s">
        <v>178</v>
      </c>
      <c r="D2327" s="59" t="s">
        <v>3345</v>
      </c>
      <c r="E2327" s="78" t="s">
        <v>3341</v>
      </c>
      <c r="F2327" s="58" t="s">
        <v>3288</v>
      </c>
    </row>
    <row r="2328" spans="1:6">
      <c r="A2328" s="58" t="s">
        <v>3033</v>
      </c>
      <c r="B2328" s="58" t="s">
        <v>3288</v>
      </c>
      <c r="C2328" s="58" t="s">
        <v>178</v>
      </c>
      <c r="D2328" s="59" t="s">
        <v>3345</v>
      </c>
      <c r="E2328" s="78" t="s">
        <v>3341</v>
      </c>
      <c r="F2328" s="58" t="s">
        <v>3288</v>
      </c>
    </row>
    <row r="2329" spans="1:6">
      <c r="A2329" s="58" t="s">
        <v>2289</v>
      </c>
      <c r="B2329" s="58" t="s">
        <v>3288</v>
      </c>
      <c r="C2329" s="58" t="s">
        <v>178</v>
      </c>
      <c r="D2329" s="59" t="s">
        <v>3345</v>
      </c>
      <c r="E2329" s="78" t="s">
        <v>3341</v>
      </c>
      <c r="F2329" s="58" t="s">
        <v>3288</v>
      </c>
    </row>
    <row r="2330" spans="1:6">
      <c r="A2330" s="58" t="s">
        <v>2935</v>
      </c>
      <c r="B2330" s="58" t="s">
        <v>3288</v>
      </c>
      <c r="C2330" s="58" t="s">
        <v>178</v>
      </c>
      <c r="D2330" s="59" t="s">
        <v>3345</v>
      </c>
      <c r="E2330" s="78" t="s">
        <v>3341</v>
      </c>
      <c r="F2330" s="58" t="s">
        <v>3288</v>
      </c>
    </row>
    <row r="2331" spans="1:6">
      <c r="A2331" s="58" t="s">
        <v>2538</v>
      </c>
      <c r="B2331" s="58" t="s">
        <v>3288</v>
      </c>
      <c r="C2331" s="58" t="s">
        <v>178</v>
      </c>
      <c r="D2331" s="59" t="s">
        <v>3345</v>
      </c>
      <c r="E2331" s="78" t="s">
        <v>3341</v>
      </c>
      <c r="F2331" s="58" t="s">
        <v>3288</v>
      </c>
    </row>
    <row r="2332" spans="1:6">
      <c r="A2332" s="58" t="s">
        <v>198</v>
      </c>
      <c r="B2332" s="58" t="s">
        <v>3288</v>
      </c>
      <c r="C2332" s="58" t="s">
        <v>178</v>
      </c>
      <c r="D2332" s="59" t="s">
        <v>3345</v>
      </c>
      <c r="E2332" s="78" t="s">
        <v>3341</v>
      </c>
      <c r="F2332" s="58" t="s">
        <v>3288</v>
      </c>
    </row>
    <row r="2333" spans="1:6">
      <c r="A2333" s="58" t="s">
        <v>2223</v>
      </c>
      <c r="B2333" s="58" t="s">
        <v>3288</v>
      </c>
      <c r="C2333" s="58" t="s">
        <v>178</v>
      </c>
      <c r="D2333" s="59" t="s">
        <v>3345</v>
      </c>
      <c r="E2333" s="78" t="s">
        <v>3341</v>
      </c>
      <c r="F2333" s="58" t="s">
        <v>3288</v>
      </c>
    </row>
    <row r="2334" spans="1:6">
      <c r="A2334" s="58" t="s">
        <v>1990</v>
      </c>
      <c r="B2334" s="58" t="s">
        <v>3288</v>
      </c>
      <c r="C2334" s="58" t="s">
        <v>178</v>
      </c>
      <c r="D2334" s="59" t="s">
        <v>3345</v>
      </c>
      <c r="E2334" s="78" t="s">
        <v>3341</v>
      </c>
      <c r="F2334" s="58" t="s">
        <v>3288</v>
      </c>
    </row>
    <row r="2335" spans="1:6">
      <c r="A2335" s="58" t="s">
        <v>3061</v>
      </c>
      <c r="B2335" s="58" t="s">
        <v>3288</v>
      </c>
      <c r="C2335" s="58" t="s">
        <v>178</v>
      </c>
      <c r="D2335" s="59" t="s">
        <v>3345</v>
      </c>
      <c r="E2335" s="78" t="s">
        <v>3341</v>
      </c>
      <c r="F2335" s="58" t="s">
        <v>3288</v>
      </c>
    </row>
    <row r="2336" spans="1:6">
      <c r="A2336" s="58" t="s">
        <v>2895</v>
      </c>
      <c r="B2336" s="58" t="s">
        <v>3288</v>
      </c>
      <c r="C2336" s="58" t="s">
        <v>178</v>
      </c>
      <c r="D2336" s="59" t="s">
        <v>3345</v>
      </c>
      <c r="E2336" s="78" t="s">
        <v>3341</v>
      </c>
      <c r="F2336" s="58" t="s">
        <v>3288</v>
      </c>
    </row>
    <row r="2337" spans="1:6">
      <c r="A2337" s="58" t="s">
        <v>3073</v>
      </c>
      <c r="B2337" s="58" t="s">
        <v>3288</v>
      </c>
      <c r="C2337" s="58" t="s">
        <v>178</v>
      </c>
      <c r="D2337" s="59" t="s">
        <v>3345</v>
      </c>
      <c r="E2337" s="78" t="s">
        <v>3341</v>
      </c>
      <c r="F2337" s="58" t="s">
        <v>3288</v>
      </c>
    </row>
    <row r="2338" spans="1:6">
      <c r="A2338" s="58" t="s">
        <v>2272</v>
      </c>
      <c r="B2338" s="58" t="s">
        <v>3288</v>
      </c>
      <c r="C2338" s="58" t="s">
        <v>176</v>
      </c>
      <c r="D2338" s="59" t="s">
        <v>3345</v>
      </c>
      <c r="E2338" s="78" t="s">
        <v>3341</v>
      </c>
      <c r="F2338" s="58" t="s">
        <v>3288</v>
      </c>
    </row>
    <row r="2339" spans="1:6">
      <c r="A2339" s="58" t="s">
        <v>268</v>
      </c>
      <c r="B2339" s="58" t="s">
        <v>3288</v>
      </c>
      <c r="C2339" s="58" t="s">
        <v>176</v>
      </c>
      <c r="D2339" s="59" t="s">
        <v>3345</v>
      </c>
      <c r="E2339" s="78" t="s">
        <v>3341</v>
      </c>
      <c r="F2339" s="58" t="s">
        <v>3288</v>
      </c>
    </row>
    <row r="2340" spans="1:6">
      <c r="A2340" s="58" t="s">
        <v>2447</v>
      </c>
      <c r="B2340" s="58" t="s">
        <v>3288</v>
      </c>
      <c r="C2340" s="58" t="s">
        <v>176</v>
      </c>
      <c r="D2340" s="59" t="s">
        <v>3345</v>
      </c>
      <c r="E2340" s="78" t="s">
        <v>3341</v>
      </c>
      <c r="F2340" s="58" t="s">
        <v>3288</v>
      </c>
    </row>
    <row r="2341" spans="1:6">
      <c r="A2341" s="58" t="s">
        <v>2393</v>
      </c>
      <c r="B2341" s="58" t="s">
        <v>3288</v>
      </c>
      <c r="C2341" s="58" t="s">
        <v>176</v>
      </c>
      <c r="D2341" s="59" t="s">
        <v>3345</v>
      </c>
      <c r="E2341" s="78" t="s">
        <v>3341</v>
      </c>
      <c r="F2341" s="58" t="s">
        <v>3288</v>
      </c>
    </row>
    <row r="2342" spans="1:6">
      <c r="A2342" s="58" t="s">
        <v>3120</v>
      </c>
      <c r="B2342" s="58" t="s">
        <v>3288</v>
      </c>
      <c r="C2342" s="58" t="s">
        <v>176</v>
      </c>
      <c r="D2342" s="59" t="s">
        <v>3345</v>
      </c>
      <c r="E2342" s="78" t="s">
        <v>3341</v>
      </c>
      <c r="F2342" s="58" t="s">
        <v>3288</v>
      </c>
    </row>
    <row r="2343" spans="1:6">
      <c r="A2343" s="58" t="s">
        <v>2767</v>
      </c>
      <c r="B2343" s="58" t="s">
        <v>3288</v>
      </c>
      <c r="C2343" s="58" t="s">
        <v>176</v>
      </c>
      <c r="D2343" s="59" t="s">
        <v>3345</v>
      </c>
      <c r="E2343" s="78" t="s">
        <v>3341</v>
      </c>
      <c r="F2343" s="58" t="s">
        <v>3288</v>
      </c>
    </row>
    <row r="2344" spans="1:6">
      <c r="A2344" s="58" t="s">
        <v>2889</v>
      </c>
      <c r="B2344" s="58" t="s">
        <v>3288</v>
      </c>
      <c r="C2344" s="58" t="s">
        <v>176</v>
      </c>
      <c r="D2344" s="59" t="s">
        <v>3345</v>
      </c>
      <c r="E2344" s="78" t="s">
        <v>3341</v>
      </c>
      <c r="F2344" s="58" t="s">
        <v>3288</v>
      </c>
    </row>
    <row r="2345" spans="1:6">
      <c r="A2345" s="58" t="s">
        <v>2009</v>
      </c>
      <c r="B2345" s="58" t="s">
        <v>3288</v>
      </c>
      <c r="C2345" s="58" t="s">
        <v>176</v>
      </c>
      <c r="D2345" s="59" t="s">
        <v>3345</v>
      </c>
      <c r="E2345" s="78" t="s">
        <v>3341</v>
      </c>
      <c r="F2345" s="58" t="s">
        <v>3288</v>
      </c>
    </row>
    <row r="2346" spans="1:6">
      <c r="A2346" s="58" t="s">
        <v>2456</v>
      </c>
      <c r="B2346" s="58" t="s">
        <v>3288</v>
      </c>
      <c r="C2346" s="58" t="s">
        <v>176</v>
      </c>
      <c r="D2346" s="59" t="s">
        <v>3345</v>
      </c>
      <c r="E2346" s="78" t="s">
        <v>3341</v>
      </c>
      <c r="F2346" s="58" t="s">
        <v>3288</v>
      </c>
    </row>
    <row r="2347" spans="1:6">
      <c r="A2347" s="58" t="s">
        <v>1626</v>
      </c>
      <c r="B2347" s="58" t="s">
        <v>3288</v>
      </c>
      <c r="C2347" s="58" t="s">
        <v>176</v>
      </c>
      <c r="D2347" s="59" t="s">
        <v>3345</v>
      </c>
      <c r="E2347" s="78" t="s">
        <v>3341</v>
      </c>
      <c r="F2347" s="58" t="s">
        <v>3288</v>
      </c>
    </row>
    <row r="2348" spans="1:6">
      <c r="A2348" s="58" t="s">
        <v>1660</v>
      </c>
      <c r="B2348" s="58" t="s">
        <v>3288</v>
      </c>
      <c r="C2348" s="58" t="s">
        <v>176</v>
      </c>
      <c r="D2348" s="59" t="s">
        <v>3345</v>
      </c>
      <c r="E2348" s="78" t="s">
        <v>3341</v>
      </c>
      <c r="F2348" s="58" t="s">
        <v>3288</v>
      </c>
    </row>
    <row r="2349" spans="1:6">
      <c r="A2349" s="58" t="s">
        <v>2943</v>
      </c>
      <c r="B2349" s="58" t="s">
        <v>3288</v>
      </c>
      <c r="C2349" s="58" t="s">
        <v>176</v>
      </c>
      <c r="D2349" s="59" t="s">
        <v>3345</v>
      </c>
      <c r="E2349" s="78" t="s">
        <v>3341</v>
      </c>
      <c r="F2349" s="58" t="s">
        <v>3288</v>
      </c>
    </row>
    <row r="2350" spans="1:6">
      <c r="A2350" s="58" t="s">
        <v>2640</v>
      </c>
      <c r="B2350" s="58" t="s">
        <v>3288</v>
      </c>
      <c r="C2350" s="58" t="s">
        <v>176</v>
      </c>
      <c r="D2350" s="59" t="s">
        <v>3345</v>
      </c>
      <c r="E2350" s="78" t="s">
        <v>3341</v>
      </c>
      <c r="F2350" s="58" t="s">
        <v>3288</v>
      </c>
    </row>
    <row r="2351" spans="1:6">
      <c r="A2351" s="58" t="s">
        <v>1894</v>
      </c>
      <c r="B2351" s="58" t="s">
        <v>3288</v>
      </c>
      <c r="C2351" s="58" t="s">
        <v>176</v>
      </c>
      <c r="D2351" s="59" t="s">
        <v>3345</v>
      </c>
      <c r="E2351" s="78" t="s">
        <v>3341</v>
      </c>
      <c r="F2351" s="58" t="s">
        <v>3288</v>
      </c>
    </row>
    <row r="2352" spans="1:6">
      <c r="A2352" s="58" t="s">
        <v>2642</v>
      </c>
      <c r="B2352" s="58" t="s">
        <v>3288</v>
      </c>
      <c r="C2352" s="58" t="s">
        <v>176</v>
      </c>
      <c r="D2352" s="59" t="s">
        <v>3345</v>
      </c>
      <c r="E2352" s="78" t="s">
        <v>3341</v>
      </c>
      <c r="F2352" s="58" t="s">
        <v>3288</v>
      </c>
    </row>
    <row r="2353" spans="1:6">
      <c r="A2353" s="58" t="s">
        <v>1670</v>
      </c>
      <c r="B2353" s="58" t="s">
        <v>3288</v>
      </c>
      <c r="C2353" s="58" t="s">
        <v>176</v>
      </c>
      <c r="D2353" s="59" t="s">
        <v>3345</v>
      </c>
      <c r="E2353" s="78" t="s">
        <v>3341</v>
      </c>
      <c r="F2353" s="58" t="s">
        <v>3288</v>
      </c>
    </row>
    <row r="2354" spans="1:6">
      <c r="A2354" s="58" t="s">
        <v>3117</v>
      </c>
      <c r="B2354" s="58" t="s">
        <v>3288</v>
      </c>
      <c r="C2354" s="58" t="s">
        <v>176</v>
      </c>
      <c r="D2354" s="59" t="s">
        <v>3345</v>
      </c>
      <c r="E2354" s="78" t="s">
        <v>3341</v>
      </c>
      <c r="F2354" s="58" t="s">
        <v>3288</v>
      </c>
    </row>
    <row r="2355" spans="1:6">
      <c r="A2355" s="58" t="s">
        <v>2276</v>
      </c>
      <c r="B2355" s="58" t="s">
        <v>3288</v>
      </c>
      <c r="C2355" s="58" t="s">
        <v>176</v>
      </c>
      <c r="D2355" s="59" t="s">
        <v>3345</v>
      </c>
      <c r="E2355" s="78" t="s">
        <v>3341</v>
      </c>
      <c r="F2355" s="58" t="s">
        <v>3288</v>
      </c>
    </row>
    <row r="2356" spans="1:6">
      <c r="A2356" s="58" t="s">
        <v>1986</v>
      </c>
      <c r="B2356" s="58" t="s">
        <v>3288</v>
      </c>
      <c r="C2356" s="58" t="s">
        <v>176</v>
      </c>
      <c r="D2356" s="59" t="s">
        <v>3345</v>
      </c>
      <c r="E2356" s="78" t="s">
        <v>3341</v>
      </c>
      <c r="F2356" s="58" t="s">
        <v>3288</v>
      </c>
    </row>
    <row r="2357" spans="1:6">
      <c r="A2357" s="58" t="s">
        <v>3118</v>
      </c>
      <c r="B2357" s="58" t="s">
        <v>3288</v>
      </c>
      <c r="C2357" s="58" t="s">
        <v>176</v>
      </c>
      <c r="D2357" s="59" t="s">
        <v>3345</v>
      </c>
      <c r="E2357" s="78" t="s">
        <v>3341</v>
      </c>
      <c r="F2357" s="58" t="s">
        <v>3288</v>
      </c>
    </row>
    <row r="2358" spans="1:6">
      <c r="A2358" s="58" t="s">
        <v>2700</v>
      </c>
      <c r="B2358" s="58" t="s">
        <v>3288</v>
      </c>
      <c r="C2358" s="58" t="s">
        <v>176</v>
      </c>
      <c r="D2358" s="59" t="s">
        <v>3345</v>
      </c>
      <c r="E2358" s="78" t="s">
        <v>3341</v>
      </c>
      <c r="F2358" s="58" t="s">
        <v>3288</v>
      </c>
    </row>
    <row r="2359" spans="1:6">
      <c r="A2359" s="58" t="s">
        <v>1627</v>
      </c>
      <c r="B2359" s="58" t="s">
        <v>3288</v>
      </c>
      <c r="C2359" s="58" t="s">
        <v>176</v>
      </c>
      <c r="D2359" s="59" t="s">
        <v>3345</v>
      </c>
      <c r="E2359" s="78" t="s">
        <v>3341</v>
      </c>
      <c r="F2359" s="58" t="s">
        <v>3288</v>
      </c>
    </row>
    <row r="2360" spans="1:6">
      <c r="A2360" s="58" t="s">
        <v>2857</v>
      </c>
      <c r="B2360" s="58" t="s">
        <v>3288</v>
      </c>
      <c r="C2360" s="58" t="s">
        <v>176</v>
      </c>
      <c r="D2360" s="59" t="s">
        <v>3345</v>
      </c>
      <c r="E2360" s="78" t="s">
        <v>3341</v>
      </c>
      <c r="F2360" s="58" t="s">
        <v>3288</v>
      </c>
    </row>
    <row r="2361" spans="1:6">
      <c r="A2361" s="58" t="s">
        <v>2017</v>
      </c>
      <c r="B2361" s="58" t="s">
        <v>3288</v>
      </c>
      <c r="C2361" s="58" t="s">
        <v>176</v>
      </c>
      <c r="D2361" s="59" t="s">
        <v>3345</v>
      </c>
      <c r="E2361" s="78" t="s">
        <v>3341</v>
      </c>
      <c r="F2361" s="58" t="s">
        <v>3288</v>
      </c>
    </row>
    <row r="2362" spans="1:6">
      <c r="A2362" s="58" t="s">
        <v>2402</v>
      </c>
      <c r="B2362" s="58" t="s">
        <v>3288</v>
      </c>
      <c r="C2362" s="58" t="s">
        <v>176</v>
      </c>
      <c r="D2362" s="59" t="s">
        <v>3345</v>
      </c>
      <c r="E2362" s="78" t="s">
        <v>3341</v>
      </c>
      <c r="F2362" s="58" t="s">
        <v>3288</v>
      </c>
    </row>
    <row r="2363" spans="1:6">
      <c r="A2363" s="58" t="s">
        <v>3133</v>
      </c>
      <c r="B2363" s="58" t="s">
        <v>3288</v>
      </c>
      <c r="C2363" s="58" t="s">
        <v>176</v>
      </c>
      <c r="D2363" s="59" t="s">
        <v>3345</v>
      </c>
      <c r="E2363" s="78" t="s">
        <v>3341</v>
      </c>
      <c r="F2363" s="58" t="s">
        <v>3288</v>
      </c>
    </row>
    <row r="2364" spans="1:6">
      <c r="A2364" s="58" t="s">
        <v>1760</v>
      </c>
      <c r="B2364" s="58" t="s">
        <v>3288</v>
      </c>
      <c r="C2364" s="58" t="s">
        <v>176</v>
      </c>
      <c r="D2364" s="59" t="s">
        <v>3345</v>
      </c>
      <c r="E2364" s="78" t="s">
        <v>3341</v>
      </c>
      <c r="F2364" s="58" t="s">
        <v>3288</v>
      </c>
    </row>
    <row r="2365" spans="1:6">
      <c r="A2365" s="58" t="s">
        <v>1611</v>
      </c>
      <c r="B2365" s="58" t="s">
        <v>3288</v>
      </c>
      <c r="C2365" s="58" t="s">
        <v>176</v>
      </c>
      <c r="D2365" s="59" t="s">
        <v>3345</v>
      </c>
      <c r="E2365" s="78" t="s">
        <v>3341</v>
      </c>
      <c r="F2365" s="58" t="s">
        <v>3288</v>
      </c>
    </row>
    <row r="2366" spans="1:6">
      <c r="A2366" s="58" t="s">
        <v>1612</v>
      </c>
      <c r="B2366" s="58" t="s">
        <v>3288</v>
      </c>
      <c r="C2366" s="58" t="s">
        <v>176</v>
      </c>
      <c r="D2366" s="59" t="s">
        <v>3345</v>
      </c>
      <c r="E2366" s="78" t="s">
        <v>3341</v>
      </c>
      <c r="F2366" s="58" t="s">
        <v>3288</v>
      </c>
    </row>
    <row r="2367" spans="1:6">
      <c r="A2367" s="58" t="s">
        <v>2282</v>
      </c>
      <c r="B2367" s="58" t="s">
        <v>3288</v>
      </c>
      <c r="C2367" s="58" t="s">
        <v>176</v>
      </c>
      <c r="D2367" s="59" t="s">
        <v>3345</v>
      </c>
      <c r="E2367" s="78" t="s">
        <v>3341</v>
      </c>
      <c r="F2367" s="58" t="s">
        <v>3288</v>
      </c>
    </row>
    <row r="2368" spans="1:6">
      <c r="A2368" s="58" t="s">
        <v>2532</v>
      </c>
      <c r="B2368" s="58" t="s">
        <v>3288</v>
      </c>
      <c r="C2368" s="58" t="s">
        <v>176</v>
      </c>
      <c r="D2368" s="59" t="s">
        <v>3345</v>
      </c>
      <c r="E2368" s="78" t="s">
        <v>3341</v>
      </c>
      <c r="F2368" s="58" t="s">
        <v>3288</v>
      </c>
    </row>
    <row r="2369" spans="1:6">
      <c r="A2369" s="58" t="s">
        <v>1993</v>
      </c>
      <c r="B2369" s="58" t="s">
        <v>3288</v>
      </c>
      <c r="C2369" s="58" t="s">
        <v>176</v>
      </c>
      <c r="D2369" s="59" t="s">
        <v>3345</v>
      </c>
      <c r="E2369" s="78" t="s">
        <v>3341</v>
      </c>
      <c r="F2369" s="58" t="s">
        <v>3288</v>
      </c>
    </row>
    <row r="2370" spans="1:6">
      <c r="A2370" s="58" t="s">
        <v>3123</v>
      </c>
      <c r="B2370" s="58" t="s">
        <v>3288</v>
      </c>
      <c r="C2370" s="58" t="s">
        <v>176</v>
      </c>
      <c r="D2370" s="59" t="s">
        <v>3345</v>
      </c>
      <c r="E2370" s="78" t="s">
        <v>3341</v>
      </c>
      <c r="F2370" s="58" t="s">
        <v>3288</v>
      </c>
    </row>
    <row r="2371" spans="1:6">
      <c r="A2371" s="58" t="s">
        <v>1968</v>
      </c>
      <c r="B2371" s="58" t="s">
        <v>3288</v>
      </c>
      <c r="C2371" s="58" t="s">
        <v>176</v>
      </c>
      <c r="D2371" s="59" t="s">
        <v>3345</v>
      </c>
      <c r="E2371" s="78" t="s">
        <v>3341</v>
      </c>
      <c r="F2371" s="58" t="s">
        <v>3288</v>
      </c>
    </row>
    <row r="2372" spans="1:6">
      <c r="A2372" s="58" t="s">
        <v>2734</v>
      </c>
      <c r="B2372" s="58" t="s">
        <v>3289</v>
      </c>
      <c r="C2372" s="58" t="s">
        <v>3361</v>
      </c>
      <c r="D2372" s="59" t="s">
        <v>3345</v>
      </c>
      <c r="E2372" s="78" t="s">
        <v>3341</v>
      </c>
      <c r="F2372" s="58" t="s">
        <v>3289</v>
      </c>
    </row>
    <row r="2373" spans="1:6">
      <c r="A2373" s="58" t="s">
        <v>1834</v>
      </c>
      <c r="B2373" s="58" t="s">
        <v>3289</v>
      </c>
      <c r="C2373" s="58" t="s">
        <v>3361</v>
      </c>
      <c r="D2373" s="59" t="s">
        <v>3345</v>
      </c>
      <c r="E2373" s="78" t="s">
        <v>3341</v>
      </c>
      <c r="F2373" s="58" t="s">
        <v>3289</v>
      </c>
    </row>
    <row r="2374" spans="1:6">
      <c r="A2374" s="58" t="s">
        <v>3102</v>
      </c>
      <c r="B2374" s="58" t="s">
        <v>3289</v>
      </c>
      <c r="C2374" s="58" t="s">
        <v>3361</v>
      </c>
      <c r="D2374" s="59" t="s">
        <v>3345</v>
      </c>
      <c r="E2374" s="78" t="s">
        <v>3341</v>
      </c>
      <c r="F2374" s="58" t="s">
        <v>3289</v>
      </c>
    </row>
    <row r="2375" spans="1:6">
      <c r="A2375" s="58" t="s">
        <v>2841</v>
      </c>
      <c r="B2375" s="58" t="s">
        <v>3289</v>
      </c>
      <c r="C2375" s="58" t="s">
        <v>3361</v>
      </c>
      <c r="D2375" s="59" t="s">
        <v>3345</v>
      </c>
      <c r="E2375" s="78" t="s">
        <v>3341</v>
      </c>
      <c r="F2375" s="58" t="s">
        <v>3289</v>
      </c>
    </row>
    <row r="2376" spans="1:6">
      <c r="A2376" s="58" t="s">
        <v>2533</v>
      </c>
      <c r="B2376" s="58" t="s">
        <v>3289</v>
      </c>
      <c r="C2376" s="58" t="s">
        <v>3361</v>
      </c>
      <c r="D2376" s="59" t="s">
        <v>3345</v>
      </c>
      <c r="E2376" s="78" t="s">
        <v>3341</v>
      </c>
      <c r="F2376" s="58" t="s">
        <v>3289</v>
      </c>
    </row>
    <row r="2377" spans="1:6">
      <c r="A2377" s="58" t="s">
        <v>2735</v>
      </c>
      <c r="B2377" s="58" t="s">
        <v>3289</v>
      </c>
      <c r="C2377" s="58" t="s">
        <v>3361</v>
      </c>
      <c r="D2377" s="59" t="s">
        <v>3345</v>
      </c>
      <c r="E2377" s="78" t="s">
        <v>3341</v>
      </c>
      <c r="F2377" s="58" t="s">
        <v>3289</v>
      </c>
    </row>
    <row r="2378" spans="1:6">
      <c r="A2378" s="58" t="s">
        <v>2988</v>
      </c>
      <c r="B2378" s="58" t="s">
        <v>3289</v>
      </c>
      <c r="C2378" s="58" t="s">
        <v>3361</v>
      </c>
      <c r="D2378" s="59" t="s">
        <v>3345</v>
      </c>
      <c r="E2378" s="78" t="s">
        <v>3341</v>
      </c>
      <c r="F2378" s="58" t="s">
        <v>3289</v>
      </c>
    </row>
    <row r="2379" spans="1:6">
      <c r="A2379" s="58" t="s">
        <v>2589</v>
      </c>
      <c r="B2379" s="58" t="s">
        <v>3289</v>
      </c>
      <c r="C2379" s="58" t="s">
        <v>3361</v>
      </c>
      <c r="D2379" s="59" t="s">
        <v>3345</v>
      </c>
      <c r="E2379" s="78" t="s">
        <v>3341</v>
      </c>
      <c r="F2379" s="58" t="s">
        <v>3289</v>
      </c>
    </row>
    <row r="2380" spans="1:6">
      <c r="A2380" s="58" t="s">
        <v>2717</v>
      </c>
      <c r="B2380" s="58" t="s">
        <v>3289</v>
      </c>
      <c r="C2380" s="58" t="s">
        <v>3361</v>
      </c>
      <c r="D2380" s="59" t="s">
        <v>3345</v>
      </c>
      <c r="E2380" s="78" t="s">
        <v>3341</v>
      </c>
      <c r="F2380" s="58" t="s">
        <v>3289</v>
      </c>
    </row>
    <row r="2381" spans="1:6">
      <c r="A2381" s="58" t="s">
        <v>3103</v>
      </c>
      <c r="B2381" s="58" t="s">
        <v>3289</v>
      </c>
      <c r="C2381" s="58" t="s">
        <v>3361</v>
      </c>
      <c r="D2381" s="59" t="s">
        <v>3345</v>
      </c>
      <c r="E2381" s="78" t="s">
        <v>3341</v>
      </c>
      <c r="F2381" s="58" t="s">
        <v>3289</v>
      </c>
    </row>
    <row r="2382" spans="1:6">
      <c r="A2382" s="58" t="s">
        <v>3015</v>
      </c>
      <c r="B2382" s="58" t="s">
        <v>3289</v>
      </c>
      <c r="C2382" s="58" t="s">
        <v>3361</v>
      </c>
      <c r="D2382" s="59" t="s">
        <v>3345</v>
      </c>
      <c r="E2382" s="78" t="s">
        <v>3341</v>
      </c>
      <c r="F2382" s="58" t="s">
        <v>3289</v>
      </c>
    </row>
    <row r="2383" spans="1:6">
      <c r="A2383" s="58" t="s">
        <v>262</v>
      </c>
      <c r="B2383" s="58" t="s">
        <v>3289</v>
      </c>
      <c r="C2383" s="58" t="s">
        <v>3361</v>
      </c>
      <c r="D2383" s="59" t="s">
        <v>3345</v>
      </c>
      <c r="E2383" s="78" t="s">
        <v>3341</v>
      </c>
      <c r="F2383" s="58" t="s">
        <v>3289</v>
      </c>
    </row>
    <row r="2384" spans="1:6">
      <c r="A2384" s="58" t="s">
        <v>1662</v>
      </c>
      <c r="B2384" s="58" t="s">
        <v>3289</v>
      </c>
      <c r="C2384" s="58" t="s">
        <v>3361</v>
      </c>
      <c r="D2384" s="59" t="s">
        <v>3345</v>
      </c>
      <c r="E2384" s="78" t="s">
        <v>3341</v>
      </c>
      <c r="F2384" s="58" t="s">
        <v>3289</v>
      </c>
    </row>
    <row r="2385" spans="1:6">
      <c r="A2385" s="58" t="s">
        <v>1663</v>
      </c>
      <c r="B2385" s="58" t="s">
        <v>3289</v>
      </c>
      <c r="C2385" s="58" t="s">
        <v>3361</v>
      </c>
      <c r="D2385" s="59" t="s">
        <v>3345</v>
      </c>
      <c r="E2385" s="78" t="s">
        <v>3341</v>
      </c>
      <c r="F2385" s="58" t="s">
        <v>3289</v>
      </c>
    </row>
    <row r="2386" spans="1:6">
      <c r="A2386" s="58" t="s">
        <v>2000</v>
      </c>
      <c r="B2386" s="58" t="s">
        <v>3289</v>
      </c>
      <c r="C2386" s="58" t="s">
        <v>3361</v>
      </c>
      <c r="D2386" s="59" t="s">
        <v>3345</v>
      </c>
      <c r="E2386" s="78" t="s">
        <v>3341</v>
      </c>
      <c r="F2386" s="58" t="s">
        <v>3289</v>
      </c>
    </row>
    <row r="2387" spans="1:6">
      <c r="A2387" s="58" t="s">
        <v>1838</v>
      </c>
      <c r="B2387" s="58" t="s">
        <v>3289</v>
      </c>
      <c r="C2387" s="58" t="s">
        <v>3361</v>
      </c>
      <c r="D2387" s="59" t="s">
        <v>3345</v>
      </c>
      <c r="E2387" s="78" t="s">
        <v>3341</v>
      </c>
      <c r="F2387" s="58" t="s">
        <v>3289</v>
      </c>
    </row>
    <row r="2388" spans="1:6">
      <c r="A2388" s="58" t="s">
        <v>2757</v>
      </c>
      <c r="B2388" s="58" t="s">
        <v>3289</v>
      </c>
      <c r="C2388" s="58" t="s">
        <v>3361</v>
      </c>
      <c r="D2388" s="59" t="s">
        <v>3345</v>
      </c>
      <c r="E2388" s="78" t="s">
        <v>3341</v>
      </c>
      <c r="F2388" s="58" t="s">
        <v>3289</v>
      </c>
    </row>
    <row r="2389" spans="1:6">
      <c r="A2389" s="58" t="s">
        <v>2190</v>
      </c>
      <c r="B2389" s="58" t="s">
        <v>3289</v>
      </c>
      <c r="C2389" s="58" t="s">
        <v>3361</v>
      </c>
      <c r="D2389" s="59" t="s">
        <v>3345</v>
      </c>
      <c r="E2389" s="78" t="s">
        <v>3341</v>
      </c>
      <c r="F2389" s="58" t="s">
        <v>3289</v>
      </c>
    </row>
    <row r="2390" spans="1:6">
      <c r="A2390" s="58" t="s">
        <v>2489</v>
      </c>
      <c r="B2390" s="58" t="s">
        <v>3289</v>
      </c>
      <c r="C2390" s="58" t="s">
        <v>3361</v>
      </c>
      <c r="D2390" s="59" t="s">
        <v>3345</v>
      </c>
      <c r="E2390" s="78" t="s">
        <v>3341</v>
      </c>
      <c r="F2390" s="58" t="s">
        <v>3289</v>
      </c>
    </row>
    <row r="2391" spans="1:6">
      <c r="A2391" s="58" t="s">
        <v>1639</v>
      </c>
      <c r="B2391" s="58" t="s">
        <v>3289</v>
      </c>
      <c r="C2391" s="58" t="s">
        <v>3361</v>
      </c>
      <c r="D2391" s="59" t="s">
        <v>3345</v>
      </c>
      <c r="E2391" s="78" t="s">
        <v>3341</v>
      </c>
      <c r="F2391" s="58" t="s">
        <v>3289</v>
      </c>
    </row>
    <row r="2392" spans="1:6">
      <c r="A2392" s="58" t="s">
        <v>2490</v>
      </c>
      <c r="B2392" s="58" t="s">
        <v>3289</v>
      </c>
      <c r="C2392" s="58" t="s">
        <v>3361</v>
      </c>
      <c r="D2392" s="59" t="s">
        <v>3345</v>
      </c>
      <c r="E2392" s="78" t="s">
        <v>3341</v>
      </c>
      <c r="F2392" s="58" t="s">
        <v>3289</v>
      </c>
    </row>
    <row r="2393" spans="1:6">
      <c r="A2393" s="58" t="s">
        <v>2994</v>
      </c>
      <c r="B2393" s="58" t="s">
        <v>3289</v>
      </c>
      <c r="C2393" s="58" t="s">
        <v>3361</v>
      </c>
      <c r="D2393" s="59" t="s">
        <v>3345</v>
      </c>
      <c r="E2393" s="78" t="s">
        <v>3341</v>
      </c>
      <c r="F2393" s="58" t="s">
        <v>3289</v>
      </c>
    </row>
    <row r="2394" spans="1:6">
      <c r="A2394" s="58" t="s">
        <v>2516</v>
      </c>
      <c r="B2394" s="58" t="s">
        <v>3289</v>
      </c>
      <c r="C2394" s="58" t="s">
        <v>3361</v>
      </c>
      <c r="D2394" s="59" t="s">
        <v>3345</v>
      </c>
      <c r="E2394" s="78" t="s">
        <v>3341</v>
      </c>
      <c r="F2394" s="58" t="s">
        <v>3289</v>
      </c>
    </row>
    <row r="2395" spans="1:6">
      <c r="A2395" s="58" t="s">
        <v>1686</v>
      </c>
      <c r="B2395" s="58" t="s">
        <v>3289</v>
      </c>
      <c r="C2395" s="58" t="s">
        <v>3361</v>
      </c>
      <c r="D2395" s="59" t="s">
        <v>3345</v>
      </c>
      <c r="E2395" s="78" t="s">
        <v>3341</v>
      </c>
      <c r="F2395" s="58" t="s">
        <v>3289</v>
      </c>
    </row>
    <row r="2396" spans="1:6">
      <c r="A2396" s="58" t="s">
        <v>1709</v>
      </c>
      <c r="B2396" s="58" t="s">
        <v>3289</v>
      </c>
      <c r="C2396" s="58" t="s">
        <v>3361</v>
      </c>
      <c r="D2396" s="59" t="s">
        <v>3345</v>
      </c>
      <c r="E2396" s="78" t="s">
        <v>3341</v>
      </c>
      <c r="F2396" s="58" t="s">
        <v>3289</v>
      </c>
    </row>
    <row r="2397" spans="1:6">
      <c r="A2397" s="58" t="s">
        <v>2707</v>
      </c>
      <c r="B2397" s="58" t="s">
        <v>3289</v>
      </c>
      <c r="C2397" s="58" t="s">
        <v>3361</v>
      </c>
      <c r="D2397" s="59" t="s">
        <v>3345</v>
      </c>
      <c r="E2397" s="78" t="s">
        <v>3341</v>
      </c>
      <c r="F2397" s="58" t="s">
        <v>3289</v>
      </c>
    </row>
    <row r="2398" spans="1:6">
      <c r="A2398" s="58" t="s">
        <v>2491</v>
      </c>
      <c r="B2398" s="58" t="s">
        <v>3289</v>
      </c>
      <c r="C2398" s="58" t="s">
        <v>3361</v>
      </c>
      <c r="D2398" s="59" t="s">
        <v>3345</v>
      </c>
      <c r="E2398" s="78" t="s">
        <v>3341</v>
      </c>
      <c r="F2398" s="58" t="s">
        <v>3289</v>
      </c>
    </row>
    <row r="2399" spans="1:6">
      <c r="A2399" s="58" t="s">
        <v>1868</v>
      </c>
      <c r="B2399" s="58" t="s">
        <v>3289</v>
      </c>
      <c r="C2399" s="58" t="s">
        <v>3361</v>
      </c>
      <c r="D2399" s="59" t="s">
        <v>3345</v>
      </c>
      <c r="E2399" s="78" t="s">
        <v>3341</v>
      </c>
      <c r="F2399" s="58" t="s">
        <v>3289</v>
      </c>
    </row>
    <row r="2400" spans="1:6">
      <c r="A2400" s="58" t="s">
        <v>2194</v>
      </c>
      <c r="B2400" s="58" t="s">
        <v>3289</v>
      </c>
      <c r="C2400" s="58" t="s">
        <v>3361</v>
      </c>
      <c r="D2400" s="59" t="s">
        <v>3345</v>
      </c>
      <c r="E2400" s="78" t="s">
        <v>3341</v>
      </c>
      <c r="F2400" s="58" t="s">
        <v>3289</v>
      </c>
    </row>
    <row r="2401" spans="1:6">
      <c r="A2401" s="58" t="s">
        <v>2444</v>
      </c>
      <c r="B2401" s="58" t="s">
        <v>3289</v>
      </c>
      <c r="C2401" s="58" t="s">
        <v>3361</v>
      </c>
      <c r="D2401" s="59" t="s">
        <v>3345</v>
      </c>
      <c r="E2401" s="78" t="s">
        <v>3341</v>
      </c>
      <c r="F2401" s="58" t="s">
        <v>3289</v>
      </c>
    </row>
    <row r="2402" spans="1:6">
      <c r="A2402" s="58" t="s">
        <v>1762</v>
      </c>
      <c r="B2402" s="58" t="s">
        <v>3289</v>
      </c>
      <c r="C2402" s="58" t="s">
        <v>3361</v>
      </c>
      <c r="D2402" s="59" t="s">
        <v>3345</v>
      </c>
      <c r="E2402" s="78" t="s">
        <v>3341</v>
      </c>
      <c r="F2402" s="58" t="s">
        <v>3289</v>
      </c>
    </row>
    <row r="2403" spans="1:6">
      <c r="A2403" s="58" t="s">
        <v>1826</v>
      </c>
      <c r="B2403" s="58" t="s">
        <v>3289</v>
      </c>
      <c r="C2403" s="58" t="s">
        <v>3361</v>
      </c>
      <c r="D2403" s="59" t="s">
        <v>3345</v>
      </c>
      <c r="E2403" s="78" t="s">
        <v>3341</v>
      </c>
      <c r="F2403" s="58" t="s">
        <v>3289</v>
      </c>
    </row>
    <row r="2404" spans="1:6">
      <c r="A2404" s="58" t="s">
        <v>1642</v>
      </c>
      <c r="B2404" s="58" t="s">
        <v>3289</v>
      </c>
      <c r="C2404" s="58" t="s">
        <v>3361</v>
      </c>
      <c r="D2404" s="59" t="s">
        <v>3345</v>
      </c>
      <c r="E2404" s="78" t="s">
        <v>3341</v>
      </c>
      <c r="F2404" s="58" t="s">
        <v>3289</v>
      </c>
    </row>
    <row r="2405" spans="1:6">
      <c r="A2405" s="58" t="s">
        <v>1732</v>
      </c>
      <c r="B2405" s="58" t="s">
        <v>3289</v>
      </c>
      <c r="C2405" s="58" t="s">
        <v>3361</v>
      </c>
      <c r="D2405" s="59" t="s">
        <v>3345</v>
      </c>
      <c r="E2405" s="78" t="s">
        <v>3341</v>
      </c>
      <c r="F2405" s="58" t="s">
        <v>3289</v>
      </c>
    </row>
    <row r="2406" spans="1:6">
      <c r="A2406" s="58" t="s">
        <v>2552</v>
      </c>
      <c r="B2406" s="58" t="s">
        <v>3289</v>
      </c>
      <c r="C2406" s="58" t="s">
        <v>3361</v>
      </c>
      <c r="D2406" s="59" t="s">
        <v>3345</v>
      </c>
      <c r="E2406" s="78" t="s">
        <v>3341</v>
      </c>
      <c r="F2406" s="58" t="s">
        <v>3289</v>
      </c>
    </row>
    <row r="2407" spans="1:6">
      <c r="A2407" s="58" t="s">
        <v>2453</v>
      </c>
      <c r="B2407" s="58" t="s">
        <v>3289</v>
      </c>
      <c r="C2407" s="58" t="s">
        <v>3359</v>
      </c>
      <c r="D2407" s="59" t="s">
        <v>3345</v>
      </c>
      <c r="E2407" s="78" t="s">
        <v>3341</v>
      </c>
      <c r="F2407" s="58" t="s">
        <v>3289</v>
      </c>
    </row>
    <row r="2408" spans="1:6">
      <c r="A2408" s="58" t="s">
        <v>2492</v>
      </c>
      <c r="B2408" s="58" t="s">
        <v>3289</v>
      </c>
      <c r="C2408" s="58" t="s">
        <v>3359</v>
      </c>
      <c r="D2408" s="59" t="s">
        <v>3345</v>
      </c>
      <c r="E2408" s="78" t="s">
        <v>3341</v>
      </c>
      <c r="F2408" s="58" t="s">
        <v>3289</v>
      </c>
    </row>
    <row r="2409" spans="1:6">
      <c r="A2409" s="58" t="s">
        <v>2481</v>
      </c>
      <c r="B2409" s="58" t="s">
        <v>3289</v>
      </c>
      <c r="C2409" s="58" t="s">
        <v>3359</v>
      </c>
      <c r="D2409" s="59" t="s">
        <v>3345</v>
      </c>
      <c r="E2409" s="78" t="s">
        <v>3341</v>
      </c>
      <c r="F2409" s="58" t="s">
        <v>3289</v>
      </c>
    </row>
    <row r="2410" spans="1:6">
      <c r="A2410" s="58" t="s">
        <v>1643</v>
      </c>
      <c r="B2410" s="58" t="s">
        <v>3289</v>
      </c>
      <c r="C2410" s="58" t="s">
        <v>3359</v>
      </c>
      <c r="D2410" s="59" t="s">
        <v>3345</v>
      </c>
      <c r="E2410" s="78" t="s">
        <v>3341</v>
      </c>
      <c r="F2410" s="58" t="s">
        <v>3289</v>
      </c>
    </row>
    <row r="2411" spans="1:6">
      <c r="A2411" s="58" t="s">
        <v>2576</v>
      </c>
      <c r="B2411" s="58" t="s">
        <v>3289</v>
      </c>
      <c r="C2411" s="58" t="s">
        <v>3359</v>
      </c>
      <c r="D2411" s="59" t="s">
        <v>3345</v>
      </c>
      <c r="E2411" s="78" t="s">
        <v>3341</v>
      </c>
      <c r="F2411" s="58" t="s">
        <v>3289</v>
      </c>
    </row>
    <row r="2412" spans="1:6">
      <c r="A2412" s="58" t="s">
        <v>2497</v>
      </c>
      <c r="B2412" s="58" t="s">
        <v>3289</v>
      </c>
      <c r="C2412" s="58" t="s">
        <v>3359</v>
      </c>
      <c r="D2412" s="59" t="s">
        <v>3345</v>
      </c>
      <c r="E2412" s="78" t="s">
        <v>3341</v>
      </c>
      <c r="F2412" s="58" t="s">
        <v>3289</v>
      </c>
    </row>
    <row r="2413" spans="1:6">
      <c r="A2413" s="58" t="s">
        <v>1829</v>
      </c>
      <c r="B2413" s="58" t="s">
        <v>3289</v>
      </c>
      <c r="C2413" s="58" t="s">
        <v>3359</v>
      </c>
      <c r="D2413" s="59" t="s">
        <v>3345</v>
      </c>
      <c r="E2413" s="78" t="s">
        <v>3341</v>
      </c>
      <c r="F2413" s="58" t="s">
        <v>3289</v>
      </c>
    </row>
    <row r="2414" spans="1:6">
      <c r="A2414" s="58" t="s">
        <v>2493</v>
      </c>
      <c r="B2414" s="58" t="s">
        <v>3289</v>
      </c>
      <c r="C2414" s="58" t="s">
        <v>3359</v>
      </c>
      <c r="D2414" s="59" t="s">
        <v>3345</v>
      </c>
      <c r="E2414" s="78" t="s">
        <v>3341</v>
      </c>
      <c r="F2414" s="58" t="s">
        <v>3289</v>
      </c>
    </row>
    <row r="2415" spans="1:6">
      <c r="A2415" s="58" t="s">
        <v>2587</v>
      </c>
      <c r="B2415" s="58" t="s">
        <v>3289</v>
      </c>
      <c r="C2415" s="58" t="s">
        <v>3359</v>
      </c>
      <c r="D2415" s="59" t="s">
        <v>3345</v>
      </c>
      <c r="E2415" s="78" t="s">
        <v>3341</v>
      </c>
      <c r="F2415" s="58" t="s">
        <v>3289</v>
      </c>
    </row>
    <row r="2416" spans="1:6">
      <c r="A2416" s="58" t="s">
        <v>2419</v>
      </c>
      <c r="B2416" s="58" t="s">
        <v>3289</v>
      </c>
      <c r="C2416" s="58" t="s">
        <v>3359</v>
      </c>
      <c r="D2416" s="59" t="s">
        <v>3345</v>
      </c>
      <c r="E2416" s="78" t="s">
        <v>3341</v>
      </c>
      <c r="F2416" s="58" t="s">
        <v>3289</v>
      </c>
    </row>
    <row r="2417" spans="1:6">
      <c r="A2417" s="58" t="s">
        <v>1842</v>
      </c>
      <c r="B2417" s="58" t="s">
        <v>3289</v>
      </c>
      <c r="C2417" s="58" t="s">
        <v>3359</v>
      </c>
      <c r="D2417" s="59" t="s">
        <v>3345</v>
      </c>
      <c r="E2417" s="78" t="s">
        <v>3341</v>
      </c>
      <c r="F2417" s="58" t="s">
        <v>3289</v>
      </c>
    </row>
    <row r="2418" spans="1:6">
      <c r="A2418" s="58" t="s">
        <v>3082</v>
      </c>
      <c r="B2418" s="58" t="s">
        <v>3289</v>
      </c>
      <c r="C2418" s="58" t="s">
        <v>3359</v>
      </c>
      <c r="D2418" s="59" t="s">
        <v>3345</v>
      </c>
      <c r="E2418" s="78" t="s">
        <v>3341</v>
      </c>
      <c r="F2418" s="58" t="s">
        <v>3289</v>
      </c>
    </row>
    <row r="2419" spans="1:6">
      <c r="A2419" s="58" t="s">
        <v>2494</v>
      </c>
      <c r="B2419" s="58" t="s">
        <v>3289</v>
      </c>
      <c r="C2419" s="58" t="s">
        <v>3359</v>
      </c>
      <c r="D2419" s="59" t="s">
        <v>3345</v>
      </c>
      <c r="E2419" s="78" t="s">
        <v>3341</v>
      </c>
      <c r="F2419" s="58" t="s">
        <v>3289</v>
      </c>
    </row>
    <row r="2420" spans="1:6">
      <c r="A2420" s="58" t="s">
        <v>2250</v>
      </c>
      <c r="B2420" s="58" t="s">
        <v>3289</v>
      </c>
      <c r="C2420" s="58" t="s">
        <v>3359</v>
      </c>
      <c r="D2420" s="59" t="s">
        <v>3345</v>
      </c>
      <c r="E2420" s="78" t="s">
        <v>3341</v>
      </c>
      <c r="F2420" s="58" t="s">
        <v>3289</v>
      </c>
    </row>
    <row r="2421" spans="1:6">
      <c r="A2421" s="58" t="s">
        <v>2783</v>
      </c>
      <c r="B2421" s="58" t="s">
        <v>3289</v>
      </c>
      <c r="C2421" s="58" t="s">
        <v>3359</v>
      </c>
      <c r="D2421" s="59" t="s">
        <v>3345</v>
      </c>
      <c r="E2421" s="78" t="s">
        <v>3341</v>
      </c>
      <c r="F2421" s="58" t="s">
        <v>3289</v>
      </c>
    </row>
    <row r="2422" spans="1:6">
      <c r="A2422" s="58" t="s">
        <v>1592</v>
      </c>
      <c r="B2422" s="58" t="s">
        <v>3289</v>
      </c>
      <c r="C2422" s="58" t="s">
        <v>3359</v>
      </c>
      <c r="D2422" s="59" t="s">
        <v>3345</v>
      </c>
      <c r="E2422" s="78" t="s">
        <v>3341</v>
      </c>
      <c r="F2422" s="58" t="s">
        <v>3289</v>
      </c>
    </row>
    <row r="2423" spans="1:6">
      <c r="A2423" s="58" t="s">
        <v>2953</v>
      </c>
      <c r="B2423" s="58" t="s">
        <v>3289</v>
      </c>
      <c r="C2423" s="58" t="s">
        <v>3359</v>
      </c>
      <c r="D2423" s="59" t="s">
        <v>3345</v>
      </c>
      <c r="E2423" s="78" t="s">
        <v>3341</v>
      </c>
      <c r="F2423" s="58" t="s">
        <v>3289</v>
      </c>
    </row>
    <row r="2424" spans="1:6">
      <c r="A2424" s="58" t="s">
        <v>2556</v>
      </c>
      <c r="B2424" s="58" t="s">
        <v>3289</v>
      </c>
      <c r="C2424" s="58" t="s">
        <v>3359</v>
      </c>
      <c r="D2424" s="59" t="s">
        <v>3345</v>
      </c>
      <c r="E2424" s="78" t="s">
        <v>3341</v>
      </c>
      <c r="F2424" s="58" t="s">
        <v>3289</v>
      </c>
    </row>
    <row r="2425" spans="1:6">
      <c r="A2425" s="58" t="s">
        <v>2277</v>
      </c>
      <c r="B2425" s="58" t="s">
        <v>3289</v>
      </c>
      <c r="C2425" s="58" t="s">
        <v>3359</v>
      </c>
      <c r="D2425" s="59" t="s">
        <v>3345</v>
      </c>
      <c r="E2425" s="78" t="s">
        <v>3341</v>
      </c>
      <c r="F2425" s="58" t="s">
        <v>3289</v>
      </c>
    </row>
    <row r="2426" spans="1:6">
      <c r="A2426" s="58" t="s">
        <v>2807</v>
      </c>
      <c r="B2426" s="58" t="s">
        <v>3289</v>
      </c>
      <c r="C2426" s="58" t="s">
        <v>3359</v>
      </c>
      <c r="D2426" s="59" t="s">
        <v>3345</v>
      </c>
      <c r="E2426" s="78" t="s">
        <v>3341</v>
      </c>
      <c r="F2426" s="58" t="s">
        <v>3289</v>
      </c>
    </row>
    <row r="2427" spans="1:6">
      <c r="A2427" s="58" t="s">
        <v>1988</v>
      </c>
      <c r="B2427" s="58" t="s">
        <v>3289</v>
      </c>
      <c r="C2427" s="58" t="s">
        <v>3359</v>
      </c>
      <c r="D2427" s="59" t="s">
        <v>3345</v>
      </c>
      <c r="E2427" s="78" t="s">
        <v>3341</v>
      </c>
      <c r="F2427" s="58" t="s">
        <v>3289</v>
      </c>
    </row>
    <row r="2428" spans="1:6">
      <c r="A2428" s="58" t="s">
        <v>2955</v>
      </c>
      <c r="B2428" s="58" t="s">
        <v>3289</v>
      </c>
      <c r="C2428" s="58" t="s">
        <v>3359</v>
      </c>
      <c r="D2428" s="59" t="s">
        <v>3345</v>
      </c>
      <c r="E2428" s="78" t="s">
        <v>3341</v>
      </c>
      <c r="F2428" s="58" t="s">
        <v>3289</v>
      </c>
    </row>
    <row r="2429" spans="1:6">
      <c r="A2429" s="58" t="s">
        <v>2209</v>
      </c>
      <c r="B2429" s="58" t="s">
        <v>3289</v>
      </c>
      <c r="C2429" s="58" t="s">
        <v>3359</v>
      </c>
      <c r="D2429" s="59" t="s">
        <v>3345</v>
      </c>
      <c r="E2429" s="78" t="s">
        <v>3341</v>
      </c>
      <c r="F2429" s="58" t="s">
        <v>3289</v>
      </c>
    </row>
    <row r="2430" spans="1:6">
      <c r="A2430" s="58" t="s">
        <v>1739</v>
      </c>
      <c r="B2430" s="58" t="s">
        <v>3289</v>
      </c>
      <c r="C2430" s="58" t="s">
        <v>3359</v>
      </c>
      <c r="D2430" s="59" t="s">
        <v>3345</v>
      </c>
      <c r="E2430" s="78" t="s">
        <v>3341</v>
      </c>
      <c r="F2430" s="58" t="s">
        <v>3289</v>
      </c>
    </row>
    <row r="2431" spans="1:6">
      <c r="A2431" s="58" t="s">
        <v>1883</v>
      </c>
      <c r="B2431" s="58" t="s">
        <v>3289</v>
      </c>
      <c r="C2431" s="58" t="s">
        <v>3359</v>
      </c>
      <c r="D2431" s="59" t="s">
        <v>3345</v>
      </c>
      <c r="E2431" s="78" t="s">
        <v>3341</v>
      </c>
      <c r="F2431" s="58" t="s">
        <v>3289</v>
      </c>
    </row>
    <row r="2432" spans="1:6">
      <c r="A2432" s="58" t="s">
        <v>210</v>
      </c>
      <c r="B2432" s="58" t="s">
        <v>3289</v>
      </c>
      <c r="C2432" s="58" t="s">
        <v>3359</v>
      </c>
      <c r="D2432" s="59" t="s">
        <v>3345</v>
      </c>
      <c r="E2432" s="78" t="s">
        <v>3341</v>
      </c>
      <c r="F2432" s="58" t="s">
        <v>3289</v>
      </c>
    </row>
    <row r="2433" spans="1:6">
      <c r="A2433" s="58" t="s">
        <v>1647</v>
      </c>
      <c r="B2433" s="58" t="s">
        <v>3289</v>
      </c>
      <c r="C2433" s="58" t="s">
        <v>3359</v>
      </c>
      <c r="D2433" s="59" t="s">
        <v>3345</v>
      </c>
      <c r="E2433" s="78" t="s">
        <v>3341</v>
      </c>
      <c r="F2433" s="58" t="s">
        <v>3289</v>
      </c>
    </row>
    <row r="2434" spans="1:6">
      <c r="A2434" s="58" t="s">
        <v>154</v>
      </c>
      <c r="B2434" s="58" t="s">
        <v>3289</v>
      </c>
      <c r="C2434" s="58" t="s">
        <v>3359</v>
      </c>
      <c r="D2434" s="59" t="s">
        <v>3345</v>
      </c>
      <c r="E2434" s="78" t="s">
        <v>3341</v>
      </c>
      <c r="F2434" s="58" t="s">
        <v>3289</v>
      </c>
    </row>
    <row r="2435" spans="1:6">
      <c r="A2435" s="58" t="s">
        <v>2808</v>
      </c>
      <c r="B2435" s="58" t="s">
        <v>3289</v>
      </c>
      <c r="C2435" s="58" t="s">
        <v>3359</v>
      </c>
      <c r="D2435" s="59" t="s">
        <v>3345</v>
      </c>
      <c r="E2435" s="78" t="s">
        <v>3341</v>
      </c>
      <c r="F2435" s="58" t="s">
        <v>3289</v>
      </c>
    </row>
    <row r="2436" spans="1:6">
      <c r="A2436" s="58" t="s">
        <v>1935</v>
      </c>
      <c r="B2436" s="58" t="s">
        <v>3289</v>
      </c>
      <c r="C2436" s="58" t="s">
        <v>3359</v>
      </c>
      <c r="D2436" s="59" t="s">
        <v>3345</v>
      </c>
      <c r="E2436" s="78" t="s">
        <v>3341</v>
      </c>
      <c r="F2436" s="58" t="s">
        <v>3289</v>
      </c>
    </row>
    <row r="2437" spans="1:6">
      <c r="A2437" s="58" t="s">
        <v>2213</v>
      </c>
      <c r="B2437" s="58" t="s">
        <v>3289</v>
      </c>
      <c r="C2437" s="58" t="s">
        <v>3359</v>
      </c>
      <c r="D2437" s="59" t="s">
        <v>3345</v>
      </c>
      <c r="E2437" s="78" t="s">
        <v>3341</v>
      </c>
      <c r="F2437" s="58" t="s">
        <v>3289</v>
      </c>
    </row>
    <row r="2438" spans="1:6">
      <c r="A2438" s="58" t="s">
        <v>1741</v>
      </c>
      <c r="B2438" s="58" t="s">
        <v>3289</v>
      </c>
      <c r="C2438" s="58" t="s">
        <v>3359</v>
      </c>
      <c r="D2438" s="59" t="s">
        <v>3345</v>
      </c>
      <c r="E2438" s="78" t="s">
        <v>3341</v>
      </c>
      <c r="F2438" s="58" t="s">
        <v>3289</v>
      </c>
    </row>
    <row r="2439" spans="1:6">
      <c r="A2439" s="58" t="s">
        <v>2715</v>
      </c>
      <c r="B2439" s="58" t="s">
        <v>3289</v>
      </c>
      <c r="C2439" s="58" t="s">
        <v>3359</v>
      </c>
      <c r="D2439" s="59" t="s">
        <v>3345</v>
      </c>
      <c r="E2439" s="78" t="s">
        <v>3341</v>
      </c>
      <c r="F2439" s="58" t="s">
        <v>3289</v>
      </c>
    </row>
    <row r="2440" spans="1:6">
      <c r="A2440" s="58" t="s">
        <v>232</v>
      </c>
      <c r="B2440" s="58" t="s">
        <v>3289</v>
      </c>
      <c r="C2440" s="58" t="s">
        <v>3359</v>
      </c>
      <c r="D2440" s="59" t="s">
        <v>3345</v>
      </c>
      <c r="E2440" s="78" t="s">
        <v>3341</v>
      </c>
      <c r="F2440" s="58" t="s">
        <v>3289</v>
      </c>
    </row>
    <row r="2441" spans="1:6">
      <c r="A2441" s="58" t="s">
        <v>2848</v>
      </c>
      <c r="B2441" s="58" t="s">
        <v>3290</v>
      </c>
      <c r="C2441" s="58" t="s">
        <v>3355</v>
      </c>
      <c r="D2441" s="59" t="s">
        <v>3345</v>
      </c>
      <c r="E2441" s="78" t="s">
        <v>3341</v>
      </c>
      <c r="F2441" s="58" t="s">
        <v>3290</v>
      </c>
    </row>
    <row r="2442" spans="1:6">
      <c r="A2442" s="58" t="s">
        <v>283</v>
      </c>
      <c r="B2442" s="58" t="s">
        <v>3290</v>
      </c>
      <c r="C2442" s="58" t="s">
        <v>3355</v>
      </c>
      <c r="D2442" s="59" t="s">
        <v>3345</v>
      </c>
      <c r="E2442" s="78" t="s">
        <v>3341</v>
      </c>
      <c r="F2442" s="58" t="s">
        <v>3290</v>
      </c>
    </row>
    <row r="2443" spans="1:6">
      <c r="A2443" s="58" t="s">
        <v>285</v>
      </c>
      <c r="B2443" s="58" t="s">
        <v>3290</v>
      </c>
      <c r="C2443" s="58" t="s">
        <v>3355</v>
      </c>
      <c r="D2443" s="59" t="s">
        <v>3345</v>
      </c>
      <c r="E2443" s="78" t="s">
        <v>3341</v>
      </c>
      <c r="F2443" s="58" t="s">
        <v>3290</v>
      </c>
    </row>
    <row r="2444" spans="1:6">
      <c r="A2444" s="58" t="s">
        <v>1706</v>
      </c>
      <c r="B2444" s="58" t="s">
        <v>3290</v>
      </c>
      <c r="C2444" s="58" t="s">
        <v>3355</v>
      </c>
      <c r="D2444" s="59" t="s">
        <v>3345</v>
      </c>
      <c r="E2444" s="78" t="s">
        <v>3341</v>
      </c>
      <c r="F2444" s="58" t="s">
        <v>3290</v>
      </c>
    </row>
    <row r="2445" spans="1:6">
      <c r="A2445" s="58" t="s">
        <v>2947</v>
      </c>
      <c r="B2445" s="58" t="s">
        <v>3290</v>
      </c>
      <c r="C2445" s="58" t="s">
        <v>3355</v>
      </c>
      <c r="D2445" s="59" t="s">
        <v>3345</v>
      </c>
      <c r="E2445" s="78" t="s">
        <v>3341</v>
      </c>
      <c r="F2445" s="58" t="s">
        <v>3290</v>
      </c>
    </row>
    <row r="2446" spans="1:6">
      <c r="A2446" s="58" t="s">
        <v>2578</v>
      </c>
      <c r="B2446" s="58" t="s">
        <v>3290</v>
      </c>
      <c r="C2446" s="58" t="s">
        <v>3355</v>
      </c>
      <c r="D2446" s="59" t="s">
        <v>3345</v>
      </c>
      <c r="E2446" s="78" t="s">
        <v>3341</v>
      </c>
      <c r="F2446" s="58" t="s">
        <v>3290</v>
      </c>
    </row>
    <row r="2447" spans="1:6">
      <c r="A2447" s="58" t="s">
        <v>2534</v>
      </c>
      <c r="B2447" s="58" t="s">
        <v>3290</v>
      </c>
      <c r="C2447" s="58" t="s">
        <v>3355</v>
      </c>
      <c r="D2447" s="59" t="s">
        <v>3345</v>
      </c>
      <c r="E2447" s="78" t="s">
        <v>3341</v>
      </c>
      <c r="F2447" s="58" t="s">
        <v>3290</v>
      </c>
    </row>
    <row r="2448" spans="1:6">
      <c r="A2448" s="58" t="s">
        <v>1997</v>
      </c>
      <c r="B2448" s="58" t="s">
        <v>3290</v>
      </c>
      <c r="C2448" s="58" t="s">
        <v>3355</v>
      </c>
      <c r="D2448" s="59" t="s">
        <v>3345</v>
      </c>
      <c r="E2448" s="78" t="s">
        <v>3341</v>
      </c>
      <c r="F2448" s="58" t="s">
        <v>3290</v>
      </c>
    </row>
    <row r="2449" spans="1:6">
      <c r="A2449" s="58" t="s">
        <v>3125</v>
      </c>
      <c r="B2449" s="58" t="s">
        <v>3290</v>
      </c>
      <c r="C2449" s="58" t="s">
        <v>3355</v>
      </c>
      <c r="D2449" s="59" t="s">
        <v>3345</v>
      </c>
      <c r="E2449" s="78" t="s">
        <v>3341</v>
      </c>
      <c r="F2449" s="58" t="s">
        <v>3290</v>
      </c>
    </row>
    <row r="2450" spans="1:6">
      <c r="A2450" s="58" t="s">
        <v>1972</v>
      </c>
      <c r="B2450" s="58" t="s">
        <v>3290</v>
      </c>
      <c r="C2450" s="58" t="s">
        <v>3355</v>
      </c>
      <c r="D2450" s="59" t="s">
        <v>3345</v>
      </c>
      <c r="E2450" s="78" t="s">
        <v>3341</v>
      </c>
      <c r="F2450" s="58" t="s">
        <v>3290</v>
      </c>
    </row>
    <row r="2451" spans="1:6">
      <c r="A2451" s="58" t="s">
        <v>2241</v>
      </c>
      <c r="B2451" s="58" t="s">
        <v>3290</v>
      </c>
      <c r="C2451" s="58" t="s">
        <v>3355</v>
      </c>
      <c r="D2451" s="59" t="s">
        <v>3345</v>
      </c>
      <c r="E2451" s="78" t="s">
        <v>3341</v>
      </c>
      <c r="F2451" s="58" t="s">
        <v>3290</v>
      </c>
    </row>
    <row r="2452" spans="1:6">
      <c r="A2452" s="58" t="s">
        <v>242</v>
      </c>
      <c r="B2452" s="58" t="s">
        <v>3290</v>
      </c>
      <c r="C2452" s="58" t="s">
        <v>3355</v>
      </c>
      <c r="D2452" s="59" t="s">
        <v>3345</v>
      </c>
      <c r="E2452" s="78" t="s">
        <v>3341</v>
      </c>
      <c r="F2452" s="58" t="s">
        <v>3290</v>
      </c>
    </row>
    <row r="2453" spans="1:6">
      <c r="A2453" s="58" t="s">
        <v>2977</v>
      </c>
      <c r="B2453" s="58" t="s">
        <v>3290</v>
      </c>
      <c r="C2453" s="58" t="s">
        <v>3355</v>
      </c>
      <c r="D2453" s="59" t="s">
        <v>3345</v>
      </c>
      <c r="E2453" s="78" t="s">
        <v>3341</v>
      </c>
      <c r="F2453" s="58" t="s">
        <v>3290</v>
      </c>
    </row>
    <row r="2454" spans="1:6">
      <c r="A2454" s="58" t="s">
        <v>2488</v>
      </c>
      <c r="B2454" s="58" t="s">
        <v>3290</v>
      </c>
      <c r="C2454" s="58" t="s">
        <v>3355</v>
      </c>
      <c r="D2454" s="59" t="s">
        <v>3345</v>
      </c>
      <c r="E2454" s="78" t="s">
        <v>3341</v>
      </c>
      <c r="F2454" s="58" t="s">
        <v>3290</v>
      </c>
    </row>
    <row r="2455" spans="1:6">
      <c r="A2455" s="58" t="s">
        <v>2550</v>
      </c>
      <c r="B2455" s="58" t="s">
        <v>3290</v>
      </c>
      <c r="C2455" s="58" t="s">
        <v>3355</v>
      </c>
      <c r="D2455" s="59" t="s">
        <v>3345</v>
      </c>
      <c r="E2455" s="78" t="s">
        <v>3341</v>
      </c>
      <c r="F2455" s="58" t="s">
        <v>3290</v>
      </c>
    </row>
    <row r="2456" spans="1:6">
      <c r="A2456" s="58" t="s">
        <v>2918</v>
      </c>
      <c r="B2456" s="58" t="s">
        <v>3290</v>
      </c>
      <c r="C2456" s="58" t="s">
        <v>3355</v>
      </c>
      <c r="D2456" s="59" t="s">
        <v>3345</v>
      </c>
      <c r="E2456" s="78" t="s">
        <v>3341</v>
      </c>
      <c r="F2456" s="58" t="s">
        <v>3290</v>
      </c>
    </row>
    <row r="2457" spans="1:6">
      <c r="A2457" s="58" t="s">
        <v>2991</v>
      </c>
      <c r="B2457" s="58" t="s">
        <v>3290</v>
      </c>
      <c r="C2457" s="58" t="s">
        <v>3355</v>
      </c>
      <c r="D2457" s="59" t="s">
        <v>3345</v>
      </c>
      <c r="E2457" s="78" t="s">
        <v>3341</v>
      </c>
      <c r="F2457" s="58" t="s">
        <v>3290</v>
      </c>
    </row>
    <row r="2458" spans="1:6">
      <c r="A2458" s="58" t="s">
        <v>3078</v>
      </c>
      <c r="B2458" s="58" t="s">
        <v>3290</v>
      </c>
      <c r="C2458" s="58" t="s">
        <v>3355</v>
      </c>
      <c r="D2458" s="59" t="s">
        <v>3345</v>
      </c>
      <c r="E2458" s="78" t="s">
        <v>3341</v>
      </c>
      <c r="F2458" s="58" t="s">
        <v>3290</v>
      </c>
    </row>
    <row r="2459" spans="1:6">
      <c r="A2459" s="58" t="s">
        <v>2457</v>
      </c>
      <c r="B2459" s="58" t="s">
        <v>3290</v>
      </c>
      <c r="C2459" s="58" t="s">
        <v>3355</v>
      </c>
      <c r="D2459" s="59" t="s">
        <v>3345</v>
      </c>
      <c r="E2459" s="78" t="s">
        <v>3341</v>
      </c>
      <c r="F2459" s="58" t="s">
        <v>3290</v>
      </c>
    </row>
    <row r="2460" spans="1:6">
      <c r="A2460" s="58" t="s">
        <v>2052</v>
      </c>
      <c r="B2460" s="58" t="s">
        <v>3290</v>
      </c>
      <c r="C2460" s="58" t="s">
        <v>3355</v>
      </c>
      <c r="D2460" s="59" t="s">
        <v>3345</v>
      </c>
      <c r="E2460" s="78" t="s">
        <v>3341</v>
      </c>
      <c r="F2460" s="58" t="s">
        <v>3290</v>
      </c>
    </row>
    <row r="2461" spans="1:6">
      <c r="A2461" s="58" t="s">
        <v>2657</v>
      </c>
      <c r="B2461" s="58" t="s">
        <v>3290</v>
      </c>
      <c r="C2461" s="58" t="s">
        <v>3355</v>
      </c>
      <c r="D2461" s="59" t="s">
        <v>3345</v>
      </c>
      <c r="E2461" s="78" t="s">
        <v>3341</v>
      </c>
      <c r="F2461" s="58" t="s">
        <v>3290</v>
      </c>
    </row>
    <row r="2462" spans="1:6">
      <c r="A2462" s="58" t="s">
        <v>2877</v>
      </c>
      <c r="B2462" s="58" t="s">
        <v>3290</v>
      </c>
      <c r="C2462" s="58" t="s">
        <v>3355</v>
      </c>
      <c r="D2462" s="59" t="s">
        <v>3345</v>
      </c>
      <c r="E2462" s="78" t="s">
        <v>3341</v>
      </c>
      <c r="F2462" s="58" t="s">
        <v>3290</v>
      </c>
    </row>
    <row r="2463" spans="1:6">
      <c r="A2463" s="58" t="s">
        <v>1981</v>
      </c>
      <c r="B2463" s="58" t="s">
        <v>3290</v>
      </c>
      <c r="C2463" s="58" t="s">
        <v>3355</v>
      </c>
      <c r="D2463" s="59" t="s">
        <v>3345</v>
      </c>
      <c r="E2463" s="78" t="s">
        <v>3341</v>
      </c>
      <c r="F2463" s="58" t="s">
        <v>3290</v>
      </c>
    </row>
    <row r="2464" spans="1:6">
      <c r="A2464" s="58" t="s">
        <v>1674</v>
      </c>
      <c r="B2464" s="58" t="s">
        <v>3290</v>
      </c>
      <c r="C2464" s="58" t="s">
        <v>3355</v>
      </c>
      <c r="D2464" s="59" t="s">
        <v>3345</v>
      </c>
      <c r="E2464" s="78" t="s">
        <v>3341</v>
      </c>
      <c r="F2464" s="58" t="s">
        <v>3290</v>
      </c>
    </row>
    <row r="2465" spans="1:6">
      <c r="A2465" s="58" t="s">
        <v>1640</v>
      </c>
      <c r="B2465" s="58" t="s">
        <v>3290</v>
      </c>
      <c r="C2465" s="58" t="s">
        <v>3355</v>
      </c>
      <c r="D2465" s="59" t="s">
        <v>3345</v>
      </c>
      <c r="E2465" s="78" t="s">
        <v>3341</v>
      </c>
      <c r="F2465" s="58" t="s">
        <v>3290</v>
      </c>
    </row>
    <row r="2466" spans="1:6">
      <c r="A2466" s="58" t="s">
        <v>229</v>
      </c>
      <c r="B2466" s="58" t="s">
        <v>3290</v>
      </c>
      <c r="C2466" s="58" t="s">
        <v>3355</v>
      </c>
      <c r="D2466" s="59" t="s">
        <v>3345</v>
      </c>
      <c r="E2466" s="78" t="s">
        <v>3341</v>
      </c>
      <c r="F2466" s="58" t="s">
        <v>3290</v>
      </c>
    </row>
    <row r="2467" spans="1:6">
      <c r="A2467" s="58" t="s">
        <v>2594</v>
      </c>
      <c r="B2467" s="58" t="s">
        <v>3290</v>
      </c>
      <c r="C2467" s="58" t="s">
        <v>3355</v>
      </c>
      <c r="D2467" s="59" t="s">
        <v>3345</v>
      </c>
      <c r="E2467" s="78" t="s">
        <v>3341</v>
      </c>
      <c r="F2467" s="58" t="s">
        <v>3290</v>
      </c>
    </row>
    <row r="2468" spans="1:6">
      <c r="A2468" s="58" t="s">
        <v>233</v>
      </c>
      <c r="B2468" s="58" t="s">
        <v>3290</v>
      </c>
      <c r="C2468" s="58" t="s">
        <v>3355</v>
      </c>
      <c r="D2468" s="59" t="s">
        <v>3345</v>
      </c>
      <c r="E2468" s="78" t="s">
        <v>3341</v>
      </c>
      <c r="F2468" s="58" t="s">
        <v>3290</v>
      </c>
    </row>
    <row r="2469" spans="1:6">
      <c r="A2469" s="58" t="s">
        <v>1696</v>
      </c>
      <c r="B2469" s="58" t="s">
        <v>3290</v>
      </c>
      <c r="C2469" s="58" t="s">
        <v>3355</v>
      </c>
      <c r="D2469" s="59" t="s">
        <v>3345</v>
      </c>
      <c r="E2469" s="78" t="s">
        <v>3341</v>
      </c>
      <c r="F2469" s="58" t="s">
        <v>3290</v>
      </c>
    </row>
    <row r="2470" spans="1:6">
      <c r="A2470" s="58" t="s">
        <v>3059</v>
      </c>
      <c r="B2470" s="58" t="s">
        <v>3290</v>
      </c>
      <c r="C2470" s="58" t="s">
        <v>3355</v>
      </c>
      <c r="D2470" s="59" t="s">
        <v>3345</v>
      </c>
      <c r="E2470" s="78" t="s">
        <v>3341</v>
      </c>
      <c r="F2470" s="58" t="s">
        <v>3290</v>
      </c>
    </row>
    <row r="2471" spans="1:6">
      <c r="A2471" s="58" t="s">
        <v>2461</v>
      </c>
      <c r="B2471" s="58" t="s">
        <v>3290</v>
      </c>
      <c r="C2471" s="58" t="s">
        <v>3355</v>
      </c>
      <c r="D2471" s="59" t="s">
        <v>3345</v>
      </c>
      <c r="E2471" s="78" t="s">
        <v>3341</v>
      </c>
      <c r="F2471" s="58" t="s">
        <v>3290</v>
      </c>
    </row>
    <row r="2472" spans="1:6">
      <c r="A2472" s="58" t="s">
        <v>2595</v>
      </c>
      <c r="B2472" s="58" t="s">
        <v>3290</v>
      </c>
      <c r="C2472" s="58" t="s">
        <v>3355</v>
      </c>
      <c r="D2472" s="59" t="s">
        <v>3345</v>
      </c>
      <c r="E2472" s="78" t="s">
        <v>3341</v>
      </c>
      <c r="F2472" s="58" t="s">
        <v>3290</v>
      </c>
    </row>
    <row r="2473" spans="1:6">
      <c r="A2473" s="58" t="s">
        <v>2878</v>
      </c>
      <c r="B2473" s="58" t="s">
        <v>3290</v>
      </c>
      <c r="C2473" s="58" t="s">
        <v>3355</v>
      </c>
      <c r="D2473" s="59" t="s">
        <v>3345</v>
      </c>
      <c r="E2473" s="78" t="s">
        <v>3341</v>
      </c>
      <c r="F2473" s="58" t="s">
        <v>3290</v>
      </c>
    </row>
    <row r="2474" spans="1:6">
      <c r="A2474" s="58" t="s">
        <v>3062</v>
      </c>
      <c r="B2474" s="58" t="s">
        <v>3290</v>
      </c>
      <c r="C2474" s="58" t="s">
        <v>3355</v>
      </c>
      <c r="D2474" s="59" t="s">
        <v>3345</v>
      </c>
      <c r="E2474" s="78" t="s">
        <v>3341</v>
      </c>
      <c r="F2474" s="58" t="s">
        <v>3290</v>
      </c>
    </row>
    <row r="2475" spans="1:6">
      <c r="A2475" s="58" t="s">
        <v>1667</v>
      </c>
      <c r="B2475" s="58" t="s">
        <v>3290</v>
      </c>
      <c r="C2475" s="58" t="s">
        <v>3355</v>
      </c>
      <c r="D2475" s="59" t="s">
        <v>3345</v>
      </c>
      <c r="E2475" s="78" t="s">
        <v>3341</v>
      </c>
      <c r="F2475" s="58" t="s">
        <v>3290</v>
      </c>
    </row>
    <row r="2476" spans="1:6">
      <c r="A2476" s="58" t="s">
        <v>1618</v>
      </c>
      <c r="B2476" s="58" t="s">
        <v>3290</v>
      </c>
      <c r="C2476" s="58" t="s">
        <v>166</v>
      </c>
      <c r="D2476" s="59" t="s">
        <v>3345</v>
      </c>
      <c r="E2476" s="78" t="s">
        <v>3341</v>
      </c>
      <c r="F2476" s="58" t="s">
        <v>3290</v>
      </c>
    </row>
    <row r="2477" spans="1:6">
      <c r="A2477" s="58" t="s">
        <v>2940</v>
      </c>
      <c r="B2477" s="58" t="s">
        <v>3290</v>
      </c>
      <c r="C2477" s="58" t="s">
        <v>166</v>
      </c>
      <c r="D2477" s="59" t="s">
        <v>3345</v>
      </c>
      <c r="E2477" s="78" t="s">
        <v>3341</v>
      </c>
      <c r="F2477" s="58" t="s">
        <v>3290</v>
      </c>
    </row>
    <row r="2478" spans="1:6">
      <c r="A2478" s="58" t="s">
        <v>2455</v>
      </c>
      <c r="B2478" s="58" t="s">
        <v>3290</v>
      </c>
      <c r="C2478" s="58" t="s">
        <v>166</v>
      </c>
      <c r="D2478" s="59" t="s">
        <v>3345</v>
      </c>
      <c r="E2478" s="78" t="s">
        <v>3341</v>
      </c>
      <c r="F2478" s="58" t="s">
        <v>3290</v>
      </c>
    </row>
    <row r="2479" spans="1:6">
      <c r="A2479" s="58" t="s">
        <v>1984</v>
      </c>
      <c r="B2479" s="58" t="s">
        <v>3290</v>
      </c>
      <c r="C2479" s="58" t="s">
        <v>166</v>
      </c>
      <c r="D2479" s="59" t="s">
        <v>3345</v>
      </c>
      <c r="E2479" s="78" t="s">
        <v>3341</v>
      </c>
      <c r="F2479" s="58" t="s">
        <v>3290</v>
      </c>
    </row>
    <row r="2480" spans="1:6">
      <c r="A2480" s="58" t="s">
        <v>1590</v>
      </c>
      <c r="B2480" s="58" t="s">
        <v>3290</v>
      </c>
      <c r="C2480" s="58" t="s">
        <v>166</v>
      </c>
      <c r="D2480" s="59" t="s">
        <v>3345</v>
      </c>
      <c r="E2480" s="78" t="s">
        <v>3341</v>
      </c>
      <c r="F2480" s="58" t="s">
        <v>3290</v>
      </c>
    </row>
    <row r="2481" spans="1:6">
      <c r="A2481" s="58" t="s">
        <v>2880</v>
      </c>
      <c r="B2481" s="58" t="s">
        <v>3290</v>
      </c>
      <c r="C2481" s="58" t="s">
        <v>166</v>
      </c>
      <c r="D2481" s="59" t="s">
        <v>3345</v>
      </c>
      <c r="E2481" s="78" t="s">
        <v>3341</v>
      </c>
      <c r="F2481" s="58" t="s">
        <v>3290</v>
      </c>
    </row>
    <row r="2482" spans="1:6">
      <c r="A2482" s="58" t="s">
        <v>1736</v>
      </c>
      <c r="B2482" s="58" t="s">
        <v>3290</v>
      </c>
      <c r="C2482" s="58" t="s">
        <v>166</v>
      </c>
      <c r="D2482" s="59" t="s">
        <v>3345</v>
      </c>
      <c r="E2482" s="78" t="s">
        <v>3341</v>
      </c>
      <c r="F2482" s="58" t="s">
        <v>3290</v>
      </c>
    </row>
    <row r="2483" spans="1:6">
      <c r="A2483" s="58" t="s">
        <v>3079</v>
      </c>
      <c r="B2483" s="58" t="s">
        <v>3290</v>
      </c>
      <c r="C2483" s="58" t="s">
        <v>166</v>
      </c>
      <c r="D2483" s="59" t="s">
        <v>3345</v>
      </c>
      <c r="E2483" s="78" t="s">
        <v>3341</v>
      </c>
      <c r="F2483" s="58" t="s">
        <v>3290</v>
      </c>
    </row>
    <row r="2484" spans="1:6">
      <c r="A2484" s="58" t="s">
        <v>1668</v>
      </c>
      <c r="B2484" s="58" t="s">
        <v>3290</v>
      </c>
      <c r="C2484" s="58" t="s">
        <v>166</v>
      </c>
      <c r="D2484" s="59" t="s">
        <v>3345</v>
      </c>
      <c r="E2484" s="78" t="s">
        <v>3341</v>
      </c>
      <c r="F2484" s="58" t="s">
        <v>3290</v>
      </c>
    </row>
    <row r="2485" spans="1:6">
      <c r="A2485" s="58" t="s">
        <v>2697</v>
      </c>
      <c r="B2485" s="58" t="s">
        <v>3290</v>
      </c>
      <c r="C2485" s="58" t="s">
        <v>166</v>
      </c>
      <c r="D2485" s="59" t="s">
        <v>3345</v>
      </c>
      <c r="E2485" s="78" t="s">
        <v>3341</v>
      </c>
      <c r="F2485" s="58" t="s">
        <v>3290</v>
      </c>
    </row>
    <row r="2486" spans="1:6">
      <c r="A2486" s="58" t="s">
        <v>3002</v>
      </c>
      <c r="B2486" s="58" t="s">
        <v>3290</v>
      </c>
      <c r="C2486" s="58" t="s">
        <v>166</v>
      </c>
      <c r="D2486" s="59" t="s">
        <v>3345</v>
      </c>
      <c r="E2486" s="78" t="s">
        <v>3341</v>
      </c>
      <c r="F2486" s="58" t="s">
        <v>3290</v>
      </c>
    </row>
    <row r="2487" spans="1:6">
      <c r="A2487" s="58" t="s">
        <v>2664</v>
      </c>
      <c r="B2487" s="58" t="s">
        <v>3290</v>
      </c>
      <c r="C2487" s="58" t="s">
        <v>166</v>
      </c>
      <c r="D2487" s="59" t="s">
        <v>3345</v>
      </c>
      <c r="E2487" s="78" t="s">
        <v>3341</v>
      </c>
      <c r="F2487" s="58" t="s">
        <v>3290</v>
      </c>
    </row>
    <row r="2488" spans="1:6">
      <c r="A2488" s="58" t="s">
        <v>2740</v>
      </c>
      <c r="B2488" s="58" t="s">
        <v>3290</v>
      </c>
      <c r="C2488" s="58" t="s">
        <v>166</v>
      </c>
      <c r="D2488" s="59" t="s">
        <v>3345</v>
      </c>
      <c r="E2488" s="78" t="s">
        <v>3341</v>
      </c>
      <c r="F2488" s="58" t="s">
        <v>3290</v>
      </c>
    </row>
    <row r="2489" spans="1:6">
      <c r="A2489" s="58" t="s">
        <v>2542</v>
      </c>
      <c r="B2489" s="58" t="s">
        <v>3290</v>
      </c>
      <c r="C2489" s="58" t="s">
        <v>166</v>
      </c>
      <c r="D2489" s="59" t="s">
        <v>3345</v>
      </c>
      <c r="E2489" s="78" t="s">
        <v>3341</v>
      </c>
      <c r="F2489" s="58" t="s">
        <v>3290</v>
      </c>
    </row>
    <row r="2490" spans="1:6">
      <c r="A2490" s="58" t="s">
        <v>1619</v>
      </c>
      <c r="B2490" s="58" t="s">
        <v>3290</v>
      </c>
      <c r="C2490" s="58" t="s">
        <v>166</v>
      </c>
      <c r="D2490" s="59" t="s">
        <v>3345</v>
      </c>
      <c r="E2490" s="78" t="s">
        <v>3341</v>
      </c>
      <c r="F2490" s="58" t="s">
        <v>3290</v>
      </c>
    </row>
    <row r="2491" spans="1:6">
      <c r="A2491" s="58" t="s">
        <v>1669</v>
      </c>
      <c r="B2491" s="58" t="s">
        <v>3290</v>
      </c>
      <c r="C2491" s="58" t="s">
        <v>166</v>
      </c>
      <c r="D2491" s="59" t="s">
        <v>3345</v>
      </c>
      <c r="E2491" s="78" t="s">
        <v>3341</v>
      </c>
      <c r="F2491" s="58" t="s">
        <v>3290</v>
      </c>
    </row>
    <row r="2492" spans="1:6">
      <c r="A2492" s="58" t="s">
        <v>1806</v>
      </c>
      <c r="B2492" s="58" t="s">
        <v>3290</v>
      </c>
      <c r="C2492" s="58" t="s">
        <v>166</v>
      </c>
      <c r="D2492" s="59" t="s">
        <v>3345</v>
      </c>
      <c r="E2492" s="78" t="s">
        <v>3341</v>
      </c>
      <c r="F2492" s="58" t="s">
        <v>3290</v>
      </c>
    </row>
    <row r="2493" spans="1:6">
      <c r="A2493" s="58" t="s">
        <v>1635</v>
      </c>
      <c r="B2493" s="58" t="s">
        <v>3290</v>
      </c>
      <c r="C2493" s="58" t="s">
        <v>166</v>
      </c>
      <c r="D2493" s="59" t="s">
        <v>3345</v>
      </c>
      <c r="E2493" s="78" t="s">
        <v>3341</v>
      </c>
      <c r="F2493" s="58" t="s">
        <v>3290</v>
      </c>
    </row>
    <row r="2494" spans="1:6">
      <c r="A2494" s="58" t="s">
        <v>2184</v>
      </c>
      <c r="B2494" s="58" t="s">
        <v>3290</v>
      </c>
      <c r="C2494" s="58" t="s">
        <v>166</v>
      </c>
      <c r="D2494" s="59" t="s">
        <v>3345</v>
      </c>
      <c r="E2494" s="78" t="s">
        <v>3341</v>
      </c>
      <c r="F2494" s="58" t="s">
        <v>3290</v>
      </c>
    </row>
    <row r="2495" spans="1:6">
      <c r="A2495" s="58" t="s">
        <v>2307</v>
      </c>
      <c r="B2495" s="58" t="s">
        <v>3290</v>
      </c>
      <c r="C2495" s="58" t="s">
        <v>166</v>
      </c>
      <c r="D2495" s="59" t="s">
        <v>3345</v>
      </c>
      <c r="E2495" s="78" t="s">
        <v>3341</v>
      </c>
      <c r="F2495" s="58" t="s">
        <v>3290</v>
      </c>
    </row>
    <row r="2496" spans="1:6">
      <c r="A2496" s="58" t="s">
        <v>2698</v>
      </c>
      <c r="B2496" s="58" t="s">
        <v>3290</v>
      </c>
      <c r="C2496" s="58" t="s">
        <v>166</v>
      </c>
      <c r="D2496" s="59" t="s">
        <v>3345</v>
      </c>
      <c r="E2496" s="78" t="s">
        <v>3341</v>
      </c>
      <c r="F2496" s="58" t="s">
        <v>3290</v>
      </c>
    </row>
    <row r="2497" spans="1:6">
      <c r="A2497" s="58" t="s">
        <v>3006</v>
      </c>
      <c r="B2497" s="58" t="s">
        <v>3290</v>
      </c>
      <c r="C2497" s="58" t="s">
        <v>166</v>
      </c>
      <c r="D2497" s="59" t="s">
        <v>3345</v>
      </c>
      <c r="E2497" s="78" t="s">
        <v>3341</v>
      </c>
      <c r="F2497" s="58" t="s">
        <v>3290</v>
      </c>
    </row>
    <row r="2498" spans="1:6">
      <c r="A2498" s="58" t="s">
        <v>2944</v>
      </c>
      <c r="B2498" s="58" t="s">
        <v>3290</v>
      </c>
      <c r="C2498" s="58" t="s">
        <v>166</v>
      </c>
      <c r="D2498" s="59" t="s">
        <v>3345</v>
      </c>
      <c r="E2498" s="78" t="s">
        <v>3341</v>
      </c>
      <c r="F2498" s="58" t="s">
        <v>3290</v>
      </c>
    </row>
    <row r="2499" spans="1:6">
      <c r="A2499" s="58" t="s">
        <v>2232</v>
      </c>
      <c r="B2499" s="58" t="s">
        <v>3290</v>
      </c>
      <c r="C2499" s="58" t="s">
        <v>166</v>
      </c>
      <c r="D2499" s="59" t="s">
        <v>3345</v>
      </c>
      <c r="E2499" s="78" t="s">
        <v>3341</v>
      </c>
      <c r="F2499" s="58" t="s">
        <v>3290</v>
      </c>
    </row>
    <row r="2500" spans="1:6">
      <c r="A2500" s="58" t="s">
        <v>231</v>
      </c>
      <c r="B2500" s="58" t="s">
        <v>3290</v>
      </c>
      <c r="C2500" s="58" t="s">
        <v>166</v>
      </c>
      <c r="D2500" s="59" t="s">
        <v>3345</v>
      </c>
      <c r="E2500" s="78" t="s">
        <v>3341</v>
      </c>
      <c r="F2500" s="58" t="s">
        <v>3290</v>
      </c>
    </row>
    <row r="2501" spans="1:6">
      <c r="A2501" s="58" t="s">
        <v>2233</v>
      </c>
      <c r="B2501" s="58" t="s">
        <v>3290</v>
      </c>
      <c r="C2501" s="58" t="s">
        <v>166</v>
      </c>
      <c r="D2501" s="59" t="s">
        <v>3345</v>
      </c>
      <c r="E2501" s="78" t="s">
        <v>3341</v>
      </c>
      <c r="F2501" s="58" t="s">
        <v>3290</v>
      </c>
    </row>
    <row r="2502" spans="1:6">
      <c r="A2502" s="58" t="s">
        <v>2511</v>
      </c>
      <c r="B2502" s="58" t="s">
        <v>3290</v>
      </c>
      <c r="C2502" s="58" t="s">
        <v>166</v>
      </c>
      <c r="D2502" s="59" t="s">
        <v>3345</v>
      </c>
      <c r="E2502" s="78" t="s">
        <v>3341</v>
      </c>
      <c r="F2502" s="58" t="s">
        <v>3290</v>
      </c>
    </row>
    <row r="2503" spans="1:6">
      <c r="A2503" s="58" t="s">
        <v>2187</v>
      </c>
      <c r="B2503" s="58" t="s">
        <v>3290</v>
      </c>
      <c r="C2503" s="58" t="s">
        <v>166</v>
      </c>
      <c r="D2503" s="59" t="s">
        <v>3345</v>
      </c>
      <c r="E2503" s="78" t="s">
        <v>3341</v>
      </c>
      <c r="F2503" s="58" t="s">
        <v>3290</v>
      </c>
    </row>
    <row r="2504" spans="1:6">
      <c r="A2504" s="58" t="s">
        <v>3101</v>
      </c>
      <c r="B2504" s="58" t="s">
        <v>3290</v>
      </c>
      <c r="C2504" s="58" t="s">
        <v>166</v>
      </c>
      <c r="D2504" s="59" t="s">
        <v>3345</v>
      </c>
      <c r="E2504" s="78" t="s">
        <v>3341</v>
      </c>
      <c r="F2504" s="58" t="s">
        <v>3290</v>
      </c>
    </row>
    <row r="2505" spans="1:6">
      <c r="A2505" s="58" t="s">
        <v>3155</v>
      </c>
      <c r="B2505" s="58" t="s">
        <v>3290</v>
      </c>
      <c r="C2505" s="58" t="s">
        <v>166</v>
      </c>
      <c r="D2505" s="59" t="s">
        <v>3345</v>
      </c>
      <c r="E2505" s="78" t="s">
        <v>3341</v>
      </c>
      <c r="F2505" s="58" t="s">
        <v>3290</v>
      </c>
    </row>
    <row r="2506" spans="1:6">
      <c r="A2506" s="58" t="s">
        <v>1740</v>
      </c>
      <c r="B2506" s="58" t="s">
        <v>3290</v>
      </c>
      <c r="C2506" s="58" t="s">
        <v>166</v>
      </c>
      <c r="D2506" s="59" t="s">
        <v>3345</v>
      </c>
      <c r="E2506" s="78" t="s">
        <v>3341</v>
      </c>
      <c r="F2506" s="58" t="s">
        <v>3290</v>
      </c>
    </row>
    <row r="2507" spans="1:6">
      <c r="A2507" s="58" t="s">
        <v>2749</v>
      </c>
      <c r="B2507" s="58" t="s">
        <v>3290</v>
      </c>
      <c r="C2507" s="58" t="s">
        <v>166</v>
      </c>
      <c r="D2507" s="59" t="s">
        <v>3345</v>
      </c>
      <c r="E2507" s="78" t="s">
        <v>3341</v>
      </c>
      <c r="F2507" s="58" t="s">
        <v>3290</v>
      </c>
    </row>
    <row r="2508" spans="1:6">
      <c r="A2508" s="58" t="s">
        <v>2432</v>
      </c>
      <c r="B2508" s="58" t="s">
        <v>3290</v>
      </c>
      <c r="C2508" s="58" t="s">
        <v>166</v>
      </c>
      <c r="D2508" s="59" t="s">
        <v>3345</v>
      </c>
      <c r="E2508" s="78" t="s">
        <v>3341</v>
      </c>
      <c r="F2508" s="58" t="s">
        <v>3290</v>
      </c>
    </row>
    <row r="2509" spans="1:6">
      <c r="A2509" s="58" t="s">
        <v>2214</v>
      </c>
      <c r="B2509" s="58" t="s">
        <v>3290</v>
      </c>
      <c r="C2509" s="58" t="s">
        <v>166</v>
      </c>
      <c r="D2509" s="59" t="s">
        <v>3345</v>
      </c>
      <c r="E2509" s="78" t="s">
        <v>3341</v>
      </c>
      <c r="F2509" s="58" t="s">
        <v>3290</v>
      </c>
    </row>
    <row r="2510" spans="1:6">
      <c r="A2510" s="58" t="s">
        <v>2239</v>
      </c>
      <c r="B2510" s="58" t="s">
        <v>3290</v>
      </c>
      <c r="C2510" s="58" t="s">
        <v>166</v>
      </c>
      <c r="D2510" s="59" t="s">
        <v>3345</v>
      </c>
      <c r="E2510" s="78" t="s">
        <v>3341</v>
      </c>
      <c r="F2510" s="58" t="s">
        <v>3290</v>
      </c>
    </row>
    <row r="2511" spans="1:6">
      <c r="A2511" s="58" t="s">
        <v>2928</v>
      </c>
      <c r="B2511" s="58" t="s">
        <v>3291</v>
      </c>
      <c r="C2511" s="58" t="s">
        <v>3353</v>
      </c>
      <c r="D2511" s="59" t="s">
        <v>3345</v>
      </c>
      <c r="E2511" s="78" t="s">
        <v>3341</v>
      </c>
      <c r="F2511" s="58" t="s">
        <v>3291</v>
      </c>
    </row>
    <row r="2512" spans="1:6">
      <c r="A2512" s="58" t="s">
        <v>1679</v>
      </c>
      <c r="B2512" s="58" t="s">
        <v>3291</v>
      </c>
      <c r="C2512" s="58" t="s">
        <v>3353</v>
      </c>
      <c r="D2512" s="59" t="s">
        <v>3345</v>
      </c>
      <c r="E2512" s="78" t="s">
        <v>3341</v>
      </c>
      <c r="F2512" s="58" t="s">
        <v>3291</v>
      </c>
    </row>
    <row r="2513" spans="1:6">
      <c r="A2513" s="58" t="s">
        <v>1845</v>
      </c>
      <c r="B2513" s="58" t="s">
        <v>3291</v>
      </c>
      <c r="C2513" s="58" t="s">
        <v>3353</v>
      </c>
      <c r="D2513" s="59" t="s">
        <v>3345</v>
      </c>
      <c r="E2513" s="78" t="s">
        <v>3341</v>
      </c>
      <c r="F2513" s="58" t="s">
        <v>3291</v>
      </c>
    </row>
    <row r="2514" spans="1:6">
      <c r="A2514" s="58" t="s">
        <v>3065</v>
      </c>
      <c r="B2514" s="58" t="s">
        <v>3291</v>
      </c>
      <c r="C2514" s="58" t="s">
        <v>3353</v>
      </c>
      <c r="D2514" s="59" t="s">
        <v>3345</v>
      </c>
      <c r="E2514" s="78" t="s">
        <v>3341</v>
      </c>
      <c r="F2514" s="58" t="s">
        <v>3291</v>
      </c>
    </row>
    <row r="2515" spans="1:6">
      <c r="A2515" s="58" t="s">
        <v>1995</v>
      </c>
      <c r="B2515" s="58" t="s">
        <v>3291</v>
      </c>
      <c r="C2515" s="58" t="s">
        <v>3353</v>
      </c>
      <c r="D2515" s="59" t="s">
        <v>3345</v>
      </c>
      <c r="E2515" s="78" t="s">
        <v>3341</v>
      </c>
      <c r="F2515" s="58" t="s">
        <v>3291</v>
      </c>
    </row>
    <row r="2516" spans="1:6">
      <c r="A2516" s="58" t="s">
        <v>2649</v>
      </c>
      <c r="B2516" s="58" t="s">
        <v>3291</v>
      </c>
      <c r="C2516" s="58" t="s">
        <v>3353</v>
      </c>
      <c r="D2516" s="59" t="s">
        <v>3345</v>
      </c>
      <c r="E2516" s="78" t="s">
        <v>3341</v>
      </c>
      <c r="F2516" s="58" t="s">
        <v>3291</v>
      </c>
    </row>
    <row r="2517" spans="1:6">
      <c r="A2517" s="58" t="s">
        <v>2741</v>
      </c>
      <c r="B2517" s="58" t="s">
        <v>3291</v>
      </c>
      <c r="C2517" s="58" t="s">
        <v>3353</v>
      </c>
      <c r="D2517" s="59" t="s">
        <v>3345</v>
      </c>
      <c r="E2517" s="78" t="s">
        <v>3341</v>
      </c>
      <c r="F2517" s="58" t="s">
        <v>3291</v>
      </c>
    </row>
    <row r="2518" spans="1:6">
      <c r="A2518" s="58" t="s">
        <v>1671</v>
      </c>
      <c r="B2518" s="58" t="s">
        <v>3291</v>
      </c>
      <c r="C2518" s="58" t="s">
        <v>3353</v>
      </c>
      <c r="D2518" s="59" t="s">
        <v>3345</v>
      </c>
      <c r="E2518" s="78" t="s">
        <v>3341</v>
      </c>
      <c r="F2518" s="58" t="s">
        <v>3291</v>
      </c>
    </row>
    <row r="2519" spans="1:6">
      <c r="A2519" s="58" t="s">
        <v>2467</v>
      </c>
      <c r="B2519" s="58" t="s">
        <v>3291</v>
      </c>
      <c r="C2519" s="58" t="s">
        <v>3353</v>
      </c>
      <c r="D2519" s="59" t="s">
        <v>3345</v>
      </c>
      <c r="E2519" s="78" t="s">
        <v>3341</v>
      </c>
      <c r="F2519" s="58" t="s">
        <v>3291</v>
      </c>
    </row>
    <row r="2520" spans="1:6">
      <c r="A2520" s="58" t="s">
        <v>2487</v>
      </c>
      <c r="B2520" s="58" t="s">
        <v>3291</v>
      </c>
      <c r="C2520" s="58" t="s">
        <v>3353</v>
      </c>
      <c r="D2520" s="59" t="s">
        <v>3345</v>
      </c>
      <c r="E2520" s="78" t="s">
        <v>3341</v>
      </c>
      <c r="F2520" s="58" t="s">
        <v>3291</v>
      </c>
    </row>
    <row r="2521" spans="1:6">
      <c r="A2521" s="58" t="s">
        <v>2592</v>
      </c>
      <c r="B2521" s="58" t="s">
        <v>3291</v>
      </c>
      <c r="C2521" s="58" t="s">
        <v>3353</v>
      </c>
      <c r="D2521" s="59" t="s">
        <v>3345</v>
      </c>
      <c r="E2521" s="78" t="s">
        <v>3341</v>
      </c>
      <c r="F2521" s="58" t="s">
        <v>3291</v>
      </c>
    </row>
    <row r="2522" spans="1:6">
      <c r="A2522" s="58" t="s">
        <v>3077</v>
      </c>
      <c r="B2522" s="58" t="s">
        <v>3291</v>
      </c>
      <c r="C2522" s="58" t="s">
        <v>3353</v>
      </c>
      <c r="D2522" s="59" t="s">
        <v>3345</v>
      </c>
      <c r="E2522" s="78" t="s">
        <v>3341</v>
      </c>
      <c r="F2522" s="58" t="s">
        <v>3291</v>
      </c>
    </row>
    <row r="2523" spans="1:6">
      <c r="A2523" s="58" t="s">
        <v>2406</v>
      </c>
      <c r="B2523" s="58" t="s">
        <v>3291</v>
      </c>
      <c r="C2523" s="58" t="s">
        <v>3353</v>
      </c>
      <c r="D2523" s="59" t="s">
        <v>3345</v>
      </c>
      <c r="E2523" s="78" t="s">
        <v>3341</v>
      </c>
      <c r="F2523" s="58" t="s">
        <v>3291</v>
      </c>
    </row>
    <row r="2524" spans="1:6">
      <c r="A2524" s="58" t="s">
        <v>2407</v>
      </c>
      <c r="B2524" s="58" t="s">
        <v>3291</v>
      </c>
      <c r="C2524" s="58" t="s">
        <v>3353</v>
      </c>
      <c r="D2524" s="59" t="s">
        <v>3345</v>
      </c>
      <c r="E2524" s="78" t="s">
        <v>3341</v>
      </c>
      <c r="F2524" s="58" t="s">
        <v>3291</v>
      </c>
    </row>
    <row r="2525" spans="1:6">
      <c r="A2525" s="58" t="s">
        <v>1889</v>
      </c>
      <c r="B2525" s="58" t="s">
        <v>3291</v>
      </c>
      <c r="C2525" s="58" t="s">
        <v>3353</v>
      </c>
      <c r="D2525" s="59" t="s">
        <v>3345</v>
      </c>
      <c r="E2525" s="78" t="s">
        <v>3341</v>
      </c>
      <c r="F2525" s="58" t="s">
        <v>3291</v>
      </c>
    </row>
    <row r="2526" spans="1:6">
      <c r="A2526" s="58" t="s">
        <v>2408</v>
      </c>
      <c r="B2526" s="58" t="s">
        <v>3291</v>
      </c>
      <c r="C2526" s="58" t="s">
        <v>3353</v>
      </c>
      <c r="D2526" s="59" t="s">
        <v>3345</v>
      </c>
      <c r="E2526" s="78" t="s">
        <v>3341</v>
      </c>
      <c r="F2526" s="58" t="s">
        <v>3291</v>
      </c>
    </row>
    <row r="2527" spans="1:6">
      <c r="A2527" s="58" t="s">
        <v>2688</v>
      </c>
      <c r="B2527" s="58" t="s">
        <v>3291</v>
      </c>
      <c r="C2527" s="58" t="s">
        <v>3353</v>
      </c>
      <c r="D2527" s="59" t="s">
        <v>3345</v>
      </c>
      <c r="E2527" s="78" t="s">
        <v>3341</v>
      </c>
      <c r="F2527" s="58" t="s">
        <v>3291</v>
      </c>
    </row>
    <row r="2528" spans="1:6">
      <c r="A2528" s="58" t="s">
        <v>3093</v>
      </c>
      <c r="B2528" s="58" t="s">
        <v>3291</v>
      </c>
      <c r="C2528" s="58" t="s">
        <v>3353</v>
      </c>
      <c r="D2528" s="59" t="s">
        <v>3345</v>
      </c>
      <c r="E2528" s="78" t="s">
        <v>3341</v>
      </c>
      <c r="F2528" s="58" t="s">
        <v>3291</v>
      </c>
    </row>
    <row r="2529" spans="1:6">
      <c r="A2529" s="58" t="s">
        <v>1904</v>
      </c>
      <c r="B2529" s="58" t="s">
        <v>3291</v>
      </c>
      <c r="C2529" s="58" t="s">
        <v>3353</v>
      </c>
      <c r="D2529" s="59" t="s">
        <v>3345</v>
      </c>
      <c r="E2529" s="78" t="s">
        <v>3341</v>
      </c>
      <c r="F2529" s="58" t="s">
        <v>3291</v>
      </c>
    </row>
    <row r="2530" spans="1:6">
      <c r="A2530" s="58" t="s">
        <v>509</v>
      </c>
      <c r="B2530" s="58" t="s">
        <v>3291</v>
      </c>
      <c r="C2530" s="58" t="s">
        <v>3353</v>
      </c>
      <c r="D2530" s="59" t="s">
        <v>3345</v>
      </c>
      <c r="E2530" s="78" t="s">
        <v>3341</v>
      </c>
      <c r="F2530" s="58" t="s">
        <v>3291</v>
      </c>
    </row>
    <row r="2531" spans="1:6">
      <c r="A2531" s="58" t="s">
        <v>2001</v>
      </c>
      <c r="B2531" s="58" t="s">
        <v>3291</v>
      </c>
      <c r="C2531" s="58" t="s">
        <v>3353</v>
      </c>
      <c r="D2531" s="59" t="s">
        <v>3345</v>
      </c>
      <c r="E2531" s="78" t="s">
        <v>3341</v>
      </c>
      <c r="F2531" s="58" t="s">
        <v>3291</v>
      </c>
    </row>
    <row r="2532" spans="1:6">
      <c r="A2532" s="58" t="s">
        <v>1951</v>
      </c>
      <c r="B2532" s="58" t="s">
        <v>3291</v>
      </c>
      <c r="C2532" s="58" t="s">
        <v>3353</v>
      </c>
      <c r="D2532" s="59" t="s">
        <v>3345</v>
      </c>
      <c r="E2532" s="78" t="s">
        <v>3341</v>
      </c>
      <c r="F2532" s="58" t="s">
        <v>3291</v>
      </c>
    </row>
    <row r="2533" spans="1:6">
      <c r="A2533" s="58" t="s">
        <v>2536</v>
      </c>
      <c r="B2533" s="58" t="s">
        <v>3291</v>
      </c>
      <c r="C2533" s="58" t="s">
        <v>3353</v>
      </c>
      <c r="D2533" s="59" t="s">
        <v>3345</v>
      </c>
      <c r="E2533" s="78" t="s">
        <v>3341</v>
      </c>
      <c r="F2533" s="58" t="s">
        <v>3291</v>
      </c>
    </row>
    <row r="2534" spans="1:6">
      <c r="A2534" s="58" t="s">
        <v>2317</v>
      </c>
      <c r="B2534" s="58" t="s">
        <v>3291</v>
      </c>
      <c r="C2534" s="58" t="s">
        <v>3353</v>
      </c>
      <c r="D2534" s="59" t="s">
        <v>3345</v>
      </c>
      <c r="E2534" s="78" t="s">
        <v>3341</v>
      </c>
      <c r="F2534" s="58" t="s">
        <v>3291</v>
      </c>
    </row>
    <row r="2535" spans="1:6">
      <c r="A2535" s="58" t="s">
        <v>3137</v>
      </c>
      <c r="B2535" s="58" t="s">
        <v>3291</v>
      </c>
      <c r="C2535" s="58" t="s">
        <v>3353</v>
      </c>
      <c r="D2535" s="59" t="s">
        <v>3345</v>
      </c>
      <c r="E2535" s="78" t="s">
        <v>3341</v>
      </c>
      <c r="F2535" s="58" t="s">
        <v>3291</v>
      </c>
    </row>
    <row r="2536" spans="1:6">
      <c r="A2536" s="58" t="s">
        <v>2868</v>
      </c>
      <c r="B2536" s="58" t="s">
        <v>3291</v>
      </c>
      <c r="C2536" s="58" t="s">
        <v>3353</v>
      </c>
      <c r="D2536" s="59" t="s">
        <v>3345</v>
      </c>
      <c r="E2536" s="78" t="s">
        <v>3341</v>
      </c>
      <c r="F2536" s="58" t="s">
        <v>3291</v>
      </c>
    </row>
    <row r="2537" spans="1:6">
      <c r="A2537" s="58" t="s">
        <v>1938</v>
      </c>
      <c r="B2537" s="58" t="s">
        <v>3291</v>
      </c>
      <c r="C2537" s="58" t="s">
        <v>3353</v>
      </c>
      <c r="D2537" s="59" t="s">
        <v>3345</v>
      </c>
      <c r="E2537" s="78" t="s">
        <v>3341</v>
      </c>
      <c r="F2537" s="58" t="s">
        <v>3291</v>
      </c>
    </row>
    <row r="2538" spans="1:6">
      <c r="A2538" s="58" t="s">
        <v>269</v>
      </c>
      <c r="B2538" s="58" t="s">
        <v>3291</v>
      </c>
      <c r="C2538" s="58" t="s">
        <v>3353</v>
      </c>
      <c r="D2538" s="59" t="s">
        <v>3345</v>
      </c>
      <c r="E2538" s="78" t="s">
        <v>3341</v>
      </c>
      <c r="F2538" s="58" t="s">
        <v>3291</v>
      </c>
    </row>
    <row r="2539" spans="1:6">
      <c r="A2539" s="58" t="s">
        <v>1925</v>
      </c>
      <c r="B2539" s="58" t="s">
        <v>3291</v>
      </c>
      <c r="C2539" s="58" t="s">
        <v>3353</v>
      </c>
      <c r="D2539" s="59" t="s">
        <v>3345</v>
      </c>
      <c r="E2539" s="78" t="s">
        <v>3341</v>
      </c>
      <c r="F2539" s="58" t="s">
        <v>3291</v>
      </c>
    </row>
    <row r="2540" spans="1:6">
      <c r="A2540" s="58" t="s">
        <v>1905</v>
      </c>
      <c r="B2540" s="58" t="s">
        <v>3291</v>
      </c>
      <c r="C2540" s="58" t="s">
        <v>3353</v>
      </c>
      <c r="D2540" s="59" t="s">
        <v>3345</v>
      </c>
      <c r="E2540" s="78" t="s">
        <v>3341</v>
      </c>
      <c r="F2540" s="58" t="s">
        <v>3291</v>
      </c>
    </row>
    <row r="2541" spans="1:6">
      <c r="A2541" s="58" t="s">
        <v>2362</v>
      </c>
      <c r="B2541" s="58" t="s">
        <v>3291</v>
      </c>
      <c r="C2541" s="58" t="s">
        <v>3353</v>
      </c>
      <c r="D2541" s="59" t="s">
        <v>3345</v>
      </c>
      <c r="E2541" s="78" t="s">
        <v>3341</v>
      </c>
      <c r="F2541" s="58" t="s">
        <v>3291</v>
      </c>
    </row>
    <row r="2542" spans="1:6">
      <c r="A2542" s="58" t="s">
        <v>2354</v>
      </c>
      <c r="B2542" s="58" t="s">
        <v>3291</v>
      </c>
      <c r="C2542" s="58" t="s">
        <v>3353</v>
      </c>
      <c r="D2542" s="59" t="s">
        <v>3345</v>
      </c>
      <c r="E2542" s="78" t="s">
        <v>3341</v>
      </c>
      <c r="F2542" s="58" t="s">
        <v>3291</v>
      </c>
    </row>
    <row r="2543" spans="1:6">
      <c r="A2543" s="58" t="s">
        <v>2937</v>
      </c>
      <c r="B2543" s="58" t="s">
        <v>3291</v>
      </c>
      <c r="C2543" s="58" t="s">
        <v>3353</v>
      </c>
      <c r="D2543" s="59" t="s">
        <v>3345</v>
      </c>
      <c r="E2543" s="78" t="s">
        <v>3341</v>
      </c>
      <c r="F2543" s="58" t="s">
        <v>3291</v>
      </c>
    </row>
    <row r="2544" spans="1:6">
      <c r="A2544" s="58" t="s">
        <v>2825</v>
      </c>
      <c r="B2544" s="58" t="s">
        <v>3291</v>
      </c>
      <c r="C2544" s="58" t="s">
        <v>3353</v>
      </c>
      <c r="D2544" s="59" t="s">
        <v>3345</v>
      </c>
      <c r="E2544" s="78" t="s">
        <v>3341</v>
      </c>
      <c r="F2544" s="58" t="s">
        <v>3291</v>
      </c>
    </row>
    <row r="2545" spans="1:6">
      <c r="A2545" s="58" t="s">
        <v>2779</v>
      </c>
      <c r="B2545" s="58" t="s">
        <v>3291</v>
      </c>
      <c r="C2545" s="58" t="s">
        <v>3353</v>
      </c>
      <c r="D2545" s="59" t="s">
        <v>3345</v>
      </c>
      <c r="E2545" s="78" t="s">
        <v>3341</v>
      </c>
      <c r="F2545" s="58" t="s">
        <v>3291</v>
      </c>
    </row>
    <row r="2546" spans="1:6">
      <c r="A2546" s="58" t="s">
        <v>1731</v>
      </c>
      <c r="B2546" s="58" t="s">
        <v>3291</v>
      </c>
      <c r="C2546" s="58" t="s">
        <v>3360</v>
      </c>
      <c r="D2546" s="59" t="s">
        <v>3345</v>
      </c>
      <c r="E2546" s="78" t="s">
        <v>3341</v>
      </c>
      <c r="F2546" s="58" t="s">
        <v>3291</v>
      </c>
    </row>
    <row r="2547" spans="1:6">
      <c r="A2547" s="58" t="s">
        <v>2270</v>
      </c>
      <c r="B2547" s="58" t="s">
        <v>3291</v>
      </c>
      <c r="C2547" s="58" t="s">
        <v>3360</v>
      </c>
      <c r="D2547" s="59" t="s">
        <v>3345</v>
      </c>
      <c r="E2547" s="78" t="s">
        <v>3341</v>
      </c>
      <c r="F2547" s="58" t="s">
        <v>3291</v>
      </c>
    </row>
    <row r="2548" spans="1:6">
      <c r="A2548" s="58" t="s">
        <v>2452</v>
      </c>
      <c r="B2548" s="58" t="s">
        <v>3291</v>
      </c>
      <c r="C2548" s="58" t="s">
        <v>3360</v>
      </c>
      <c r="D2548" s="59" t="s">
        <v>3345</v>
      </c>
      <c r="E2548" s="78" t="s">
        <v>3341</v>
      </c>
      <c r="F2548" s="58" t="s">
        <v>3291</v>
      </c>
    </row>
    <row r="2549" spans="1:6">
      <c r="A2549" s="58" t="s">
        <v>2248</v>
      </c>
      <c r="B2549" s="58" t="s">
        <v>3291</v>
      </c>
      <c r="C2549" s="58" t="s">
        <v>3360</v>
      </c>
      <c r="D2549" s="59" t="s">
        <v>3345</v>
      </c>
      <c r="E2549" s="78" t="s">
        <v>3341</v>
      </c>
      <c r="F2549" s="58" t="s">
        <v>3291</v>
      </c>
    </row>
    <row r="2550" spans="1:6">
      <c r="A2550" s="58" t="s">
        <v>3021</v>
      </c>
      <c r="B2550" s="58" t="s">
        <v>3291</v>
      </c>
      <c r="C2550" s="58" t="s">
        <v>3360</v>
      </c>
      <c r="D2550" s="59" t="s">
        <v>3345</v>
      </c>
      <c r="E2550" s="78" t="s">
        <v>3341</v>
      </c>
      <c r="F2550" s="58" t="s">
        <v>3291</v>
      </c>
    </row>
    <row r="2551" spans="1:6">
      <c r="A2551" s="58" t="s">
        <v>1992</v>
      </c>
      <c r="B2551" s="58" t="s">
        <v>3291</v>
      </c>
      <c r="C2551" s="58" t="s">
        <v>3360</v>
      </c>
      <c r="D2551" s="59" t="s">
        <v>3345</v>
      </c>
      <c r="E2551" s="78" t="s">
        <v>3341</v>
      </c>
      <c r="F2551" s="58" t="s">
        <v>3291</v>
      </c>
    </row>
    <row r="2552" spans="1:6">
      <c r="A2552" s="58" t="s">
        <v>2249</v>
      </c>
      <c r="B2552" s="58" t="s">
        <v>3291</v>
      </c>
      <c r="C2552" s="58" t="s">
        <v>3360</v>
      </c>
      <c r="D2552" s="59" t="s">
        <v>3345</v>
      </c>
      <c r="E2552" s="78" t="s">
        <v>3341</v>
      </c>
      <c r="F2552" s="58" t="s">
        <v>3291</v>
      </c>
    </row>
    <row r="2553" spans="1:6">
      <c r="A2553" s="58" t="s">
        <v>3105</v>
      </c>
      <c r="B2553" s="58" t="s">
        <v>3291</v>
      </c>
      <c r="C2553" s="58" t="s">
        <v>3360</v>
      </c>
      <c r="D2553" s="59" t="s">
        <v>3345</v>
      </c>
      <c r="E2553" s="78" t="s">
        <v>3341</v>
      </c>
      <c r="F2553" s="58" t="s">
        <v>3291</v>
      </c>
    </row>
    <row r="2554" spans="1:6">
      <c r="A2554" s="58" t="s">
        <v>2941</v>
      </c>
      <c r="B2554" s="58" t="s">
        <v>3291</v>
      </c>
      <c r="C2554" s="58" t="s">
        <v>3360</v>
      </c>
      <c r="D2554" s="59" t="s">
        <v>3345</v>
      </c>
      <c r="E2554" s="78" t="s">
        <v>3341</v>
      </c>
      <c r="F2554" s="58" t="s">
        <v>3291</v>
      </c>
    </row>
    <row r="2555" spans="1:6">
      <c r="A2555" s="58" t="s">
        <v>2942</v>
      </c>
      <c r="B2555" s="58" t="s">
        <v>3291</v>
      </c>
      <c r="C2555" s="58" t="s">
        <v>3360</v>
      </c>
      <c r="D2555" s="59" t="s">
        <v>3345</v>
      </c>
      <c r="E2555" s="78" t="s">
        <v>3341</v>
      </c>
      <c r="F2555" s="58" t="s">
        <v>3291</v>
      </c>
    </row>
    <row r="2556" spans="1:6">
      <c r="A2556" s="58" t="s">
        <v>2420</v>
      </c>
      <c r="B2556" s="58" t="s">
        <v>3291</v>
      </c>
      <c r="C2556" s="58" t="s">
        <v>3360</v>
      </c>
      <c r="D2556" s="59" t="s">
        <v>3345</v>
      </c>
      <c r="E2556" s="78" t="s">
        <v>3341</v>
      </c>
      <c r="F2556" s="58" t="s">
        <v>3291</v>
      </c>
    </row>
    <row r="2557" spans="1:6">
      <c r="A2557" s="58" t="s">
        <v>1892</v>
      </c>
      <c r="B2557" s="58" t="s">
        <v>3291</v>
      </c>
      <c r="C2557" s="58" t="s">
        <v>3360</v>
      </c>
      <c r="D2557" s="59" t="s">
        <v>3345</v>
      </c>
      <c r="E2557" s="78" t="s">
        <v>3341</v>
      </c>
      <c r="F2557" s="58" t="s">
        <v>3291</v>
      </c>
    </row>
    <row r="2558" spans="1:6">
      <c r="A2558" s="58" t="s">
        <v>2545</v>
      </c>
      <c r="B2558" s="58" t="s">
        <v>3291</v>
      </c>
      <c r="C2558" s="58" t="s">
        <v>3360</v>
      </c>
      <c r="D2558" s="59" t="s">
        <v>3345</v>
      </c>
      <c r="E2558" s="78" t="s">
        <v>3341</v>
      </c>
      <c r="F2558" s="58" t="s">
        <v>3291</v>
      </c>
    </row>
    <row r="2559" spans="1:6">
      <c r="A2559" s="58" t="s">
        <v>1960</v>
      </c>
      <c r="B2559" s="58" t="s">
        <v>3291</v>
      </c>
      <c r="C2559" s="58" t="s">
        <v>3360</v>
      </c>
      <c r="D2559" s="59" t="s">
        <v>3345</v>
      </c>
      <c r="E2559" s="78" t="s">
        <v>3341</v>
      </c>
      <c r="F2559" s="58" t="s">
        <v>3291</v>
      </c>
    </row>
    <row r="2560" spans="1:6">
      <c r="A2560" s="58" t="s">
        <v>3106</v>
      </c>
      <c r="B2560" s="58" t="s">
        <v>3291</v>
      </c>
      <c r="C2560" s="58" t="s">
        <v>3360</v>
      </c>
      <c r="D2560" s="59" t="s">
        <v>3345</v>
      </c>
      <c r="E2560" s="78" t="s">
        <v>3341</v>
      </c>
      <c r="F2560" s="58" t="s">
        <v>3291</v>
      </c>
    </row>
    <row r="2561" spans="1:6">
      <c r="A2561" s="58" t="s">
        <v>2040</v>
      </c>
      <c r="B2561" s="58" t="s">
        <v>3291</v>
      </c>
      <c r="C2561" s="58" t="s">
        <v>3360</v>
      </c>
      <c r="D2561" s="59" t="s">
        <v>3345</v>
      </c>
      <c r="E2561" s="78" t="s">
        <v>3341</v>
      </c>
      <c r="F2561" s="58" t="s">
        <v>3291</v>
      </c>
    </row>
    <row r="2562" spans="1:6">
      <c r="A2562" s="58" t="s">
        <v>2204</v>
      </c>
      <c r="B2562" s="58" t="s">
        <v>3291</v>
      </c>
      <c r="C2562" s="58" t="s">
        <v>3360</v>
      </c>
      <c r="D2562" s="59" t="s">
        <v>3345</v>
      </c>
      <c r="E2562" s="78" t="s">
        <v>3341</v>
      </c>
      <c r="F2562" s="58" t="s">
        <v>3291</v>
      </c>
    </row>
    <row r="2563" spans="1:6">
      <c r="A2563" s="58" t="s">
        <v>2900</v>
      </c>
      <c r="B2563" s="58" t="s">
        <v>3291</v>
      </c>
      <c r="C2563" s="58" t="s">
        <v>3360</v>
      </c>
      <c r="D2563" s="59" t="s">
        <v>3345</v>
      </c>
      <c r="E2563" s="78" t="s">
        <v>3341</v>
      </c>
      <c r="F2563" s="58" t="s">
        <v>3291</v>
      </c>
    </row>
    <row r="2564" spans="1:6">
      <c r="A2564" s="58" t="s">
        <v>1895</v>
      </c>
      <c r="B2564" s="58" t="s">
        <v>3291</v>
      </c>
      <c r="C2564" s="58" t="s">
        <v>3360</v>
      </c>
      <c r="D2564" s="59" t="s">
        <v>3345</v>
      </c>
      <c r="E2564" s="78" t="s">
        <v>3341</v>
      </c>
      <c r="F2564" s="58" t="s">
        <v>3291</v>
      </c>
    </row>
    <row r="2565" spans="1:6">
      <c r="A2565" s="58" t="s">
        <v>1608</v>
      </c>
      <c r="B2565" s="58" t="s">
        <v>3291</v>
      </c>
      <c r="C2565" s="58" t="s">
        <v>3360</v>
      </c>
      <c r="D2565" s="59" t="s">
        <v>3345</v>
      </c>
      <c r="E2565" s="78" t="s">
        <v>3341</v>
      </c>
      <c r="F2565" s="58" t="s">
        <v>3291</v>
      </c>
    </row>
    <row r="2566" spans="1:6">
      <c r="A2566" s="58" t="s">
        <v>266</v>
      </c>
      <c r="B2566" s="58" t="s">
        <v>3291</v>
      </c>
      <c r="C2566" s="58" t="s">
        <v>3360</v>
      </c>
      <c r="D2566" s="59" t="s">
        <v>3345</v>
      </c>
      <c r="E2566" s="78" t="s">
        <v>3341</v>
      </c>
      <c r="F2566" s="58" t="s">
        <v>3291</v>
      </c>
    </row>
    <row r="2567" spans="1:6">
      <c r="A2567" s="58" t="s">
        <v>1672</v>
      </c>
      <c r="B2567" s="58" t="s">
        <v>3291</v>
      </c>
      <c r="C2567" s="58" t="s">
        <v>3360</v>
      </c>
      <c r="D2567" s="59" t="s">
        <v>3345</v>
      </c>
      <c r="E2567" s="78" t="s">
        <v>3341</v>
      </c>
      <c r="F2567" s="58" t="s">
        <v>3291</v>
      </c>
    </row>
    <row r="2568" spans="1:6">
      <c r="A2568" s="58" t="s">
        <v>2932</v>
      </c>
      <c r="B2568" s="58" t="s">
        <v>3291</v>
      </c>
      <c r="C2568" s="58" t="s">
        <v>3360</v>
      </c>
      <c r="D2568" s="59" t="s">
        <v>3345</v>
      </c>
      <c r="E2568" s="78" t="s">
        <v>3341</v>
      </c>
      <c r="F2568" s="58" t="s">
        <v>3291</v>
      </c>
    </row>
    <row r="2569" spans="1:6">
      <c r="A2569" s="58" t="s">
        <v>1965</v>
      </c>
      <c r="B2569" s="58" t="s">
        <v>3291</v>
      </c>
      <c r="C2569" s="58" t="s">
        <v>3360</v>
      </c>
      <c r="D2569" s="59" t="s">
        <v>3345</v>
      </c>
      <c r="E2569" s="78" t="s">
        <v>3341</v>
      </c>
      <c r="F2569" s="58" t="s">
        <v>3291</v>
      </c>
    </row>
    <row r="2570" spans="1:6">
      <c r="A2570" s="58" t="s">
        <v>2966</v>
      </c>
      <c r="B2570" s="58" t="s">
        <v>3291</v>
      </c>
      <c r="C2570" s="58" t="s">
        <v>3360</v>
      </c>
      <c r="D2570" s="59" t="s">
        <v>3345</v>
      </c>
      <c r="E2570" s="78" t="s">
        <v>3341</v>
      </c>
      <c r="F2570" s="58" t="s">
        <v>3291</v>
      </c>
    </row>
    <row r="2571" spans="1:6">
      <c r="A2571" s="58" t="s">
        <v>1833</v>
      </c>
      <c r="B2571" s="58" t="s">
        <v>3291</v>
      </c>
      <c r="C2571" s="58" t="s">
        <v>3360</v>
      </c>
      <c r="D2571" s="59" t="s">
        <v>3345</v>
      </c>
      <c r="E2571" s="78" t="s">
        <v>3341</v>
      </c>
      <c r="F2571" s="58" t="s">
        <v>3291</v>
      </c>
    </row>
    <row r="2572" spans="1:6">
      <c r="A2572" s="58" t="s">
        <v>2668</v>
      </c>
      <c r="B2572" s="58" t="s">
        <v>3291</v>
      </c>
      <c r="C2572" s="58" t="s">
        <v>3360</v>
      </c>
      <c r="D2572" s="59" t="s">
        <v>3345</v>
      </c>
      <c r="E2572" s="78" t="s">
        <v>3341</v>
      </c>
      <c r="F2572" s="58" t="s">
        <v>3291</v>
      </c>
    </row>
    <row r="2573" spans="1:6">
      <c r="A2573" s="58" t="s">
        <v>2068</v>
      </c>
      <c r="B2573" s="58" t="s">
        <v>3291</v>
      </c>
      <c r="C2573" s="58" t="s">
        <v>3360</v>
      </c>
      <c r="D2573" s="59" t="s">
        <v>3345</v>
      </c>
      <c r="E2573" s="78" t="s">
        <v>3341</v>
      </c>
      <c r="F2573" s="58" t="s">
        <v>3291</v>
      </c>
    </row>
    <row r="2574" spans="1:6">
      <c r="A2574" s="58" t="s">
        <v>2543</v>
      </c>
      <c r="B2574" s="58" t="s">
        <v>3291</v>
      </c>
      <c r="C2574" s="58" t="s">
        <v>3360</v>
      </c>
      <c r="D2574" s="59" t="s">
        <v>3345</v>
      </c>
      <c r="E2574" s="78" t="s">
        <v>3341</v>
      </c>
      <c r="F2574" s="58" t="s">
        <v>3291</v>
      </c>
    </row>
    <row r="2575" spans="1:6">
      <c r="A2575" s="58" t="s">
        <v>209</v>
      </c>
      <c r="B2575" s="58" t="s">
        <v>3291</v>
      </c>
      <c r="C2575" s="58" t="s">
        <v>3360</v>
      </c>
      <c r="D2575" s="59" t="s">
        <v>3345</v>
      </c>
      <c r="E2575" s="78" t="s">
        <v>3341</v>
      </c>
      <c r="F2575" s="58" t="s">
        <v>3291</v>
      </c>
    </row>
    <row r="2576" spans="1:6">
      <c r="A2576" s="58" t="s">
        <v>3081</v>
      </c>
      <c r="B2576" s="58" t="s">
        <v>3291</v>
      </c>
      <c r="C2576" s="58" t="s">
        <v>3360</v>
      </c>
      <c r="D2576" s="59" t="s">
        <v>3345</v>
      </c>
      <c r="E2576" s="78" t="s">
        <v>3341</v>
      </c>
      <c r="F2576" s="58" t="s">
        <v>3291</v>
      </c>
    </row>
    <row r="2577" spans="1:6">
      <c r="A2577" s="58" t="s">
        <v>1897</v>
      </c>
      <c r="B2577" s="58" t="s">
        <v>3291</v>
      </c>
      <c r="C2577" s="58" t="s">
        <v>3360</v>
      </c>
      <c r="D2577" s="59" t="s">
        <v>3345</v>
      </c>
      <c r="E2577" s="78" t="s">
        <v>3341</v>
      </c>
      <c r="F2577" s="58" t="s">
        <v>3291</v>
      </c>
    </row>
    <row r="2578" spans="1:6">
      <c r="A2578" s="58" t="s">
        <v>1994</v>
      </c>
      <c r="B2578" s="58" t="s">
        <v>3291</v>
      </c>
      <c r="C2578" s="58" t="s">
        <v>3360</v>
      </c>
      <c r="D2578" s="59" t="s">
        <v>3345</v>
      </c>
      <c r="E2578" s="78" t="s">
        <v>3341</v>
      </c>
      <c r="F2578" s="58" t="s">
        <v>3291</v>
      </c>
    </row>
    <row r="2579" spans="1:6">
      <c r="A2579" s="58" t="s">
        <v>2429</v>
      </c>
      <c r="B2579" s="58" t="s">
        <v>3291</v>
      </c>
      <c r="C2579" s="58" t="s">
        <v>3360</v>
      </c>
      <c r="D2579" s="59" t="s">
        <v>3345</v>
      </c>
      <c r="E2579" s="78" t="s">
        <v>3341</v>
      </c>
      <c r="F2579" s="58" t="s">
        <v>3291</v>
      </c>
    </row>
    <row r="2580" spans="1:6">
      <c r="A2580" s="58" t="s">
        <v>3039</v>
      </c>
      <c r="B2580" s="58" t="s">
        <v>942</v>
      </c>
      <c r="C2580" s="58" t="s">
        <v>179</v>
      </c>
      <c r="D2580" s="59" t="s">
        <v>3347</v>
      </c>
      <c r="E2580" s="78" t="s">
        <v>3341</v>
      </c>
      <c r="F2580" s="58" t="s">
        <v>942</v>
      </c>
    </row>
    <row r="2581" spans="1:6">
      <c r="A2581" s="58" t="s">
        <v>3068</v>
      </c>
      <c r="B2581" s="58" t="s">
        <v>942</v>
      </c>
      <c r="C2581" s="58" t="s">
        <v>179</v>
      </c>
      <c r="D2581" s="59" t="s">
        <v>3347</v>
      </c>
      <c r="E2581" s="78" t="s">
        <v>3341</v>
      </c>
      <c r="F2581" s="58" t="s">
        <v>942</v>
      </c>
    </row>
    <row r="2582" spans="1:6">
      <c r="A2582" s="58" t="s">
        <v>2985</v>
      </c>
      <c r="B2582" s="58" t="s">
        <v>942</v>
      </c>
      <c r="C2582" s="58" t="s">
        <v>179</v>
      </c>
      <c r="D2582" s="59" t="s">
        <v>3347</v>
      </c>
      <c r="E2582" s="78" t="s">
        <v>3341</v>
      </c>
      <c r="F2582" s="58" t="s">
        <v>942</v>
      </c>
    </row>
    <row r="2583" spans="1:6">
      <c r="A2583" s="58" t="s">
        <v>1835</v>
      </c>
      <c r="B2583" s="58" t="s">
        <v>942</v>
      </c>
      <c r="C2583" s="58" t="s">
        <v>179</v>
      </c>
      <c r="D2583" s="59" t="s">
        <v>3347</v>
      </c>
      <c r="E2583" s="78" t="s">
        <v>3341</v>
      </c>
      <c r="F2583" s="58" t="s">
        <v>942</v>
      </c>
    </row>
    <row r="2584" spans="1:6">
      <c r="A2584" s="58" t="s">
        <v>2829</v>
      </c>
      <c r="B2584" s="58" t="s">
        <v>942</v>
      </c>
      <c r="C2584" s="58" t="s">
        <v>179</v>
      </c>
      <c r="D2584" s="59" t="s">
        <v>3347</v>
      </c>
      <c r="E2584" s="78" t="s">
        <v>3341</v>
      </c>
      <c r="F2584" s="58" t="s">
        <v>942</v>
      </c>
    </row>
    <row r="2585" spans="1:6">
      <c r="A2585" s="58" t="s">
        <v>1913</v>
      </c>
      <c r="B2585" s="58" t="s">
        <v>942</v>
      </c>
      <c r="C2585" s="58" t="s">
        <v>179</v>
      </c>
      <c r="D2585" s="59" t="s">
        <v>3347</v>
      </c>
      <c r="E2585" s="78" t="s">
        <v>3341</v>
      </c>
      <c r="F2585" s="58" t="s">
        <v>942</v>
      </c>
    </row>
    <row r="2586" spans="1:6">
      <c r="A2586" s="58" t="s">
        <v>3096</v>
      </c>
      <c r="B2586" s="58" t="s">
        <v>942</v>
      </c>
      <c r="C2586" s="58" t="s">
        <v>179</v>
      </c>
      <c r="D2586" s="59" t="s">
        <v>3347</v>
      </c>
      <c r="E2586" s="78" t="s">
        <v>3341</v>
      </c>
      <c r="F2586" s="58" t="s">
        <v>942</v>
      </c>
    </row>
    <row r="2587" spans="1:6">
      <c r="A2587" s="58" t="s">
        <v>2029</v>
      </c>
      <c r="B2587" s="58" t="s">
        <v>942</v>
      </c>
      <c r="C2587" s="58" t="s">
        <v>179</v>
      </c>
      <c r="D2587" s="59" t="s">
        <v>3347</v>
      </c>
      <c r="E2587" s="78" t="s">
        <v>3341</v>
      </c>
      <c r="F2587" s="58" t="s">
        <v>942</v>
      </c>
    </row>
    <row r="2588" spans="1:6">
      <c r="A2588" s="58" t="s">
        <v>363</v>
      </c>
      <c r="B2588" s="58" t="s">
        <v>942</v>
      </c>
      <c r="C2588" s="58" t="s">
        <v>179</v>
      </c>
      <c r="D2588" s="59" t="s">
        <v>3347</v>
      </c>
      <c r="E2588" s="78" t="s">
        <v>3341</v>
      </c>
      <c r="F2588" s="58" t="s">
        <v>942</v>
      </c>
    </row>
    <row r="2589" spans="1:6">
      <c r="A2589" s="58" t="s">
        <v>2755</v>
      </c>
      <c r="B2589" s="58" t="s">
        <v>942</v>
      </c>
      <c r="C2589" s="58" t="s">
        <v>179</v>
      </c>
      <c r="D2589" s="59" t="s">
        <v>3347</v>
      </c>
      <c r="E2589" s="78" t="s">
        <v>3341</v>
      </c>
      <c r="F2589" s="58" t="s">
        <v>942</v>
      </c>
    </row>
    <row r="2590" spans="1:6">
      <c r="A2590" s="58" t="s">
        <v>901</v>
      </c>
      <c r="B2590" s="58" t="s">
        <v>942</v>
      </c>
      <c r="C2590" s="58" t="s">
        <v>179</v>
      </c>
      <c r="D2590" s="59" t="s">
        <v>3347</v>
      </c>
      <c r="E2590" s="78" t="s">
        <v>3341</v>
      </c>
      <c r="F2590" s="58" t="s">
        <v>942</v>
      </c>
    </row>
    <row r="2591" spans="1:6">
      <c r="A2591" s="58" t="s">
        <v>2312</v>
      </c>
      <c r="B2591" s="58" t="s">
        <v>942</v>
      </c>
      <c r="C2591" s="58" t="s">
        <v>179</v>
      </c>
      <c r="D2591" s="59" t="s">
        <v>3347</v>
      </c>
      <c r="E2591" s="78" t="s">
        <v>3341</v>
      </c>
      <c r="F2591" s="58" t="s">
        <v>942</v>
      </c>
    </row>
    <row r="2592" spans="1:6">
      <c r="A2592" s="58" t="s">
        <v>2989</v>
      </c>
      <c r="B2592" s="58" t="s">
        <v>942</v>
      </c>
      <c r="C2592" s="58" t="s">
        <v>179</v>
      </c>
      <c r="D2592" s="59" t="s">
        <v>3347</v>
      </c>
      <c r="E2592" s="78" t="s">
        <v>3341</v>
      </c>
      <c r="F2592" s="58" t="s">
        <v>942</v>
      </c>
    </row>
    <row r="2593" spans="1:6">
      <c r="A2593" s="58" t="s">
        <v>1945</v>
      </c>
      <c r="B2593" s="58" t="s">
        <v>942</v>
      </c>
      <c r="C2593" s="58" t="s">
        <v>179</v>
      </c>
      <c r="D2593" s="59" t="s">
        <v>3347</v>
      </c>
      <c r="E2593" s="78" t="s">
        <v>3341</v>
      </c>
      <c r="F2593" s="58" t="s">
        <v>942</v>
      </c>
    </row>
    <row r="2594" spans="1:6">
      <c r="A2594" s="58" t="s">
        <v>1818</v>
      </c>
      <c r="B2594" s="58" t="s">
        <v>942</v>
      </c>
      <c r="C2594" s="58" t="s">
        <v>179</v>
      </c>
      <c r="D2594" s="59" t="s">
        <v>3347</v>
      </c>
      <c r="E2594" s="78" t="s">
        <v>3341</v>
      </c>
      <c r="F2594" s="58" t="s">
        <v>942</v>
      </c>
    </row>
    <row r="2595" spans="1:6">
      <c r="A2595" s="58" t="s">
        <v>2852</v>
      </c>
      <c r="B2595" s="58" t="s">
        <v>942</v>
      </c>
      <c r="C2595" s="58" t="s">
        <v>179</v>
      </c>
      <c r="D2595" s="59" t="s">
        <v>3347</v>
      </c>
      <c r="E2595" s="78" t="s">
        <v>3341</v>
      </c>
      <c r="F2595" s="58" t="s">
        <v>942</v>
      </c>
    </row>
    <row r="2596" spans="1:6">
      <c r="A2596" s="58" t="s">
        <v>3080</v>
      </c>
      <c r="B2596" s="58" t="s">
        <v>942</v>
      </c>
      <c r="C2596" s="58" t="s">
        <v>179</v>
      </c>
      <c r="D2596" s="59" t="s">
        <v>3347</v>
      </c>
      <c r="E2596" s="78" t="s">
        <v>3341</v>
      </c>
      <c r="F2596" s="58" t="s">
        <v>942</v>
      </c>
    </row>
    <row r="2597" spans="1:6">
      <c r="A2597" s="58" t="s">
        <v>2602</v>
      </c>
      <c r="B2597" s="58" t="s">
        <v>942</v>
      </c>
      <c r="C2597" s="58" t="s">
        <v>179</v>
      </c>
      <c r="D2597" s="59" t="s">
        <v>3347</v>
      </c>
      <c r="E2597" s="78" t="s">
        <v>3341</v>
      </c>
      <c r="F2597" s="58" t="s">
        <v>942</v>
      </c>
    </row>
    <row r="2598" spans="1:6">
      <c r="A2598" s="58" t="s">
        <v>1792</v>
      </c>
      <c r="B2598" s="58" t="s">
        <v>942</v>
      </c>
      <c r="C2598" s="58" t="s">
        <v>179</v>
      </c>
      <c r="D2598" s="59" t="s">
        <v>3347</v>
      </c>
      <c r="E2598" s="78" t="s">
        <v>3341</v>
      </c>
      <c r="F2598" s="58" t="s">
        <v>942</v>
      </c>
    </row>
    <row r="2599" spans="1:6">
      <c r="A2599" s="58" t="s">
        <v>715</v>
      </c>
      <c r="B2599" s="58" t="s">
        <v>942</v>
      </c>
      <c r="C2599" s="58" t="s">
        <v>179</v>
      </c>
      <c r="D2599" s="59" t="s">
        <v>3347</v>
      </c>
      <c r="E2599" s="78" t="s">
        <v>3341</v>
      </c>
      <c r="F2599" s="58" t="s">
        <v>942</v>
      </c>
    </row>
    <row r="2600" spans="1:6">
      <c r="A2600" s="58" t="s">
        <v>2884</v>
      </c>
      <c r="B2600" s="58" t="s">
        <v>942</v>
      </c>
      <c r="C2600" s="58" t="s">
        <v>179</v>
      </c>
      <c r="D2600" s="59" t="s">
        <v>3347</v>
      </c>
      <c r="E2600" s="78" t="s">
        <v>3341</v>
      </c>
      <c r="F2600" s="58" t="s">
        <v>942</v>
      </c>
    </row>
    <row r="2601" spans="1:6">
      <c r="A2601" s="58" t="s">
        <v>2929</v>
      </c>
      <c r="B2601" s="58" t="s">
        <v>942</v>
      </c>
      <c r="C2601" s="58" t="s">
        <v>179</v>
      </c>
      <c r="D2601" s="59" t="s">
        <v>3347</v>
      </c>
      <c r="E2601" s="78" t="s">
        <v>3341</v>
      </c>
      <c r="F2601" s="58" t="s">
        <v>942</v>
      </c>
    </row>
    <row r="2602" spans="1:6">
      <c r="A2602" s="58" t="s">
        <v>2389</v>
      </c>
      <c r="B2602" s="58" t="s">
        <v>942</v>
      </c>
      <c r="C2602" s="58" t="s">
        <v>179</v>
      </c>
      <c r="D2602" s="59" t="s">
        <v>3347</v>
      </c>
      <c r="E2602" s="78" t="s">
        <v>3341</v>
      </c>
      <c r="F2602" s="58" t="s">
        <v>942</v>
      </c>
    </row>
    <row r="2603" spans="1:6">
      <c r="A2603" s="58" t="s">
        <v>2348</v>
      </c>
      <c r="B2603" s="58" t="s">
        <v>942</v>
      </c>
      <c r="C2603" s="58" t="s">
        <v>179</v>
      </c>
      <c r="D2603" s="59" t="s">
        <v>3347</v>
      </c>
      <c r="E2603" s="78" t="s">
        <v>3341</v>
      </c>
      <c r="F2603" s="58" t="s">
        <v>942</v>
      </c>
    </row>
    <row r="2604" spans="1:6">
      <c r="A2604" s="58" t="s">
        <v>2706</v>
      </c>
      <c r="B2604" s="58" t="s">
        <v>942</v>
      </c>
      <c r="C2604" s="58" t="s">
        <v>179</v>
      </c>
      <c r="D2604" s="59" t="s">
        <v>3347</v>
      </c>
      <c r="E2604" s="78" t="s">
        <v>3341</v>
      </c>
      <c r="F2604" s="58" t="s">
        <v>942</v>
      </c>
    </row>
    <row r="2605" spans="1:6">
      <c r="A2605" s="58" t="s">
        <v>286</v>
      </c>
      <c r="B2605" s="58" t="s">
        <v>942</v>
      </c>
      <c r="C2605" s="58" t="s">
        <v>179</v>
      </c>
      <c r="D2605" s="59" t="s">
        <v>3347</v>
      </c>
      <c r="E2605" s="78" t="s">
        <v>3341</v>
      </c>
      <c r="F2605" s="58" t="s">
        <v>942</v>
      </c>
    </row>
    <row r="2606" spans="1:6">
      <c r="A2606" s="58" t="s">
        <v>1797</v>
      </c>
      <c r="B2606" s="58" t="s">
        <v>942</v>
      </c>
      <c r="C2606" s="58" t="s">
        <v>179</v>
      </c>
      <c r="D2606" s="59" t="s">
        <v>3347</v>
      </c>
      <c r="E2606" s="78" t="s">
        <v>3341</v>
      </c>
      <c r="F2606" s="58" t="s">
        <v>942</v>
      </c>
    </row>
    <row r="2607" spans="1:6">
      <c r="A2607" s="58" t="s">
        <v>2753</v>
      </c>
      <c r="B2607" s="58" t="s">
        <v>942</v>
      </c>
      <c r="C2607" s="58" t="s">
        <v>179</v>
      </c>
      <c r="D2607" s="59" t="s">
        <v>3347</v>
      </c>
      <c r="E2607" s="78" t="s">
        <v>3341</v>
      </c>
      <c r="F2607" s="58" t="s">
        <v>942</v>
      </c>
    </row>
    <row r="2608" spans="1:6">
      <c r="A2608" s="58" t="s">
        <v>3195</v>
      </c>
      <c r="B2608" s="58" t="s">
        <v>942</v>
      </c>
      <c r="C2608" s="58" t="s">
        <v>179</v>
      </c>
      <c r="D2608" s="59" t="s">
        <v>3347</v>
      </c>
      <c r="E2608" s="78" t="s">
        <v>3341</v>
      </c>
      <c r="F2608" s="58" t="s">
        <v>942</v>
      </c>
    </row>
    <row r="2609" spans="1:6">
      <c r="A2609" s="58" t="s">
        <v>2624</v>
      </c>
      <c r="B2609" s="58" t="s">
        <v>942</v>
      </c>
      <c r="C2609" s="58" t="s">
        <v>179</v>
      </c>
      <c r="D2609" s="59" t="s">
        <v>3347</v>
      </c>
      <c r="E2609" s="78" t="s">
        <v>3341</v>
      </c>
      <c r="F2609" s="58" t="s">
        <v>942</v>
      </c>
    </row>
    <row r="2610" spans="1:6">
      <c r="A2610" s="58" t="s">
        <v>2243</v>
      </c>
      <c r="B2610" s="58" t="s">
        <v>942</v>
      </c>
      <c r="C2610" s="58" t="s">
        <v>179</v>
      </c>
      <c r="D2610" s="59" t="s">
        <v>3347</v>
      </c>
      <c r="E2610" s="78" t="s">
        <v>3341</v>
      </c>
      <c r="F2610" s="58" t="s">
        <v>942</v>
      </c>
    </row>
    <row r="2611" spans="1:6">
      <c r="A2611" s="58" t="s">
        <v>3099</v>
      </c>
      <c r="B2611" s="58" t="s">
        <v>942</v>
      </c>
      <c r="C2611" s="58" t="s">
        <v>179</v>
      </c>
      <c r="D2611" s="59" t="s">
        <v>3347</v>
      </c>
      <c r="E2611" s="78" t="s">
        <v>3341</v>
      </c>
      <c r="F2611" s="58" t="s">
        <v>942</v>
      </c>
    </row>
    <row r="2612" spans="1:6">
      <c r="A2612" s="58" t="s">
        <v>343</v>
      </c>
      <c r="B2612" s="58" t="s">
        <v>942</v>
      </c>
      <c r="C2612" s="58" t="s">
        <v>179</v>
      </c>
      <c r="D2612" s="59" t="s">
        <v>3347</v>
      </c>
      <c r="E2612" s="78" t="s">
        <v>3341</v>
      </c>
      <c r="F2612" s="58" t="s">
        <v>942</v>
      </c>
    </row>
    <row r="2613" spans="1:6">
      <c r="A2613" s="58" t="s">
        <v>2812</v>
      </c>
      <c r="B2613" s="58" t="s">
        <v>942</v>
      </c>
      <c r="C2613" s="58" t="s">
        <v>179</v>
      </c>
      <c r="D2613" s="59" t="s">
        <v>3347</v>
      </c>
      <c r="E2613" s="78" t="s">
        <v>3341</v>
      </c>
      <c r="F2613" s="58" t="s">
        <v>942</v>
      </c>
    </row>
    <row r="2614" spans="1:6">
      <c r="A2614" s="58" t="s">
        <v>2793</v>
      </c>
      <c r="B2614" s="58" t="s">
        <v>942</v>
      </c>
      <c r="C2614" s="58" t="s">
        <v>179</v>
      </c>
      <c r="D2614" s="59" t="s">
        <v>3347</v>
      </c>
      <c r="E2614" s="78" t="s">
        <v>3341</v>
      </c>
      <c r="F2614" s="58" t="s">
        <v>942</v>
      </c>
    </row>
    <row r="2615" spans="1:6">
      <c r="A2615" s="58" t="s">
        <v>1606</v>
      </c>
      <c r="B2615" s="58" t="s">
        <v>942</v>
      </c>
      <c r="C2615" s="58" t="s">
        <v>224</v>
      </c>
      <c r="D2615" s="59" t="s">
        <v>3347</v>
      </c>
      <c r="E2615" s="78" t="s">
        <v>3341</v>
      </c>
      <c r="F2615" s="58" t="s">
        <v>942</v>
      </c>
    </row>
    <row r="2616" spans="1:6">
      <c r="A2616" s="58" t="s">
        <v>3024</v>
      </c>
      <c r="B2616" s="58" t="s">
        <v>942</v>
      </c>
      <c r="C2616" s="58" t="s">
        <v>224</v>
      </c>
      <c r="D2616" s="59" t="s">
        <v>3347</v>
      </c>
      <c r="E2616" s="78" t="s">
        <v>3341</v>
      </c>
      <c r="F2616" s="58" t="s">
        <v>942</v>
      </c>
    </row>
    <row r="2617" spans="1:6">
      <c r="A2617" s="58" t="s">
        <v>1825</v>
      </c>
      <c r="B2617" s="58" t="s">
        <v>942</v>
      </c>
      <c r="C2617" s="58" t="s">
        <v>224</v>
      </c>
      <c r="D2617" s="59" t="s">
        <v>3347</v>
      </c>
      <c r="E2617" s="78" t="s">
        <v>3341</v>
      </c>
      <c r="F2617" s="58" t="s">
        <v>942</v>
      </c>
    </row>
    <row r="2618" spans="1:6">
      <c r="A2618" s="58" t="s">
        <v>2319</v>
      </c>
      <c r="B2618" s="58" t="s">
        <v>942</v>
      </c>
      <c r="C2618" s="58" t="s">
        <v>224</v>
      </c>
      <c r="D2618" s="59" t="s">
        <v>3347</v>
      </c>
      <c r="E2618" s="78" t="s">
        <v>3341</v>
      </c>
      <c r="F2618" s="58" t="s">
        <v>942</v>
      </c>
    </row>
    <row r="2619" spans="1:6">
      <c r="A2619" s="58" t="s">
        <v>2605</v>
      </c>
      <c r="B2619" s="58" t="s">
        <v>942</v>
      </c>
      <c r="C2619" s="58" t="s">
        <v>224</v>
      </c>
      <c r="D2619" s="59" t="s">
        <v>3347</v>
      </c>
      <c r="E2619" s="78" t="s">
        <v>3341</v>
      </c>
      <c r="F2619" s="58" t="s">
        <v>942</v>
      </c>
    </row>
    <row r="2620" spans="1:6">
      <c r="A2620" s="58" t="s">
        <v>2973</v>
      </c>
      <c r="B2620" s="58" t="s">
        <v>942</v>
      </c>
      <c r="C2620" s="58" t="s">
        <v>224</v>
      </c>
      <c r="D2620" s="59" t="s">
        <v>3347</v>
      </c>
      <c r="E2620" s="78" t="s">
        <v>3341</v>
      </c>
      <c r="F2620" s="58" t="s">
        <v>942</v>
      </c>
    </row>
    <row r="2621" spans="1:6">
      <c r="A2621" s="58" t="s">
        <v>1801</v>
      </c>
      <c r="B2621" s="58" t="s">
        <v>942</v>
      </c>
      <c r="C2621" s="58" t="s">
        <v>224</v>
      </c>
      <c r="D2621" s="59" t="s">
        <v>3347</v>
      </c>
      <c r="E2621" s="78" t="s">
        <v>3341</v>
      </c>
      <c r="F2621" s="58" t="s">
        <v>942</v>
      </c>
    </row>
    <row r="2622" spans="1:6">
      <c r="A2622" s="58" t="s">
        <v>244</v>
      </c>
      <c r="B2622" s="58" t="s">
        <v>942</v>
      </c>
      <c r="C2622" s="58" t="s">
        <v>224</v>
      </c>
      <c r="D2622" s="59" t="s">
        <v>3347</v>
      </c>
      <c r="E2622" s="78" t="s">
        <v>3341</v>
      </c>
      <c r="F2622" s="58" t="s">
        <v>942</v>
      </c>
    </row>
    <row r="2623" spans="1:6">
      <c r="A2623" s="58" t="s">
        <v>2855</v>
      </c>
      <c r="B2623" s="58" t="s">
        <v>942</v>
      </c>
      <c r="C2623" s="58" t="s">
        <v>224</v>
      </c>
      <c r="D2623" s="59" t="s">
        <v>3347</v>
      </c>
      <c r="E2623" s="78" t="s">
        <v>3341</v>
      </c>
      <c r="F2623" s="58" t="s">
        <v>942</v>
      </c>
    </row>
    <row r="2624" spans="1:6">
      <c r="A2624" s="58" t="s">
        <v>1828</v>
      </c>
      <c r="B2624" s="58" t="s">
        <v>942</v>
      </c>
      <c r="C2624" s="58" t="s">
        <v>224</v>
      </c>
      <c r="D2624" s="59" t="s">
        <v>3347</v>
      </c>
      <c r="E2624" s="78" t="s">
        <v>3341</v>
      </c>
      <c r="F2624" s="58" t="s">
        <v>942</v>
      </c>
    </row>
    <row r="2625" spans="1:6">
      <c r="A2625" s="58" t="s">
        <v>2227</v>
      </c>
      <c r="B2625" s="58" t="s">
        <v>942</v>
      </c>
      <c r="C2625" s="58" t="s">
        <v>224</v>
      </c>
      <c r="D2625" s="59" t="s">
        <v>3347</v>
      </c>
      <c r="E2625" s="78" t="s">
        <v>3341</v>
      </c>
      <c r="F2625" s="58" t="s">
        <v>942</v>
      </c>
    </row>
    <row r="2626" spans="1:6">
      <c r="A2626" s="58" t="s">
        <v>1875</v>
      </c>
      <c r="B2626" s="58" t="s">
        <v>942</v>
      </c>
      <c r="C2626" s="58" t="s">
        <v>224</v>
      </c>
      <c r="D2626" s="59" t="s">
        <v>3347</v>
      </c>
      <c r="E2626" s="78" t="s">
        <v>3341</v>
      </c>
      <c r="F2626" s="58" t="s">
        <v>942</v>
      </c>
    </row>
    <row r="2627" spans="1:6">
      <c r="A2627" s="58" t="s">
        <v>1596</v>
      </c>
      <c r="B2627" s="58" t="s">
        <v>942</v>
      </c>
      <c r="C2627" s="58" t="s">
        <v>224</v>
      </c>
      <c r="D2627" s="59" t="s">
        <v>3347</v>
      </c>
      <c r="E2627" s="78" t="s">
        <v>3341</v>
      </c>
      <c r="F2627" s="58" t="s">
        <v>942</v>
      </c>
    </row>
    <row r="2628" spans="1:6">
      <c r="A2628" s="58" t="s">
        <v>2758</v>
      </c>
      <c r="B2628" s="58" t="s">
        <v>942</v>
      </c>
      <c r="C2628" s="58" t="s">
        <v>224</v>
      </c>
      <c r="D2628" s="59" t="s">
        <v>3347</v>
      </c>
      <c r="E2628" s="78" t="s">
        <v>3341</v>
      </c>
      <c r="F2628" s="58" t="s">
        <v>942</v>
      </c>
    </row>
    <row r="2629" spans="1:6">
      <c r="A2629" s="58" t="s">
        <v>1756</v>
      </c>
      <c r="B2629" s="58" t="s">
        <v>942</v>
      </c>
      <c r="C2629" s="58" t="s">
        <v>224</v>
      </c>
      <c r="D2629" s="59" t="s">
        <v>3347</v>
      </c>
      <c r="E2629" s="78" t="s">
        <v>3341</v>
      </c>
      <c r="F2629" s="58" t="s">
        <v>942</v>
      </c>
    </row>
    <row r="2630" spans="1:6">
      <c r="A2630" s="58" t="s">
        <v>1876</v>
      </c>
      <c r="B2630" s="58" t="s">
        <v>942</v>
      </c>
      <c r="C2630" s="58" t="s">
        <v>224</v>
      </c>
      <c r="D2630" s="59" t="s">
        <v>3347</v>
      </c>
      <c r="E2630" s="78" t="s">
        <v>3341</v>
      </c>
      <c r="F2630" s="58" t="s">
        <v>942</v>
      </c>
    </row>
    <row r="2631" spans="1:6">
      <c r="A2631" s="58" t="s">
        <v>1878</v>
      </c>
      <c r="B2631" s="58" t="s">
        <v>942</v>
      </c>
      <c r="C2631" s="58" t="s">
        <v>224</v>
      </c>
      <c r="D2631" s="59" t="s">
        <v>3347</v>
      </c>
      <c r="E2631" s="78" t="s">
        <v>3341</v>
      </c>
      <c r="F2631" s="58" t="s">
        <v>942</v>
      </c>
    </row>
    <row r="2632" spans="1:6">
      <c r="A2632" s="58" t="s">
        <v>2039</v>
      </c>
      <c r="B2632" s="58" t="s">
        <v>942</v>
      </c>
      <c r="C2632" s="58" t="s">
        <v>224</v>
      </c>
      <c r="D2632" s="59" t="s">
        <v>3347</v>
      </c>
      <c r="E2632" s="78" t="s">
        <v>3341</v>
      </c>
      <c r="F2632" s="58" t="s">
        <v>942</v>
      </c>
    </row>
    <row r="2633" spans="1:6">
      <c r="A2633" s="58" t="s">
        <v>3000</v>
      </c>
      <c r="B2633" s="58" t="s">
        <v>942</v>
      </c>
      <c r="C2633" s="58" t="s">
        <v>224</v>
      </c>
      <c r="D2633" s="59" t="s">
        <v>3347</v>
      </c>
      <c r="E2633" s="78" t="s">
        <v>3341</v>
      </c>
      <c r="F2633" s="58" t="s">
        <v>942</v>
      </c>
    </row>
    <row r="2634" spans="1:6">
      <c r="A2634" s="58" t="s">
        <v>1910</v>
      </c>
      <c r="B2634" s="58" t="s">
        <v>942</v>
      </c>
      <c r="C2634" s="58" t="s">
        <v>224</v>
      </c>
      <c r="D2634" s="59" t="s">
        <v>3347</v>
      </c>
      <c r="E2634" s="78" t="s">
        <v>3341</v>
      </c>
      <c r="F2634" s="58" t="s">
        <v>942</v>
      </c>
    </row>
    <row r="2635" spans="1:6">
      <c r="A2635" s="58" t="s">
        <v>156</v>
      </c>
      <c r="B2635" s="58" t="s">
        <v>942</v>
      </c>
      <c r="C2635" s="58" t="s">
        <v>224</v>
      </c>
      <c r="D2635" s="59" t="s">
        <v>3347</v>
      </c>
      <c r="E2635" s="78" t="s">
        <v>3341</v>
      </c>
      <c r="F2635" s="58" t="s">
        <v>942</v>
      </c>
    </row>
    <row r="2636" spans="1:6">
      <c r="A2636" s="58" t="s">
        <v>1931</v>
      </c>
      <c r="B2636" s="58" t="s">
        <v>942</v>
      </c>
      <c r="C2636" s="58" t="s">
        <v>224</v>
      </c>
      <c r="D2636" s="59" t="s">
        <v>3347</v>
      </c>
      <c r="E2636" s="78" t="s">
        <v>3341</v>
      </c>
      <c r="F2636" s="58" t="s">
        <v>942</v>
      </c>
    </row>
    <row r="2637" spans="1:6">
      <c r="A2637" s="58" t="s">
        <v>2833</v>
      </c>
      <c r="B2637" s="58" t="s">
        <v>942</v>
      </c>
      <c r="C2637" s="58" t="s">
        <v>224</v>
      </c>
      <c r="D2637" s="59" t="s">
        <v>3347</v>
      </c>
      <c r="E2637" s="78" t="s">
        <v>3341</v>
      </c>
      <c r="F2637" s="58" t="s">
        <v>942</v>
      </c>
    </row>
    <row r="2638" spans="1:6">
      <c r="A2638" s="58" t="s">
        <v>2814</v>
      </c>
      <c r="B2638" s="58" t="s">
        <v>942</v>
      </c>
      <c r="C2638" s="58" t="s">
        <v>224</v>
      </c>
      <c r="D2638" s="59" t="s">
        <v>3347</v>
      </c>
      <c r="E2638" s="78" t="s">
        <v>3341</v>
      </c>
      <c r="F2638" s="58" t="s">
        <v>942</v>
      </c>
    </row>
    <row r="2639" spans="1:6">
      <c r="A2639" s="58" t="s">
        <v>1717</v>
      </c>
      <c r="B2639" s="58" t="s">
        <v>942</v>
      </c>
      <c r="C2639" s="58" t="s">
        <v>224</v>
      </c>
      <c r="D2639" s="59" t="s">
        <v>3347</v>
      </c>
      <c r="E2639" s="78" t="s">
        <v>3341</v>
      </c>
      <c r="F2639" s="58" t="s">
        <v>942</v>
      </c>
    </row>
    <row r="2640" spans="1:6">
      <c r="A2640" s="58" t="s">
        <v>1911</v>
      </c>
      <c r="B2640" s="58" t="s">
        <v>942</v>
      </c>
      <c r="C2640" s="58" t="s">
        <v>224</v>
      </c>
      <c r="D2640" s="59" t="s">
        <v>3347</v>
      </c>
      <c r="E2640" s="78" t="s">
        <v>3341</v>
      </c>
      <c r="F2640" s="58" t="s">
        <v>942</v>
      </c>
    </row>
    <row r="2641" spans="1:6">
      <c r="A2641" s="58" t="s">
        <v>2859</v>
      </c>
      <c r="B2641" s="58" t="s">
        <v>942</v>
      </c>
      <c r="C2641" s="58" t="s">
        <v>224</v>
      </c>
      <c r="D2641" s="59" t="s">
        <v>3347</v>
      </c>
      <c r="E2641" s="78" t="s">
        <v>3341</v>
      </c>
      <c r="F2641" s="58" t="s">
        <v>942</v>
      </c>
    </row>
    <row r="2642" spans="1:6">
      <c r="A2642" s="58" t="s">
        <v>368</v>
      </c>
      <c r="B2642" s="58" t="s">
        <v>942</v>
      </c>
      <c r="C2642" s="58" t="s">
        <v>224</v>
      </c>
      <c r="D2642" s="59" t="s">
        <v>3347</v>
      </c>
      <c r="E2642" s="78" t="s">
        <v>3341</v>
      </c>
      <c r="F2642" s="58" t="s">
        <v>942</v>
      </c>
    </row>
    <row r="2643" spans="1:6">
      <c r="A2643" s="58" t="s">
        <v>3100</v>
      </c>
      <c r="B2643" s="58" t="s">
        <v>942</v>
      </c>
      <c r="C2643" s="58" t="s">
        <v>224</v>
      </c>
      <c r="D2643" s="59" t="s">
        <v>3347</v>
      </c>
      <c r="E2643" s="78" t="s">
        <v>3341</v>
      </c>
      <c r="F2643" s="58" t="s">
        <v>942</v>
      </c>
    </row>
    <row r="2644" spans="1:6">
      <c r="A2644" s="58" t="s">
        <v>359</v>
      </c>
      <c r="B2644" s="58" t="s">
        <v>942</v>
      </c>
      <c r="C2644" s="58" t="s">
        <v>224</v>
      </c>
      <c r="D2644" s="59" t="s">
        <v>3347</v>
      </c>
      <c r="E2644" s="78" t="s">
        <v>3341</v>
      </c>
      <c r="F2644" s="58" t="s">
        <v>942</v>
      </c>
    </row>
    <row r="2645" spans="1:6">
      <c r="A2645" s="58" t="s">
        <v>2861</v>
      </c>
      <c r="B2645" s="58" t="s">
        <v>942</v>
      </c>
      <c r="C2645" s="58" t="s">
        <v>224</v>
      </c>
      <c r="D2645" s="59" t="s">
        <v>3347</v>
      </c>
      <c r="E2645" s="78" t="s">
        <v>3341</v>
      </c>
      <c r="F2645" s="58" t="s">
        <v>942</v>
      </c>
    </row>
    <row r="2646" spans="1:6">
      <c r="A2646" s="58" t="s">
        <v>2044</v>
      </c>
      <c r="B2646" s="58" t="s">
        <v>942</v>
      </c>
      <c r="C2646" s="58" t="s">
        <v>224</v>
      </c>
      <c r="D2646" s="59" t="s">
        <v>3347</v>
      </c>
      <c r="E2646" s="78" t="s">
        <v>3341</v>
      </c>
      <c r="F2646" s="58" t="s">
        <v>942</v>
      </c>
    </row>
    <row r="2647" spans="1:6">
      <c r="A2647" s="58" t="s">
        <v>360</v>
      </c>
      <c r="B2647" s="58" t="s">
        <v>942</v>
      </c>
      <c r="C2647" s="58" t="s">
        <v>224</v>
      </c>
      <c r="D2647" s="59" t="s">
        <v>3347</v>
      </c>
      <c r="E2647" s="78" t="s">
        <v>3341</v>
      </c>
      <c r="F2647" s="58" t="s">
        <v>942</v>
      </c>
    </row>
    <row r="2648" spans="1:6">
      <c r="A2648" s="58" t="s">
        <v>2815</v>
      </c>
      <c r="B2648" s="58" t="s">
        <v>942</v>
      </c>
      <c r="C2648" s="58" t="s">
        <v>224</v>
      </c>
      <c r="D2648" s="59" t="s">
        <v>3347</v>
      </c>
      <c r="E2648" s="78" t="s">
        <v>3341</v>
      </c>
      <c r="F2648" s="58" t="s">
        <v>942</v>
      </c>
    </row>
    <row r="2649" spans="1:6">
      <c r="A2649" s="58" t="s">
        <v>2862</v>
      </c>
      <c r="B2649" s="58" t="s">
        <v>942</v>
      </c>
      <c r="C2649" s="58" t="s">
        <v>224</v>
      </c>
      <c r="D2649" s="59" t="s">
        <v>3347</v>
      </c>
      <c r="E2649" s="78" t="s">
        <v>3341</v>
      </c>
      <c r="F2649" s="58" t="s">
        <v>942</v>
      </c>
    </row>
    <row r="2650" spans="1:6">
      <c r="A2650" s="58" t="s">
        <v>1678</v>
      </c>
      <c r="B2650" s="58" t="s">
        <v>945</v>
      </c>
      <c r="C2650" s="58" t="s">
        <v>159</v>
      </c>
      <c r="D2650" s="59" t="s">
        <v>3347</v>
      </c>
      <c r="E2650" s="78" t="s">
        <v>3341</v>
      </c>
      <c r="F2650" s="58" t="s">
        <v>945</v>
      </c>
    </row>
    <row r="2651" spans="1:6">
      <c r="A2651" s="58" t="s">
        <v>1859</v>
      </c>
      <c r="B2651" s="58" t="s">
        <v>945</v>
      </c>
      <c r="C2651" s="58" t="s">
        <v>159</v>
      </c>
      <c r="D2651" s="59" t="s">
        <v>3347</v>
      </c>
      <c r="E2651" s="78" t="s">
        <v>3341</v>
      </c>
      <c r="F2651" s="58" t="s">
        <v>945</v>
      </c>
    </row>
    <row r="2652" spans="1:6">
      <c r="A2652" s="58" t="s">
        <v>1587</v>
      </c>
      <c r="B2652" s="58" t="s">
        <v>945</v>
      </c>
      <c r="C2652" s="58" t="s">
        <v>159</v>
      </c>
      <c r="D2652" s="59" t="s">
        <v>3347</v>
      </c>
      <c r="E2652" s="78" t="s">
        <v>3341</v>
      </c>
      <c r="F2652" s="58" t="s">
        <v>945</v>
      </c>
    </row>
    <row r="2653" spans="1:6">
      <c r="A2653" s="58" t="s">
        <v>2946</v>
      </c>
      <c r="B2653" s="58" t="s">
        <v>945</v>
      </c>
      <c r="C2653" s="58" t="s">
        <v>159</v>
      </c>
      <c r="D2653" s="59" t="s">
        <v>3347</v>
      </c>
      <c r="E2653" s="78" t="s">
        <v>3341</v>
      </c>
      <c r="F2653" s="58" t="s">
        <v>945</v>
      </c>
    </row>
    <row r="2654" spans="1:6">
      <c r="A2654" s="58" t="s">
        <v>2685</v>
      </c>
      <c r="B2654" s="58" t="s">
        <v>945</v>
      </c>
      <c r="C2654" s="58" t="s">
        <v>159</v>
      </c>
      <c r="D2654" s="59" t="s">
        <v>3347</v>
      </c>
      <c r="E2654" s="78" t="s">
        <v>3341</v>
      </c>
      <c r="F2654" s="58" t="s">
        <v>945</v>
      </c>
    </row>
    <row r="2655" spans="1:6">
      <c r="A2655" s="58" t="s">
        <v>2673</v>
      </c>
      <c r="B2655" s="58" t="s">
        <v>945</v>
      </c>
      <c r="C2655" s="58" t="s">
        <v>159</v>
      </c>
      <c r="D2655" s="59" t="s">
        <v>3347</v>
      </c>
      <c r="E2655" s="78" t="s">
        <v>3341</v>
      </c>
      <c r="F2655" s="58" t="s">
        <v>945</v>
      </c>
    </row>
    <row r="2656" spans="1:6">
      <c r="A2656" s="58" t="s">
        <v>2648</v>
      </c>
      <c r="B2656" s="58" t="s">
        <v>945</v>
      </c>
      <c r="C2656" s="58" t="s">
        <v>159</v>
      </c>
      <c r="D2656" s="59" t="s">
        <v>3347</v>
      </c>
      <c r="E2656" s="78" t="s">
        <v>3341</v>
      </c>
      <c r="F2656" s="58" t="s">
        <v>945</v>
      </c>
    </row>
    <row r="2657" spans="1:6">
      <c r="A2657" s="58" t="s">
        <v>2987</v>
      </c>
      <c r="B2657" s="58" t="s">
        <v>945</v>
      </c>
      <c r="C2657" s="58" t="s">
        <v>159</v>
      </c>
      <c r="D2657" s="59" t="s">
        <v>3347</v>
      </c>
      <c r="E2657" s="78" t="s">
        <v>3341</v>
      </c>
      <c r="F2657" s="58" t="s">
        <v>945</v>
      </c>
    </row>
    <row r="2658" spans="1:6">
      <c r="A2658" s="58" t="s">
        <v>2405</v>
      </c>
      <c r="B2658" s="58" t="s">
        <v>945</v>
      </c>
      <c r="C2658" s="58" t="s">
        <v>159</v>
      </c>
      <c r="D2658" s="59" t="s">
        <v>3347</v>
      </c>
      <c r="E2658" s="78" t="s">
        <v>3341</v>
      </c>
      <c r="F2658" s="58" t="s">
        <v>945</v>
      </c>
    </row>
    <row r="2659" spans="1:6">
      <c r="A2659" s="58" t="s">
        <v>3180</v>
      </c>
      <c r="B2659" s="58" t="s">
        <v>945</v>
      </c>
      <c r="C2659" s="58" t="s">
        <v>159</v>
      </c>
      <c r="D2659" s="59" t="s">
        <v>3347</v>
      </c>
      <c r="E2659" s="78" t="s">
        <v>3341</v>
      </c>
      <c r="F2659" s="58" t="s">
        <v>945</v>
      </c>
    </row>
    <row r="2660" spans="1:6">
      <c r="A2660" s="58" t="s">
        <v>2744</v>
      </c>
      <c r="B2660" s="58" t="s">
        <v>945</v>
      </c>
      <c r="C2660" s="58" t="s">
        <v>159</v>
      </c>
      <c r="D2660" s="59" t="s">
        <v>3347</v>
      </c>
      <c r="E2660" s="78" t="s">
        <v>3341</v>
      </c>
      <c r="F2660" s="58" t="s">
        <v>945</v>
      </c>
    </row>
    <row r="2661" spans="1:6">
      <c r="A2661" s="58" t="s">
        <v>3029</v>
      </c>
      <c r="B2661" s="58" t="s">
        <v>945</v>
      </c>
      <c r="C2661" s="58" t="s">
        <v>159</v>
      </c>
      <c r="D2661" s="59" t="s">
        <v>3347</v>
      </c>
      <c r="E2661" s="78" t="s">
        <v>3341</v>
      </c>
      <c r="F2661" s="58" t="s">
        <v>945</v>
      </c>
    </row>
    <row r="2662" spans="1:6">
      <c r="A2662" s="58" t="s">
        <v>1681</v>
      </c>
      <c r="B2662" s="58" t="s">
        <v>945</v>
      </c>
      <c r="C2662" s="58" t="s">
        <v>159</v>
      </c>
      <c r="D2662" s="59" t="s">
        <v>3347</v>
      </c>
      <c r="E2662" s="78" t="s">
        <v>3341</v>
      </c>
      <c r="F2662" s="58" t="s">
        <v>945</v>
      </c>
    </row>
    <row r="2663" spans="1:6">
      <c r="A2663" s="58" t="s">
        <v>1638</v>
      </c>
      <c r="B2663" s="58" t="s">
        <v>945</v>
      </c>
      <c r="C2663" s="58" t="s">
        <v>159</v>
      </c>
      <c r="D2663" s="59" t="s">
        <v>3347</v>
      </c>
      <c r="E2663" s="78" t="s">
        <v>3341</v>
      </c>
      <c r="F2663" s="58" t="s">
        <v>945</v>
      </c>
    </row>
    <row r="2664" spans="1:6">
      <c r="A2664" s="58" t="s">
        <v>1915</v>
      </c>
      <c r="B2664" s="58" t="s">
        <v>945</v>
      </c>
      <c r="C2664" s="58" t="s">
        <v>159</v>
      </c>
      <c r="D2664" s="59" t="s">
        <v>3347</v>
      </c>
      <c r="E2664" s="78" t="s">
        <v>3341</v>
      </c>
      <c r="F2664" s="58" t="s">
        <v>945</v>
      </c>
    </row>
    <row r="2665" spans="1:6">
      <c r="A2665" s="58" t="s">
        <v>2253</v>
      </c>
      <c r="B2665" s="58" t="s">
        <v>945</v>
      </c>
      <c r="C2665" s="58" t="s">
        <v>159</v>
      </c>
      <c r="D2665" s="59" t="s">
        <v>3347</v>
      </c>
      <c r="E2665" s="78" t="s">
        <v>3341</v>
      </c>
      <c r="F2665" s="58" t="s">
        <v>945</v>
      </c>
    </row>
    <row r="2666" spans="1:6">
      <c r="A2666" s="58" t="s">
        <v>3113</v>
      </c>
      <c r="B2666" s="58" t="s">
        <v>945</v>
      </c>
      <c r="C2666" s="58" t="s">
        <v>159</v>
      </c>
      <c r="D2666" s="59" t="s">
        <v>3347</v>
      </c>
      <c r="E2666" s="78" t="s">
        <v>3341</v>
      </c>
      <c r="F2666" s="58" t="s">
        <v>945</v>
      </c>
    </row>
    <row r="2667" spans="1:6">
      <c r="A2667" s="58" t="s">
        <v>2313</v>
      </c>
      <c r="B2667" s="58" t="s">
        <v>945</v>
      </c>
      <c r="C2667" s="58" t="s">
        <v>159</v>
      </c>
      <c r="D2667" s="59" t="s">
        <v>3347</v>
      </c>
      <c r="E2667" s="78" t="s">
        <v>3341</v>
      </c>
      <c r="F2667" s="58" t="s">
        <v>945</v>
      </c>
    </row>
    <row r="2668" spans="1:6">
      <c r="A2668" s="58" t="s">
        <v>2830</v>
      </c>
      <c r="B2668" s="58" t="s">
        <v>945</v>
      </c>
      <c r="C2668" s="58" t="s">
        <v>159</v>
      </c>
      <c r="D2668" s="59" t="s">
        <v>3347</v>
      </c>
      <c r="E2668" s="78" t="s">
        <v>3341</v>
      </c>
      <c r="F2668" s="58" t="s">
        <v>945</v>
      </c>
    </row>
    <row r="2669" spans="1:6">
      <c r="A2669" s="58" t="s">
        <v>2726</v>
      </c>
      <c r="B2669" s="58" t="s">
        <v>945</v>
      </c>
      <c r="C2669" s="58" t="s">
        <v>159</v>
      </c>
      <c r="D2669" s="59" t="s">
        <v>3347</v>
      </c>
      <c r="E2669" s="78" t="s">
        <v>3341</v>
      </c>
      <c r="F2669" s="58" t="s">
        <v>945</v>
      </c>
    </row>
    <row r="2670" spans="1:6">
      <c r="A2670" s="58" t="s">
        <v>243</v>
      </c>
      <c r="B2670" s="58" t="s">
        <v>945</v>
      </c>
      <c r="C2670" s="58" t="s">
        <v>159</v>
      </c>
      <c r="D2670" s="59" t="s">
        <v>3347</v>
      </c>
      <c r="E2670" s="78" t="s">
        <v>3341</v>
      </c>
      <c r="F2670" s="58" t="s">
        <v>945</v>
      </c>
    </row>
    <row r="2671" spans="1:6">
      <c r="A2671" s="58" t="s">
        <v>2875</v>
      </c>
      <c r="B2671" s="58" t="s">
        <v>945</v>
      </c>
      <c r="C2671" s="58" t="s">
        <v>159</v>
      </c>
      <c r="D2671" s="59" t="s">
        <v>3347</v>
      </c>
      <c r="E2671" s="78" t="s">
        <v>3341</v>
      </c>
      <c r="F2671" s="58" t="s">
        <v>945</v>
      </c>
    </row>
    <row r="2672" spans="1:6">
      <c r="A2672" s="58" t="s">
        <v>1949</v>
      </c>
      <c r="B2672" s="58" t="s">
        <v>945</v>
      </c>
      <c r="C2672" s="58" t="s">
        <v>159</v>
      </c>
      <c r="D2672" s="59" t="s">
        <v>3347</v>
      </c>
      <c r="E2672" s="78" t="s">
        <v>3341</v>
      </c>
      <c r="F2672" s="58" t="s">
        <v>945</v>
      </c>
    </row>
    <row r="2673" spans="1:6">
      <c r="A2673" s="58" t="s">
        <v>2359</v>
      </c>
      <c r="B2673" s="58" t="s">
        <v>945</v>
      </c>
      <c r="C2673" s="58" t="s">
        <v>159</v>
      </c>
      <c r="D2673" s="59" t="s">
        <v>3347</v>
      </c>
      <c r="E2673" s="78" t="s">
        <v>3341</v>
      </c>
      <c r="F2673" s="58" t="s">
        <v>945</v>
      </c>
    </row>
    <row r="2674" spans="1:6">
      <c r="A2674" s="58" t="s">
        <v>2388</v>
      </c>
      <c r="B2674" s="58" t="s">
        <v>945</v>
      </c>
      <c r="C2674" s="58" t="s">
        <v>159</v>
      </c>
      <c r="D2674" s="59" t="s">
        <v>3347</v>
      </c>
      <c r="E2674" s="78" t="s">
        <v>3341</v>
      </c>
      <c r="F2674" s="58" t="s">
        <v>945</v>
      </c>
    </row>
    <row r="2675" spans="1:6">
      <c r="A2675" s="58" t="s">
        <v>2876</v>
      </c>
      <c r="B2675" s="58" t="s">
        <v>945</v>
      </c>
      <c r="C2675" s="58" t="s">
        <v>159</v>
      </c>
      <c r="D2675" s="59" t="s">
        <v>3347</v>
      </c>
      <c r="E2675" s="78" t="s">
        <v>3341</v>
      </c>
      <c r="F2675" s="58" t="s">
        <v>945</v>
      </c>
    </row>
    <row r="2676" spans="1:6">
      <c r="A2676" s="58" t="s">
        <v>2949</v>
      </c>
      <c r="B2676" s="58" t="s">
        <v>945</v>
      </c>
      <c r="C2676" s="58" t="s">
        <v>159</v>
      </c>
      <c r="D2676" s="59" t="s">
        <v>3347</v>
      </c>
      <c r="E2676" s="78" t="s">
        <v>3341</v>
      </c>
      <c r="F2676" s="58" t="s">
        <v>945</v>
      </c>
    </row>
    <row r="2677" spans="1:6">
      <c r="A2677" s="58" t="s">
        <v>2572</v>
      </c>
      <c r="B2677" s="58" t="s">
        <v>945</v>
      </c>
      <c r="C2677" s="58" t="s">
        <v>159</v>
      </c>
      <c r="D2677" s="59" t="s">
        <v>3347</v>
      </c>
      <c r="E2677" s="78" t="s">
        <v>3341</v>
      </c>
      <c r="F2677" s="58" t="s">
        <v>945</v>
      </c>
    </row>
    <row r="2678" spans="1:6">
      <c r="A2678" s="58" t="s">
        <v>2738</v>
      </c>
      <c r="B2678" s="58" t="s">
        <v>945</v>
      </c>
      <c r="C2678" s="58" t="s">
        <v>159</v>
      </c>
      <c r="D2678" s="59" t="s">
        <v>3347</v>
      </c>
      <c r="E2678" s="78" t="s">
        <v>3341</v>
      </c>
      <c r="F2678" s="58" t="s">
        <v>945</v>
      </c>
    </row>
    <row r="2679" spans="1:6">
      <c r="A2679" s="58" t="s">
        <v>1923</v>
      </c>
      <c r="B2679" s="58" t="s">
        <v>945</v>
      </c>
      <c r="C2679" s="58" t="s">
        <v>159</v>
      </c>
      <c r="D2679" s="59" t="s">
        <v>3347</v>
      </c>
      <c r="E2679" s="78" t="s">
        <v>3341</v>
      </c>
      <c r="F2679" s="58" t="s">
        <v>945</v>
      </c>
    </row>
    <row r="2680" spans="1:6">
      <c r="A2680" s="58" t="s">
        <v>1937</v>
      </c>
      <c r="B2680" s="58" t="s">
        <v>945</v>
      </c>
      <c r="C2680" s="58" t="s">
        <v>159</v>
      </c>
      <c r="D2680" s="59" t="s">
        <v>3347</v>
      </c>
      <c r="E2680" s="78" t="s">
        <v>3341</v>
      </c>
      <c r="F2680" s="58" t="s">
        <v>945</v>
      </c>
    </row>
    <row r="2681" spans="1:6">
      <c r="A2681" s="58" t="s">
        <v>2002</v>
      </c>
      <c r="B2681" s="58" t="s">
        <v>945</v>
      </c>
      <c r="C2681" s="58" t="s">
        <v>159</v>
      </c>
      <c r="D2681" s="59" t="s">
        <v>3347</v>
      </c>
      <c r="E2681" s="78" t="s">
        <v>3341</v>
      </c>
      <c r="F2681" s="58" t="s">
        <v>945</v>
      </c>
    </row>
    <row r="2682" spans="1:6">
      <c r="A2682" s="58" t="s">
        <v>2361</v>
      </c>
      <c r="B2682" s="58" t="s">
        <v>945</v>
      </c>
      <c r="C2682" s="58" t="s">
        <v>159</v>
      </c>
      <c r="D2682" s="59" t="s">
        <v>3347</v>
      </c>
      <c r="E2682" s="78" t="s">
        <v>3341</v>
      </c>
      <c r="F2682" s="58" t="s">
        <v>945</v>
      </c>
    </row>
    <row r="2683" spans="1:6">
      <c r="A2683" s="58" t="s">
        <v>2691</v>
      </c>
      <c r="B2683" s="58" t="s">
        <v>945</v>
      </c>
      <c r="C2683" s="58" t="s">
        <v>159</v>
      </c>
      <c r="D2683" s="59" t="s">
        <v>3347</v>
      </c>
      <c r="E2683" s="78" t="s">
        <v>3341</v>
      </c>
      <c r="F2683" s="58" t="s">
        <v>945</v>
      </c>
    </row>
    <row r="2684" spans="1:6">
      <c r="A2684" s="58" t="s">
        <v>2995</v>
      </c>
      <c r="B2684" s="58" t="s">
        <v>945</v>
      </c>
      <c r="C2684" s="58" t="s">
        <v>159</v>
      </c>
      <c r="D2684" s="59" t="s">
        <v>3347</v>
      </c>
      <c r="E2684" s="78" t="s">
        <v>3341</v>
      </c>
      <c r="F2684" s="58" t="s">
        <v>945</v>
      </c>
    </row>
    <row r="2685" spans="1:6">
      <c r="A2685" s="58" t="s">
        <v>2032</v>
      </c>
      <c r="B2685" s="58" t="s">
        <v>945</v>
      </c>
      <c r="C2685" s="58" t="s">
        <v>159</v>
      </c>
      <c r="D2685" s="59" t="s">
        <v>3347</v>
      </c>
      <c r="E2685" s="78" t="s">
        <v>3341</v>
      </c>
      <c r="F2685" s="58" t="s">
        <v>945</v>
      </c>
    </row>
    <row r="2686" spans="1:6">
      <c r="A2686" s="58" t="s">
        <v>2627</v>
      </c>
      <c r="B2686" s="58" t="s">
        <v>945</v>
      </c>
      <c r="C2686" s="58" t="s">
        <v>3357</v>
      </c>
      <c r="D2686" s="59" t="s">
        <v>3347</v>
      </c>
      <c r="E2686" s="78" t="s">
        <v>3341</v>
      </c>
      <c r="F2686" s="58" t="s">
        <v>945</v>
      </c>
    </row>
    <row r="2687" spans="1:6">
      <c r="A2687" s="58" t="s">
        <v>1958</v>
      </c>
      <c r="B2687" s="58" t="s">
        <v>945</v>
      </c>
      <c r="C2687" s="58" t="s">
        <v>3357</v>
      </c>
      <c r="D2687" s="59" t="s">
        <v>3347</v>
      </c>
      <c r="E2687" s="78" t="s">
        <v>3341</v>
      </c>
      <c r="F2687" s="58" t="s">
        <v>945</v>
      </c>
    </row>
    <row r="2688" spans="1:6">
      <c r="A2688" s="58" t="s">
        <v>2766</v>
      </c>
      <c r="B2688" s="58" t="s">
        <v>945</v>
      </c>
      <c r="C2688" s="58" t="s">
        <v>3357</v>
      </c>
      <c r="D2688" s="59" t="s">
        <v>3347</v>
      </c>
      <c r="E2688" s="78" t="s">
        <v>3341</v>
      </c>
      <c r="F2688" s="58" t="s">
        <v>945</v>
      </c>
    </row>
    <row r="2689" spans="1:6">
      <c r="A2689" s="58" t="s">
        <v>3020</v>
      </c>
      <c r="B2689" s="58" t="s">
        <v>945</v>
      </c>
      <c r="C2689" s="58" t="s">
        <v>3357</v>
      </c>
      <c r="D2689" s="59" t="s">
        <v>3347</v>
      </c>
      <c r="E2689" s="78" t="s">
        <v>3341</v>
      </c>
      <c r="F2689" s="58" t="s">
        <v>945</v>
      </c>
    </row>
    <row r="2690" spans="1:6">
      <c r="A2690" s="58" t="s">
        <v>2916</v>
      </c>
      <c r="B2690" s="58" t="s">
        <v>945</v>
      </c>
      <c r="C2690" s="58" t="s">
        <v>3357</v>
      </c>
      <c r="D2690" s="59" t="s">
        <v>3347</v>
      </c>
      <c r="E2690" s="78" t="s">
        <v>3341</v>
      </c>
      <c r="F2690" s="58" t="s">
        <v>945</v>
      </c>
    </row>
    <row r="2691" spans="1:6">
      <c r="A2691" s="58" t="s">
        <v>2964</v>
      </c>
      <c r="B2691" s="58" t="s">
        <v>945</v>
      </c>
      <c r="C2691" s="58" t="s">
        <v>3357</v>
      </c>
      <c r="D2691" s="59" t="s">
        <v>3347</v>
      </c>
      <c r="E2691" s="78" t="s">
        <v>3341</v>
      </c>
      <c r="F2691" s="58" t="s">
        <v>945</v>
      </c>
    </row>
    <row r="2692" spans="1:6">
      <c r="A2692" s="58" t="s">
        <v>1734</v>
      </c>
      <c r="B2692" s="58" t="s">
        <v>945</v>
      </c>
      <c r="C2692" s="58" t="s">
        <v>3357</v>
      </c>
      <c r="D2692" s="59" t="s">
        <v>3347</v>
      </c>
      <c r="E2692" s="78" t="s">
        <v>3341</v>
      </c>
      <c r="F2692" s="58" t="s">
        <v>945</v>
      </c>
    </row>
    <row r="2693" spans="1:6">
      <c r="A2693" s="58" t="s">
        <v>2712</v>
      </c>
      <c r="B2693" s="58" t="s">
        <v>945</v>
      </c>
      <c r="C2693" s="58" t="s">
        <v>3357</v>
      </c>
      <c r="D2693" s="59" t="s">
        <v>3347</v>
      </c>
      <c r="E2693" s="78" t="s">
        <v>3341</v>
      </c>
      <c r="F2693" s="58" t="s">
        <v>945</v>
      </c>
    </row>
    <row r="2694" spans="1:6">
      <c r="A2694" s="58" t="s">
        <v>2796</v>
      </c>
      <c r="B2694" s="58" t="s">
        <v>945</v>
      </c>
      <c r="C2694" s="58" t="s">
        <v>3357</v>
      </c>
      <c r="D2694" s="59" t="s">
        <v>3347</v>
      </c>
      <c r="E2694" s="78" t="s">
        <v>3341</v>
      </c>
      <c r="F2694" s="58" t="s">
        <v>945</v>
      </c>
    </row>
    <row r="2695" spans="1:6">
      <c r="A2695" s="58" t="s">
        <v>1644</v>
      </c>
      <c r="B2695" s="58" t="s">
        <v>945</v>
      </c>
      <c r="C2695" s="58" t="s">
        <v>3357</v>
      </c>
      <c r="D2695" s="59" t="s">
        <v>3347</v>
      </c>
      <c r="E2695" s="78" t="s">
        <v>3341</v>
      </c>
      <c r="F2695" s="58" t="s">
        <v>945</v>
      </c>
    </row>
    <row r="2696" spans="1:6">
      <c r="A2696" s="58" t="s">
        <v>2771</v>
      </c>
      <c r="B2696" s="58" t="s">
        <v>945</v>
      </c>
      <c r="C2696" s="58" t="s">
        <v>3357</v>
      </c>
      <c r="D2696" s="59" t="s">
        <v>3347</v>
      </c>
      <c r="E2696" s="78" t="s">
        <v>3341</v>
      </c>
      <c r="F2696" s="58" t="s">
        <v>945</v>
      </c>
    </row>
    <row r="2697" spans="1:6">
      <c r="A2697" s="58" t="s">
        <v>2339</v>
      </c>
      <c r="B2697" s="58" t="s">
        <v>945</v>
      </c>
      <c r="C2697" s="58" t="s">
        <v>3357</v>
      </c>
      <c r="D2697" s="59" t="s">
        <v>3347</v>
      </c>
      <c r="E2697" s="78" t="s">
        <v>3341</v>
      </c>
      <c r="F2697" s="58" t="s">
        <v>945</v>
      </c>
    </row>
    <row r="2698" spans="1:6">
      <c r="A2698" s="58" t="s">
        <v>2999</v>
      </c>
      <c r="B2698" s="58" t="s">
        <v>945</v>
      </c>
      <c r="C2698" s="58" t="s">
        <v>3357</v>
      </c>
      <c r="D2698" s="59" t="s">
        <v>3347</v>
      </c>
      <c r="E2698" s="78" t="s">
        <v>3341</v>
      </c>
      <c r="F2698" s="58" t="s">
        <v>945</v>
      </c>
    </row>
    <row r="2699" spans="1:6">
      <c r="A2699" s="58" t="s">
        <v>2181</v>
      </c>
      <c r="B2699" s="58" t="s">
        <v>945</v>
      </c>
      <c r="C2699" s="58" t="s">
        <v>3357</v>
      </c>
      <c r="D2699" s="59" t="s">
        <v>3347</v>
      </c>
      <c r="E2699" s="78" t="s">
        <v>3341</v>
      </c>
      <c r="F2699" s="58" t="s">
        <v>945</v>
      </c>
    </row>
    <row r="2700" spans="1:6">
      <c r="A2700" s="58" t="s">
        <v>1877</v>
      </c>
      <c r="B2700" s="58" t="s">
        <v>945</v>
      </c>
      <c r="C2700" s="58" t="s">
        <v>3357</v>
      </c>
      <c r="D2700" s="59" t="s">
        <v>3347</v>
      </c>
      <c r="E2700" s="78" t="s">
        <v>3341</v>
      </c>
      <c r="F2700" s="58" t="s">
        <v>945</v>
      </c>
    </row>
    <row r="2701" spans="1:6">
      <c r="A2701" s="58" t="s">
        <v>2713</v>
      </c>
      <c r="B2701" s="58" t="s">
        <v>945</v>
      </c>
      <c r="C2701" s="58" t="s">
        <v>3357</v>
      </c>
      <c r="D2701" s="59" t="s">
        <v>3347</v>
      </c>
      <c r="E2701" s="78" t="s">
        <v>3341</v>
      </c>
      <c r="F2701" s="58" t="s">
        <v>945</v>
      </c>
    </row>
    <row r="2702" spans="1:6">
      <c r="A2702" s="58" t="s">
        <v>2555</v>
      </c>
      <c r="B2702" s="58" t="s">
        <v>945</v>
      </c>
      <c r="C2702" s="58" t="s">
        <v>3357</v>
      </c>
      <c r="D2702" s="59" t="s">
        <v>3347</v>
      </c>
      <c r="E2702" s="78" t="s">
        <v>3341</v>
      </c>
      <c r="F2702" s="58" t="s">
        <v>945</v>
      </c>
    </row>
    <row r="2703" spans="1:6">
      <c r="A2703" s="58" t="s">
        <v>1928</v>
      </c>
      <c r="B2703" s="58" t="s">
        <v>945</v>
      </c>
      <c r="C2703" s="58" t="s">
        <v>3357</v>
      </c>
      <c r="D2703" s="59" t="s">
        <v>3347</v>
      </c>
      <c r="E2703" s="78" t="s">
        <v>3341</v>
      </c>
      <c r="F2703" s="58" t="s">
        <v>945</v>
      </c>
    </row>
    <row r="2704" spans="1:6">
      <c r="A2704" s="58" t="s">
        <v>1930</v>
      </c>
      <c r="B2704" s="58" t="s">
        <v>945</v>
      </c>
      <c r="C2704" s="58" t="s">
        <v>3357</v>
      </c>
      <c r="D2704" s="59" t="s">
        <v>3347</v>
      </c>
      <c r="E2704" s="78" t="s">
        <v>3341</v>
      </c>
      <c r="F2704" s="58" t="s">
        <v>945</v>
      </c>
    </row>
    <row r="2705" spans="1:6">
      <c r="A2705" s="58" t="s">
        <v>3064</v>
      </c>
      <c r="B2705" s="58" t="s">
        <v>945</v>
      </c>
      <c r="C2705" s="58" t="s">
        <v>3357</v>
      </c>
      <c r="D2705" s="59" t="s">
        <v>3347</v>
      </c>
      <c r="E2705" s="78" t="s">
        <v>3341</v>
      </c>
      <c r="F2705" s="58" t="s">
        <v>945</v>
      </c>
    </row>
    <row r="2706" spans="1:6">
      <c r="A2706" s="58" t="s">
        <v>2699</v>
      </c>
      <c r="B2706" s="58" t="s">
        <v>945</v>
      </c>
      <c r="C2706" s="58" t="s">
        <v>3357</v>
      </c>
      <c r="D2706" s="59" t="s">
        <v>3347</v>
      </c>
      <c r="E2706" s="78" t="s">
        <v>3341</v>
      </c>
      <c r="F2706" s="58" t="s">
        <v>945</v>
      </c>
    </row>
    <row r="2707" spans="1:6">
      <c r="A2707" s="58" t="s">
        <v>2185</v>
      </c>
      <c r="B2707" s="58" t="s">
        <v>945</v>
      </c>
      <c r="C2707" s="58" t="s">
        <v>3357</v>
      </c>
      <c r="D2707" s="59" t="s">
        <v>3347</v>
      </c>
      <c r="E2707" s="78" t="s">
        <v>3341</v>
      </c>
      <c r="F2707" s="58" t="s">
        <v>945</v>
      </c>
    </row>
    <row r="2708" spans="1:6">
      <c r="A2708" s="58" t="s">
        <v>2399</v>
      </c>
      <c r="B2708" s="58" t="s">
        <v>945</v>
      </c>
      <c r="C2708" s="58" t="s">
        <v>3357</v>
      </c>
      <c r="D2708" s="59" t="s">
        <v>3347</v>
      </c>
      <c r="E2708" s="78" t="s">
        <v>3341</v>
      </c>
      <c r="F2708" s="58" t="s">
        <v>945</v>
      </c>
    </row>
    <row r="2709" spans="1:6">
      <c r="A2709" s="58" t="s">
        <v>3037</v>
      </c>
      <c r="B2709" s="58" t="s">
        <v>945</v>
      </c>
      <c r="C2709" s="58" t="s">
        <v>3357</v>
      </c>
      <c r="D2709" s="59" t="s">
        <v>3347</v>
      </c>
      <c r="E2709" s="78" t="s">
        <v>3341</v>
      </c>
      <c r="F2709" s="58" t="s">
        <v>945</v>
      </c>
    </row>
    <row r="2710" spans="1:6">
      <c r="A2710" s="58" t="s">
        <v>2800</v>
      </c>
      <c r="B2710" s="58" t="s">
        <v>945</v>
      </c>
      <c r="C2710" s="58" t="s">
        <v>3357</v>
      </c>
      <c r="D2710" s="59" t="s">
        <v>3347</v>
      </c>
      <c r="E2710" s="78" t="s">
        <v>3341</v>
      </c>
      <c r="F2710" s="58" t="s">
        <v>945</v>
      </c>
    </row>
    <row r="2711" spans="1:6">
      <c r="A2711" s="58" t="s">
        <v>449</v>
      </c>
      <c r="B2711" s="58" t="s">
        <v>945</v>
      </c>
      <c r="C2711" s="58" t="s">
        <v>3357</v>
      </c>
      <c r="D2711" s="59" t="s">
        <v>3347</v>
      </c>
      <c r="E2711" s="78" t="s">
        <v>3341</v>
      </c>
      <c r="F2711" s="58" t="s">
        <v>945</v>
      </c>
    </row>
    <row r="2712" spans="1:6">
      <c r="A2712" s="58" t="s">
        <v>2403</v>
      </c>
      <c r="B2712" s="58" t="s">
        <v>945</v>
      </c>
      <c r="C2712" s="58" t="s">
        <v>3357</v>
      </c>
      <c r="D2712" s="59" t="s">
        <v>3347</v>
      </c>
      <c r="E2712" s="78" t="s">
        <v>3341</v>
      </c>
      <c r="F2712" s="58" t="s">
        <v>945</v>
      </c>
    </row>
    <row r="2713" spans="1:6">
      <c r="A2713" s="58" t="s">
        <v>2714</v>
      </c>
      <c r="B2713" s="58" t="s">
        <v>945</v>
      </c>
      <c r="C2713" s="58" t="s">
        <v>3357</v>
      </c>
      <c r="D2713" s="59" t="s">
        <v>3347</v>
      </c>
      <c r="E2713" s="78" t="s">
        <v>3341</v>
      </c>
      <c r="F2713" s="58" t="s">
        <v>945</v>
      </c>
    </row>
    <row r="2714" spans="1:6">
      <c r="A2714" s="58" t="s">
        <v>2512</v>
      </c>
      <c r="B2714" s="58" t="s">
        <v>945</v>
      </c>
      <c r="C2714" s="58" t="s">
        <v>3357</v>
      </c>
      <c r="D2714" s="59" t="s">
        <v>3347</v>
      </c>
      <c r="E2714" s="78" t="s">
        <v>3341</v>
      </c>
      <c r="F2714" s="58" t="s">
        <v>945</v>
      </c>
    </row>
    <row r="2715" spans="1:6">
      <c r="A2715" s="58" t="s">
        <v>1690</v>
      </c>
      <c r="B2715" s="58" t="s">
        <v>945</v>
      </c>
      <c r="C2715" s="58" t="s">
        <v>3357</v>
      </c>
      <c r="D2715" s="59" t="s">
        <v>3347</v>
      </c>
      <c r="E2715" s="78" t="s">
        <v>3341</v>
      </c>
      <c r="F2715" s="58" t="s">
        <v>945</v>
      </c>
    </row>
    <row r="2716" spans="1:6">
      <c r="A2716" s="58" t="s">
        <v>2047</v>
      </c>
      <c r="B2716" s="58" t="s">
        <v>945</v>
      </c>
      <c r="C2716" s="58" t="s">
        <v>3357</v>
      </c>
      <c r="D2716" s="59" t="s">
        <v>3347</v>
      </c>
      <c r="E2716" s="78" t="s">
        <v>3341</v>
      </c>
      <c r="F2716" s="58" t="s">
        <v>945</v>
      </c>
    </row>
    <row r="2717" spans="1:6">
      <c r="A2717" s="58" t="s">
        <v>3053</v>
      </c>
      <c r="B2717" s="58" t="s">
        <v>945</v>
      </c>
      <c r="C2717" s="58" t="s">
        <v>3357</v>
      </c>
      <c r="D2717" s="59" t="s">
        <v>3347</v>
      </c>
      <c r="E2717" s="78" t="s">
        <v>3341</v>
      </c>
      <c r="F2717" s="58" t="s">
        <v>945</v>
      </c>
    </row>
    <row r="2718" spans="1:6">
      <c r="A2718" s="58" t="s">
        <v>2331</v>
      </c>
      <c r="B2718" s="58" t="s">
        <v>945</v>
      </c>
      <c r="C2718" s="58" t="s">
        <v>3357</v>
      </c>
      <c r="D2718" s="59" t="s">
        <v>3347</v>
      </c>
      <c r="E2718" s="78" t="s">
        <v>3341</v>
      </c>
      <c r="F2718" s="58" t="s">
        <v>945</v>
      </c>
    </row>
    <row r="2719" spans="1:6">
      <c r="A2719" s="58" t="s">
        <v>2676</v>
      </c>
      <c r="B2719" s="58" t="s">
        <v>945</v>
      </c>
      <c r="C2719" s="58" t="s">
        <v>3357</v>
      </c>
      <c r="D2719" s="59" t="s">
        <v>3347</v>
      </c>
      <c r="E2719" s="78" t="s">
        <v>3341</v>
      </c>
      <c r="F2719" s="58" t="s">
        <v>945</v>
      </c>
    </row>
    <row r="2720" spans="1:6">
      <c r="A2720" s="58" t="s">
        <v>1648</v>
      </c>
      <c r="B2720" s="58" t="s">
        <v>945</v>
      </c>
      <c r="C2720" s="58" t="s">
        <v>3357</v>
      </c>
      <c r="D2720" s="59" t="s">
        <v>3347</v>
      </c>
      <c r="E2720" s="78" t="s">
        <v>3341</v>
      </c>
      <c r="F2720" s="58" t="s">
        <v>945</v>
      </c>
    </row>
    <row r="2721" spans="1:6">
      <c r="A2721" s="58" t="s">
        <v>2091</v>
      </c>
      <c r="B2721" s="58" t="s">
        <v>3292</v>
      </c>
      <c r="C2721" s="58" t="s">
        <v>3350</v>
      </c>
      <c r="D2721" s="59" t="s">
        <v>3347</v>
      </c>
      <c r="E2721" s="78" t="s">
        <v>3341</v>
      </c>
      <c r="F2721" s="58" t="s">
        <v>3292</v>
      </c>
    </row>
    <row r="2722" spans="1:6">
      <c r="A2722" s="58" t="s">
        <v>1912</v>
      </c>
      <c r="B2722" s="58" t="s">
        <v>3292</v>
      </c>
      <c r="C2722" s="58" t="s">
        <v>3350</v>
      </c>
      <c r="D2722" s="59" t="s">
        <v>3347</v>
      </c>
      <c r="E2722" s="78" t="s">
        <v>3341</v>
      </c>
      <c r="F2722" s="58" t="s">
        <v>3292</v>
      </c>
    </row>
    <row r="2723" spans="1:6">
      <c r="A2723" s="58" t="s">
        <v>2050</v>
      </c>
      <c r="B2723" s="58" t="s">
        <v>3292</v>
      </c>
      <c r="C2723" s="58" t="s">
        <v>3350</v>
      </c>
      <c r="D2723" s="59" t="s">
        <v>3347</v>
      </c>
      <c r="E2723" s="78" t="s">
        <v>3341</v>
      </c>
      <c r="F2723" s="58" t="s">
        <v>3292</v>
      </c>
    </row>
    <row r="2724" spans="1:6">
      <c r="A2724" s="58" t="s">
        <v>2258</v>
      </c>
      <c r="B2724" s="58" t="s">
        <v>3292</v>
      </c>
      <c r="C2724" s="58" t="s">
        <v>3350</v>
      </c>
      <c r="D2724" s="59" t="s">
        <v>3347</v>
      </c>
      <c r="E2724" s="78" t="s">
        <v>3341</v>
      </c>
      <c r="F2724" s="58" t="s">
        <v>3292</v>
      </c>
    </row>
    <row r="2725" spans="1:6">
      <c r="A2725" s="58" t="s">
        <v>3141</v>
      </c>
      <c r="B2725" s="58" t="s">
        <v>3292</v>
      </c>
      <c r="C2725" s="58" t="s">
        <v>3350</v>
      </c>
      <c r="D2725" s="59" t="s">
        <v>3347</v>
      </c>
      <c r="E2725" s="78" t="s">
        <v>3341</v>
      </c>
      <c r="F2725" s="58" t="s">
        <v>3292</v>
      </c>
    </row>
    <row r="2726" spans="1:6">
      <c r="A2726" s="58" t="s">
        <v>2721</v>
      </c>
      <c r="B2726" s="58" t="s">
        <v>3292</v>
      </c>
      <c r="C2726" s="58" t="s">
        <v>3350</v>
      </c>
      <c r="D2726" s="59" t="s">
        <v>3347</v>
      </c>
      <c r="E2726" s="78" t="s">
        <v>3341</v>
      </c>
      <c r="F2726" s="58" t="s">
        <v>3292</v>
      </c>
    </row>
    <row r="2727" spans="1:6">
      <c r="A2727" s="58" t="s">
        <v>2598</v>
      </c>
      <c r="B2727" s="58" t="s">
        <v>3292</v>
      </c>
      <c r="C2727" s="58" t="s">
        <v>3350</v>
      </c>
      <c r="D2727" s="59" t="s">
        <v>3347</v>
      </c>
      <c r="E2727" s="78" t="s">
        <v>3341</v>
      </c>
      <c r="F2727" s="58" t="s">
        <v>3292</v>
      </c>
    </row>
    <row r="2728" spans="1:6">
      <c r="A2728" s="58" t="s">
        <v>2217</v>
      </c>
      <c r="B2728" s="58" t="s">
        <v>3292</v>
      </c>
      <c r="C2728" s="58" t="s">
        <v>3350</v>
      </c>
      <c r="D2728" s="59" t="s">
        <v>3347</v>
      </c>
      <c r="E2728" s="78" t="s">
        <v>3341</v>
      </c>
      <c r="F2728" s="58" t="s">
        <v>3292</v>
      </c>
    </row>
    <row r="2729" spans="1:6">
      <c r="A2729" s="58" t="s">
        <v>2637</v>
      </c>
      <c r="B2729" s="58" t="s">
        <v>3292</v>
      </c>
      <c r="C2729" s="58" t="s">
        <v>3350</v>
      </c>
      <c r="D2729" s="59" t="s">
        <v>3347</v>
      </c>
      <c r="E2729" s="78" t="s">
        <v>3341</v>
      </c>
      <c r="F2729" s="58" t="s">
        <v>3292</v>
      </c>
    </row>
    <row r="2730" spans="1:6">
      <c r="A2730" s="58" t="s">
        <v>2334</v>
      </c>
      <c r="B2730" s="58" t="s">
        <v>3292</v>
      </c>
      <c r="C2730" s="58" t="s">
        <v>3350</v>
      </c>
      <c r="D2730" s="59" t="s">
        <v>3347</v>
      </c>
      <c r="E2730" s="78" t="s">
        <v>3341</v>
      </c>
      <c r="F2730" s="58" t="s">
        <v>3292</v>
      </c>
    </row>
    <row r="2731" spans="1:6">
      <c r="A2731" s="58" t="s">
        <v>1787</v>
      </c>
      <c r="B2731" s="58" t="s">
        <v>3292</v>
      </c>
      <c r="C2731" s="58" t="s">
        <v>3350</v>
      </c>
      <c r="D2731" s="59" t="s">
        <v>3347</v>
      </c>
      <c r="E2731" s="78" t="s">
        <v>3341</v>
      </c>
      <c r="F2731" s="58" t="s">
        <v>3292</v>
      </c>
    </row>
    <row r="2732" spans="1:6">
      <c r="A2732" s="58" t="s">
        <v>2285</v>
      </c>
      <c r="B2732" s="58" t="s">
        <v>3292</v>
      </c>
      <c r="C2732" s="58" t="s">
        <v>3350</v>
      </c>
      <c r="D2732" s="59" t="s">
        <v>3347</v>
      </c>
      <c r="E2732" s="78" t="s">
        <v>3341</v>
      </c>
      <c r="F2732" s="58" t="s">
        <v>3292</v>
      </c>
    </row>
    <row r="2733" spans="1:6">
      <c r="A2733" s="58" t="s">
        <v>1723</v>
      </c>
      <c r="B2733" s="58" t="s">
        <v>3292</v>
      </c>
      <c r="C2733" s="58" t="s">
        <v>3350</v>
      </c>
      <c r="D2733" s="59" t="s">
        <v>3347</v>
      </c>
      <c r="E2733" s="78" t="s">
        <v>3341</v>
      </c>
      <c r="F2733" s="58" t="s">
        <v>3292</v>
      </c>
    </row>
    <row r="2734" spans="1:6">
      <c r="A2734" s="58" t="s">
        <v>1900</v>
      </c>
      <c r="B2734" s="58" t="s">
        <v>3292</v>
      </c>
      <c r="C2734" s="58" t="s">
        <v>3350</v>
      </c>
      <c r="D2734" s="59" t="s">
        <v>3347</v>
      </c>
      <c r="E2734" s="78" t="s">
        <v>3341</v>
      </c>
      <c r="F2734" s="58" t="s">
        <v>3292</v>
      </c>
    </row>
    <row r="2735" spans="1:6">
      <c r="A2735" s="58" t="s">
        <v>1901</v>
      </c>
      <c r="B2735" s="58" t="s">
        <v>3292</v>
      </c>
      <c r="C2735" s="58" t="s">
        <v>3350</v>
      </c>
      <c r="D2735" s="59" t="s">
        <v>3347</v>
      </c>
      <c r="E2735" s="78" t="s">
        <v>3341</v>
      </c>
      <c r="F2735" s="58" t="s">
        <v>3292</v>
      </c>
    </row>
    <row r="2736" spans="1:6">
      <c r="A2736" s="58" t="s">
        <v>2535</v>
      </c>
      <c r="B2736" s="58" t="s">
        <v>3292</v>
      </c>
      <c r="C2736" s="58" t="s">
        <v>3350</v>
      </c>
      <c r="D2736" s="59" t="s">
        <v>3347</v>
      </c>
      <c r="E2736" s="78" t="s">
        <v>3341</v>
      </c>
      <c r="F2736" s="58" t="s">
        <v>3292</v>
      </c>
    </row>
    <row r="2737" spans="1:6">
      <c r="A2737" s="58" t="s">
        <v>1725</v>
      </c>
      <c r="B2737" s="58" t="s">
        <v>3292</v>
      </c>
      <c r="C2737" s="58" t="s">
        <v>3350</v>
      </c>
      <c r="D2737" s="59" t="s">
        <v>3347</v>
      </c>
      <c r="E2737" s="78" t="s">
        <v>3341</v>
      </c>
      <c r="F2737" s="58" t="s">
        <v>3292</v>
      </c>
    </row>
    <row r="2738" spans="1:6">
      <c r="A2738" s="58" t="s">
        <v>1793</v>
      </c>
      <c r="B2738" s="58" t="s">
        <v>3292</v>
      </c>
      <c r="C2738" s="58" t="s">
        <v>3350</v>
      </c>
      <c r="D2738" s="59" t="s">
        <v>3347</v>
      </c>
      <c r="E2738" s="78" t="s">
        <v>3341</v>
      </c>
      <c r="F2738" s="58" t="s">
        <v>3292</v>
      </c>
    </row>
    <row r="2739" spans="1:6">
      <c r="A2739" s="58" t="s">
        <v>2263</v>
      </c>
      <c r="B2739" s="58" t="s">
        <v>3292</v>
      </c>
      <c r="C2739" s="58" t="s">
        <v>3350</v>
      </c>
      <c r="D2739" s="59" t="s">
        <v>3347</v>
      </c>
      <c r="E2739" s="78" t="s">
        <v>3341</v>
      </c>
      <c r="F2739" s="58" t="s">
        <v>3292</v>
      </c>
    </row>
    <row r="2740" spans="1:6">
      <c r="A2740" s="58" t="s">
        <v>2173</v>
      </c>
      <c r="B2740" s="58" t="s">
        <v>3292</v>
      </c>
      <c r="C2740" s="58" t="s">
        <v>3350</v>
      </c>
      <c r="D2740" s="59" t="s">
        <v>3347</v>
      </c>
      <c r="E2740" s="78" t="s">
        <v>3341</v>
      </c>
      <c r="F2740" s="58" t="s">
        <v>3292</v>
      </c>
    </row>
    <row r="2741" spans="1:6">
      <c r="A2741" s="58" t="s">
        <v>2264</v>
      </c>
      <c r="B2741" s="58" t="s">
        <v>3292</v>
      </c>
      <c r="C2741" s="58" t="s">
        <v>3350</v>
      </c>
      <c r="D2741" s="59" t="s">
        <v>3347</v>
      </c>
      <c r="E2741" s="78" t="s">
        <v>3341</v>
      </c>
      <c r="F2741" s="58" t="s">
        <v>3292</v>
      </c>
    </row>
    <row r="2742" spans="1:6">
      <c r="A2742" s="58" t="s">
        <v>2051</v>
      </c>
      <c r="B2742" s="58" t="s">
        <v>3292</v>
      </c>
      <c r="C2742" s="58" t="s">
        <v>3350</v>
      </c>
      <c r="D2742" s="59" t="s">
        <v>3347</v>
      </c>
      <c r="E2742" s="78" t="s">
        <v>3341</v>
      </c>
      <c r="F2742" s="58" t="s">
        <v>3292</v>
      </c>
    </row>
    <row r="2743" spans="1:6">
      <c r="A2743" s="58" t="s">
        <v>3089</v>
      </c>
      <c r="B2743" s="58" t="s">
        <v>3292</v>
      </c>
      <c r="C2743" s="58" t="s">
        <v>3350</v>
      </c>
      <c r="D2743" s="59" t="s">
        <v>3347</v>
      </c>
      <c r="E2743" s="78" t="s">
        <v>3341</v>
      </c>
      <c r="F2743" s="58" t="s">
        <v>3292</v>
      </c>
    </row>
    <row r="2744" spans="1:6">
      <c r="A2744" s="58" t="s">
        <v>2436</v>
      </c>
      <c r="B2744" s="58" t="s">
        <v>3292</v>
      </c>
      <c r="C2744" s="58" t="s">
        <v>3350</v>
      </c>
      <c r="D2744" s="59" t="s">
        <v>3347</v>
      </c>
      <c r="E2744" s="78" t="s">
        <v>3341</v>
      </c>
      <c r="F2744" s="58" t="s">
        <v>3292</v>
      </c>
    </row>
    <row r="2745" spans="1:6">
      <c r="A2745" s="58" t="s">
        <v>2409</v>
      </c>
      <c r="B2745" s="58" t="s">
        <v>3292</v>
      </c>
      <c r="C2745" s="58" t="s">
        <v>3350</v>
      </c>
      <c r="D2745" s="59" t="s">
        <v>3347</v>
      </c>
      <c r="E2745" s="78" t="s">
        <v>3341</v>
      </c>
      <c r="F2745" s="58" t="s">
        <v>3292</v>
      </c>
    </row>
    <row r="2746" spans="1:6">
      <c r="A2746" s="58" t="s">
        <v>1707</v>
      </c>
      <c r="B2746" s="58" t="s">
        <v>3292</v>
      </c>
      <c r="C2746" s="58" t="s">
        <v>3350</v>
      </c>
      <c r="D2746" s="59" t="s">
        <v>3347</v>
      </c>
      <c r="E2746" s="78" t="s">
        <v>3341</v>
      </c>
      <c r="F2746" s="58" t="s">
        <v>3292</v>
      </c>
    </row>
    <row r="2747" spans="1:6">
      <c r="A2747" s="58" t="s">
        <v>2031</v>
      </c>
      <c r="B2747" s="58" t="s">
        <v>3292</v>
      </c>
      <c r="C2747" s="58" t="s">
        <v>3350</v>
      </c>
      <c r="D2747" s="59" t="s">
        <v>3347</v>
      </c>
      <c r="E2747" s="78" t="s">
        <v>3341</v>
      </c>
      <c r="F2747" s="58" t="s">
        <v>3292</v>
      </c>
    </row>
    <row r="2748" spans="1:6">
      <c r="A2748" s="58" t="s">
        <v>1920</v>
      </c>
      <c r="B2748" s="58" t="s">
        <v>3292</v>
      </c>
      <c r="C2748" s="58" t="s">
        <v>3350</v>
      </c>
      <c r="D2748" s="59" t="s">
        <v>3347</v>
      </c>
      <c r="E2748" s="78" t="s">
        <v>3341</v>
      </c>
      <c r="F2748" s="58" t="s">
        <v>3292</v>
      </c>
    </row>
    <row r="2749" spans="1:6">
      <c r="A2749" s="58" t="s">
        <v>2835</v>
      </c>
      <c r="B2749" s="58" t="s">
        <v>3292</v>
      </c>
      <c r="C2749" s="58" t="s">
        <v>3350</v>
      </c>
      <c r="D2749" s="59" t="s">
        <v>3347</v>
      </c>
      <c r="E2749" s="78" t="s">
        <v>3341</v>
      </c>
      <c r="F2749" s="58" t="s">
        <v>3292</v>
      </c>
    </row>
    <row r="2750" spans="1:6">
      <c r="A2750" s="58" t="s">
        <v>1978</v>
      </c>
      <c r="B2750" s="58" t="s">
        <v>3292</v>
      </c>
      <c r="C2750" s="58" t="s">
        <v>3350</v>
      </c>
      <c r="D2750" s="59" t="s">
        <v>3347</v>
      </c>
      <c r="E2750" s="78" t="s">
        <v>3341</v>
      </c>
      <c r="F2750" s="58" t="s">
        <v>3292</v>
      </c>
    </row>
    <row r="2751" spans="1:6">
      <c r="A2751" s="58" t="s">
        <v>2708</v>
      </c>
      <c r="B2751" s="58" t="s">
        <v>3292</v>
      </c>
      <c r="C2751" s="58" t="s">
        <v>3350</v>
      </c>
      <c r="D2751" s="59" t="s">
        <v>3347</v>
      </c>
      <c r="E2751" s="78" t="s">
        <v>3341</v>
      </c>
      <c r="F2751" s="58" t="s">
        <v>3292</v>
      </c>
    </row>
    <row r="2752" spans="1:6">
      <c r="A2752" s="58" t="s">
        <v>2175</v>
      </c>
      <c r="B2752" s="58" t="s">
        <v>3292</v>
      </c>
      <c r="C2752" s="58" t="s">
        <v>3350</v>
      </c>
      <c r="D2752" s="59" t="s">
        <v>3347</v>
      </c>
      <c r="E2752" s="78" t="s">
        <v>3341</v>
      </c>
      <c r="F2752" s="58" t="s">
        <v>3292</v>
      </c>
    </row>
    <row r="2753" spans="1:6">
      <c r="A2753" s="58" t="s">
        <v>1922</v>
      </c>
      <c r="B2753" s="58" t="s">
        <v>3292</v>
      </c>
      <c r="C2753" s="58" t="s">
        <v>3350</v>
      </c>
      <c r="D2753" s="59" t="s">
        <v>3347</v>
      </c>
      <c r="E2753" s="78" t="s">
        <v>3341</v>
      </c>
      <c r="F2753" s="58" t="s">
        <v>3292</v>
      </c>
    </row>
    <row r="2754" spans="1:6">
      <c r="A2754" s="58" t="s">
        <v>2718</v>
      </c>
      <c r="B2754" s="58" t="s">
        <v>3292</v>
      </c>
      <c r="C2754" s="58" t="s">
        <v>3350</v>
      </c>
      <c r="D2754" s="59" t="s">
        <v>3347</v>
      </c>
      <c r="E2754" s="78" t="s">
        <v>3341</v>
      </c>
      <c r="F2754" s="58" t="s">
        <v>3292</v>
      </c>
    </row>
    <row r="2755" spans="1:6">
      <c r="A2755" s="58" t="s">
        <v>1924</v>
      </c>
      <c r="B2755" s="58" t="s">
        <v>3292</v>
      </c>
      <c r="C2755" s="58" t="s">
        <v>3350</v>
      </c>
      <c r="D2755" s="59" t="s">
        <v>3347</v>
      </c>
      <c r="E2755" s="78" t="s">
        <v>3341</v>
      </c>
      <c r="F2755" s="58" t="s">
        <v>3292</v>
      </c>
    </row>
    <row r="2756" spans="1:6">
      <c r="A2756" s="58" t="s">
        <v>2604</v>
      </c>
      <c r="B2756" s="58" t="s">
        <v>3292</v>
      </c>
      <c r="C2756" s="58" t="s">
        <v>3350</v>
      </c>
      <c r="D2756" s="59" t="s">
        <v>3347</v>
      </c>
      <c r="E2756" s="78" t="s">
        <v>3341</v>
      </c>
      <c r="F2756" s="58" t="s">
        <v>3292</v>
      </c>
    </row>
    <row r="2757" spans="1:6">
      <c r="A2757" s="58" t="s">
        <v>2693</v>
      </c>
      <c r="B2757" s="58" t="s">
        <v>3292</v>
      </c>
      <c r="C2757" s="58" t="s">
        <v>165</v>
      </c>
      <c r="D2757" s="59" t="s">
        <v>3347</v>
      </c>
      <c r="E2757" s="78" t="s">
        <v>3341</v>
      </c>
      <c r="F2757" s="58" t="s">
        <v>3292</v>
      </c>
    </row>
    <row r="2758" spans="1:6">
      <c r="A2758" s="58" t="s">
        <v>2412</v>
      </c>
      <c r="B2758" s="58" t="s">
        <v>3292</v>
      </c>
      <c r="C2758" s="58" t="s">
        <v>165</v>
      </c>
      <c r="D2758" s="59" t="s">
        <v>3347</v>
      </c>
      <c r="E2758" s="78" t="s">
        <v>3341</v>
      </c>
      <c r="F2758" s="58" t="s">
        <v>3292</v>
      </c>
    </row>
    <row r="2759" spans="1:6">
      <c r="A2759" s="58" t="s">
        <v>850</v>
      </c>
      <c r="B2759" s="58" t="s">
        <v>3292</v>
      </c>
      <c r="C2759" s="58" t="s">
        <v>165</v>
      </c>
      <c r="D2759" s="59" t="s">
        <v>3347</v>
      </c>
      <c r="E2759" s="78" t="s">
        <v>3341</v>
      </c>
      <c r="F2759" s="58" t="s">
        <v>3292</v>
      </c>
    </row>
    <row r="2760" spans="1:6">
      <c r="A2760" s="58" t="s">
        <v>1906</v>
      </c>
      <c r="B2760" s="58" t="s">
        <v>3292</v>
      </c>
      <c r="C2760" s="58" t="s">
        <v>165</v>
      </c>
      <c r="D2760" s="59" t="s">
        <v>3347</v>
      </c>
      <c r="E2760" s="78" t="s">
        <v>3341</v>
      </c>
      <c r="F2760" s="58" t="s">
        <v>3292</v>
      </c>
    </row>
    <row r="2761" spans="1:6">
      <c r="A2761" s="58" t="s">
        <v>2065</v>
      </c>
      <c r="B2761" s="58" t="s">
        <v>3292</v>
      </c>
      <c r="C2761" s="58" t="s">
        <v>165</v>
      </c>
      <c r="D2761" s="59" t="s">
        <v>3347</v>
      </c>
      <c r="E2761" s="78" t="s">
        <v>3341</v>
      </c>
      <c r="F2761" s="58" t="s">
        <v>3292</v>
      </c>
    </row>
    <row r="2762" spans="1:6">
      <c r="A2762" s="58" t="s">
        <v>2054</v>
      </c>
      <c r="B2762" s="58" t="s">
        <v>3292</v>
      </c>
      <c r="C2762" s="58" t="s">
        <v>165</v>
      </c>
      <c r="D2762" s="59" t="s">
        <v>3347</v>
      </c>
      <c r="E2762" s="78" t="s">
        <v>3341</v>
      </c>
      <c r="F2762" s="58" t="s">
        <v>3292</v>
      </c>
    </row>
    <row r="2763" spans="1:6">
      <c r="A2763" s="58" t="s">
        <v>2451</v>
      </c>
      <c r="B2763" s="58" t="s">
        <v>3292</v>
      </c>
      <c r="C2763" s="58" t="s">
        <v>165</v>
      </c>
      <c r="D2763" s="59" t="s">
        <v>3347</v>
      </c>
      <c r="E2763" s="78" t="s">
        <v>3341</v>
      </c>
      <c r="F2763" s="58" t="s">
        <v>3292</v>
      </c>
    </row>
    <row r="2764" spans="1:6">
      <c r="A2764" s="58" t="s">
        <v>1983</v>
      </c>
      <c r="B2764" s="58" t="s">
        <v>3292</v>
      </c>
      <c r="C2764" s="58" t="s">
        <v>165</v>
      </c>
      <c r="D2764" s="59" t="s">
        <v>3347</v>
      </c>
      <c r="E2764" s="78" t="s">
        <v>3341</v>
      </c>
      <c r="F2764" s="58" t="s">
        <v>3292</v>
      </c>
    </row>
    <row r="2765" spans="1:6">
      <c r="A2765" s="58" t="s">
        <v>2414</v>
      </c>
      <c r="B2765" s="58" t="s">
        <v>3292</v>
      </c>
      <c r="C2765" s="58" t="s">
        <v>165</v>
      </c>
      <c r="D2765" s="59" t="s">
        <v>3347</v>
      </c>
      <c r="E2765" s="78" t="s">
        <v>3341</v>
      </c>
      <c r="F2765" s="58" t="s">
        <v>3292</v>
      </c>
    </row>
    <row r="2766" spans="1:6">
      <c r="A2766" s="58" t="s">
        <v>1698</v>
      </c>
      <c r="B2766" s="58" t="s">
        <v>3292</v>
      </c>
      <c r="C2766" s="58" t="s">
        <v>165</v>
      </c>
      <c r="D2766" s="59" t="s">
        <v>3347</v>
      </c>
      <c r="E2766" s="78" t="s">
        <v>3341</v>
      </c>
      <c r="F2766" s="58" t="s">
        <v>3292</v>
      </c>
    </row>
    <row r="2767" spans="1:6">
      <c r="A2767" s="58" t="s">
        <v>2871</v>
      </c>
      <c r="B2767" s="58" t="s">
        <v>3292</v>
      </c>
      <c r="C2767" s="58" t="s">
        <v>165</v>
      </c>
      <c r="D2767" s="59" t="s">
        <v>3347</v>
      </c>
      <c r="E2767" s="78" t="s">
        <v>3341</v>
      </c>
      <c r="F2767" s="58" t="s">
        <v>3292</v>
      </c>
    </row>
    <row r="2768" spans="1:6">
      <c r="A2768" s="58" t="s">
        <v>2417</v>
      </c>
      <c r="B2768" s="58" t="s">
        <v>3292</v>
      </c>
      <c r="C2768" s="58" t="s">
        <v>165</v>
      </c>
      <c r="D2768" s="59" t="s">
        <v>3347</v>
      </c>
      <c r="E2768" s="78" t="s">
        <v>3341</v>
      </c>
      <c r="F2768" s="58" t="s">
        <v>3292</v>
      </c>
    </row>
    <row r="2769" spans="1:6">
      <c r="A2769" s="58" t="s">
        <v>2006</v>
      </c>
      <c r="B2769" s="58" t="s">
        <v>3292</v>
      </c>
      <c r="C2769" s="58" t="s">
        <v>165</v>
      </c>
      <c r="D2769" s="59" t="s">
        <v>3347</v>
      </c>
      <c r="E2769" s="78" t="s">
        <v>3341</v>
      </c>
      <c r="F2769" s="58" t="s">
        <v>3292</v>
      </c>
    </row>
    <row r="2770" spans="1:6">
      <c r="A2770" s="58" t="s">
        <v>1799</v>
      </c>
      <c r="B2770" s="58" t="s">
        <v>3292</v>
      </c>
      <c r="C2770" s="58" t="s">
        <v>165</v>
      </c>
      <c r="D2770" s="59" t="s">
        <v>3347</v>
      </c>
      <c r="E2770" s="78" t="s">
        <v>3341</v>
      </c>
      <c r="F2770" s="58" t="s">
        <v>3292</v>
      </c>
    </row>
    <row r="2771" spans="1:6">
      <c r="A2771" s="58" t="s">
        <v>2733</v>
      </c>
      <c r="B2771" s="58" t="s">
        <v>3292</v>
      </c>
      <c r="C2771" s="58" t="s">
        <v>165</v>
      </c>
      <c r="D2771" s="59" t="s">
        <v>3347</v>
      </c>
      <c r="E2771" s="78" t="s">
        <v>3341</v>
      </c>
      <c r="F2771" s="58" t="s">
        <v>3292</v>
      </c>
    </row>
    <row r="2772" spans="1:6">
      <c r="A2772" s="58" t="s">
        <v>2506</v>
      </c>
      <c r="B2772" s="58" t="s">
        <v>3292</v>
      </c>
      <c r="C2772" s="58" t="s">
        <v>165</v>
      </c>
      <c r="D2772" s="59" t="s">
        <v>3347</v>
      </c>
      <c r="E2772" s="78" t="s">
        <v>3341</v>
      </c>
      <c r="F2772" s="58" t="s">
        <v>3292</v>
      </c>
    </row>
    <row r="2773" spans="1:6">
      <c r="A2773" s="58" t="s">
        <v>2768</v>
      </c>
      <c r="B2773" s="58" t="s">
        <v>3292</v>
      </c>
      <c r="C2773" s="58" t="s">
        <v>165</v>
      </c>
      <c r="D2773" s="59" t="s">
        <v>3347</v>
      </c>
      <c r="E2773" s="78" t="s">
        <v>3341</v>
      </c>
      <c r="F2773" s="58" t="s">
        <v>3292</v>
      </c>
    </row>
    <row r="2774" spans="1:6">
      <c r="A2774" s="58" t="s">
        <v>1802</v>
      </c>
      <c r="B2774" s="58" t="s">
        <v>3292</v>
      </c>
      <c r="C2774" s="58" t="s">
        <v>165</v>
      </c>
      <c r="D2774" s="59" t="s">
        <v>3347</v>
      </c>
      <c r="E2774" s="78" t="s">
        <v>3341</v>
      </c>
      <c r="F2774" s="58" t="s">
        <v>3292</v>
      </c>
    </row>
    <row r="2775" spans="1:6">
      <c r="A2775" s="58" t="s">
        <v>2007</v>
      </c>
      <c r="B2775" s="58" t="s">
        <v>3292</v>
      </c>
      <c r="C2775" s="58" t="s">
        <v>165</v>
      </c>
      <c r="D2775" s="59" t="s">
        <v>3347</v>
      </c>
      <c r="E2775" s="78" t="s">
        <v>3341</v>
      </c>
      <c r="F2775" s="58" t="s">
        <v>3292</v>
      </c>
    </row>
    <row r="2776" spans="1:6">
      <c r="A2776" s="58" t="s">
        <v>2418</v>
      </c>
      <c r="B2776" s="58" t="s">
        <v>3292</v>
      </c>
      <c r="C2776" s="58" t="s">
        <v>165</v>
      </c>
      <c r="D2776" s="59" t="s">
        <v>3347</v>
      </c>
      <c r="E2776" s="78" t="s">
        <v>3341</v>
      </c>
      <c r="F2776" s="58" t="s">
        <v>3292</v>
      </c>
    </row>
    <row r="2777" spans="1:6">
      <c r="A2777" s="58" t="s">
        <v>2607</v>
      </c>
      <c r="B2777" s="58" t="s">
        <v>3292</v>
      </c>
      <c r="C2777" s="58" t="s">
        <v>165</v>
      </c>
      <c r="D2777" s="59" t="s">
        <v>3347</v>
      </c>
      <c r="E2777" s="78" t="s">
        <v>3341</v>
      </c>
      <c r="F2777" s="58" t="s">
        <v>3292</v>
      </c>
    </row>
    <row r="2778" spans="1:6">
      <c r="A2778" s="58" t="s">
        <v>1714</v>
      </c>
      <c r="B2778" s="58" t="s">
        <v>3292</v>
      </c>
      <c r="C2778" s="58" t="s">
        <v>165</v>
      </c>
      <c r="D2778" s="59" t="s">
        <v>3347</v>
      </c>
      <c r="E2778" s="78" t="s">
        <v>3341</v>
      </c>
      <c r="F2778" s="58" t="s">
        <v>3292</v>
      </c>
    </row>
    <row r="2779" spans="1:6">
      <c r="A2779" s="58" t="s">
        <v>1985</v>
      </c>
      <c r="B2779" s="58" t="s">
        <v>3292</v>
      </c>
      <c r="C2779" s="58" t="s">
        <v>165</v>
      </c>
      <c r="D2779" s="59" t="s">
        <v>3347</v>
      </c>
      <c r="E2779" s="78" t="s">
        <v>3341</v>
      </c>
      <c r="F2779" s="58" t="s">
        <v>3292</v>
      </c>
    </row>
    <row r="2780" spans="1:6">
      <c r="A2780" s="58" t="s">
        <v>2675</v>
      </c>
      <c r="B2780" s="58" t="s">
        <v>3292</v>
      </c>
      <c r="C2780" s="58" t="s">
        <v>165</v>
      </c>
      <c r="D2780" s="59" t="s">
        <v>3347</v>
      </c>
      <c r="E2780" s="78" t="s">
        <v>3341</v>
      </c>
      <c r="F2780" s="58" t="s">
        <v>3292</v>
      </c>
    </row>
    <row r="2781" spans="1:6">
      <c r="A2781" s="58" t="s">
        <v>1929</v>
      </c>
      <c r="B2781" s="58" t="s">
        <v>3292</v>
      </c>
      <c r="C2781" s="58" t="s">
        <v>165</v>
      </c>
      <c r="D2781" s="59" t="s">
        <v>3347</v>
      </c>
      <c r="E2781" s="78" t="s">
        <v>3341</v>
      </c>
      <c r="F2781" s="58" t="s">
        <v>3292</v>
      </c>
    </row>
    <row r="2782" spans="1:6">
      <c r="A2782" s="58" t="s">
        <v>1700</v>
      </c>
      <c r="B2782" s="58" t="s">
        <v>3292</v>
      </c>
      <c r="C2782" s="58" t="s">
        <v>165</v>
      </c>
      <c r="D2782" s="59" t="s">
        <v>3347</v>
      </c>
      <c r="E2782" s="78" t="s">
        <v>3341</v>
      </c>
      <c r="F2782" s="58" t="s">
        <v>3292</v>
      </c>
    </row>
    <row r="2783" spans="1:6">
      <c r="A2783" s="58" t="s">
        <v>2306</v>
      </c>
      <c r="B2783" s="58" t="s">
        <v>3292</v>
      </c>
      <c r="C2783" s="58" t="s">
        <v>165</v>
      </c>
      <c r="D2783" s="59" t="s">
        <v>3347</v>
      </c>
      <c r="E2783" s="78" t="s">
        <v>3341</v>
      </c>
      <c r="F2783" s="58" t="s">
        <v>3292</v>
      </c>
    </row>
    <row r="2784" spans="1:6">
      <c r="A2784" s="58" t="s">
        <v>2309</v>
      </c>
      <c r="B2784" s="58" t="s">
        <v>3292</v>
      </c>
      <c r="C2784" s="58" t="s">
        <v>165</v>
      </c>
      <c r="D2784" s="59" t="s">
        <v>3347</v>
      </c>
      <c r="E2784" s="78" t="s">
        <v>3341</v>
      </c>
      <c r="F2784" s="58" t="s">
        <v>3292</v>
      </c>
    </row>
    <row r="2785" spans="1:6">
      <c r="A2785" s="58" t="s">
        <v>2041</v>
      </c>
      <c r="B2785" s="58" t="s">
        <v>3292</v>
      </c>
      <c r="C2785" s="58" t="s">
        <v>165</v>
      </c>
      <c r="D2785" s="59" t="s">
        <v>3347</v>
      </c>
      <c r="E2785" s="78" t="s">
        <v>3341</v>
      </c>
      <c r="F2785" s="58" t="s">
        <v>3292</v>
      </c>
    </row>
    <row r="2786" spans="1:6">
      <c r="A2786" s="58" t="s">
        <v>1758</v>
      </c>
      <c r="B2786" s="58" t="s">
        <v>3292</v>
      </c>
      <c r="C2786" s="58" t="s">
        <v>165</v>
      </c>
      <c r="D2786" s="59" t="s">
        <v>3347</v>
      </c>
      <c r="E2786" s="78" t="s">
        <v>3341</v>
      </c>
      <c r="F2786" s="58" t="s">
        <v>3292</v>
      </c>
    </row>
    <row r="2787" spans="1:6">
      <c r="A2787" s="58" t="s">
        <v>1759</v>
      </c>
      <c r="B2787" s="58" t="s">
        <v>3292</v>
      </c>
      <c r="C2787" s="58" t="s">
        <v>165</v>
      </c>
      <c r="D2787" s="59" t="s">
        <v>3347</v>
      </c>
      <c r="E2787" s="78" t="s">
        <v>3341</v>
      </c>
      <c r="F2787" s="58" t="s">
        <v>3292</v>
      </c>
    </row>
    <row r="2788" spans="1:6">
      <c r="A2788" s="58" t="s">
        <v>2045</v>
      </c>
      <c r="B2788" s="58" t="s">
        <v>3292</v>
      </c>
      <c r="C2788" s="58" t="s">
        <v>165</v>
      </c>
      <c r="D2788" s="59" t="s">
        <v>3347</v>
      </c>
      <c r="E2788" s="78" t="s">
        <v>3341</v>
      </c>
      <c r="F2788" s="58" t="s">
        <v>3292</v>
      </c>
    </row>
    <row r="2789" spans="1:6">
      <c r="A2789" s="58" t="s">
        <v>2046</v>
      </c>
      <c r="B2789" s="58" t="s">
        <v>3292</v>
      </c>
      <c r="C2789" s="58" t="s">
        <v>165</v>
      </c>
      <c r="D2789" s="59" t="s">
        <v>3347</v>
      </c>
      <c r="E2789" s="78" t="s">
        <v>3341</v>
      </c>
      <c r="F2789" s="58" t="s">
        <v>3292</v>
      </c>
    </row>
    <row r="2790" spans="1:6">
      <c r="A2790" s="58" t="s">
        <v>1936</v>
      </c>
      <c r="B2790" s="58" t="s">
        <v>3292</v>
      </c>
      <c r="C2790" s="58" t="s">
        <v>165</v>
      </c>
      <c r="D2790" s="59" t="s">
        <v>3347</v>
      </c>
      <c r="E2790" s="78" t="s">
        <v>3341</v>
      </c>
      <c r="F2790" s="58" t="s">
        <v>3292</v>
      </c>
    </row>
    <row r="2791" spans="1:6">
      <c r="A2791" s="58" t="s">
        <v>2048</v>
      </c>
      <c r="B2791" s="58" t="s">
        <v>3292</v>
      </c>
      <c r="C2791" s="58" t="s">
        <v>165</v>
      </c>
      <c r="D2791" s="59" t="s">
        <v>3347</v>
      </c>
      <c r="E2791" s="78" t="s">
        <v>3341</v>
      </c>
      <c r="F2791" s="58" t="s">
        <v>3292</v>
      </c>
    </row>
    <row r="2792" spans="1:6">
      <c r="A2792" s="58" t="s">
        <v>1692</v>
      </c>
      <c r="B2792" s="58" t="s">
        <v>3293</v>
      </c>
      <c r="C2792" s="58" t="s">
        <v>215</v>
      </c>
      <c r="D2792" s="59" t="s">
        <v>3347</v>
      </c>
      <c r="E2792" s="78" t="s">
        <v>3341</v>
      </c>
      <c r="F2792" s="58" t="s">
        <v>3293</v>
      </c>
    </row>
    <row r="2793" spans="1:6">
      <c r="A2793" s="58" t="s">
        <v>1858</v>
      </c>
      <c r="B2793" s="58" t="s">
        <v>3293</v>
      </c>
      <c r="C2793" s="58" t="s">
        <v>215</v>
      </c>
      <c r="D2793" s="59" t="s">
        <v>3347</v>
      </c>
      <c r="E2793" s="78" t="s">
        <v>3341</v>
      </c>
      <c r="F2793" s="58" t="s">
        <v>3293</v>
      </c>
    </row>
    <row r="2794" spans="1:6">
      <c r="A2794" s="58" t="s">
        <v>2684</v>
      </c>
      <c r="B2794" s="58" t="s">
        <v>3293</v>
      </c>
      <c r="C2794" s="58" t="s">
        <v>215</v>
      </c>
      <c r="D2794" s="59" t="s">
        <v>3347</v>
      </c>
      <c r="E2794" s="78" t="s">
        <v>3341</v>
      </c>
      <c r="F2794" s="58" t="s">
        <v>3293</v>
      </c>
    </row>
    <row r="2795" spans="1:6">
      <c r="A2795" s="58" t="s">
        <v>2762</v>
      </c>
      <c r="B2795" s="58" t="s">
        <v>3293</v>
      </c>
      <c r="C2795" s="58" t="s">
        <v>215</v>
      </c>
      <c r="D2795" s="59" t="s">
        <v>3347</v>
      </c>
      <c r="E2795" s="78" t="s">
        <v>3341</v>
      </c>
      <c r="F2795" s="58" t="s">
        <v>3293</v>
      </c>
    </row>
    <row r="2796" spans="1:6">
      <c r="A2796" s="58" t="s">
        <v>2704</v>
      </c>
      <c r="B2796" s="58" t="s">
        <v>3293</v>
      </c>
      <c r="C2796" s="58" t="s">
        <v>215</v>
      </c>
      <c r="D2796" s="59" t="s">
        <v>3347</v>
      </c>
      <c r="E2796" s="78" t="s">
        <v>3341</v>
      </c>
      <c r="F2796" s="58" t="s">
        <v>3293</v>
      </c>
    </row>
    <row r="2797" spans="1:6">
      <c r="A2797" s="58" t="s">
        <v>1680</v>
      </c>
      <c r="B2797" s="58" t="s">
        <v>3293</v>
      </c>
      <c r="C2797" s="58" t="s">
        <v>215</v>
      </c>
      <c r="D2797" s="59" t="s">
        <v>3347</v>
      </c>
      <c r="E2797" s="78" t="s">
        <v>3341</v>
      </c>
      <c r="F2797" s="58" t="s">
        <v>3293</v>
      </c>
    </row>
    <row r="2798" spans="1:6">
      <c r="A2798" s="58" t="s">
        <v>1971</v>
      </c>
      <c r="B2798" s="58" t="s">
        <v>3293</v>
      </c>
      <c r="C2798" s="58" t="s">
        <v>215</v>
      </c>
      <c r="D2798" s="59" t="s">
        <v>3347</v>
      </c>
      <c r="E2798" s="78" t="s">
        <v>3341</v>
      </c>
      <c r="F2798" s="58" t="s">
        <v>3293</v>
      </c>
    </row>
    <row r="2799" spans="1:6">
      <c r="A2799" s="58" t="s">
        <v>3056</v>
      </c>
      <c r="B2799" s="58" t="s">
        <v>3293</v>
      </c>
      <c r="C2799" s="58" t="s">
        <v>215</v>
      </c>
      <c r="D2799" s="59" t="s">
        <v>3347</v>
      </c>
      <c r="E2799" s="78" t="s">
        <v>3341</v>
      </c>
      <c r="F2799" s="58" t="s">
        <v>3293</v>
      </c>
    </row>
    <row r="2800" spans="1:6">
      <c r="A2800" s="58" t="s">
        <v>1693</v>
      </c>
      <c r="B2800" s="58" t="s">
        <v>3293</v>
      </c>
      <c r="C2800" s="58" t="s">
        <v>215</v>
      </c>
      <c r="D2800" s="59" t="s">
        <v>3347</v>
      </c>
      <c r="E2800" s="78" t="s">
        <v>3341</v>
      </c>
      <c r="F2800" s="58" t="s">
        <v>3293</v>
      </c>
    </row>
    <row r="2801" spans="1:6">
      <c r="A2801" s="58" t="s">
        <v>2261</v>
      </c>
      <c r="B2801" s="58" t="s">
        <v>3293</v>
      </c>
      <c r="C2801" s="58" t="s">
        <v>215</v>
      </c>
      <c r="D2801" s="59" t="s">
        <v>3347</v>
      </c>
      <c r="E2801" s="78" t="s">
        <v>3341</v>
      </c>
      <c r="F2801" s="58" t="s">
        <v>3293</v>
      </c>
    </row>
    <row r="2802" spans="1:6">
      <c r="A2802" s="58" t="s">
        <v>1817</v>
      </c>
      <c r="B2802" s="58" t="s">
        <v>3293</v>
      </c>
      <c r="C2802" s="58" t="s">
        <v>215</v>
      </c>
      <c r="D2802" s="59" t="s">
        <v>3347</v>
      </c>
      <c r="E2802" s="78" t="s">
        <v>3341</v>
      </c>
      <c r="F2802" s="58" t="s">
        <v>3293</v>
      </c>
    </row>
    <row r="2803" spans="1:6">
      <c r="A2803" s="58" t="s">
        <v>1946</v>
      </c>
      <c r="B2803" s="58" t="s">
        <v>3293</v>
      </c>
      <c r="C2803" s="58" t="s">
        <v>215</v>
      </c>
      <c r="D2803" s="59" t="s">
        <v>3347</v>
      </c>
      <c r="E2803" s="78" t="s">
        <v>3341</v>
      </c>
      <c r="F2803" s="58" t="s">
        <v>3293</v>
      </c>
    </row>
    <row r="2804" spans="1:6">
      <c r="A2804" s="58" t="s">
        <v>2820</v>
      </c>
      <c r="B2804" s="58" t="s">
        <v>3293</v>
      </c>
      <c r="C2804" s="58" t="s">
        <v>215</v>
      </c>
      <c r="D2804" s="59" t="s">
        <v>3347</v>
      </c>
      <c r="E2804" s="78" t="s">
        <v>3341</v>
      </c>
      <c r="F2804" s="58" t="s">
        <v>3293</v>
      </c>
    </row>
    <row r="2805" spans="1:6">
      <c r="A2805" s="58" t="s">
        <v>1917</v>
      </c>
      <c r="B2805" s="58" t="s">
        <v>3293</v>
      </c>
      <c r="C2805" s="58" t="s">
        <v>215</v>
      </c>
      <c r="D2805" s="59" t="s">
        <v>3347</v>
      </c>
      <c r="E2805" s="78" t="s">
        <v>3341</v>
      </c>
      <c r="F2805" s="58" t="s">
        <v>3293</v>
      </c>
    </row>
    <row r="2806" spans="1:6">
      <c r="A2806" s="58" t="s">
        <v>2221</v>
      </c>
      <c r="B2806" s="58" t="s">
        <v>3293</v>
      </c>
      <c r="C2806" s="58" t="s">
        <v>215</v>
      </c>
      <c r="D2806" s="59" t="s">
        <v>3347</v>
      </c>
      <c r="E2806" s="78" t="s">
        <v>3341</v>
      </c>
      <c r="F2806" s="58" t="s">
        <v>3293</v>
      </c>
    </row>
    <row r="2807" spans="1:6">
      <c r="A2807" s="58" t="s">
        <v>2061</v>
      </c>
      <c r="B2807" s="58" t="s">
        <v>3293</v>
      </c>
      <c r="C2807" s="58" t="s">
        <v>215</v>
      </c>
      <c r="D2807" s="59" t="s">
        <v>3347</v>
      </c>
      <c r="E2807" s="78" t="s">
        <v>3341</v>
      </c>
      <c r="F2807" s="58" t="s">
        <v>3293</v>
      </c>
    </row>
    <row r="2808" spans="1:6">
      <c r="A2808" s="58" t="s">
        <v>2960</v>
      </c>
      <c r="B2808" s="58" t="s">
        <v>3293</v>
      </c>
      <c r="C2808" s="58" t="s">
        <v>215</v>
      </c>
      <c r="D2808" s="59" t="s">
        <v>3347</v>
      </c>
      <c r="E2808" s="78" t="s">
        <v>3341</v>
      </c>
      <c r="F2808" s="58" t="s">
        <v>3293</v>
      </c>
    </row>
    <row r="2809" spans="1:6">
      <c r="A2809" s="58" t="s">
        <v>1863</v>
      </c>
      <c r="B2809" s="58" t="s">
        <v>3293</v>
      </c>
      <c r="C2809" s="58" t="s">
        <v>215</v>
      </c>
      <c r="D2809" s="59" t="s">
        <v>3347</v>
      </c>
      <c r="E2809" s="78" t="s">
        <v>3341</v>
      </c>
      <c r="F2809" s="58" t="s">
        <v>3293</v>
      </c>
    </row>
    <row r="2810" spans="1:6">
      <c r="A2810" s="58" t="s">
        <v>1948</v>
      </c>
      <c r="B2810" s="58" t="s">
        <v>3293</v>
      </c>
      <c r="C2810" s="58" t="s">
        <v>215</v>
      </c>
      <c r="D2810" s="59" t="s">
        <v>3347</v>
      </c>
      <c r="E2810" s="78" t="s">
        <v>3341</v>
      </c>
      <c r="F2810" s="58" t="s">
        <v>3293</v>
      </c>
    </row>
    <row r="2811" spans="1:6">
      <c r="A2811" s="58" t="s">
        <v>2979</v>
      </c>
      <c r="B2811" s="58" t="s">
        <v>3293</v>
      </c>
      <c r="C2811" s="58" t="s">
        <v>215</v>
      </c>
      <c r="D2811" s="59" t="s">
        <v>3347</v>
      </c>
      <c r="E2811" s="78" t="s">
        <v>3341</v>
      </c>
      <c r="F2811" s="58" t="s">
        <v>3293</v>
      </c>
    </row>
    <row r="2812" spans="1:6">
      <c r="A2812" s="58" t="s">
        <v>2892</v>
      </c>
      <c r="B2812" s="58" t="s">
        <v>3293</v>
      </c>
      <c r="C2812" s="58" t="s">
        <v>215</v>
      </c>
      <c r="D2812" s="59" t="s">
        <v>3347</v>
      </c>
      <c r="E2812" s="78" t="s">
        <v>3341</v>
      </c>
      <c r="F2812" s="58" t="s">
        <v>3293</v>
      </c>
    </row>
    <row r="2813" spans="1:6">
      <c r="A2813" s="58" t="s">
        <v>789</v>
      </c>
      <c r="B2813" s="58" t="s">
        <v>3293</v>
      </c>
      <c r="C2813" s="58" t="s">
        <v>215</v>
      </c>
      <c r="D2813" s="59" t="s">
        <v>3347</v>
      </c>
      <c r="E2813" s="78" t="s">
        <v>3341</v>
      </c>
      <c r="F2813" s="58" t="s">
        <v>3293</v>
      </c>
    </row>
    <row r="2814" spans="1:6">
      <c r="A2814" s="58" t="s">
        <v>2729</v>
      </c>
      <c r="B2814" s="58" t="s">
        <v>3293</v>
      </c>
      <c r="C2814" s="58" t="s">
        <v>215</v>
      </c>
      <c r="D2814" s="59" t="s">
        <v>3347</v>
      </c>
      <c r="E2814" s="78" t="s">
        <v>3341</v>
      </c>
      <c r="F2814" s="58" t="s">
        <v>3293</v>
      </c>
    </row>
    <row r="2815" spans="1:6">
      <c r="A2815" s="58" t="s">
        <v>1823</v>
      </c>
      <c r="B2815" s="58" t="s">
        <v>3293</v>
      </c>
      <c r="C2815" s="58" t="s">
        <v>215</v>
      </c>
      <c r="D2815" s="59" t="s">
        <v>3347</v>
      </c>
      <c r="E2815" s="78" t="s">
        <v>3341</v>
      </c>
      <c r="F2815" s="58" t="s">
        <v>3293</v>
      </c>
    </row>
    <row r="2816" spans="1:6">
      <c r="A2816" s="58" t="s">
        <v>1641</v>
      </c>
      <c r="B2816" s="58" t="s">
        <v>3293</v>
      </c>
      <c r="C2816" s="58" t="s">
        <v>215</v>
      </c>
      <c r="D2816" s="59" t="s">
        <v>3347</v>
      </c>
      <c r="E2816" s="78" t="s">
        <v>3341</v>
      </c>
      <c r="F2816" s="58" t="s">
        <v>3293</v>
      </c>
    </row>
    <row r="2817" spans="1:6">
      <c r="A2817" s="58" t="s">
        <v>2710</v>
      </c>
      <c r="B2817" s="58" t="s">
        <v>3293</v>
      </c>
      <c r="C2817" s="58" t="s">
        <v>215</v>
      </c>
      <c r="D2817" s="59" t="s">
        <v>3347</v>
      </c>
      <c r="E2817" s="78" t="s">
        <v>3341</v>
      </c>
      <c r="F2817" s="58" t="s">
        <v>3293</v>
      </c>
    </row>
    <row r="2818" spans="1:6">
      <c r="A2818" s="58" t="s">
        <v>1695</v>
      </c>
      <c r="B2818" s="58" t="s">
        <v>3293</v>
      </c>
      <c r="C2818" s="58" t="s">
        <v>215</v>
      </c>
      <c r="D2818" s="59" t="s">
        <v>3347</v>
      </c>
      <c r="E2818" s="78" t="s">
        <v>3341</v>
      </c>
      <c r="F2818" s="58" t="s">
        <v>3293</v>
      </c>
    </row>
    <row r="2819" spans="1:6">
      <c r="A2819" s="58" t="s">
        <v>2950</v>
      </c>
      <c r="B2819" s="58" t="s">
        <v>3293</v>
      </c>
      <c r="C2819" s="58" t="s">
        <v>215</v>
      </c>
      <c r="D2819" s="59" t="s">
        <v>3347</v>
      </c>
      <c r="E2819" s="78" t="s">
        <v>3341</v>
      </c>
      <c r="F2819" s="58" t="s">
        <v>3293</v>
      </c>
    </row>
    <row r="2820" spans="1:6">
      <c r="A2820" s="58" t="s">
        <v>2391</v>
      </c>
      <c r="B2820" s="58" t="s">
        <v>3293</v>
      </c>
      <c r="C2820" s="58" t="s">
        <v>215</v>
      </c>
      <c r="D2820" s="59" t="s">
        <v>3347</v>
      </c>
      <c r="E2820" s="78" t="s">
        <v>3341</v>
      </c>
      <c r="F2820" s="58" t="s">
        <v>3293</v>
      </c>
    </row>
    <row r="2821" spans="1:6">
      <c r="A2821" s="58" t="s">
        <v>1750</v>
      </c>
      <c r="B2821" s="58" t="s">
        <v>3293</v>
      </c>
      <c r="C2821" s="58" t="s">
        <v>215</v>
      </c>
      <c r="D2821" s="59" t="s">
        <v>3347</v>
      </c>
      <c r="E2821" s="78" t="s">
        <v>3341</v>
      </c>
      <c r="F2821" s="58" t="s">
        <v>3293</v>
      </c>
    </row>
    <row r="2822" spans="1:6">
      <c r="A2822" s="58" t="s">
        <v>2951</v>
      </c>
      <c r="B2822" s="58" t="s">
        <v>3293</v>
      </c>
      <c r="C2822" s="58" t="s">
        <v>215</v>
      </c>
      <c r="D2822" s="59" t="s">
        <v>3347</v>
      </c>
      <c r="E2822" s="78" t="s">
        <v>3341</v>
      </c>
      <c r="F2822" s="58" t="s">
        <v>3293</v>
      </c>
    </row>
    <row r="2823" spans="1:6">
      <c r="A2823" s="58" t="s">
        <v>2711</v>
      </c>
      <c r="B2823" s="58" t="s">
        <v>3293</v>
      </c>
      <c r="C2823" s="58" t="s">
        <v>215</v>
      </c>
      <c r="D2823" s="59" t="s">
        <v>3347</v>
      </c>
      <c r="E2823" s="78" t="s">
        <v>3341</v>
      </c>
      <c r="F2823" s="58" t="s">
        <v>3293</v>
      </c>
    </row>
    <row r="2824" spans="1:6">
      <c r="A2824" s="58" t="s">
        <v>1697</v>
      </c>
      <c r="B2824" s="58" t="s">
        <v>3293</v>
      </c>
      <c r="C2824" s="58" t="s">
        <v>215</v>
      </c>
      <c r="D2824" s="59" t="s">
        <v>3347</v>
      </c>
      <c r="E2824" s="78" t="s">
        <v>3341</v>
      </c>
      <c r="F2824" s="58" t="s">
        <v>3293</v>
      </c>
    </row>
    <row r="2825" spans="1:6">
      <c r="A2825" s="58" t="s">
        <v>296</v>
      </c>
      <c r="B2825" s="58" t="s">
        <v>3293</v>
      </c>
      <c r="C2825" s="58" t="s">
        <v>215</v>
      </c>
      <c r="D2825" s="59" t="s">
        <v>3347</v>
      </c>
      <c r="E2825" s="78" t="s">
        <v>3341</v>
      </c>
      <c r="F2825" s="58" t="s">
        <v>3293</v>
      </c>
    </row>
    <row r="2826" spans="1:6">
      <c r="A2826" s="58" t="s">
        <v>2033</v>
      </c>
      <c r="B2826" s="58" t="s">
        <v>3293</v>
      </c>
      <c r="C2826" s="58" t="s">
        <v>215</v>
      </c>
      <c r="D2826" s="59" t="s">
        <v>3347</v>
      </c>
      <c r="E2826" s="78" t="s">
        <v>3341</v>
      </c>
      <c r="F2826" s="58" t="s">
        <v>3293</v>
      </c>
    </row>
    <row r="2827" spans="1:6">
      <c r="A2827" s="58" t="s">
        <v>2496</v>
      </c>
      <c r="B2827" s="58" t="s">
        <v>3293</v>
      </c>
      <c r="C2827" s="58" t="s">
        <v>215</v>
      </c>
      <c r="D2827" s="59" t="s">
        <v>3347</v>
      </c>
      <c r="E2827" s="78" t="s">
        <v>3341</v>
      </c>
      <c r="F2827" s="58" t="s">
        <v>3293</v>
      </c>
    </row>
    <row r="2828" spans="1:6">
      <c r="A2828" s="58" t="s">
        <v>2394</v>
      </c>
      <c r="B2828" s="58" t="s">
        <v>3293</v>
      </c>
      <c r="C2828" s="58" t="s">
        <v>3352</v>
      </c>
      <c r="D2828" s="59" t="s">
        <v>3347</v>
      </c>
      <c r="E2828" s="78" t="s">
        <v>3341</v>
      </c>
      <c r="F2828" s="58" t="s">
        <v>3293</v>
      </c>
    </row>
    <row r="2829" spans="1:6">
      <c r="A2829" s="58" t="s">
        <v>3107</v>
      </c>
      <c r="B2829" s="58" t="s">
        <v>3293</v>
      </c>
      <c r="C2829" s="58" t="s">
        <v>3352</v>
      </c>
      <c r="D2829" s="59" t="s">
        <v>3347</v>
      </c>
      <c r="E2829" s="78" t="s">
        <v>3341</v>
      </c>
      <c r="F2829" s="58" t="s">
        <v>3293</v>
      </c>
    </row>
    <row r="2830" spans="1:6">
      <c r="A2830" s="58" t="s">
        <v>2395</v>
      </c>
      <c r="B2830" s="58" t="s">
        <v>3293</v>
      </c>
      <c r="C2830" s="58" t="s">
        <v>3352</v>
      </c>
      <c r="D2830" s="59" t="s">
        <v>3347</v>
      </c>
      <c r="E2830" s="78" t="s">
        <v>3341</v>
      </c>
      <c r="F2830" s="58" t="s">
        <v>3293</v>
      </c>
    </row>
    <row r="2831" spans="1:6">
      <c r="A2831" s="58" t="s">
        <v>3044</v>
      </c>
      <c r="B2831" s="58" t="s">
        <v>3293</v>
      </c>
      <c r="C2831" s="58" t="s">
        <v>3352</v>
      </c>
      <c r="D2831" s="59" t="s">
        <v>3347</v>
      </c>
      <c r="E2831" s="78" t="s">
        <v>3341</v>
      </c>
      <c r="F2831" s="58" t="s">
        <v>3293</v>
      </c>
    </row>
    <row r="2832" spans="1:6">
      <c r="A2832" s="58" t="s">
        <v>2965</v>
      </c>
      <c r="B2832" s="58" t="s">
        <v>3293</v>
      </c>
      <c r="C2832" s="58" t="s">
        <v>3352</v>
      </c>
      <c r="D2832" s="59" t="s">
        <v>3347</v>
      </c>
      <c r="E2832" s="78" t="s">
        <v>3341</v>
      </c>
      <c r="F2832" s="58" t="s">
        <v>3293</v>
      </c>
    </row>
    <row r="2833" spans="1:6">
      <c r="A2833" s="58" t="s">
        <v>234</v>
      </c>
      <c r="B2833" s="58" t="s">
        <v>3293</v>
      </c>
      <c r="C2833" s="58" t="s">
        <v>3352</v>
      </c>
      <c r="D2833" s="59" t="s">
        <v>3347</v>
      </c>
      <c r="E2833" s="78" t="s">
        <v>3341</v>
      </c>
      <c r="F2833" s="58" t="s">
        <v>3293</v>
      </c>
    </row>
    <row r="2834" spans="1:6">
      <c r="A2834" s="58" t="s">
        <v>908</v>
      </c>
      <c r="B2834" s="58" t="s">
        <v>3293</v>
      </c>
      <c r="C2834" s="58" t="s">
        <v>3352</v>
      </c>
      <c r="D2834" s="59" t="s">
        <v>3347</v>
      </c>
      <c r="E2834" s="78" t="s">
        <v>3341</v>
      </c>
      <c r="F2834" s="58" t="s">
        <v>3293</v>
      </c>
    </row>
    <row r="2835" spans="1:6">
      <c r="A2835" s="58" t="s">
        <v>2397</v>
      </c>
      <c r="B2835" s="58" t="s">
        <v>3293</v>
      </c>
      <c r="C2835" s="58" t="s">
        <v>3352</v>
      </c>
      <c r="D2835" s="59" t="s">
        <v>3347</v>
      </c>
      <c r="E2835" s="78" t="s">
        <v>3341</v>
      </c>
      <c r="F2835" s="58" t="s">
        <v>3293</v>
      </c>
    </row>
    <row r="2836" spans="1:6">
      <c r="A2836" s="58" t="s">
        <v>3135</v>
      </c>
      <c r="B2836" s="58" t="s">
        <v>3293</v>
      </c>
      <c r="C2836" s="58" t="s">
        <v>3352</v>
      </c>
      <c r="D2836" s="59" t="s">
        <v>3347</v>
      </c>
      <c r="E2836" s="78" t="s">
        <v>3341</v>
      </c>
      <c r="F2836" s="58" t="s">
        <v>3293</v>
      </c>
    </row>
    <row r="2837" spans="1:6">
      <c r="A2837" s="58" t="s">
        <v>1830</v>
      </c>
      <c r="B2837" s="58" t="s">
        <v>3293</v>
      </c>
      <c r="C2837" s="58" t="s">
        <v>3352</v>
      </c>
      <c r="D2837" s="59" t="s">
        <v>3347</v>
      </c>
      <c r="E2837" s="78" t="s">
        <v>3341</v>
      </c>
      <c r="F2837" s="58" t="s">
        <v>3293</v>
      </c>
    </row>
    <row r="2838" spans="1:6">
      <c r="A2838" s="58" t="s">
        <v>1591</v>
      </c>
      <c r="B2838" s="58" t="s">
        <v>3293</v>
      </c>
      <c r="C2838" s="58" t="s">
        <v>3352</v>
      </c>
      <c r="D2838" s="59" t="s">
        <v>3347</v>
      </c>
      <c r="E2838" s="78" t="s">
        <v>3341</v>
      </c>
      <c r="F2838" s="58" t="s">
        <v>3293</v>
      </c>
    </row>
    <row r="2839" spans="1:6">
      <c r="A2839" s="58" t="s">
        <v>1737</v>
      </c>
      <c r="B2839" s="58" t="s">
        <v>3293</v>
      </c>
      <c r="C2839" s="58" t="s">
        <v>3352</v>
      </c>
      <c r="D2839" s="59" t="s">
        <v>3347</v>
      </c>
      <c r="E2839" s="78" t="s">
        <v>3341</v>
      </c>
      <c r="F2839" s="58" t="s">
        <v>3293</v>
      </c>
    </row>
    <row r="2840" spans="1:6">
      <c r="A2840" s="58" t="s">
        <v>2203</v>
      </c>
      <c r="B2840" s="58" t="s">
        <v>3293</v>
      </c>
      <c r="C2840" s="58" t="s">
        <v>3352</v>
      </c>
      <c r="D2840" s="59" t="s">
        <v>3347</v>
      </c>
      <c r="E2840" s="78" t="s">
        <v>3341</v>
      </c>
      <c r="F2840" s="58" t="s">
        <v>3293</v>
      </c>
    </row>
    <row r="2841" spans="1:6">
      <c r="A2841" s="58" t="s">
        <v>2720</v>
      </c>
      <c r="B2841" s="58" t="s">
        <v>3293</v>
      </c>
      <c r="C2841" s="58" t="s">
        <v>3352</v>
      </c>
      <c r="D2841" s="59" t="s">
        <v>3347</v>
      </c>
      <c r="E2841" s="78" t="s">
        <v>3341</v>
      </c>
      <c r="F2841" s="58" t="s">
        <v>3293</v>
      </c>
    </row>
    <row r="2842" spans="1:6">
      <c r="A2842" s="58" t="s">
        <v>2974</v>
      </c>
      <c r="B2842" s="58" t="s">
        <v>3293</v>
      </c>
      <c r="C2842" s="58" t="s">
        <v>3352</v>
      </c>
      <c r="D2842" s="59" t="s">
        <v>3347</v>
      </c>
      <c r="E2842" s="78" t="s">
        <v>3341</v>
      </c>
      <c r="F2842" s="58" t="s">
        <v>3293</v>
      </c>
    </row>
    <row r="2843" spans="1:6">
      <c r="A2843" s="58" t="s">
        <v>1807</v>
      </c>
      <c r="B2843" s="58" t="s">
        <v>3293</v>
      </c>
      <c r="C2843" s="58" t="s">
        <v>3352</v>
      </c>
      <c r="D2843" s="59" t="s">
        <v>3347</v>
      </c>
      <c r="E2843" s="78" t="s">
        <v>3341</v>
      </c>
      <c r="F2843" s="58" t="s">
        <v>3293</v>
      </c>
    </row>
    <row r="2844" spans="1:6">
      <c r="A2844" s="58" t="s">
        <v>2483</v>
      </c>
      <c r="B2844" s="58" t="s">
        <v>3293</v>
      </c>
      <c r="C2844" s="58" t="s">
        <v>3352</v>
      </c>
      <c r="D2844" s="59" t="s">
        <v>3347</v>
      </c>
      <c r="E2844" s="78" t="s">
        <v>3341</v>
      </c>
      <c r="F2844" s="58" t="s">
        <v>3293</v>
      </c>
    </row>
    <row r="2845" spans="1:6">
      <c r="A2845" s="58" t="s">
        <v>2398</v>
      </c>
      <c r="B2845" s="58" t="s">
        <v>3293</v>
      </c>
      <c r="C2845" s="58" t="s">
        <v>3352</v>
      </c>
      <c r="D2845" s="59" t="s">
        <v>3347</v>
      </c>
      <c r="E2845" s="78" t="s">
        <v>3341</v>
      </c>
      <c r="F2845" s="58" t="s">
        <v>3293</v>
      </c>
    </row>
    <row r="2846" spans="1:6">
      <c r="A2846" s="58" t="s">
        <v>1831</v>
      </c>
      <c r="B2846" s="58" t="s">
        <v>3293</v>
      </c>
      <c r="C2846" s="58" t="s">
        <v>3352</v>
      </c>
      <c r="D2846" s="59" t="s">
        <v>3347</v>
      </c>
      <c r="E2846" s="78" t="s">
        <v>3341</v>
      </c>
      <c r="F2846" s="58" t="s">
        <v>3293</v>
      </c>
    </row>
    <row r="2847" spans="1:6">
      <c r="A2847" s="58" t="s">
        <v>2207</v>
      </c>
      <c r="B2847" s="58" t="s">
        <v>3293</v>
      </c>
      <c r="C2847" s="58" t="s">
        <v>3352</v>
      </c>
      <c r="D2847" s="59" t="s">
        <v>3347</v>
      </c>
      <c r="E2847" s="78" t="s">
        <v>3341</v>
      </c>
      <c r="F2847" s="58" t="s">
        <v>3293</v>
      </c>
    </row>
    <row r="2848" spans="1:6">
      <c r="A2848" s="58" t="s">
        <v>1701</v>
      </c>
      <c r="B2848" s="58" t="s">
        <v>3293</v>
      </c>
      <c r="C2848" s="58" t="s">
        <v>3352</v>
      </c>
      <c r="D2848" s="59" t="s">
        <v>3347</v>
      </c>
      <c r="E2848" s="78" t="s">
        <v>3341</v>
      </c>
      <c r="F2848" s="58" t="s">
        <v>3293</v>
      </c>
    </row>
    <row r="2849" spans="1:6">
      <c r="A2849" s="58" t="s">
        <v>1933</v>
      </c>
      <c r="B2849" s="58" t="s">
        <v>3293</v>
      </c>
      <c r="C2849" s="58" t="s">
        <v>3352</v>
      </c>
      <c r="D2849" s="59" t="s">
        <v>3347</v>
      </c>
      <c r="E2849" s="78" t="s">
        <v>3341</v>
      </c>
      <c r="F2849" s="58" t="s">
        <v>3293</v>
      </c>
    </row>
    <row r="2850" spans="1:6">
      <c r="A2850" s="58" t="s">
        <v>2666</v>
      </c>
      <c r="B2850" s="58" t="s">
        <v>3293</v>
      </c>
      <c r="C2850" s="58" t="s">
        <v>3352</v>
      </c>
      <c r="D2850" s="59" t="s">
        <v>3347</v>
      </c>
      <c r="E2850" s="78" t="s">
        <v>3341</v>
      </c>
      <c r="F2850" s="58" t="s">
        <v>3293</v>
      </c>
    </row>
    <row r="2851" spans="1:6">
      <c r="A2851" s="58" t="s">
        <v>1645</v>
      </c>
      <c r="B2851" s="58" t="s">
        <v>3293</v>
      </c>
      <c r="C2851" s="58" t="s">
        <v>3352</v>
      </c>
      <c r="D2851" s="59" t="s">
        <v>3347</v>
      </c>
      <c r="E2851" s="78" t="s">
        <v>3341</v>
      </c>
      <c r="F2851" s="58" t="s">
        <v>3293</v>
      </c>
    </row>
    <row r="2852" spans="1:6">
      <c r="A2852" s="58" t="s">
        <v>1702</v>
      </c>
      <c r="B2852" s="58" t="s">
        <v>3293</v>
      </c>
      <c r="C2852" s="58" t="s">
        <v>3352</v>
      </c>
      <c r="D2852" s="59" t="s">
        <v>3347</v>
      </c>
      <c r="E2852" s="78" t="s">
        <v>3341</v>
      </c>
      <c r="F2852" s="58" t="s">
        <v>3293</v>
      </c>
    </row>
    <row r="2853" spans="1:6">
      <c r="A2853" s="58" t="s">
        <v>2400</v>
      </c>
      <c r="B2853" s="58" t="s">
        <v>3293</v>
      </c>
      <c r="C2853" s="58" t="s">
        <v>3352</v>
      </c>
      <c r="D2853" s="59" t="s">
        <v>3347</v>
      </c>
      <c r="E2853" s="78" t="s">
        <v>3341</v>
      </c>
      <c r="F2853" s="58" t="s">
        <v>3293</v>
      </c>
    </row>
    <row r="2854" spans="1:6">
      <c r="A2854" s="58" t="s">
        <v>1881</v>
      </c>
      <c r="B2854" s="58" t="s">
        <v>3293</v>
      </c>
      <c r="C2854" s="58" t="s">
        <v>3352</v>
      </c>
      <c r="D2854" s="59" t="s">
        <v>3347</v>
      </c>
      <c r="E2854" s="78" t="s">
        <v>3341</v>
      </c>
      <c r="F2854" s="58" t="s">
        <v>3293</v>
      </c>
    </row>
    <row r="2855" spans="1:6">
      <c r="A2855" s="58" t="s">
        <v>2401</v>
      </c>
      <c r="B2855" s="58" t="s">
        <v>3293</v>
      </c>
      <c r="C2855" s="58" t="s">
        <v>3352</v>
      </c>
      <c r="D2855" s="59" t="s">
        <v>3347</v>
      </c>
      <c r="E2855" s="78" t="s">
        <v>3341</v>
      </c>
      <c r="F2855" s="58" t="s">
        <v>3293</v>
      </c>
    </row>
    <row r="2856" spans="1:6">
      <c r="A2856" s="58" t="s">
        <v>2329</v>
      </c>
      <c r="B2856" s="58" t="s">
        <v>3293</v>
      </c>
      <c r="C2856" s="58" t="s">
        <v>3352</v>
      </c>
      <c r="D2856" s="59" t="s">
        <v>3347</v>
      </c>
      <c r="E2856" s="78" t="s">
        <v>3341</v>
      </c>
      <c r="F2856" s="58" t="s">
        <v>3293</v>
      </c>
    </row>
    <row r="2857" spans="1:6">
      <c r="A2857" s="58" t="s">
        <v>2702</v>
      </c>
      <c r="B2857" s="58" t="s">
        <v>3293</v>
      </c>
      <c r="C2857" s="58" t="s">
        <v>3352</v>
      </c>
      <c r="D2857" s="59" t="s">
        <v>3347</v>
      </c>
      <c r="E2857" s="78" t="s">
        <v>3341</v>
      </c>
      <c r="F2857" s="58" t="s">
        <v>3293</v>
      </c>
    </row>
    <row r="2858" spans="1:6">
      <c r="A2858" s="58" t="s">
        <v>2669</v>
      </c>
      <c r="B2858" s="58" t="s">
        <v>3293</v>
      </c>
      <c r="C2858" s="58" t="s">
        <v>3352</v>
      </c>
      <c r="D2858" s="59" t="s">
        <v>3347</v>
      </c>
      <c r="E2858" s="78" t="s">
        <v>3341</v>
      </c>
      <c r="F2858" s="58" t="s">
        <v>3293</v>
      </c>
    </row>
    <row r="2859" spans="1:6">
      <c r="A2859" s="58" t="s">
        <v>2828</v>
      </c>
      <c r="B2859" s="58" t="s">
        <v>3293</v>
      </c>
      <c r="C2859" s="58" t="s">
        <v>3352</v>
      </c>
      <c r="D2859" s="59" t="s">
        <v>3347</v>
      </c>
      <c r="E2859" s="78" t="s">
        <v>3341</v>
      </c>
      <c r="F2859" s="58" t="s">
        <v>3293</v>
      </c>
    </row>
    <row r="2860" spans="1:6">
      <c r="A2860" s="58" t="s">
        <v>2281</v>
      </c>
      <c r="B2860" s="58" t="s">
        <v>3293</v>
      </c>
      <c r="C2860" s="58" t="s">
        <v>3352</v>
      </c>
      <c r="D2860" s="59" t="s">
        <v>3347</v>
      </c>
      <c r="E2860" s="78" t="s">
        <v>3341</v>
      </c>
      <c r="F2860" s="58" t="s">
        <v>3293</v>
      </c>
    </row>
    <row r="2861" spans="1:6">
      <c r="A2861" s="58" t="s">
        <v>1704</v>
      </c>
      <c r="B2861" s="58" t="s">
        <v>3293</v>
      </c>
      <c r="C2861" s="58" t="s">
        <v>3352</v>
      </c>
      <c r="D2861" s="59" t="s">
        <v>3347</v>
      </c>
      <c r="E2861" s="78" t="s">
        <v>3341</v>
      </c>
      <c r="F2861" s="58" t="s">
        <v>3293</v>
      </c>
    </row>
    <row r="2862" spans="1:6">
      <c r="A2862" s="58" t="s">
        <v>2240</v>
      </c>
      <c r="B2862" s="58" t="s">
        <v>3293</v>
      </c>
      <c r="C2862" s="58" t="s">
        <v>3352</v>
      </c>
      <c r="D2862" s="59" t="s">
        <v>3347</v>
      </c>
      <c r="E2862" s="78" t="s">
        <v>3341</v>
      </c>
      <c r="F2862" s="58" t="s">
        <v>3293</v>
      </c>
    </row>
    <row r="2863" spans="1:6">
      <c r="A2863" s="58" t="s">
        <v>2670</v>
      </c>
      <c r="B2863" s="58" t="s">
        <v>3293</v>
      </c>
      <c r="C2863" s="58" t="s">
        <v>3352</v>
      </c>
      <c r="D2863" s="59" t="s">
        <v>3347</v>
      </c>
      <c r="E2863" s="78" t="s">
        <v>3341</v>
      </c>
      <c r="F2863" s="58" t="s">
        <v>3293</v>
      </c>
    </row>
    <row r="2864" spans="1:6">
      <c r="A2864" s="58" t="s">
        <v>2380</v>
      </c>
      <c r="B2864" s="58" t="s">
        <v>3294</v>
      </c>
      <c r="C2864" s="58" t="s">
        <v>188</v>
      </c>
      <c r="D2864" s="59" t="s">
        <v>3347</v>
      </c>
      <c r="E2864" s="78" t="s">
        <v>3341</v>
      </c>
      <c r="F2864" s="58" t="s">
        <v>3294</v>
      </c>
    </row>
    <row r="2865" spans="1:6">
      <c r="A2865" s="58" t="s">
        <v>1705</v>
      </c>
      <c r="B2865" s="58" t="s">
        <v>3294</v>
      </c>
      <c r="C2865" s="58" t="s">
        <v>188</v>
      </c>
      <c r="D2865" s="59" t="s">
        <v>3347</v>
      </c>
      <c r="E2865" s="78" t="s">
        <v>3341</v>
      </c>
      <c r="F2865" s="58" t="s">
        <v>3294</v>
      </c>
    </row>
    <row r="2866" spans="1:6">
      <c r="A2866" s="58" t="s">
        <v>2646</v>
      </c>
      <c r="B2866" s="58" t="s">
        <v>3294</v>
      </c>
      <c r="C2866" s="58" t="s">
        <v>188</v>
      </c>
      <c r="D2866" s="59" t="s">
        <v>3347</v>
      </c>
      <c r="E2866" s="78" t="s">
        <v>3341</v>
      </c>
      <c r="F2866" s="58" t="s">
        <v>3294</v>
      </c>
    </row>
    <row r="2867" spans="1:6">
      <c r="A2867" s="58" t="s">
        <v>2382</v>
      </c>
      <c r="B2867" s="58" t="s">
        <v>3294</v>
      </c>
      <c r="C2867" s="58" t="s">
        <v>188</v>
      </c>
      <c r="D2867" s="59" t="s">
        <v>3347</v>
      </c>
      <c r="E2867" s="78" t="s">
        <v>3341</v>
      </c>
      <c r="F2867" s="58" t="s">
        <v>3294</v>
      </c>
    </row>
    <row r="2868" spans="1:6">
      <c r="A2868" s="58" t="s">
        <v>695</v>
      </c>
      <c r="B2868" s="58" t="s">
        <v>3294</v>
      </c>
      <c r="C2868" s="58" t="s">
        <v>188</v>
      </c>
      <c r="D2868" s="59" t="s">
        <v>3347</v>
      </c>
      <c r="E2868" s="78" t="s">
        <v>3341</v>
      </c>
      <c r="F2868" s="58" t="s">
        <v>3294</v>
      </c>
    </row>
    <row r="2869" spans="1:6">
      <c r="A2869" s="58" t="s">
        <v>2383</v>
      </c>
      <c r="B2869" s="58" t="s">
        <v>3294</v>
      </c>
      <c r="C2869" s="58" t="s">
        <v>188</v>
      </c>
      <c r="D2869" s="59" t="s">
        <v>3347</v>
      </c>
      <c r="E2869" s="78" t="s">
        <v>3341</v>
      </c>
      <c r="F2869" s="58" t="s">
        <v>3294</v>
      </c>
    </row>
    <row r="2870" spans="1:6">
      <c r="A2870" s="58" t="s">
        <v>2976</v>
      </c>
      <c r="B2870" s="58" t="s">
        <v>3294</v>
      </c>
      <c r="C2870" s="58" t="s">
        <v>188</v>
      </c>
      <c r="D2870" s="59" t="s">
        <v>3347</v>
      </c>
      <c r="E2870" s="78" t="s">
        <v>3341</v>
      </c>
      <c r="F2870" s="58" t="s">
        <v>3294</v>
      </c>
    </row>
    <row r="2871" spans="1:6">
      <c r="A2871" s="58" t="s">
        <v>2750</v>
      </c>
      <c r="B2871" s="58" t="s">
        <v>3294</v>
      </c>
      <c r="C2871" s="58" t="s">
        <v>188</v>
      </c>
      <c r="D2871" s="59" t="s">
        <v>3347</v>
      </c>
      <c r="E2871" s="78" t="s">
        <v>3341</v>
      </c>
      <c r="F2871" s="58" t="s">
        <v>3294</v>
      </c>
    </row>
    <row r="2872" spans="1:6">
      <c r="A2872" s="58" t="s">
        <v>2651</v>
      </c>
      <c r="B2872" s="58" t="s">
        <v>3294</v>
      </c>
      <c r="C2872" s="58" t="s">
        <v>188</v>
      </c>
      <c r="D2872" s="59" t="s">
        <v>3347</v>
      </c>
      <c r="E2872" s="78" t="s">
        <v>3341</v>
      </c>
      <c r="F2872" s="58" t="s">
        <v>3294</v>
      </c>
    </row>
    <row r="2873" spans="1:6">
      <c r="A2873" s="58" t="s">
        <v>2722</v>
      </c>
      <c r="B2873" s="58" t="s">
        <v>3294</v>
      </c>
      <c r="C2873" s="58" t="s">
        <v>188</v>
      </c>
      <c r="D2873" s="59" t="s">
        <v>3347</v>
      </c>
      <c r="E2873" s="78" t="s">
        <v>3341</v>
      </c>
      <c r="F2873" s="58" t="s">
        <v>3294</v>
      </c>
    </row>
    <row r="2874" spans="1:6">
      <c r="A2874" s="58" t="s">
        <v>1816</v>
      </c>
      <c r="B2874" s="58" t="s">
        <v>3294</v>
      </c>
      <c r="C2874" s="58" t="s">
        <v>188</v>
      </c>
      <c r="D2874" s="59" t="s">
        <v>3347</v>
      </c>
      <c r="E2874" s="78" t="s">
        <v>3341</v>
      </c>
      <c r="F2874" s="58" t="s">
        <v>3294</v>
      </c>
    </row>
    <row r="2875" spans="1:6">
      <c r="A2875" s="58" t="s">
        <v>2654</v>
      </c>
      <c r="B2875" s="58" t="s">
        <v>3294</v>
      </c>
      <c r="C2875" s="58" t="s">
        <v>188</v>
      </c>
      <c r="D2875" s="59" t="s">
        <v>3347</v>
      </c>
      <c r="E2875" s="78" t="s">
        <v>3341</v>
      </c>
      <c r="F2875" s="58" t="s">
        <v>3294</v>
      </c>
    </row>
    <row r="2876" spans="1:6">
      <c r="A2876" s="58" t="s">
        <v>1999</v>
      </c>
      <c r="B2876" s="58" t="s">
        <v>3294</v>
      </c>
      <c r="C2876" s="58" t="s">
        <v>188</v>
      </c>
      <c r="D2876" s="59" t="s">
        <v>3347</v>
      </c>
      <c r="E2876" s="78" t="s">
        <v>3341</v>
      </c>
      <c r="F2876" s="58" t="s">
        <v>3294</v>
      </c>
    </row>
    <row r="2877" spans="1:6">
      <c r="A2877" s="58" t="s">
        <v>2600</v>
      </c>
      <c r="B2877" s="58" t="s">
        <v>3294</v>
      </c>
      <c r="C2877" s="58" t="s">
        <v>188</v>
      </c>
      <c r="D2877" s="59" t="s">
        <v>3347</v>
      </c>
      <c r="E2877" s="78" t="s">
        <v>3341</v>
      </c>
      <c r="F2877" s="58" t="s">
        <v>3294</v>
      </c>
    </row>
    <row r="2878" spans="1:6">
      <c r="A2878" s="58" t="s">
        <v>2357</v>
      </c>
      <c r="B2878" s="58" t="s">
        <v>3294</v>
      </c>
      <c r="C2878" s="58" t="s">
        <v>188</v>
      </c>
      <c r="D2878" s="59" t="s">
        <v>3347</v>
      </c>
      <c r="E2878" s="78" t="s">
        <v>3341</v>
      </c>
      <c r="F2878" s="58" t="s">
        <v>3294</v>
      </c>
    </row>
    <row r="2879" spans="1:6">
      <c r="A2879" s="58" t="s">
        <v>2686</v>
      </c>
      <c r="B2879" s="58" t="s">
        <v>3294</v>
      </c>
      <c r="C2879" s="58" t="s">
        <v>188</v>
      </c>
      <c r="D2879" s="59" t="s">
        <v>3347</v>
      </c>
      <c r="E2879" s="78" t="s">
        <v>3341</v>
      </c>
      <c r="F2879" s="58" t="s">
        <v>3294</v>
      </c>
    </row>
    <row r="2880" spans="1:6">
      <c r="A2880" s="58" t="s">
        <v>263</v>
      </c>
      <c r="B2880" s="58" t="s">
        <v>3294</v>
      </c>
      <c r="C2880" s="58" t="s">
        <v>188</v>
      </c>
      <c r="D2880" s="59" t="s">
        <v>3347</v>
      </c>
      <c r="E2880" s="78" t="s">
        <v>3341</v>
      </c>
      <c r="F2880" s="58" t="s">
        <v>3294</v>
      </c>
    </row>
    <row r="2881" spans="1:6">
      <c r="A2881" s="58" t="s">
        <v>2745</v>
      </c>
      <c r="B2881" s="58" t="s">
        <v>3294</v>
      </c>
      <c r="C2881" s="58" t="s">
        <v>188</v>
      </c>
      <c r="D2881" s="59" t="s">
        <v>3347</v>
      </c>
      <c r="E2881" s="78" t="s">
        <v>3341</v>
      </c>
      <c r="F2881" s="58" t="s">
        <v>3294</v>
      </c>
    </row>
    <row r="2882" spans="1:6">
      <c r="A2882" s="58" t="s">
        <v>2501</v>
      </c>
      <c r="B2882" s="58" t="s">
        <v>3294</v>
      </c>
      <c r="C2882" s="58" t="s">
        <v>188</v>
      </c>
      <c r="D2882" s="59" t="s">
        <v>3347</v>
      </c>
      <c r="E2882" s="78" t="s">
        <v>3341</v>
      </c>
      <c r="F2882" s="58" t="s">
        <v>3294</v>
      </c>
    </row>
    <row r="2883" spans="1:6">
      <c r="A2883" s="58" t="s">
        <v>3031</v>
      </c>
      <c r="B2883" s="58" t="s">
        <v>3294</v>
      </c>
      <c r="C2883" s="58" t="s">
        <v>188</v>
      </c>
      <c r="D2883" s="59" t="s">
        <v>3347</v>
      </c>
      <c r="E2883" s="78" t="s">
        <v>3341</v>
      </c>
      <c r="F2883" s="58" t="s">
        <v>3294</v>
      </c>
    </row>
    <row r="2884" spans="1:6">
      <c r="A2884" s="58" t="s">
        <v>2603</v>
      </c>
      <c r="B2884" s="58" t="s">
        <v>3294</v>
      </c>
      <c r="C2884" s="58" t="s">
        <v>188</v>
      </c>
      <c r="D2884" s="59" t="s">
        <v>3347</v>
      </c>
      <c r="E2884" s="78" t="s">
        <v>3341</v>
      </c>
      <c r="F2884" s="58" t="s">
        <v>3294</v>
      </c>
    </row>
    <row r="2885" spans="1:6">
      <c r="A2885" s="58" t="s">
        <v>1975</v>
      </c>
      <c r="B2885" s="58" t="s">
        <v>3294</v>
      </c>
      <c r="C2885" s="58" t="s">
        <v>188</v>
      </c>
      <c r="D2885" s="59" t="s">
        <v>3347</v>
      </c>
      <c r="E2885" s="78" t="s">
        <v>3341</v>
      </c>
      <c r="F2885" s="58" t="s">
        <v>3294</v>
      </c>
    </row>
    <row r="2886" spans="1:6">
      <c r="A2886" s="58" t="s">
        <v>2656</v>
      </c>
      <c r="B2886" s="58" t="s">
        <v>3294</v>
      </c>
      <c r="C2886" s="58" t="s">
        <v>188</v>
      </c>
      <c r="D2886" s="59" t="s">
        <v>3347</v>
      </c>
      <c r="E2886" s="78" t="s">
        <v>3341</v>
      </c>
      <c r="F2886" s="58" t="s">
        <v>3294</v>
      </c>
    </row>
    <row r="2887" spans="1:6">
      <c r="A2887" s="58" t="s">
        <v>1708</v>
      </c>
      <c r="B2887" s="58" t="s">
        <v>3294</v>
      </c>
      <c r="C2887" s="58" t="s">
        <v>188</v>
      </c>
      <c r="D2887" s="59" t="s">
        <v>3347</v>
      </c>
      <c r="E2887" s="78" t="s">
        <v>3341</v>
      </c>
      <c r="F2887" s="58" t="s">
        <v>3294</v>
      </c>
    </row>
    <row r="2888" spans="1:6">
      <c r="A2888" s="58" t="s">
        <v>2948</v>
      </c>
      <c r="B2888" s="58" t="s">
        <v>3294</v>
      </c>
      <c r="C2888" s="58" t="s">
        <v>188</v>
      </c>
      <c r="D2888" s="59" t="s">
        <v>3347</v>
      </c>
      <c r="E2888" s="78" t="s">
        <v>3341</v>
      </c>
      <c r="F2888" s="58" t="s">
        <v>3294</v>
      </c>
    </row>
    <row r="2889" spans="1:6">
      <c r="A2889" s="58" t="s">
        <v>1820</v>
      </c>
      <c r="B2889" s="58" t="s">
        <v>3294</v>
      </c>
      <c r="C2889" s="58" t="s">
        <v>188</v>
      </c>
      <c r="D2889" s="59" t="s">
        <v>3347</v>
      </c>
      <c r="E2889" s="78" t="s">
        <v>3341</v>
      </c>
      <c r="F2889" s="58" t="s">
        <v>3294</v>
      </c>
    </row>
    <row r="2890" spans="1:6">
      <c r="A2890" s="58" t="s">
        <v>3041</v>
      </c>
      <c r="B2890" s="58" t="s">
        <v>3294</v>
      </c>
      <c r="C2890" s="58" t="s">
        <v>188</v>
      </c>
      <c r="D2890" s="59" t="s">
        <v>3347</v>
      </c>
      <c r="E2890" s="78" t="s">
        <v>3341</v>
      </c>
      <c r="F2890" s="58" t="s">
        <v>3294</v>
      </c>
    </row>
    <row r="2891" spans="1:6">
      <c r="A2891" s="58" t="s">
        <v>1748</v>
      </c>
      <c r="B2891" s="58" t="s">
        <v>3294</v>
      </c>
      <c r="C2891" s="58" t="s">
        <v>188</v>
      </c>
      <c r="D2891" s="59" t="s">
        <v>3347</v>
      </c>
      <c r="E2891" s="78" t="s">
        <v>3341</v>
      </c>
      <c r="F2891" s="58" t="s">
        <v>3294</v>
      </c>
    </row>
    <row r="2892" spans="1:6">
      <c r="A2892" s="58" t="s">
        <v>2360</v>
      </c>
      <c r="B2892" s="58" t="s">
        <v>3294</v>
      </c>
      <c r="C2892" s="58" t="s">
        <v>188</v>
      </c>
      <c r="D2892" s="59" t="s">
        <v>3347</v>
      </c>
      <c r="E2892" s="78" t="s">
        <v>3341</v>
      </c>
      <c r="F2892" s="58" t="s">
        <v>3294</v>
      </c>
    </row>
    <row r="2893" spans="1:6">
      <c r="A2893" s="58" t="s">
        <v>1866</v>
      </c>
      <c r="B2893" s="58" t="s">
        <v>3294</v>
      </c>
      <c r="C2893" s="58" t="s">
        <v>188</v>
      </c>
      <c r="D2893" s="59" t="s">
        <v>3347</v>
      </c>
      <c r="E2893" s="78" t="s">
        <v>3341</v>
      </c>
      <c r="F2893" s="58" t="s">
        <v>3294</v>
      </c>
    </row>
    <row r="2894" spans="1:6">
      <c r="A2894" s="58" t="s">
        <v>699</v>
      </c>
      <c r="B2894" s="58" t="s">
        <v>3294</v>
      </c>
      <c r="C2894" s="58" t="s">
        <v>188</v>
      </c>
      <c r="D2894" s="59" t="s">
        <v>3347</v>
      </c>
      <c r="E2894" s="78" t="s">
        <v>3341</v>
      </c>
      <c r="F2894" s="58" t="s">
        <v>3294</v>
      </c>
    </row>
    <row r="2895" spans="1:6">
      <c r="A2895" s="58" t="s">
        <v>2746</v>
      </c>
      <c r="B2895" s="58" t="s">
        <v>3294</v>
      </c>
      <c r="C2895" s="58" t="s">
        <v>188</v>
      </c>
      <c r="D2895" s="59" t="s">
        <v>3347</v>
      </c>
      <c r="E2895" s="78" t="s">
        <v>3341</v>
      </c>
      <c r="F2895" s="58" t="s">
        <v>3294</v>
      </c>
    </row>
    <row r="2896" spans="1:6">
      <c r="A2896" s="58" t="s">
        <v>2364</v>
      </c>
      <c r="B2896" s="58" t="s">
        <v>3294</v>
      </c>
      <c r="C2896" s="58" t="s">
        <v>188</v>
      </c>
      <c r="D2896" s="59" t="s">
        <v>3347</v>
      </c>
      <c r="E2896" s="78" t="s">
        <v>3341</v>
      </c>
      <c r="F2896" s="58" t="s">
        <v>3294</v>
      </c>
    </row>
    <row r="2897" spans="1:6">
      <c r="A2897" s="58" t="s">
        <v>2625</v>
      </c>
      <c r="B2897" s="58" t="s">
        <v>3294</v>
      </c>
      <c r="C2897" s="58" t="s">
        <v>188</v>
      </c>
      <c r="D2897" s="59" t="s">
        <v>3347</v>
      </c>
      <c r="E2897" s="78" t="s">
        <v>3341</v>
      </c>
      <c r="F2897" s="58" t="s">
        <v>3294</v>
      </c>
    </row>
    <row r="2898" spans="1:6">
      <c r="A2898" s="58" t="s">
        <v>3034</v>
      </c>
      <c r="B2898" s="58" t="s">
        <v>3294</v>
      </c>
      <c r="C2898" s="58" t="s">
        <v>271</v>
      </c>
      <c r="D2898" s="59" t="s">
        <v>3347</v>
      </c>
      <c r="E2898" s="78" t="s">
        <v>3341</v>
      </c>
      <c r="F2898" s="58" t="s">
        <v>3294</v>
      </c>
    </row>
    <row r="2899" spans="1:6">
      <c r="A2899" s="58" t="s">
        <v>1751</v>
      </c>
      <c r="B2899" s="58" t="s">
        <v>3294</v>
      </c>
      <c r="C2899" s="58" t="s">
        <v>271</v>
      </c>
      <c r="D2899" s="59" t="s">
        <v>3347</v>
      </c>
      <c r="E2899" s="78" t="s">
        <v>3341</v>
      </c>
      <c r="F2899" s="58" t="s">
        <v>3294</v>
      </c>
    </row>
    <row r="2900" spans="1:6">
      <c r="A2900" s="58" t="s">
        <v>2981</v>
      </c>
      <c r="B2900" s="58" t="s">
        <v>3294</v>
      </c>
      <c r="C2900" s="58" t="s">
        <v>271</v>
      </c>
      <c r="D2900" s="59" t="s">
        <v>3347</v>
      </c>
      <c r="E2900" s="78" t="s">
        <v>3341</v>
      </c>
      <c r="F2900" s="58" t="s">
        <v>3294</v>
      </c>
    </row>
    <row r="2901" spans="1:6">
      <c r="A2901" s="58" t="s">
        <v>3066</v>
      </c>
      <c r="B2901" s="58" t="s">
        <v>3294</v>
      </c>
      <c r="C2901" s="58" t="s">
        <v>271</v>
      </c>
      <c r="D2901" s="59" t="s">
        <v>3347</v>
      </c>
      <c r="E2901" s="78" t="s">
        <v>3341</v>
      </c>
      <c r="F2901" s="58" t="s">
        <v>3294</v>
      </c>
    </row>
    <row r="2902" spans="1:6">
      <c r="A2902" s="58" t="s">
        <v>1712</v>
      </c>
      <c r="B2902" s="58" t="s">
        <v>3294</v>
      </c>
      <c r="C2902" s="58" t="s">
        <v>271</v>
      </c>
      <c r="D2902" s="59" t="s">
        <v>3347</v>
      </c>
      <c r="E2902" s="78" t="s">
        <v>3341</v>
      </c>
      <c r="F2902" s="58" t="s">
        <v>3294</v>
      </c>
    </row>
    <row r="2903" spans="1:6">
      <c r="A2903" s="58" t="s">
        <v>2291</v>
      </c>
      <c r="B2903" s="58" t="s">
        <v>3294</v>
      </c>
      <c r="C2903" s="58" t="s">
        <v>271</v>
      </c>
      <c r="D2903" s="59" t="s">
        <v>3347</v>
      </c>
      <c r="E2903" s="78" t="s">
        <v>3341</v>
      </c>
      <c r="F2903" s="58" t="s">
        <v>3294</v>
      </c>
    </row>
    <row r="2904" spans="1:6">
      <c r="A2904" s="58" t="s">
        <v>1610</v>
      </c>
      <c r="B2904" s="58" t="s">
        <v>3294</v>
      </c>
      <c r="C2904" s="58" t="s">
        <v>271</v>
      </c>
      <c r="D2904" s="59" t="s">
        <v>3347</v>
      </c>
      <c r="E2904" s="78" t="s">
        <v>3341</v>
      </c>
      <c r="F2904" s="58" t="s">
        <v>3294</v>
      </c>
    </row>
    <row r="2905" spans="1:6">
      <c r="A2905" s="58" t="s">
        <v>1827</v>
      </c>
      <c r="B2905" s="58" t="s">
        <v>3294</v>
      </c>
      <c r="C2905" s="58" t="s">
        <v>271</v>
      </c>
      <c r="D2905" s="59" t="s">
        <v>3347</v>
      </c>
      <c r="E2905" s="78" t="s">
        <v>3341</v>
      </c>
      <c r="F2905" s="58" t="s">
        <v>3294</v>
      </c>
    </row>
    <row r="2906" spans="1:6">
      <c r="A2906" s="58" t="s">
        <v>2292</v>
      </c>
      <c r="B2906" s="58" t="s">
        <v>3294</v>
      </c>
      <c r="C2906" s="58" t="s">
        <v>271</v>
      </c>
      <c r="D2906" s="59" t="s">
        <v>3347</v>
      </c>
      <c r="E2906" s="78" t="s">
        <v>3341</v>
      </c>
      <c r="F2906" s="58" t="s">
        <v>3294</v>
      </c>
    </row>
    <row r="2907" spans="1:6">
      <c r="A2907" s="58" t="s">
        <v>1713</v>
      </c>
      <c r="B2907" s="58" t="s">
        <v>3294</v>
      </c>
      <c r="C2907" s="58" t="s">
        <v>271</v>
      </c>
      <c r="D2907" s="59" t="s">
        <v>3347</v>
      </c>
      <c r="E2907" s="78" t="s">
        <v>3341</v>
      </c>
      <c r="F2907" s="58" t="s">
        <v>3294</v>
      </c>
    </row>
    <row r="2908" spans="1:6">
      <c r="A2908" s="58" t="s">
        <v>882</v>
      </c>
      <c r="B2908" s="58" t="s">
        <v>3294</v>
      </c>
      <c r="C2908" s="58" t="s">
        <v>271</v>
      </c>
      <c r="D2908" s="59" t="s">
        <v>3347</v>
      </c>
      <c r="E2908" s="78" t="s">
        <v>3341</v>
      </c>
      <c r="F2908" s="58" t="s">
        <v>3294</v>
      </c>
    </row>
    <row r="2909" spans="1:6">
      <c r="A2909" s="58" t="s">
        <v>1907</v>
      </c>
      <c r="B2909" s="58" t="s">
        <v>3294</v>
      </c>
      <c r="C2909" s="58" t="s">
        <v>271</v>
      </c>
      <c r="D2909" s="59" t="s">
        <v>3347</v>
      </c>
      <c r="E2909" s="78" t="s">
        <v>3341</v>
      </c>
      <c r="F2909" s="58" t="s">
        <v>3294</v>
      </c>
    </row>
    <row r="2910" spans="1:6">
      <c r="A2910" s="58" t="s">
        <v>3042</v>
      </c>
      <c r="B2910" s="58" t="s">
        <v>3294</v>
      </c>
      <c r="C2910" s="58" t="s">
        <v>271</v>
      </c>
      <c r="D2910" s="59" t="s">
        <v>3347</v>
      </c>
      <c r="E2910" s="78" t="s">
        <v>3341</v>
      </c>
      <c r="F2910" s="58" t="s">
        <v>3294</v>
      </c>
    </row>
    <row r="2911" spans="1:6">
      <c r="A2911" s="58" t="s">
        <v>399</v>
      </c>
      <c r="B2911" s="58" t="s">
        <v>3294</v>
      </c>
      <c r="C2911" s="58" t="s">
        <v>271</v>
      </c>
      <c r="D2911" s="59" t="s">
        <v>3347</v>
      </c>
      <c r="E2911" s="78" t="s">
        <v>3341</v>
      </c>
      <c r="F2911" s="58" t="s">
        <v>3294</v>
      </c>
    </row>
    <row r="2912" spans="1:6">
      <c r="A2912" s="58" t="s">
        <v>670</v>
      </c>
      <c r="B2912" s="58" t="s">
        <v>3294</v>
      </c>
      <c r="C2912" s="58" t="s">
        <v>271</v>
      </c>
      <c r="D2912" s="59" t="s">
        <v>3347</v>
      </c>
      <c r="E2912" s="78" t="s">
        <v>3341</v>
      </c>
      <c r="F2912" s="58" t="s">
        <v>3294</v>
      </c>
    </row>
    <row r="2913" spans="1:6">
      <c r="A2913" s="58" t="s">
        <v>2747</v>
      </c>
      <c r="B2913" s="58" t="s">
        <v>3294</v>
      </c>
      <c r="C2913" s="58" t="s">
        <v>271</v>
      </c>
      <c r="D2913" s="59" t="s">
        <v>3347</v>
      </c>
      <c r="E2913" s="78" t="s">
        <v>3341</v>
      </c>
      <c r="F2913" s="58" t="s">
        <v>3294</v>
      </c>
    </row>
    <row r="2914" spans="1:6">
      <c r="A2914" s="58" t="s">
        <v>3063</v>
      </c>
      <c r="B2914" s="58" t="s">
        <v>3294</v>
      </c>
      <c r="C2914" s="58" t="s">
        <v>271</v>
      </c>
      <c r="D2914" s="59" t="s">
        <v>3347</v>
      </c>
      <c r="E2914" s="78" t="s">
        <v>3341</v>
      </c>
      <c r="F2914" s="58" t="s">
        <v>3294</v>
      </c>
    </row>
    <row r="2915" spans="1:6">
      <c r="A2915" s="58" t="s">
        <v>1625</v>
      </c>
      <c r="B2915" s="58" t="s">
        <v>3294</v>
      </c>
      <c r="C2915" s="58" t="s">
        <v>271</v>
      </c>
      <c r="D2915" s="59" t="s">
        <v>3347</v>
      </c>
      <c r="E2915" s="78" t="s">
        <v>3341</v>
      </c>
      <c r="F2915" s="58" t="s">
        <v>3294</v>
      </c>
    </row>
    <row r="2916" spans="1:6">
      <c r="A2916" s="58" t="s">
        <v>1874</v>
      </c>
      <c r="B2916" s="58" t="s">
        <v>3294</v>
      </c>
      <c r="C2916" s="58" t="s">
        <v>271</v>
      </c>
      <c r="D2916" s="59" t="s">
        <v>3347</v>
      </c>
      <c r="E2916" s="78" t="s">
        <v>3341</v>
      </c>
      <c r="F2916" s="58" t="s">
        <v>3294</v>
      </c>
    </row>
    <row r="2917" spans="1:6">
      <c r="A2917" s="58" t="s">
        <v>2638</v>
      </c>
      <c r="B2917" s="58" t="s">
        <v>3294</v>
      </c>
      <c r="C2917" s="58" t="s">
        <v>271</v>
      </c>
      <c r="D2917" s="59" t="s">
        <v>3347</v>
      </c>
      <c r="E2917" s="78" t="s">
        <v>3341</v>
      </c>
      <c r="F2917" s="58" t="s">
        <v>3294</v>
      </c>
    </row>
    <row r="2918" spans="1:6">
      <c r="A2918" s="58" t="s">
        <v>2373</v>
      </c>
      <c r="B2918" s="58" t="s">
        <v>3294</v>
      </c>
      <c r="C2918" s="58" t="s">
        <v>271</v>
      </c>
      <c r="D2918" s="59" t="s">
        <v>3347</v>
      </c>
      <c r="E2918" s="78" t="s">
        <v>3341</v>
      </c>
      <c r="F2918" s="58" t="s">
        <v>3294</v>
      </c>
    </row>
    <row r="2919" spans="1:6">
      <c r="A2919" s="58" t="s">
        <v>2663</v>
      </c>
      <c r="B2919" s="58" t="s">
        <v>3294</v>
      </c>
      <c r="C2919" s="58" t="s">
        <v>271</v>
      </c>
      <c r="D2919" s="59" t="s">
        <v>3347</v>
      </c>
      <c r="E2919" s="78" t="s">
        <v>3341</v>
      </c>
      <c r="F2919" s="58" t="s">
        <v>3294</v>
      </c>
    </row>
    <row r="2920" spans="1:6">
      <c r="A2920" s="58" t="s">
        <v>1852</v>
      </c>
      <c r="B2920" s="58" t="s">
        <v>3294</v>
      </c>
      <c r="C2920" s="58" t="s">
        <v>271</v>
      </c>
      <c r="D2920" s="59" t="s">
        <v>3347</v>
      </c>
      <c r="E2920" s="78" t="s">
        <v>3341</v>
      </c>
      <c r="F2920" s="58" t="s">
        <v>3294</v>
      </c>
    </row>
    <row r="2921" spans="1:6">
      <c r="A2921" s="58" t="s">
        <v>2305</v>
      </c>
      <c r="B2921" s="58" t="s">
        <v>3294</v>
      </c>
      <c r="C2921" s="58" t="s">
        <v>271</v>
      </c>
      <c r="D2921" s="59" t="s">
        <v>3347</v>
      </c>
      <c r="E2921" s="78" t="s">
        <v>3341</v>
      </c>
      <c r="F2921" s="58" t="s">
        <v>3294</v>
      </c>
    </row>
    <row r="2922" spans="1:6">
      <c r="A2922" s="58" t="s">
        <v>3050</v>
      </c>
      <c r="B2922" s="58" t="s">
        <v>3294</v>
      </c>
      <c r="C2922" s="58" t="s">
        <v>271</v>
      </c>
      <c r="D2922" s="59" t="s">
        <v>3347</v>
      </c>
      <c r="E2922" s="78" t="s">
        <v>3341</v>
      </c>
      <c r="F2922" s="58" t="s">
        <v>3294</v>
      </c>
    </row>
    <row r="2923" spans="1:6">
      <c r="A2923" s="58" t="s">
        <v>2954</v>
      </c>
      <c r="B2923" s="58" t="s">
        <v>3294</v>
      </c>
      <c r="C2923" s="58" t="s">
        <v>271</v>
      </c>
      <c r="D2923" s="59" t="s">
        <v>3347</v>
      </c>
      <c r="E2923" s="78" t="s">
        <v>3341</v>
      </c>
      <c r="F2923" s="58" t="s">
        <v>3294</v>
      </c>
    </row>
    <row r="2924" spans="1:6">
      <c r="A2924" s="58" t="s">
        <v>2183</v>
      </c>
      <c r="B2924" s="58" t="s">
        <v>3294</v>
      </c>
      <c r="C2924" s="58" t="s">
        <v>271</v>
      </c>
      <c r="D2924" s="59" t="s">
        <v>3347</v>
      </c>
      <c r="E2924" s="78" t="s">
        <v>3341</v>
      </c>
      <c r="F2924" s="58" t="s">
        <v>3294</v>
      </c>
    </row>
    <row r="2925" spans="1:6">
      <c r="A2925" s="58" t="s">
        <v>2375</v>
      </c>
      <c r="B2925" s="58" t="s">
        <v>3294</v>
      </c>
      <c r="C2925" s="58" t="s">
        <v>271</v>
      </c>
      <c r="D2925" s="59" t="s">
        <v>3347</v>
      </c>
      <c r="E2925" s="78" t="s">
        <v>3341</v>
      </c>
      <c r="F2925" s="58" t="s">
        <v>3294</v>
      </c>
    </row>
    <row r="2926" spans="1:6">
      <c r="A2926" s="58" t="s">
        <v>2956</v>
      </c>
      <c r="B2926" s="58" t="s">
        <v>3294</v>
      </c>
      <c r="C2926" s="58" t="s">
        <v>271</v>
      </c>
      <c r="D2926" s="59" t="s">
        <v>3347</v>
      </c>
      <c r="E2926" s="78" t="s">
        <v>3341</v>
      </c>
      <c r="F2926" s="58" t="s">
        <v>3294</v>
      </c>
    </row>
    <row r="2927" spans="1:6">
      <c r="A2927" s="58" t="s">
        <v>764</v>
      </c>
      <c r="B2927" s="58" t="s">
        <v>3294</v>
      </c>
      <c r="C2927" s="58" t="s">
        <v>271</v>
      </c>
      <c r="D2927" s="59" t="s">
        <v>3347</v>
      </c>
      <c r="E2927" s="78" t="s">
        <v>3341</v>
      </c>
      <c r="F2927" s="58" t="s">
        <v>3294</v>
      </c>
    </row>
    <row r="2928" spans="1:6">
      <c r="A2928" s="58" t="s">
        <v>3026</v>
      </c>
      <c r="B2928" s="58" t="s">
        <v>3294</v>
      </c>
      <c r="C2928" s="58" t="s">
        <v>271</v>
      </c>
      <c r="D2928" s="59" t="s">
        <v>3347</v>
      </c>
      <c r="E2928" s="78" t="s">
        <v>3341</v>
      </c>
      <c r="F2928" s="58" t="s">
        <v>3294</v>
      </c>
    </row>
    <row r="2929" spans="1:6">
      <c r="A2929" s="58" t="s">
        <v>501</v>
      </c>
      <c r="B2929" s="58" t="s">
        <v>3294</v>
      </c>
      <c r="C2929" s="58" t="s">
        <v>271</v>
      </c>
      <c r="D2929" s="59" t="s">
        <v>3347</v>
      </c>
      <c r="E2929" s="78" t="s">
        <v>3341</v>
      </c>
      <c r="F2929" s="58" t="s">
        <v>3294</v>
      </c>
    </row>
    <row r="2930" spans="1:6">
      <c r="A2930" s="58" t="s">
        <v>1886</v>
      </c>
      <c r="B2930" s="58" t="s">
        <v>3294</v>
      </c>
      <c r="C2930" s="58" t="s">
        <v>271</v>
      </c>
      <c r="D2930" s="59" t="s">
        <v>3347</v>
      </c>
      <c r="E2930" s="78" t="s">
        <v>3341</v>
      </c>
      <c r="F2930" s="58" t="s">
        <v>3294</v>
      </c>
    </row>
    <row r="2931" spans="1:6">
      <c r="A2931" s="58" t="s">
        <v>2377</v>
      </c>
      <c r="B2931" s="58" t="s">
        <v>3294</v>
      </c>
      <c r="C2931" s="58" t="s">
        <v>271</v>
      </c>
      <c r="D2931" s="59" t="s">
        <v>3347</v>
      </c>
      <c r="E2931" s="78" t="s">
        <v>3341</v>
      </c>
      <c r="F2931" s="58" t="s">
        <v>3294</v>
      </c>
    </row>
    <row r="2932" spans="1:6">
      <c r="A2932" s="58" t="s">
        <v>2671</v>
      </c>
      <c r="B2932" s="58" t="s">
        <v>3295</v>
      </c>
      <c r="C2932" s="58" t="s">
        <v>3353</v>
      </c>
      <c r="D2932" s="59" t="s">
        <v>3347</v>
      </c>
      <c r="E2932" s="78" t="s">
        <v>3341</v>
      </c>
      <c r="F2932" s="58" t="s">
        <v>3295</v>
      </c>
    </row>
    <row r="2933" spans="1:6">
      <c r="A2933" s="58" t="s">
        <v>2344</v>
      </c>
      <c r="B2933" s="58" t="s">
        <v>3295</v>
      </c>
      <c r="C2933" s="58" t="s">
        <v>3353</v>
      </c>
      <c r="D2933" s="59" t="s">
        <v>3347</v>
      </c>
      <c r="E2933" s="78" t="s">
        <v>3341</v>
      </c>
      <c r="F2933" s="58" t="s">
        <v>3295</v>
      </c>
    </row>
    <row r="2934" spans="1:6">
      <c r="A2934" s="58" t="s">
        <v>2731</v>
      </c>
      <c r="B2934" s="58" t="s">
        <v>3295</v>
      </c>
      <c r="C2934" s="58" t="s">
        <v>3353</v>
      </c>
      <c r="D2934" s="59" t="s">
        <v>3347</v>
      </c>
      <c r="E2934" s="78" t="s">
        <v>3341</v>
      </c>
      <c r="F2934" s="58" t="s">
        <v>3295</v>
      </c>
    </row>
    <row r="2935" spans="1:6">
      <c r="A2935" s="58" t="s">
        <v>2761</v>
      </c>
      <c r="B2935" s="58" t="s">
        <v>3295</v>
      </c>
      <c r="C2935" s="58" t="s">
        <v>3353</v>
      </c>
      <c r="D2935" s="59" t="s">
        <v>3347</v>
      </c>
      <c r="E2935" s="78" t="s">
        <v>3341</v>
      </c>
      <c r="F2935" s="58" t="s">
        <v>3295</v>
      </c>
    </row>
    <row r="2936" spans="1:6">
      <c r="A2936" s="58" t="s">
        <v>2677</v>
      </c>
      <c r="B2936" s="58" t="s">
        <v>3295</v>
      </c>
      <c r="C2936" s="58" t="s">
        <v>3353</v>
      </c>
      <c r="D2936" s="59" t="s">
        <v>3347</v>
      </c>
      <c r="E2936" s="78" t="s">
        <v>3341</v>
      </c>
      <c r="F2936" s="58" t="s">
        <v>3295</v>
      </c>
    </row>
    <row r="2937" spans="1:6">
      <c r="A2937" s="58" t="s">
        <v>1622</v>
      </c>
      <c r="B2937" s="58" t="s">
        <v>3295</v>
      </c>
      <c r="C2937" s="58" t="s">
        <v>3353</v>
      </c>
      <c r="D2937" s="59" t="s">
        <v>3347</v>
      </c>
      <c r="E2937" s="78" t="s">
        <v>3341</v>
      </c>
      <c r="F2937" s="58" t="s">
        <v>3295</v>
      </c>
    </row>
    <row r="2938" spans="1:6">
      <c r="A2938" s="58" t="s">
        <v>3009</v>
      </c>
      <c r="B2938" s="58" t="s">
        <v>3295</v>
      </c>
      <c r="C2938" s="58" t="s">
        <v>3353</v>
      </c>
      <c r="D2938" s="59" t="s">
        <v>3347</v>
      </c>
      <c r="E2938" s="78" t="s">
        <v>3341</v>
      </c>
      <c r="F2938" s="58" t="s">
        <v>3295</v>
      </c>
    </row>
    <row r="2939" spans="1:6">
      <c r="A2939" s="58" t="s">
        <v>371</v>
      </c>
      <c r="B2939" s="58" t="s">
        <v>3295</v>
      </c>
      <c r="C2939" s="58" t="s">
        <v>3353</v>
      </c>
      <c r="D2939" s="59" t="s">
        <v>3347</v>
      </c>
      <c r="E2939" s="78" t="s">
        <v>3341</v>
      </c>
      <c r="F2939" s="58" t="s">
        <v>3295</v>
      </c>
    </row>
    <row r="2940" spans="1:6">
      <c r="A2940" s="58" t="s">
        <v>1899</v>
      </c>
      <c r="B2940" s="58" t="s">
        <v>3295</v>
      </c>
      <c r="C2940" s="58" t="s">
        <v>3353</v>
      </c>
      <c r="D2940" s="59" t="s">
        <v>3347</v>
      </c>
      <c r="E2940" s="78" t="s">
        <v>3341</v>
      </c>
      <c r="F2940" s="58" t="s">
        <v>3295</v>
      </c>
    </row>
    <row r="2941" spans="1:6">
      <c r="A2941" s="58" t="s">
        <v>3296</v>
      </c>
      <c r="B2941" s="58" t="s">
        <v>3295</v>
      </c>
      <c r="C2941" s="58" t="s">
        <v>3353</v>
      </c>
      <c r="D2941" s="59" t="s">
        <v>3347</v>
      </c>
      <c r="E2941" s="78" t="s">
        <v>3341</v>
      </c>
      <c r="F2941" s="58" t="s">
        <v>3295</v>
      </c>
    </row>
    <row r="2942" spans="1:6">
      <c r="A2942" s="58" t="s">
        <v>1743</v>
      </c>
      <c r="B2942" s="58" t="s">
        <v>3295</v>
      </c>
      <c r="C2942" s="58" t="s">
        <v>3353</v>
      </c>
      <c r="D2942" s="59" t="s">
        <v>3347</v>
      </c>
      <c r="E2942" s="78" t="s">
        <v>3341</v>
      </c>
      <c r="F2942" s="58" t="s">
        <v>3295</v>
      </c>
    </row>
    <row r="2943" spans="1:6">
      <c r="A2943" s="58" t="s">
        <v>2551</v>
      </c>
      <c r="B2943" s="58" t="s">
        <v>3295</v>
      </c>
      <c r="C2943" s="58" t="s">
        <v>3353</v>
      </c>
      <c r="D2943" s="59" t="s">
        <v>3347</v>
      </c>
      <c r="E2943" s="78" t="s">
        <v>3341</v>
      </c>
      <c r="F2943" s="58" t="s">
        <v>3295</v>
      </c>
    </row>
    <row r="2944" spans="1:6">
      <c r="A2944" s="58" t="s">
        <v>3070</v>
      </c>
      <c r="B2944" s="58" t="s">
        <v>3295</v>
      </c>
      <c r="C2944" s="58" t="s">
        <v>3353</v>
      </c>
      <c r="D2944" s="59" t="s">
        <v>3347</v>
      </c>
      <c r="E2944" s="78" t="s">
        <v>3341</v>
      </c>
      <c r="F2944" s="58" t="s">
        <v>3295</v>
      </c>
    </row>
    <row r="2945" spans="1:6">
      <c r="A2945" s="58" t="s">
        <v>1683</v>
      </c>
      <c r="B2945" s="58" t="s">
        <v>3295</v>
      </c>
      <c r="C2945" s="58" t="s">
        <v>3353</v>
      </c>
      <c r="D2945" s="59" t="s">
        <v>3347</v>
      </c>
      <c r="E2945" s="78" t="s">
        <v>3341</v>
      </c>
      <c r="F2945" s="58" t="s">
        <v>3295</v>
      </c>
    </row>
    <row r="2946" spans="1:6">
      <c r="A2946" s="58" t="s">
        <v>3010</v>
      </c>
      <c r="B2946" s="58" t="s">
        <v>3295</v>
      </c>
      <c r="C2946" s="58" t="s">
        <v>3353</v>
      </c>
      <c r="D2946" s="59" t="s">
        <v>3347</v>
      </c>
      <c r="E2946" s="78" t="s">
        <v>3341</v>
      </c>
      <c r="F2946" s="58" t="s">
        <v>3295</v>
      </c>
    </row>
    <row r="2947" spans="1:6">
      <c r="A2947" s="58" t="s">
        <v>2874</v>
      </c>
      <c r="B2947" s="58" t="s">
        <v>3295</v>
      </c>
      <c r="C2947" s="58" t="s">
        <v>3353</v>
      </c>
      <c r="D2947" s="59" t="s">
        <v>3347</v>
      </c>
      <c r="E2947" s="78" t="s">
        <v>3341</v>
      </c>
      <c r="F2947" s="58" t="s">
        <v>3295</v>
      </c>
    </row>
    <row r="2948" spans="1:6">
      <c r="A2948" s="58" t="s">
        <v>3169</v>
      </c>
      <c r="B2948" s="58" t="s">
        <v>3295</v>
      </c>
      <c r="C2948" s="58" t="s">
        <v>3353</v>
      </c>
      <c r="D2948" s="59" t="s">
        <v>3347</v>
      </c>
      <c r="E2948" s="78" t="s">
        <v>3341</v>
      </c>
      <c r="F2948" s="58" t="s">
        <v>3295</v>
      </c>
    </row>
    <row r="2949" spans="1:6">
      <c r="A2949" s="58" t="s">
        <v>2346</v>
      </c>
      <c r="B2949" s="58" t="s">
        <v>3295</v>
      </c>
      <c r="C2949" s="58" t="s">
        <v>3353</v>
      </c>
      <c r="D2949" s="59" t="s">
        <v>3347</v>
      </c>
      <c r="E2949" s="78" t="s">
        <v>3341</v>
      </c>
      <c r="F2949" s="58" t="s">
        <v>3295</v>
      </c>
    </row>
    <row r="2950" spans="1:6">
      <c r="A2950" s="58" t="s">
        <v>2763</v>
      </c>
      <c r="B2950" s="58" t="s">
        <v>3295</v>
      </c>
      <c r="C2950" s="58" t="s">
        <v>3353</v>
      </c>
      <c r="D2950" s="59" t="s">
        <v>3347</v>
      </c>
      <c r="E2950" s="78" t="s">
        <v>3341</v>
      </c>
      <c r="F2950" s="58" t="s">
        <v>3295</v>
      </c>
    </row>
    <row r="2951" spans="1:6">
      <c r="A2951" s="58" t="s">
        <v>2470</v>
      </c>
      <c r="B2951" s="58" t="s">
        <v>3295</v>
      </c>
      <c r="C2951" s="58" t="s">
        <v>3353</v>
      </c>
      <c r="D2951" s="59" t="s">
        <v>3347</v>
      </c>
      <c r="E2951" s="78" t="s">
        <v>3341</v>
      </c>
      <c r="F2951" s="58" t="s">
        <v>3295</v>
      </c>
    </row>
    <row r="2952" spans="1:6">
      <c r="A2952" s="58" t="s">
        <v>2993</v>
      </c>
      <c r="B2952" s="58" t="s">
        <v>3295</v>
      </c>
      <c r="C2952" s="58" t="s">
        <v>3353</v>
      </c>
      <c r="D2952" s="59" t="s">
        <v>3347</v>
      </c>
      <c r="E2952" s="78" t="s">
        <v>3341</v>
      </c>
      <c r="F2952" s="58" t="s">
        <v>3295</v>
      </c>
    </row>
    <row r="2953" spans="1:6">
      <c r="A2953" s="58" t="s">
        <v>2885</v>
      </c>
      <c r="B2953" s="58" t="s">
        <v>3295</v>
      </c>
      <c r="C2953" s="58" t="s">
        <v>3353</v>
      </c>
      <c r="D2953" s="59" t="s">
        <v>3347</v>
      </c>
      <c r="E2953" s="78" t="s">
        <v>3341</v>
      </c>
      <c r="F2953" s="58" t="s">
        <v>3295</v>
      </c>
    </row>
    <row r="2954" spans="1:6">
      <c r="A2954" s="58" t="s">
        <v>2934</v>
      </c>
      <c r="B2954" s="58" t="s">
        <v>3295</v>
      </c>
      <c r="C2954" s="58" t="s">
        <v>3353</v>
      </c>
      <c r="D2954" s="59" t="s">
        <v>3347</v>
      </c>
      <c r="E2954" s="78" t="s">
        <v>3341</v>
      </c>
      <c r="F2954" s="58" t="s">
        <v>3295</v>
      </c>
    </row>
    <row r="2955" spans="1:6">
      <c r="A2955" s="58" t="s">
        <v>2053</v>
      </c>
      <c r="B2955" s="58" t="s">
        <v>3295</v>
      </c>
      <c r="C2955" s="58" t="s">
        <v>3353</v>
      </c>
      <c r="D2955" s="59" t="s">
        <v>3347</v>
      </c>
      <c r="E2955" s="78" t="s">
        <v>3341</v>
      </c>
      <c r="F2955" s="58" t="s">
        <v>3295</v>
      </c>
    </row>
    <row r="2956" spans="1:6">
      <c r="A2956" s="58" t="s">
        <v>2764</v>
      </c>
      <c r="B2956" s="58" t="s">
        <v>3295</v>
      </c>
      <c r="C2956" s="58" t="s">
        <v>3353</v>
      </c>
      <c r="D2956" s="59" t="s">
        <v>3347</v>
      </c>
      <c r="E2956" s="78" t="s">
        <v>3341</v>
      </c>
      <c r="F2956" s="58" t="s">
        <v>3295</v>
      </c>
    </row>
    <row r="2957" spans="1:6">
      <c r="A2957" s="58" t="s">
        <v>2864</v>
      </c>
      <c r="B2957" s="58" t="s">
        <v>3295</v>
      </c>
      <c r="C2957" s="58" t="s">
        <v>3353</v>
      </c>
      <c r="D2957" s="59" t="s">
        <v>3347</v>
      </c>
      <c r="E2957" s="78" t="s">
        <v>3341</v>
      </c>
      <c r="F2957" s="58" t="s">
        <v>3295</v>
      </c>
    </row>
    <row r="2958" spans="1:6">
      <c r="A2958" s="58" t="s">
        <v>1955</v>
      </c>
      <c r="B2958" s="58" t="s">
        <v>3295</v>
      </c>
      <c r="C2958" s="58" t="s">
        <v>3353</v>
      </c>
      <c r="D2958" s="59" t="s">
        <v>3347</v>
      </c>
      <c r="E2958" s="78" t="s">
        <v>3341</v>
      </c>
      <c r="F2958" s="58" t="s">
        <v>3295</v>
      </c>
    </row>
    <row r="2959" spans="1:6">
      <c r="A2959" s="58" t="s">
        <v>1747</v>
      </c>
      <c r="B2959" s="58" t="s">
        <v>3295</v>
      </c>
      <c r="C2959" s="58" t="s">
        <v>3353</v>
      </c>
      <c r="D2959" s="59" t="s">
        <v>3347</v>
      </c>
      <c r="E2959" s="78" t="s">
        <v>3341</v>
      </c>
      <c r="F2959" s="58" t="s">
        <v>3295</v>
      </c>
    </row>
    <row r="2960" spans="1:6">
      <c r="A2960" s="58" t="s">
        <v>2709</v>
      </c>
      <c r="B2960" s="58" t="s">
        <v>3295</v>
      </c>
      <c r="C2960" s="58" t="s">
        <v>3353</v>
      </c>
      <c r="D2960" s="59" t="s">
        <v>3347</v>
      </c>
      <c r="E2960" s="78" t="s">
        <v>3341</v>
      </c>
      <c r="F2960" s="58" t="s">
        <v>3295</v>
      </c>
    </row>
    <row r="2961" spans="1:6">
      <c r="A2961" s="58" t="s">
        <v>2690</v>
      </c>
      <c r="B2961" s="58" t="s">
        <v>3295</v>
      </c>
      <c r="C2961" s="58" t="s">
        <v>3353</v>
      </c>
      <c r="D2961" s="59" t="s">
        <v>3347</v>
      </c>
      <c r="E2961" s="78" t="s">
        <v>3341</v>
      </c>
      <c r="F2961" s="58" t="s">
        <v>3295</v>
      </c>
    </row>
    <row r="2962" spans="1:6">
      <c r="A2962" s="58" t="s">
        <v>792</v>
      </c>
      <c r="B2962" s="58" t="s">
        <v>3295</v>
      </c>
      <c r="C2962" s="58" t="s">
        <v>3353</v>
      </c>
      <c r="D2962" s="59" t="s">
        <v>3347</v>
      </c>
      <c r="E2962" s="78" t="s">
        <v>3341</v>
      </c>
      <c r="F2962" s="58" t="s">
        <v>3295</v>
      </c>
    </row>
    <row r="2963" spans="1:6">
      <c r="A2963" s="58" t="s">
        <v>2980</v>
      </c>
      <c r="B2963" s="58" t="s">
        <v>3295</v>
      </c>
      <c r="C2963" s="58" t="s">
        <v>3353</v>
      </c>
      <c r="D2963" s="59" t="s">
        <v>3347</v>
      </c>
      <c r="E2963" s="78" t="s">
        <v>3341</v>
      </c>
      <c r="F2963" s="58" t="s">
        <v>3295</v>
      </c>
    </row>
    <row r="2964" spans="1:6">
      <c r="A2964" s="58" t="s">
        <v>2692</v>
      </c>
      <c r="B2964" s="58" t="s">
        <v>3295</v>
      </c>
      <c r="C2964" s="58" t="s">
        <v>3353</v>
      </c>
      <c r="D2964" s="59" t="s">
        <v>3347</v>
      </c>
      <c r="E2964" s="78" t="s">
        <v>3341</v>
      </c>
      <c r="F2964" s="58" t="s">
        <v>3295</v>
      </c>
    </row>
    <row r="2965" spans="1:6">
      <c r="A2965" s="58" t="s">
        <v>2363</v>
      </c>
      <c r="B2965" s="58" t="s">
        <v>3295</v>
      </c>
      <c r="C2965" s="58" t="s">
        <v>3353</v>
      </c>
      <c r="D2965" s="59" t="s">
        <v>3347</v>
      </c>
      <c r="E2965" s="78" t="s">
        <v>3341</v>
      </c>
      <c r="F2965" s="58" t="s">
        <v>3295</v>
      </c>
    </row>
    <row r="2966" spans="1:6">
      <c r="A2966" s="58" t="s">
        <v>2938</v>
      </c>
      <c r="B2966" s="58" t="s">
        <v>3295</v>
      </c>
      <c r="C2966" s="58" t="s">
        <v>3360</v>
      </c>
      <c r="D2966" s="59" t="s">
        <v>3347</v>
      </c>
      <c r="E2966" s="78" t="s">
        <v>3341</v>
      </c>
      <c r="F2966" s="58" t="s">
        <v>3295</v>
      </c>
    </row>
    <row r="2967" spans="1:6">
      <c r="A2967" s="58" t="s">
        <v>2695</v>
      </c>
      <c r="B2967" s="58" t="s">
        <v>3295</v>
      </c>
      <c r="C2967" s="58" t="s">
        <v>3360</v>
      </c>
      <c r="D2967" s="59" t="s">
        <v>3347</v>
      </c>
      <c r="E2967" s="78" t="s">
        <v>3341</v>
      </c>
      <c r="F2967" s="58" t="s">
        <v>3295</v>
      </c>
    </row>
    <row r="2968" spans="1:6">
      <c r="A2968" s="58" t="s">
        <v>2725</v>
      </c>
      <c r="B2968" s="58" t="s">
        <v>3295</v>
      </c>
      <c r="C2968" s="58" t="s">
        <v>3360</v>
      </c>
      <c r="D2968" s="59" t="s">
        <v>3347</v>
      </c>
      <c r="E2968" s="78" t="s">
        <v>3341</v>
      </c>
      <c r="F2968" s="58" t="s">
        <v>3295</v>
      </c>
    </row>
    <row r="2969" spans="1:6">
      <c r="A2969" s="58" t="s">
        <v>1991</v>
      </c>
      <c r="B2969" s="58" t="s">
        <v>3295</v>
      </c>
      <c r="C2969" s="58" t="s">
        <v>3360</v>
      </c>
      <c r="D2969" s="59" t="s">
        <v>3347</v>
      </c>
      <c r="E2969" s="78" t="s">
        <v>3341</v>
      </c>
      <c r="F2969" s="58" t="s">
        <v>3295</v>
      </c>
    </row>
    <row r="2970" spans="1:6">
      <c r="A2970" s="58" t="s">
        <v>2739</v>
      </c>
      <c r="B2970" s="58" t="s">
        <v>3295</v>
      </c>
      <c r="C2970" s="58" t="s">
        <v>3360</v>
      </c>
      <c r="D2970" s="59" t="s">
        <v>3347</v>
      </c>
      <c r="E2970" s="78" t="s">
        <v>3341</v>
      </c>
      <c r="F2970" s="58" t="s">
        <v>3295</v>
      </c>
    </row>
    <row r="2971" spans="1:6">
      <c r="A2971" s="58" t="s">
        <v>230</v>
      </c>
      <c r="B2971" s="58" t="s">
        <v>3295</v>
      </c>
      <c r="C2971" s="58" t="s">
        <v>3360</v>
      </c>
      <c r="D2971" s="59" t="s">
        <v>3347</v>
      </c>
      <c r="E2971" s="78" t="s">
        <v>3341</v>
      </c>
      <c r="F2971" s="58" t="s">
        <v>3295</v>
      </c>
    </row>
    <row r="2972" spans="1:6">
      <c r="A2972" s="58" t="s">
        <v>2226</v>
      </c>
      <c r="B2972" s="58" t="s">
        <v>3295</v>
      </c>
      <c r="C2972" s="58" t="s">
        <v>3360</v>
      </c>
      <c r="D2972" s="59" t="s">
        <v>3347</v>
      </c>
      <c r="E2972" s="78" t="s">
        <v>3341</v>
      </c>
      <c r="F2972" s="58" t="s">
        <v>3295</v>
      </c>
    </row>
    <row r="2973" spans="1:6">
      <c r="A2973" s="58" t="s">
        <v>2295</v>
      </c>
      <c r="B2973" s="58" t="s">
        <v>3295</v>
      </c>
      <c r="C2973" s="58" t="s">
        <v>3360</v>
      </c>
      <c r="D2973" s="59" t="s">
        <v>3347</v>
      </c>
      <c r="E2973" s="78" t="s">
        <v>3341</v>
      </c>
      <c r="F2973" s="58" t="s">
        <v>3295</v>
      </c>
    </row>
    <row r="2974" spans="1:6">
      <c r="A2974" s="58" t="s">
        <v>2178</v>
      </c>
      <c r="B2974" s="58" t="s">
        <v>3295</v>
      </c>
      <c r="C2974" s="58" t="s">
        <v>3360</v>
      </c>
      <c r="D2974" s="59" t="s">
        <v>3347</v>
      </c>
      <c r="E2974" s="78" t="s">
        <v>3341</v>
      </c>
      <c r="F2974" s="58" t="s">
        <v>3295</v>
      </c>
    </row>
    <row r="2975" spans="1:6">
      <c r="A2975" s="58" t="s">
        <v>2888</v>
      </c>
      <c r="B2975" s="58" t="s">
        <v>3295</v>
      </c>
      <c r="C2975" s="58" t="s">
        <v>3360</v>
      </c>
      <c r="D2975" s="59" t="s">
        <v>3347</v>
      </c>
      <c r="E2975" s="78" t="s">
        <v>3341</v>
      </c>
      <c r="F2975" s="58" t="s">
        <v>3295</v>
      </c>
    </row>
    <row r="2976" spans="1:6">
      <c r="A2976" s="58" t="s">
        <v>1735</v>
      </c>
      <c r="B2976" s="58" t="s">
        <v>3295</v>
      </c>
      <c r="C2976" s="58" t="s">
        <v>3360</v>
      </c>
      <c r="D2976" s="59" t="s">
        <v>3347</v>
      </c>
      <c r="E2976" s="78" t="s">
        <v>3341</v>
      </c>
      <c r="F2976" s="58" t="s">
        <v>3295</v>
      </c>
    </row>
    <row r="2977" spans="1:6">
      <c r="A2977" s="58" t="s">
        <v>2368</v>
      </c>
      <c r="B2977" s="58" t="s">
        <v>3295</v>
      </c>
      <c r="C2977" s="58" t="s">
        <v>3360</v>
      </c>
      <c r="D2977" s="59" t="s">
        <v>3347</v>
      </c>
      <c r="E2977" s="78" t="s">
        <v>3341</v>
      </c>
      <c r="F2977" s="58" t="s">
        <v>3295</v>
      </c>
    </row>
    <row r="2978" spans="1:6">
      <c r="A2978" s="58" t="s">
        <v>3012</v>
      </c>
      <c r="B2978" s="58" t="s">
        <v>3295</v>
      </c>
      <c r="C2978" s="58" t="s">
        <v>3360</v>
      </c>
      <c r="D2978" s="59" t="s">
        <v>3347</v>
      </c>
      <c r="E2978" s="78" t="s">
        <v>3341</v>
      </c>
      <c r="F2978" s="58" t="s">
        <v>3295</v>
      </c>
    </row>
    <row r="2979" spans="1:6">
      <c r="A2979" s="58" t="s">
        <v>282</v>
      </c>
      <c r="B2979" s="58" t="s">
        <v>3295</v>
      </c>
      <c r="C2979" s="58" t="s">
        <v>3360</v>
      </c>
      <c r="D2979" s="59" t="s">
        <v>3347</v>
      </c>
      <c r="E2979" s="78" t="s">
        <v>3341</v>
      </c>
      <c r="F2979" s="58" t="s">
        <v>3295</v>
      </c>
    </row>
    <row r="2980" spans="1:6">
      <c r="A2980" s="58" t="s">
        <v>1909</v>
      </c>
      <c r="B2980" s="58" t="s">
        <v>3295</v>
      </c>
      <c r="C2980" s="58" t="s">
        <v>3360</v>
      </c>
      <c r="D2980" s="59" t="s">
        <v>3347</v>
      </c>
      <c r="E2980" s="78" t="s">
        <v>3341</v>
      </c>
      <c r="F2980" s="58" t="s">
        <v>3295</v>
      </c>
    </row>
    <row r="2981" spans="1:6">
      <c r="A2981" s="58" t="s">
        <v>3013</v>
      </c>
      <c r="B2981" s="58" t="s">
        <v>3295</v>
      </c>
      <c r="C2981" s="58" t="s">
        <v>3360</v>
      </c>
      <c r="D2981" s="59" t="s">
        <v>3347</v>
      </c>
      <c r="E2981" s="78" t="s">
        <v>3341</v>
      </c>
      <c r="F2981" s="58" t="s">
        <v>3295</v>
      </c>
    </row>
    <row r="2982" spans="1:6">
      <c r="A2982" s="58" t="s">
        <v>2301</v>
      </c>
      <c r="B2982" s="58" t="s">
        <v>3295</v>
      </c>
      <c r="C2982" s="58" t="s">
        <v>3360</v>
      </c>
      <c r="D2982" s="59" t="s">
        <v>3347</v>
      </c>
      <c r="E2982" s="78" t="s">
        <v>3341</v>
      </c>
      <c r="F2982" s="58" t="s">
        <v>3295</v>
      </c>
    </row>
    <row r="2983" spans="1:6">
      <c r="A2983" s="58" t="s">
        <v>2816</v>
      </c>
      <c r="B2983" s="58" t="s">
        <v>3295</v>
      </c>
      <c r="C2983" s="58" t="s">
        <v>3360</v>
      </c>
      <c r="D2983" s="59" t="s">
        <v>3347</v>
      </c>
      <c r="E2983" s="78" t="s">
        <v>3341</v>
      </c>
      <c r="F2983" s="58" t="s">
        <v>3295</v>
      </c>
    </row>
    <row r="2984" spans="1:6">
      <c r="A2984" s="58" t="s">
        <v>2431</v>
      </c>
      <c r="B2984" s="58" t="s">
        <v>3295</v>
      </c>
      <c r="C2984" s="58" t="s">
        <v>3360</v>
      </c>
      <c r="D2984" s="59" t="s">
        <v>3347</v>
      </c>
      <c r="E2984" s="78" t="s">
        <v>3341</v>
      </c>
      <c r="F2984" s="58" t="s">
        <v>3295</v>
      </c>
    </row>
    <row r="2985" spans="1:6">
      <c r="A2985" s="58" t="s">
        <v>1688</v>
      </c>
      <c r="B2985" s="58" t="s">
        <v>3295</v>
      </c>
      <c r="C2985" s="58" t="s">
        <v>3360</v>
      </c>
      <c r="D2985" s="59" t="s">
        <v>3347</v>
      </c>
      <c r="E2985" s="78" t="s">
        <v>3341</v>
      </c>
      <c r="F2985" s="58" t="s">
        <v>3295</v>
      </c>
    </row>
    <row r="2986" spans="1:6">
      <c r="A2986" s="58" t="s">
        <v>3003</v>
      </c>
      <c r="B2986" s="58" t="s">
        <v>3295</v>
      </c>
      <c r="C2986" s="58" t="s">
        <v>3360</v>
      </c>
      <c r="D2986" s="59" t="s">
        <v>3347</v>
      </c>
      <c r="E2986" s="78" t="s">
        <v>3341</v>
      </c>
      <c r="F2986" s="58" t="s">
        <v>3295</v>
      </c>
    </row>
    <row r="2987" spans="1:6">
      <c r="A2987" s="58" t="s">
        <v>2530</v>
      </c>
      <c r="B2987" s="58" t="s">
        <v>3295</v>
      </c>
      <c r="C2987" s="58" t="s">
        <v>3360</v>
      </c>
      <c r="D2987" s="59" t="s">
        <v>3347</v>
      </c>
      <c r="E2987" s="78" t="s">
        <v>3341</v>
      </c>
      <c r="F2987" s="58" t="s">
        <v>3295</v>
      </c>
    </row>
    <row r="2988" spans="1:6">
      <c r="A2988" s="58" t="s">
        <v>2327</v>
      </c>
      <c r="B2988" s="58" t="s">
        <v>3295</v>
      </c>
      <c r="C2988" s="58" t="s">
        <v>3360</v>
      </c>
      <c r="D2988" s="59" t="s">
        <v>3347</v>
      </c>
      <c r="E2988" s="78" t="s">
        <v>3341</v>
      </c>
      <c r="F2988" s="58" t="s">
        <v>3295</v>
      </c>
    </row>
    <row r="2989" spans="1:6">
      <c r="A2989" s="58" t="s">
        <v>1932</v>
      </c>
      <c r="B2989" s="58" t="s">
        <v>3295</v>
      </c>
      <c r="C2989" s="58" t="s">
        <v>3360</v>
      </c>
      <c r="D2989" s="59" t="s">
        <v>3347</v>
      </c>
      <c r="E2989" s="78" t="s">
        <v>3341</v>
      </c>
      <c r="F2989" s="58" t="s">
        <v>3295</v>
      </c>
    </row>
    <row r="2990" spans="1:6">
      <c r="A2990" s="58" t="s">
        <v>2168</v>
      </c>
      <c r="B2990" s="58" t="s">
        <v>3295</v>
      </c>
      <c r="C2990" s="58" t="s">
        <v>3360</v>
      </c>
      <c r="D2990" s="59" t="s">
        <v>3347</v>
      </c>
      <c r="E2990" s="78" t="s">
        <v>3341</v>
      </c>
      <c r="F2990" s="58" t="s">
        <v>3295</v>
      </c>
    </row>
    <row r="2991" spans="1:6">
      <c r="A2991" s="58" t="s">
        <v>2342</v>
      </c>
      <c r="B2991" s="58" t="s">
        <v>3295</v>
      </c>
      <c r="C2991" s="58" t="s">
        <v>3360</v>
      </c>
      <c r="D2991" s="59" t="s">
        <v>3347</v>
      </c>
      <c r="E2991" s="78" t="s">
        <v>3341</v>
      </c>
      <c r="F2991" s="58" t="s">
        <v>3295</v>
      </c>
    </row>
    <row r="2992" spans="1:6">
      <c r="A2992" s="58" t="s">
        <v>2018</v>
      </c>
      <c r="B2992" s="58" t="s">
        <v>3295</v>
      </c>
      <c r="C2992" s="58" t="s">
        <v>3360</v>
      </c>
      <c r="D2992" s="59" t="s">
        <v>3347</v>
      </c>
      <c r="E2992" s="78" t="s">
        <v>3341</v>
      </c>
      <c r="F2992" s="58" t="s">
        <v>3295</v>
      </c>
    </row>
    <row r="2993" spans="1:6">
      <c r="A2993" s="58" t="s">
        <v>267</v>
      </c>
      <c r="B2993" s="58" t="s">
        <v>3295</v>
      </c>
      <c r="C2993" s="58" t="s">
        <v>3360</v>
      </c>
      <c r="D2993" s="59" t="s">
        <v>3347</v>
      </c>
      <c r="E2993" s="78" t="s">
        <v>3341</v>
      </c>
      <c r="F2993" s="58" t="s">
        <v>3295</v>
      </c>
    </row>
    <row r="2994" spans="1:6">
      <c r="A2994" s="58" t="s">
        <v>2311</v>
      </c>
      <c r="B2994" s="58" t="s">
        <v>3295</v>
      </c>
      <c r="C2994" s="58" t="s">
        <v>3360</v>
      </c>
      <c r="D2994" s="59" t="s">
        <v>3347</v>
      </c>
      <c r="E2994" s="78" t="s">
        <v>3341</v>
      </c>
      <c r="F2994" s="58" t="s">
        <v>3295</v>
      </c>
    </row>
    <row r="2995" spans="1:6">
      <c r="A2995" s="58" t="s">
        <v>1703</v>
      </c>
      <c r="B2995" s="58" t="s">
        <v>3295</v>
      </c>
      <c r="C2995" s="58" t="s">
        <v>3360</v>
      </c>
      <c r="D2995" s="59" t="s">
        <v>3347</v>
      </c>
      <c r="E2995" s="78" t="s">
        <v>3341</v>
      </c>
      <c r="F2995" s="58" t="s">
        <v>3295</v>
      </c>
    </row>
    <row r="2996" spans="1:6">
      <c r="A2996" s="58" t="s">
        <v>1719</v>
      </c>
      <c r="B2996" s="58" t="s">
        <v>3295</v>
      </c>
      <c r="C2996" s="58" t="s">
        <v>3360</v>
      </c>
      <c r="D2996" s="59" t="s">
        <v>3347</v>
      </c>
      <c r="E2996" s="78" t="s">
        <v>3341</v>
      </c>
      <c r="F2996" s="58" t="s">
        <v>3295</v>
      </c>
    </row>
    <row r="2997" spans="1:6">
      <c r="A2997" s="58" t="s">
        <v>2443</v>
      </c>
      <c r="B2997" s="58" t="s">
        <v>3295</v>
      </c>
      <c r="C2997" s="58" t="s">
        <v>3360</v>
      </c>
      <c r="D2997" s="59" t="s">
        <v>3347</v>
      </c>
      <c r="E2997" s="78" t="s">
        <v>3341</v>
      </c>
      <c r="F2997" s="58" t="s">
        <v>3295</v>
      </c>
    </row>
    <row r="2998" spans="1:6">
      <c r="A2998" s="58" t="s">
        <v>2378</v>
      </c>
      <c r="B2998" s="58" t="s">
        <v>3295</v>
      </c>
      <c r="C2998" s="58" t="s">
        <v>3360</v>
      </c>
      <c r="D2998" s="59" t="s">
        <v>3347</v>
      </c>
      <c r="E2998" s="78" t="s">
        <v>3341</v>
      </c>
      <c r="F2998" s="58" t="s">
        <v>3295</v>
      </c>
    </row>
    <row r="2999" spans="1:6">
      <c r="A2999" s="58" t="s">
        <v>2849</v>
      </c>
      <c r="B2999" s="58" t="s">
        <v>3297</v>
      </c>
      <c r="C2999" s="58" t="s">
        <v>3361</v>
      </c>
      <c r="D2999" s="59" t="s">
        <v>3347</v>
      </c>
      <c r="E2999" s="78" t="s">
        <v>3341</v>
      </c>
      <c r="F2999" s="58" t="s">
        <v>3297</v>
      </c>
    </row>
    <row r="3000" spans="1:6">
      <c r="A3000" s="58" t="s">
        <v>1860</v>
      </c>
      <c r="B3000" s="58" t="s">
        <v>3297</v>
      </c>
      <c r="C3000" s="58" t="s">
        <v>3361</v>
      </c>
      <c r="D3000" s="59" t="s">
        <v>3347</v>
      </c>
      <c r="E3000" s="78" t="s">
        <v>3341</v>
      </c>
      <c r="F3000" s="58" t="s">
        <v>3297</v>
      </c>
    </row>
    <row r="3001" spans="1:6">
      <c r="A3001" s="58" t="s">
        <v>1720</v>
      </c>
      <c r="B3001" s="58" t="s">
        <v>3297</v>
      </c>
      <c r="C3001" s="58" t="s">
        <v>3361</v>
      </c>
      <c r="D3001" s="59" t="s">
        <v>3347</v>
      </c>
      <c r="E3001" s="78" t="s">
        <v>3341</v>
      </c>
      <c r="F3001" s="58" t="s">
        <v>3297</v>
      </c>
    </row>
    <row r="3002" spans="1:6">
      <c r="A3002" s="58" t="s">
        <v>1602</v>
      </c>
      <c r="B3002" s="58" t="s">
        <v>3297</v>
      </c>
      <c r="C3002" s="58" t="s">
        <v>3361</v>
      </c>
      <c r="D3002" s="59" t="s">
        <v>3347</v>
      </c>
      <c r="E3002" s="78" t="s">
        <v>3341</v>
      </c>
      <c r="F3002" s="58" t="s">
        <v>3297</v>
      </c>
    </row>
    <row r="3003" spans="1:6">
      <c r="A3003" s="58" t="s">
        <v>1656</v>
      </c>
      <c r="B3003" s="58" t="s">
        <v>3297</v>
      </c>
      <c r="C3003" s="58" t="s">
        <v>3361</v>
      </c>
      <c r="D3003" s="59" t="s">
        <v>3347</v>
      </c>
      <c r="E3003" s="78" t="s">
        <v>3341</v>
      </c>
      <c r="F3003" s="58" t="s">
        <v>3297</v>
      </c>
    </row>
    <row r="3004" spans="1:6">
      <c r="A3004" s="58" t="s">
        <v>2652</v>
      </c>
      <c r="B3004" s="58" t="s">
        <v>3297</v>
      </c>
      <c r="C3004" s="58" t="s">
        <v>3361</v>
      </c>
      <c r="D3004" s="59" t="s">
        <v>3347</v>
      </c>
      <c r="E3004" s="78" t="s">
        <v>3341</v>
      </c>
      <c r="F3004" s="58" t="s">
        <v>3297</v>
      </c>
    </row>
    <row r="3005" spans="1:6">
      <c r="A3005" s="58" t="s">
        <v>2059</v>
      </c>
      <c r="B3005" s="58" t="s">
        <v>3297</v>
      </c>
      <c r="C3005" s="58" t="s">
        <v>3361</v>
      </c>
      <c r="D3005" s="59" t="s">
        <v>3347</v>
      </c>
      <c r="E3005" s="78" t="s">
        <v>3341</v>
      </c>
      <c r="F3005" s="58" t="s">
        <v>3297</v>
      </c>
    </row>
    <row r="3006" spans="1:6">
      <c r="A3006" s="58" t="s">
        <v>1944</v>
      </c>
      <c r="B3006" s="58" t="s">
        <v>3297</v>
      </c>
      <c r="C3006" s="58" t="s">
        <v>3361</v>
      </c>
      <c r="D3006" s="59" t="s">
        <v>3347</v>
      </c>
      <c r="E3006" s="78" t="s">
        <v>3341</v>
      </c>
      <c r="F3006" s="58" t="s">
        <v>3297</v>
      </c>
    </row>
    <row r="3007" spans="1:6">
      <c r="A3007" s="58" t="s">
        <v>2653</v>
      </c>
      <c r="B3007" s="58" t="s">
        <v>3297</v>
      </c>
      <c r="C3007" s="58" t="s">
        <v>3361</v>
      </c>
      <c r="D3007" s="59" t="s">
        <v>3347</v>
      </c>
      <c r="E3007" s="78" t="s">
        <v>3341</v>
      </c>
      <c r="F3007" s="58" t="s">
        <v>3297</v>
      </c>
    </row>
    <row r="3008" spans="1:6">
      <c r="A3008" s="58" t="s">
        <v>1603</v>
      </c>
      <c r="B3008" s="58" t="s">
        <v>3297</v>
      </c>
      <c r="C3008" s="58" t="s">
        <v>3361</v>
      </c>
      <c r="D3008" s="59" t="s">
        <v>3347</v>
      </c>
      <c r="E3008" s="78" t="s">
        <v>3341</v>
      </c>
      <c r="F3008" s="58" t="s">
        <v>3297</v>
      </c>
    </row>
    <row r="3009" spans="1:6">
      <c r="A3009" s="58" t="s">
        <v>2219</v>
      </c>
      <c r="B3009" s="58" t="s">
        <v>3297</v>
      </c>
      <c r="C3009" s="58" t="s">
        <v>3361</v>
      </c>
      <c r="D3009" s="59" t="s">
        <v>3347</v>
      </c>
      <c r="E3009" s="78" t="s">
        <v>3341</v>
      </c>
      <c r="F3009" s="58" t="s">
        <v>3297</v>
      </c>
    </row>
    <row r="3010" spans="1:6">
      <c r="A3010" s="58" t="s">
        <v>2171</v>
      </c>
      <c r="B3010" s="58" t="s">
        <v>3297</v>
      </c>
      <c r="C3010" s="58" t="s">
        <v>3361</v>
      </c>
      <c r="D3010" s="59" t="s">
        <v>3347</v>
      </c>
      <c r="E3010" s="78" t="s">
        <v>3341</v>
      </c>
      <c r="F3010" s="58" t="s">
        <v>3297</v>
      </c>
    </row>
    <row r="3011" spans="1:6">
      <c r="A3011" s="58" t="s">
        <v>2172</v>
      </c>
      <c r="B3011" s="58" t="s">
        <v>3297</v>
      </c>
      <c r="C3011" s="58" t="s">
        <v>3361</v>
      </c>
      <c r="D3011" s="59" t="s">
        <v>3347</v>
      </c>
      <c r="E3011" s="78" t="s">
        <v>3341</v>
      </c>
      <c r="F3011" s="58" t="s">
        <v>3297</v>
      </c>
    </row>
    <row r="3012" spans="1:6">
      <c r="A3012" s="58" t="s">
        <v>788</v>
      </c>
      <c r="B3012" s="58" t="s">
        <v>3297</v>
      </c>
      <c r="C3012" s="58" t="s">
        <v>3361</v>
      </c>
      <c r="D3012" s="59" t="s">
        <v>3347</v>
      </c>
      <c r="E3012" s="78" t="s">
        <v>3341</v>
      </c>
      <c r="F3012" s="58" t="s">
        <v>3297</v>
      </c>
    </row>
    <row r="3013" spans="1:6">
      <c r="A3013" s="58" t="s">
        <v>639</v>
      </c>
      <c r="B3013" s="58" t="s">
        <v>3297</v>
      </c>
      <c r="C3013" s="58" t="s">
        <v>3361</v>
      </c>
      <c r="D3013" s="59" t="s">
        <v>3347</v>
      </c>
      <c r="E3013" s="78" t="s">
        <v>3341</v>
      </c>
      <c r="F3013" s="58" t="s">
        <v>3297</v>
      </c>
    </row>
    <row r="3014" spans="1:6">
      <c r="A3014" s="58" t="s">
        <v>879</v>
      </c>
      <c r="B3014" s="58" t="s">
        <v>3297</v>
      </c>
      <c r="C3014" s="58" t="s">
        <v>3361</v>
      </c>
      <c r="D3014" s="59" t="s">
        <v>3347</v>
      </c>
      <c r="E3014" s="78" t="s">
        <v>3341</v>
      </c>
      <c r="F3014" s="58" t="s">
        <v>3297</v>
      </c>
    </row>
    <row r="3015" spans="1:6">
      <c r="A3015" s="58" t="s">
        <v>2621</v>
      </c>
      <c r="B3015" s="58" t="s">
        <v>3297</v>
      </c>
      <c r="C3015" s="58" t="s">
        <v>3361</v>
      </c>
      <c r="D3015" s="59" t="s">
        <v>3347</v>
      </c>
      <c r="E3015" s="78" t="s">
        <v>3341</v>
      </c>
      <c r="F3015" s="58" t="s">
        <v>3297</v>
      </c>
    </row>
    <row r="3016" spans="1:6">
      <c r="A3016" s="58" t="s">
        <v>1919</v>
      </c>
      <c r="B3016" s="58" t="s">
        <v>3297</v>
      </c>
      <c r="C3016" s="58" t="s">
        <v>3361</v>
      </c>
      <c r="D3016" s="59" t="s">
        <v>3347</v>
      </c>
      <c r="E3016" s="78" t="s">
        <v>3341</v>
      </c>
      <c r="F3016" s="58" t="s">
        <v>3297</v>
      </c>
    </row>
    <row r="3017" spans="1:6">
      <c r="A3017" s="58" t="s">
        <v>1673</v>
      </c>
      <c r="B3017" s="58" t="s">
        <v>3297</v>
      </c>
      <c r="C3017" s="58" t="s">
        <v>3361</v>
      </c>
      <c r="D3017" s="59" t="s">
        <v>3347</v>
      </c>
      <c r="E3017" s="78" t="s">
        <v>3341</v>
      </c>
      <c r="F3017" s="58" t="s">
        <v>3297</v>
      </c>
    </row>
    <row r="3018" spans="1:6">
      <c r="A3018" s="58" t="s">
        <v>3054</v>
      </c>
      <c r="B3018" s="58" t="s">
        <v>3297</v>
      </c>
      <c r="C3018" s="58" t="s">
        <v>3361</v>
      </c>
      <c r="D3018" s="59" t="s">
        <v>3347</v>
      </c>
      <c r="E3018" s="78" t="s">
        <v>3341</v>
      </c>
      <c r="F3018" s="58" t="s">
        <v>3297</v>
      </c>
    </row>
    <row r="3019" spans="1:6">
      <c r="A3019" s="58" t="s">
        <v>2471</v>
      </c>
      <c r="B3019" s="58" t="s">
        <v>3297</v>
      </c>
      <c r="C3019" s="58" t="s">
        <v>3361</v>
      </c>
      <c r="D3019" s="59" t="s">
        <v>3347</v>
      </c>
      <c r="E3019" s="78" t="s">
        <v>3341</v>
      </c>
      <c r="F3019" s="58" t="s">
        <v>3297</v>
      </c>
    </row>
    <row r="3020" spans="1:6">
      <c r="A3020" s="58" t="s">
        <v>717</v>
      </c>
      <c r="B3020" s="58" t="s">
        <v>3297</v>
      </c>
      <c r="C3020" s="58" t="s">
        <v>3361</v>
      </c>
      <c r="D3020" s="59" t="s">
        <v>3347</v>
      </c>
      <c r="E3020" s="78" t="s">
        <v>3341</v>
      </c>
      <c r="F3020" s="58" t="s">
        <v>3297</v>
      </c>
    </row>
    <row r="3021" spans="1:6">
      <c r="A3021" s="58" t="s">
        <v>1657</v>
      </c>
      <c r="B3021" s="58" t="s">
        <v>3297</v>
      </c>
      <c r="C3021" s="58" t="s">
        <v>3361</v>
      </c>
      <c r="D3021" s="59" t="s">
        <v>3347</v>
      </c>
      <c r="E3021" s="78" t="s">
        <v>3341</v>
      </c>
      <c r="F3021" s="58" t="s">
        <v>3297</v>
      </c>
    </row>
    <row r="3022" spans="1:6">
      <c r="A3022" s="58" t="s">
        <v>2314</v>
      </c>
      <c r="B3022" s="58" t="s">
        <v>3297</v>
      </c>
      <c r="C3022" s="58" t="s">
        <v>3361</v>
      </c>
      <c r="D3022" s="59" t="s">
        <v>3347</v>
      </c>
      <c r="E3022" s="78" t="s">
        <v>3341</v>
      </c>
      <c r="F3022" s="58" t="s">
        <v>3297</v>
      </c>
    </row>
    <row r="3023" spans="1:6">
      <c r="A3023" s="58" t="s">
        <v>1953</v>
      </c>
      <c r="B3023" s="58" t="s">
        <v>3297</v>
      </c>
      <c r="C3023" s="58" t="s">
        <v>3361</v>
      </c>
      <c r="D3023" s="59" t="s">
        <v>3347</v>
      </c>
      <c r="E3023" s="78" t="s">
        <v>3341</v>
      </c>
      <c r="F3023" s="58" t="s">
        <v>3297</v>
      </c>
    </row>
    <row r="3024" spans="1:6">
      <c r="A3024" s="58" t="s">
        <v>1609</v>
      </c>
      <c r="B3024" s="58" t="s">
        <v>3297</v>
      </c>
      <c r="C3024" s="58" t="s">
        <v>3361</v>
      </c>
      <c r="D3024" s="59" t="s">
        <v>3347</v>
      </c>
      <c r="E3024" s="78" t="s">
        <v>3341</v>
      </c>
      <c r="F3024" s="58" t="s">
        <v>3297</v>
      </c>
    </row>
    <row r="3025" spans="1:6">
      <c r="A3025" s="58" t="s">
        <v>2893</v>
      </c>
      <c r="B3025" s="58" t="s">
        <v>3297</v>
      </c>
      <c r="C3025" s="58" t="s">
        <v>3361</v>
      </c>
      <c r="D3025" s="59" t="s">
        <v>3347</v>
      </c>
      <c r="E3025" s="78" t="s">
        <v>3341</v>
      </c>
      <c r="F3025" s="58" t="s">
        <v>3297</v>
      </c>
    </row>
    <row r="3026" spans="1:6">
      <c r="A3026" s="58" t="s">
        <v>2315</v>
      </c>
      <c r="B3026" s="58" t="s">
        <v>3297</v>
      </c>
      <c r="C3026" s="58" t="s">
        <v>3361</v>
      </c>
      <c r="D3026" s="59" t="s">
        <v>3347</v>
      </c>
      <c r="E3026" s="78" t="s">
        <v>3341</v>
      </c>
      <c r="F3026" s="58" t="s">
        <v>3297</v>
      </c>
    </row>
    <row r="3027" spans="1:6">
      <c r="A3027" s="58" t="s">
        <v>2063</v>
      </c>
      <c r="B3027" s="58" t="s">
        <v>3297</v>
      </c>
      <c r="C3027" s="58" t="s">
        <v>3361</v>
      </c>
      <c r="D3027" s="59" t="s">
        <v>3347</v>
      </c>
      <c r="E3027" s="78" t="s">
        <v>3341</v>
      </c>
      <c r="F3027" s="58" t="s">
        <v>3297</v>
      </c>
    </row>
    <row r="3028" spans="1:6">
      <c r="A3028" s="58" t="s">
        <v>2732</v>
      </c>
      <c r="B3028" s="58" t="s">
        <v>3297</v>
      </c>
      <c r="C3028" s="58" t="s">
        <v>3361</v>
      </c>
      <c r="D3028" s="59" t="s">
        <v>3347</v>
      </c>
      <c r="E3028" s="78" t="s">
        <v>3341</v>
      </c>
      <c r="F3028" s="58" t="s">
        <v>3297</v>
      </c>
    </row>
    <row r="3029" spans="1:6">
      <c r="A3029" s="58" t="s">
        <v>2246</v>
      </c>
      <c r="B3029" s="58" t="s">
        <v>3297</v>
      </c>
      <c r="C3029" s="58" t="s">
        <v>3361</v>
      </c>
      <c r="D3029" s="59" t="s">
        <v>3347</v>
      </c>
      <c r="E3029" s="78" t="s">
        <v>3341</v>
      </c>
      <c r="F3029" s="58" t="s">
        <v>3297</v>
      </c>
    </row>
    <row r="3030" spans="1:6">
      <c r="A3030" s="58" t="s">
        <v>1865</v>
      </c>
      <c r="B3030" s="58" t="s">
        <v>3297</v>
      </c>
      <c r="C3030" s="58" t="s">
        <v>3361</v>
      </c>
      <c r="D3030" s="59" t="s">
        <v>3347</v>
      </c>
      <c r="E3030" s="78" t="s">
        <v>3341</v>
      </c>
      <c r="F3030" s="58" t="s">
        <v>3297</v>
      </c>
    </row>
    <row r="3031" spans="1:6">
      <c r="A3031" s="58" t="s">
        <v>1604</v>
      </c>
      <c r="B3031" s="58" t="s">
        <v>3297</v>
      </c>
      <c r="C3031" s="58" t="s">
        <v>3361</v>
      </c>
      <c r="D3031" s="59" t="s">
        <v>3347</v>
      </c>
      <c r="E3031" s="78" t="s">
        <v>3341</v>
      </c>
      <c r="F3031" s="58" t="s">
        <v>3297</v>
      </c>
    </row>
    <row r="3032" spans="1:6">
      <c r="A3032" s="58" t="s">
        <v>1675</v>
      </c>
      <c r="B3032" s="58" t="s">
        <v>3297</v>
      </c>
      <c r="C3032" s="58" t="s">
        <v>3361</v>
      </c>
      <c r="D3032" s="59" t="s">
        <v>3347</v>
      </c>
      <c r="E3032" s="78" t="s">
        <v>3341</v>
      </c>
      <c r="F3032" s="58" t="s">
        <v>3297</v>
      </c>
    </row>
    <row r="3033" spans="1:6">
      <c r="A3033" s="58" t="s">
        <v>1867</v>
      </c>
      <c r="B3033" s="58" t="s">
        <v>3297</v>
      </c>
      <c r="C3033" s="58" t="s">
        <v>3361</v>
      </c>
      <c r="D3033" s="59" t="s">
        <v>3347</v>
      </c>
      <c r="E3033" s="78" t="s">
        <v>3341</v>
      </c>
      <c r="F3033" s="58" t="s">
        <v>3297</v>
      </c>
    </row>
    <row r="3034" spans="1:6">
      <c r="A3034" s="58" t="s">
        <v>1730</v>
      </c>
      <c r="B3034" s="58" t="s">
        <v>3297</v>
      </c>
      <c r="C3034" s="58" t="s">
        <v>3359</v>
      </c>
      <c r="D3034" s="59" t="s">
        <v>3347</v>
      </c>
      <c r="E3034" s="78" t="s">
        <v>3341</v>
      </c>
      <c r="F3034" s="58" t="s">
        <v>3297</v>
      </c>
    </row>
    <row r="3035" spans="1:6">
      <c r="A3035" s="58" t="s">
        <v>1926</v>
      </c>
      <c r="B3035" s="58" t="s">
        <v>3297</v>
      </c>
      <c r="C3035" s="58" t="s">
        <v>3359</v>
      </c>
      <c r="D3035" s="59" t="s">
        <v>3347</v>
      </c>
      <c r="E3035" s="78" t="s">
        <v>3341</v>
      </c>
      <c r="F3035" s="58" t="s">
        <v>3297</v>
      </c>
    </row>
    <row r="3036" spans="1:6">
      <c r="A3036" s="58" t="s">
        <v>3019</v>
      </c>
      <c r="B3036" s="58" t="s">
        <v>3297</v>
      </c>
      <c r="C3036" s="58" t="s">
        <v>3359</v>
      </c>
      <c r="D3036" s="59" t="s">
        <v>3347</v>
      </c>
      <c r="E3036" s="78" t="s">
        <v>3341</v>
      </c>
      <c r="F3036" s="58" t="s">
        <v>3297</v>
      </c>
    </row>
    <row r="3037" spans="1:6">
      <c r="A3037" s="58" t="s">
        <v>2798</v>
      </c>
      <c r="B3037" s="58" t="s">
        <v>3297</v>
      </c>
      <c r="C3037" s="58" t="s">
        <v>3359</v>
      </c>
      <c r="D3037" s="59" t="s">
        <v>3347</v>
      </c>
      <c r="E3037" s="78" t="s">
        <v>3341</v>
      </c>
      <c r="F3037" s="58" t="s">
        <v>3297</v>
      </c>
    </row>
    <row r="3038" spans="1:6">
      <c r="A3038" s="58" t="s">
        <v>1658</v>
      </c>
      <c r="B3038" s="58" t="s">
        <v>3297</v>
      </c>
      <c r="C3038" s="58" t="s">
        <v>3359</v>
      </c>
      <c r="D3038" s="59" t="s">
        <v>3347</v>
      </c>
      <c r="E3038" s="78" t="s">
        <v>3341</v>
      </c>
      <c r="F3038" s="58" t="s">
        <v>3297</v>
      </c>
    </row>
    <row r="3039" spans="1:6">
      <c r="A3039" s="58" t="s">
        <v>1630</v>
      </c>
      <c r="B3039" s="58" t="s">
        <v>3297</v>
      </c>
      <c r="C3039" s="58" t="s">
        <v>3359</v>
      </c>
      <c r="D3039" s="59" t="s">
        <v>3347</v>
      </c>
      <c r="E3039" s="78" t="s">
        <v>3341</v>
      </c>
      <c r="F3039" s="58" t="s">
        <v>3297</v>
      </c>
    </row>
    <row r="3040" spans="1:6">
      <c r="A3040" s="58" t="s">
        <v>1848</v>
      </c>
      <c r="B3040" s="58" t="s">
        <v>3297</v>
      </c>
      <c r="C3040" s="58" t="s">
        <v>3359</v>
      </c>
      <c r="D3040" s="59" t="s">
        <v>3347</v>
      </c>
      <c r="E3040" s="78" t="s">
        <v>3341</v>
      </c>
      <c r="F3040" s="58" t="s">
        <v>3297</v>
      </c>
    </row>
    <row r="3041" spans="1:6">
      <c r="A3041" s="58" t="s">
        <v>2659</v>
      </c>
      <c r="B3041" s="58" t="s">
        <v>3297</v>
      </c>
      <c r="C3041" s="58" t="s">
        <v>3359</v>
      </c>
      <c r="D3041" s="59" t="s">
        <v>3347</v>
      </c>
      <c r="E3041" s="78" t="s">
        <v>3341</v>
      </c>
      <c r="F3041" s="58" t="s">
        <v>3297</v>
      </c>
    </row>
    <row r="3042" spans="1:6">
      <c r="A3042" s="58" t="s">
        <v>2225</v>
      </c>
      <c r="B3042" s="58" t="s">
        <v>3297</v>
      </c>
      <c r="C3042" s="58" t="s">
        <v>3359</v>
      </c>
      <c r="D3042" s="59" t="s">
        <v>3347</v>
      </c>
      <c r="E3042" s="78" t="s">
        <v>3341</v>
      </c>
      <c r="F3042" s="58" t="s">
        <v>3297</v>
      </c>
    </row>
    <row r="3043" spans="1:6">
      <c r="A3043" s="58" t="s">
        <v>2035</v>
      </c>
      <c r="B3043" s="58" t="s">
        <v>3297</v>
      </c>
      <c r="C3043" s="58" t="s">
        <v>3359</v>
      </c>
      <c r="D3043" s="59" t="s">
        <v>3347</v>
      </c>
      <c r="E3043" s="78" t="s">
        <v>3341</v>
      </c>
      <c r="F3043" s="58" t="s">
        <v>3297</v>
      </c>
    </row>
    <row r="3044" spans="1:6">
      <c r="A3044" s="58" t="s">
        <v>2176</v>
      </c>
      <c r="B3044" s="58" t="s">
        <v>3297</v>
      </c>
      <c r="C3044" s="58" t="s">
        <v>3359</v>
      </c>
      <c r="D3044" s="59" t="s">
        <v>3347</v>
      </c>
      <c r="E3044" s="78" t="s">
        <v>3341</v>
      </c>
      <c r="F3044" s="58" t="s">
        <v>3297</v>
      </c>
    </row>
    <row r="3045" spans="1:6">
      <c r="A3045" s="58" t="s">
        <v>2318</v>
      </c>
      <c r="B3045" s="58" t="s">
        <v>3297</v>
      </c>
      <c r="C3045" s="58" t="s">
        <v>3359</v>
      </c>
      <c r="D3045" s="59" t="s">
        <v>3347</v>
      </c>
      <c r="E3045" s="78" t="s">
        <v>3341</v>
      </c>
      <c r="F3045" s="58" t="s">
        <v>3297</v>
      </c>
    </row>
    <row r="3046" spans="1:6">
      <c r="A3046" s="58" t="s">
        <v>1595</v>
      </c>
      <c r="B3046" s="58" t="s">
        <v>3297</v>
      </c>
      <c r="C3046" s="58" t="s">
        <v>3359</v>
      </c>
      <c r="D3046" s="59" t="s">
        <v>3347</v>
      </c>
      <c r="E3046" s="78" t="s">
        <v>3341</v>
      </c>
      <c r="F3046" s="58" t="s">
        <v>3297</v>
      </c>
    </row>
    <row r="3047" spans="1:6">
      <c r="A3047" s="58" t="s">
        <v>2802</v>
      </c>
      <c r="B3047" s="58" t="s">
        <v>3297</v>
      </c>
      <c r="C3047" s="58" t="s">
        <v>3359</v>
      </c>
      <c r="D3047" s="59" t="s">
        <v>3347</v>
      </c>
      <c r="E3047" s="78" t="s">
        <v>3341</v>
      </c>
      <c r="F3047" s="58" t="s">
        <v>3297</v>
      </c>
    </row>
    <row r="3048" spans="1:6">
      <c r="A3048" s="58" t="s">
        <v>2322</v>
      </c>
      <c r="B3048" s="58" t="s">
        <v>3297</v>
      </c>
      <c r="C3048" s="58" t="s">
        <v>3359</v>
      </c>
      <c r="D3048" s="59" t="s">
        <v>3347</v>
      </c>
      <c r="E3048" s="78" t="s">
        <v>3341</v>
      </c>
      <c r="F3048" s="58" t="s">
        <v>3297</v>
      </c>
    </row>
    <row r="3049" spans="1:6">
      <c r="A3049" s="58" t="s">
        <v>1607</v>
      </c>
      <c r="B3049" s="58" t="s">
        <v>3297</v>
      </c>
      <c r="C3049" s="58" t="s">
        <v>3359</v>
      </c>
      <c r="D3049" s="59" t="s">
        <v>3347</v>
      </c>
      <c r="E3049" s="78" t="s">
        <v>3341</v>
      </c>
      <c r="F3049" s="58" t="s">
        <v>3297</v>
      </c>
    </row>
    <row r="3050" spans="1:6">
      <c r="A3050" s="58" t="s">
        <v>2754</v>
      </c>
      <c r="B3050" s="58" t="s">
        <v>3297</v>
      </c>
      <c r="C3050" s="58" t="s">
        <v>3359</v>
      </c>
      <c r="D3050" s="59" t="s">
        <v>3347</v>
      </c>
      <c r="E3050" s="78" t="s">
        <v>3341</v>
      </c>
      <c r="F3050" s="58" t="s">
        <v>3297</v>
      </c>
    </row>
    <row r="3051" spans="1:6">
      <c r="A3051" s="58" t="s">
        <v>2066</v>
      </c>
      <c r="B3051" s="58" t="s">
        <v>3297</v>
      </c>
      <c r="C3051" s="58" t="s">
        <v>3359</v>
      </c>
      <c r="D3051" s="59" t="s">
        <v>3347</v>
      </c>
      <c r="E3051" s="78" t="s">
        <v>3341</v>
      </c>
      <c r="F3051" s="58" t="s">
        <v>3297</v>
      </c>
    </row>
    <row r="3052" spans="1:6">
      <c r="A3052" s="58" t="s">
        <v>1961</v>
      </c>
      <c r="B3052" s="58" t="s">
        <v>3297</v>
      </c>
      <c r="C3052" s="58" t="s">
        <v>3359</v>
      </c>
      <c r="D3052" s="59" t="s">
        <v>3347</v>
      </c>
      <c r="E3052" s="78" t="s">
        <v>3341</v>
      </c>
      <c r="F3052" s="58" t="s">
        <v>3297</v>
      </c>
    </row>
    <row r="3053" spans="1:6">
      <c r="A3053" s="58" t="s">
        <v>3055</v>
      </c>
      <c r="B3053" s="58" t="s">
        <v>3297</v>
      </c>
      <c r="C3053" s="58" t="s">
        <v>3359</v>
      </c>
      <c r="D3053" s="59" t="s">
        <v>3347</v>
      </c>
      <c r="E3053" s="78" t="s">
        <v>3341</v>
      </c>
      <c r="F3053" s="58" t="s">
        <v>3297</v>
      </c>
    </row>
    <row r="3054" spans="1:6">
      <c r="A3054" s="58" t="s">
        <v>2205</v>
      </c>
      <c r="B3054" s="58" t="s">
        <v>3297</v>
      </c>
      <c r="C3054" s="58" t="s">
        <v>3359</v>
      </c>
      <c r="D3054" s="59" t="s">
        <v>3347</v>
      </c>
      <c r="E3054" s="78" t="s">
        <v>3341</v>
      </c>
      <c r="F3054" s="58" t="s">
        <v>3297</v>
      </c>
    </row>
    <row r="3055" spans="1:6">
      <c r="A3055" s="58" t="s">
        <v>1940</v>
      </c>
      <c r="B3055" s="58" t="s">
        <v>3297</v>
      </c>
      <c r="C3055" s="58" t="s">
        <v>3359</v>
      </c>
      <c r="D3055" s="59" t="s">
        <v>3347</v>
      </c>
      <c r="E3055" s="78" t="s">
        <v>3341</v>
      </c>
      <c r="F3055" s="58" t="s">
        <v>3297</v>
      </c>
    </row>
    <row r="3056" spans="1:6">
      <c r="A3056" s="58" t="s">
        <v>1963</v>
      </c>
      <c r="B3056" s="58" t="s">
        <v>3297</v>
      </c>
      <c r="C3056" s="58" t="s">
        <v>3359</v>
      </c>
      <c r="D3056" s="59" t="s">
        <v>3347</v>
      </c>
      <c r="E3056" s="78" t="s">
        <v>3341</v>
      </c>
      <c r="F3056" s="58" t="s">
        <v>3297</v>
      </c>
    </row>
    <row r="3057" spans="1:6">
      <c r="A3057" s="58" t="s">
        <v>2231</v>
      </c>
      <c r="B3057" s="58" t="s">
        <v>3297</v>
      </c>
      <c r="C3057" s="58" t="s">
        <v>3359</v>
      </c>
      <c r="D3057" s="59" t="s">
        <v>3347</v>
      </c>
      <c r="E3057" s="78" t="s">
        <v>3341</v>
      </c>
      <c r="F3057" s="58" t="s">
        <v>3297</v>
      </c>
    </row>
    <row r="3058" spans="1:6">
      <c r="A3058" s="58" t="s">
        <v>1637</v>
      </c>
      <c r="B3058" s="58" t="s">
        <v>3297</v>
      </c>
      <c r="C3058" s="58" t="s">
        <v>3359</v>
      </c>
      <c r="D3058" s="59" t="s">
        <v>3347</v>
      </c>
      <c r="E3058" s="78" t="s">
        <v>3341</v>
      </c>
      <c r="F3058" s="58" t="s">
        <v>3297</v>
      </c>
    </row>
    <row r="3059" spans="1:6">
      <c r="A3059" s="58" t="s">
        <v>1934</v>
      </c>
      <c r="B3059" s="58" t="s">
        <v>3297</v>
      </c>
      <c r="C3059" s="58" t="s">
        <v>3359</v>
      </c>
      <c r="D3059" s="59" t="s">
        <v>3347</v>
      </c>
      <c r="E3059" s="78" t="s">
        <v>3341</v>
      </c>
      <c r="F3059" s="58" t="s">
        <v>3297</v>
      </c>
    </row>
    <row r="3060" spans="1:6">
      <c r="A3060" s="58" t="s">
        <v>1763</v>
      </c>
      <c r="B3060" s="58" t="s">
        <v>3297</v>
      </c>
      <c r="C3060" s="58" t="s">
        <v>3359</v>
      </c>
      <c r="D3060" s="59" t="s">
        <v>3347</v>
      </c>
      <c r="E3060" s="78" t="s">
        <v>3341</v>
      </c>
      <c r="F3060" s="58" t="s">
        <v>3297</v>
      </c>
    </row>
    <row r="3061" spans="1:6">
      <c r="A3061" s="58" t="s">
        <v>2463</v>
      </c>
      <c r="B3061" s="58" t="s">
        <v>3297</v>
      </c>
      <c r="C3061" s="58" t="s">
        <v>3359</v>
      </c>
      <c r="D3061" s="59" t="s">
        <v>3347</v>
      </c>
      <c r="E3061" s="78" t="s">
        <v>3341</v>
      </c>
      <c r="F3061" s="58" t="s">
        <v>3297</v>
      </c>
    </row>
    <row r="3062" spans="1:6">
      <c r="A3062" s="58" t="s">
        <v>2210</v>
      </c>
      <c r="B3062" s="58" t="s">
        <v>3297</v>
      </c>
      <c r="C3062" s="58" t="s">
        <v>3359</v>
      </c>
      <c r="D3062" s="59" t="s">
        <v>3347</v>
      </c>
      <c r="E3062" s="78" t="s">
        <v>3341</v>
      </c>
      <c r="F3062" s="58" t="s">
        <v>3297</v>
      </c>
    </row>
    <row r="3063" spans="1:6">
      <c r="A3063" s="58" t="s">
        <v>2792</v>
      </c>
      <c r="B3063" s="58" t="s">
        <v>3297</v>
      </c>
      <c r="C3063" s="58" t="s">
        <v>3359</v>
      </c>
      <c r="D3063" s="59" t="s">
        <v>3347</v>
      </c>
      <c r="E3063" s="78" t="s">
        <v>3341</v>
      </c>
      <c r="F3063" s="58" t="s">
        <v>3297</v>
      </c>
    </row>
    <row r="3064" spans="1:6">
      <c r="A3064" s="58" t="s">
        <v>2235</v>
      </c>
      <c r="B3064" s="58" t="s">
        <v>3297</v>
      </c>
      <c r="C3064" s="58" t="s">
        <v>3359</v>
      </c>
      <c r="D3064" s="59" t="s">
        <v>3347</v>
      </c>
      <c r="E3064" s="78" t="s">
        <v>3341</v>
      </c>
      <c r="F3064" s="58" t="s">
        <v>3297</v>
      </c>
    </row>
    <row r="3065" spans="1:6">
      <c r="A3065" s="58" t="s">
        <v>206</v>
      </c>
      <c r="B3065" s="58" t="s">
        <v>3297</v>
      </c>
      <c r="C3065" s="58" t="s">
        <v>3359</v>
      </c>
      <c r="D3065" s="59" t="s">
        <v>3347</v>
      </c>
      <c r="E3065" s="78" t="s">
        <v>3341</v>
      </c>
      <c r="F3065" s="58" t="s">
        <v>3297</v>
      </c>
    </row>
    <row r="3066" spans="1:6">
      <c r="A3066" s="58" t="s">
        <v>1887</v>
      </c>
      <c r="B3066" s="58" t="s">
        <v>3297</v>
      </c>
      <c r="C3066" s="58" t="s">
        <v>3359</v>
      </c>
      <c r="D3066" s="59" t="s">
        <v>3347</v>
      </c>
      <c r="E3066" s="78" t="s">
        <v>3341</v>
      </c>
      <c r="F3066" s="58" t="s">
        <v>3297</v>
      </c>
    </row>
    <row r="3067" spans="1:6">
      <c r="A3067" s="58" t="s">
        <v>1766</v>
      </c>
      <c r="B3067" s="58" t="s">
        <v>3297</v>
      </c>
      <c r="C3067" s="58" t="s">
        <v>3359</v>
      </c>
      <c r="D3067" s="59" t="s">
        <v>3347</v>
      </c>
      <c r="E3067" s="78" t="s">
        <v>3341</v>
      </c>
      <c r="F3067" s="58" t="s">
        <v>3297</v>
      </c>
    </row>
    <row r="3068" spans="1:6">
      <c r="A3068" s="58" t="s">
        <v>1629</v>
      </c>
      <c r="B3068" s="58" t="s">
        <v>3298</v>
      </c>
      <c r="C3068" s="58" t="s">
        <v>3355</v>
      </c>
      <c r="D3068" s="59" t="s">
        <v>3347</v>
      </c>
      <c r="E3068" s="78" t="s">
        <v>3341</v>
      </c>
      <c r="F3068" s="58" t="s">
        <v>3298</v>
      </c>
    </row>
    <row r="3069" spans="1:6">
      <c r="A3069" s="58" t="s">
        <v>2058</v>
      </c>
      <c r="B3069" s="58" t="s">
        <v>3298</v>
      </c>
      <c r="C3069" s="58" t="s">
        <v>3355</v>
      </c>
      <c r="D3069" s="59" t="s">
        <v>3347</v>
      </c>
      <c r="E3069" s="78" t="s">
        <v>3341</v>
      </c>
      <c r="F3069" s="58" t="s">
        <v>3298</v>
      </c>
    </row>
    <row r="3070" spans="1:6">
      <c r="A3070" s="58" t="s">
        <v>2332</v>
      </c>
      <c r="B3070" s="58" t="s">
        <v>3298</v>
      </c>
      <c r="C3070" s="58" t="s">
        <v>3355</v>
      </c>
      <c r="D3070" s="59" t="s">
        <v>3347</v>
      </c>
      <c r="E3070" s="78" t="s">
        <v>3341</v>
      </c>
      <c r="F3070" s="58" t="s">
        <v>3298</v>
      </c>
    </row>
    <row r="3071" spans="1:6">
      <c r="A3071" s="58" t="s">
        <v>1742</v>
      </c>
      <c r="B3071" s="58" t="s">
        <v>3298</v>
      </c>
      <c r="C3071" s="58" t="s">
        <v>3355</v>
      </c>
      <c r="D3071" s="59" t="s">
        <v>3347</v>
      </c>
      <c r="E3071" s="78" t="s">
        <v>3341</v>
      </c>
      <c r="F3071" s="58" t="s">
        <v>3298</v>
      </c>
    </row>
    <row r="3072" spans="1:6">
      <c r="A3072" s="58" t="s">
        <v>2959</v>
      </c>
      <c r="B3072" s="58" t="s">
        <v>3298</v>
      </c>
      <c r="C3072" s="58" t="s">
        <v>3355</v>
      </c>
      <c r="D3072" s="59" t="s">
        <v>3347</v>
      </c>
      <c r="E3072" s="78" t="s">
        <v>3341</v>
      </c>
      <c r="F3072" s="58" t="s">
        <v>3298</v>
      </c>
    </row>
    <row r="3073" spans="1:6">
      <c r="A3073" s="58" t="s">
        <v>2286</v>
      </c>
      <c r="B3073" s="58" t="s">
        <v>3298</v>
      </c>
      <c r="C3073" s="58" t="s">
        <v>3355</v>
      </c>
      <c r="D3073" s="59" t="s">
        <v>3347</v>
      </c>
      <c r="E3073" s="78" t="s">
        <v>3341</v>
      </c>
      <c r="F3073" s="58" t="s">
        <v>3298</v>
      </c>
    </row>
    <row r="3074" spans="1:6">
      <c r="A3074" s="58" t="s">
        <v>2756</v>
      </c>
      <c r="B3074" s="58" t="s">
        <v>3298</v>
      </c>
      <c r="C3074" s="58" t="s">
        <v>3355</v>
      </c>
      <c r="D3074" s="59" t="s">
        <v>3347</v>
      </c>
      <c r="E3074" s="78" t="s">
        <v>3341</v>
      </c>
      <c r="F3074" s="58" t="s">
        <v>3298</v>
      </c>
    </row>
    <row r="3075" spans="1:6">
      <c r="A3075" s="58" t="s">
        <v>2773</v>
      </c>
      <c r="B3075" s="58" t="s">
        <v>3298</v>
      </c>
      <c r="C3075" s="58" t="s">
        <v>3355</v>
      </c>
      <c r="D3075" s="59" t="s">
        <v>3347</v>
      </c>
      <c r="E3075" s="78" t="s">
        <v>3341</v>
      </c>
      <c r="F3075" s="58" t="s">
        <v>3298</v>
      </c>
    </row>
    <row r="3076" spans="1:6">
      <c r="A3076" s="58" t="s">
        <v>2618</v>
      </c>
      <c r="B3076" s="58" t="s">
        <v>3298</v>
      </c>
      <c r="C3076" s="58" t="s">
        <v>3355</v>
      </c>
      <c r="D3076" s="59" t="s">
        <v>3347</v>
      </c>
      <c r="E3076" s="78" t="s">
        <v>3341</v>
      </c>
      <c r="F3076" s="58" t="s">
        <v>3298</v>
      </c>
    </row>
    <row r="3077" spans="1:6">
      <c r="A3077" s="58" t="s">
        <v>1947</v>
      </c>
      <c r="B3077" s="58" t="s">
        <v>3298</v>
      </c>
      <c r="C3077" s="58" t="s">
        <v>3355</v>
      </c>
      <c r="D3077" s="59" t="s">
        <v>3347</v>
      </c>
      <c r="E3077" s="78" t="s">
        <v>3341</v>
      </c>
      <c r="F3077" s="58" t="s">
        <v>3298</v>
      </c>
    </row>
    <row r="3078" spans="1:6">
      <c r="A3078" s="58" t="s">
        <v>1790</v>
      </c>
      <c r="B3078" s="58" t="s">
        <v>3298</v>
      </c>
      <c r="C3078" s="58" t="s">
        <v>3355</v>
      </c>
      <c r="D3078" s="59" t="s">
        <v>3347</v>
      </c>
      <c r="E3078" s="78" t="s">
        <v>3341</v>
      </c>
      <c r="F3078" s="58" t="s">
        <v>3298</v>
      </c>
    </row>
    <row r="3079" spans="1:6">
      <c r="A3079" s="58" t="s">
        <v>2060</v>
      </c>
      <c r="B3079" s="58" t="s">
        <v>3298</v>
      </c>
      <c r="C3079" s="58" t="s">
        <v>3355</v>
      </c>
      <c r="D3079" s="59" t="s">
        <v>3347</v>
      </c>
      <c r="E3079" s="78" t="s">
        <v>3341</v>
      </c>
      <c r="F3079" s="58" t="s">
        <v>3298</v>
      </c>
    </row>
    <row r="3080" spans="1:6">
      <c r="A3080" s="58" t="s">
        <v>2978</v>
      </c>
      <c r="B3080" s="58" t="s">
        <v>3298</v>
      </c>
      <c r="C3080" s="58" t="s">
        <v>3355</v>
      </c>
      <c r="D3080" s="59" t="s">
        <v>3347</v>
      </c>
      <c r="E3080" s="78" t="s">
        <v>3341</v>
      </c>
      <c r="F3080" s="58" t="s">
        <v>3298</v>
      </c>
    </row>
    <row r="3081" spans="1:6">
      <c r="A3081" s="58" t="s">
        <v>2062</v>
      </c>
      <c r="B3081" s="58" t="s">
        <v>3298</v>
      </c>
      <c r="C3081" s="58" t="s">
        <v>3355</v>
      </c>
      <c r="D3081" s="59" t="s">
        <v>3347</v>
      </c>
      <c r="E3081" s="78" t="s">
        <v>3341</v>
      </c>
      <c r="F3081" s="58" t="s">
        <v>3298</v>
      </c>
    </row>
    <row r="3082" spans="1:6">
      <c r="A3082" s="58" t="s">
        <v>772</v>
      </c>
      <c r="B3082" s="58" t="s">
        <v>3298</v>
      </c>
      <c r="C3082" s="58" t="s">
        <v>3355</v>
      </c>
      <c r="D3082" s="59" t="s">
        <v>3347</v>
      </c>
      <c r="E3082" s="78" t="s">
        <v>3341</v>
      </c>
      <c r="F3082" s="58" t="s">
        <v>3298</v>
      </c>
    </row>
    <row r="3083" spans="1:6">
      <c r="A3083" s="58" t="s">
        <v>1794</v>
      </c>
      <c r="B3083" s="58" t="s">
        <v>3298</v>
      </c>
      <c r="C3083" s="58" t="s">
        <v>3355</v>
      </c>
      <c r="D3083" s="59" t="s">
        <v>3347</v>
      </c>
      <c r="E3083" s="78" t="s">
        <v>3341</v>
      </c>
      <c r="F3083" s="58" t="s">
        <v>3298</v>
      </c>
    </row>
    <row r="3084" spans="1:6">
      <c r="A3084" s="58" t="s">
        <v>1921</v>
      </c>
      <c r="B3084" s="58" t="s">
        <v>3298</v>
      </c>
      <c r="C3084" s="58" t="s">
        <v>3355</v>
      </c>
      <c r="D3084" s="59" t="s">
        <v>3347</v>
      </c>
      <c r="E3084" s="78" t="s">
        <v>3341</v>
      </c>
      <c r="F3084" s="58" t="s">
        <v>3298</v>
      </c>
    </row>
    <row r="3085" spans="1:6">
      <c r="A3085" s="58" t="s">
        <v>3111</v>
      </c>
      <c r="B3085" s="58" t="s">
        <v>3298</v>
      </c>
      <c r="C3085" s="58" t="s">
        <v>3355</v>
      </c>
      <c r="D3085" s="59" t="s">
        <v>3347</v>
      </c>
      <c r="E3085" s="78" t="s">
        <v>3341</v>
      </c>
      <c r="F3085" s="58" t="s">
        <v>3298</v>
      </c>
    </row>
    <row r="3086" spans="1:6">
      <c r="A3086" s="58" t="s">
        <v>876</v>
      </c>
      <c r="B3086" s="58" t="s">
        <v>3298</v>
      </c>
      <c r="C3086" s="58" t="s">
        <v>3355</v>
      </c>
      <c r="D3086" s="59" t="s">
        <v>3347</v>
      </c>
      <c r="E3086" s="78" t="s">
        <v>3341</v>
      </c>
      <c r="F3086" s="58" t="s">
        <v>3298</v>
      </c>
    </row>
    <row r="3087" spans="1:6">
      <c r="A3087" s="58" t="s">
        <v>2752</v>
      </c>
      <c r="B3087" s="58" t="s">
        <v>3298</v>
      </c>
      <c r="C3087" s="58" t="s">
        <v>3355</v>
      </c>
      <c r="D3087" s="59" t="s">
        <v>3347</v>
      </c>
      <c r="E3087" s="78" t="s">
        <v>3341</v>
      </c>
      <c r="F3087" s="58" t="s">
        <v>3298</v>
      </c>
    </row>
    <row r="3088" spans="1:6">
      <c r="A3088" s="58" t="s">
        <v>2290</v>
      </c>
      <c r="B3088" s="58" t="s">
        <v>3298</v>
      </c>
      <c r="C3088" s="58" t="s">
        <v>3355</v>
      </c>
      <c r="D3088" s="59" t="s">
        <v>3347</v>
      </c>
      <c r="E3088" s="78" t="s">
        <v>3341</v>
      </c>
      <c r="F3088" s="58" t="s">
        <v>3298</v>
      </c>
    </row>
    <row r="3089" spans="1:6">
      <c r="A3089" s="58" t="s">
        <v>2962</v>
      </c>
      <c r="B3089" s="58" t="s">
        <v>3298</v>
      </c>
      <c r="C3089" s="58" t="s">
        <v>3355</v>
      </c>
      <c r="D3089" s="59" t="s">
        <v>3347</v>
      </c>
      <c r="E3089" s="78" t="s">
        <v>3341</v>
      </c>
      <c r="F3089" s="58" t="s">
        <v>3298</v>
      </c>
    </row>
    <row r="3090" spans="1:6">
      <c r="A3090" s="58" t="s">
        <v>802</v>
      </c>
      <c r="B3090" s="58" t="s">
        <v>3298</v>
      </c>
      <c r="C3090" s="58" t="s">
        <v>3355</v>
      </c>
      <c r="D3090" s="59" t="s">
        <v>3347</v>
      </c>
      <c r="E3090" s="78" t="s">
        <v>3341</v>
      </c>
      <c r="F3090" s="58" t="s">
        <v>3298</v>
      </c>
    </row>
    <row r="3091" spans="1:6">
      <c r="A3091" s="58" t="s">
        <v>2064</v>
      </c>
      <c r="B3091" s="58" t="s">
        <v>3298</v>
      </c>
      <c r="C3091" s="58" t="s">
        <v>3355</v>
      </c>
      <c r="D3091" s="59" t="s">
        <v>3347</v>
      </c>
      <c r="E3091" s="78" t="s">
        <v>3341</v>
      </c>
      <c r="F3091" s="58" t="s">
        <v>3298</v>
      </c>
    </row>
    <row r="3092" spans="1:6">
      <c r="A3092" s="58" t="s">
        <v>2626</v>
      </c>
      <c r="B3092" s="58" t="s">
        <v>3298</v>
      </c>
      <c r="C3092" s="58" t="s">
        <v>3355</v>
      </c>
      <c r="D3092" s="59" t="s">
        <v>3347</v>
      </c>
      <c r="E3092" s="78" t="s">
        <v>3341</v>
      </c>
      <c r="F3092" s="58" t="s">
        <v>3298</v>
      </c>
    </row>
    <row r="3093" spans="1:6">
      <c r="A3093" s="58" t="s">
        <v>1798</v>
      </c>
      <c r="B3093" s="58" t="s">
        <v>3298</v>
      </c>
      <c r="C3093" s="58" t="s">
        <v>3355</v>
      </c>
      <c r="D3093" s="59" t="s">
        <v>3347</v>
      </c>
      <c r="E3093" s="78" t="s">
        <v>3341</v>
      </c>
      <c r="F3093" s="58" t="s">
        <v>3298</v>
      </c>
    </row>
    <row r="3094" spans="1:6">
      <c r="A3094" s="58" t="s">
        <v>3035</v>
      </c>
      <c r="B3094" s="58" t="s">
        <v>3298</v>
      </c>
      <c r="C3094" s="58" t="s">
        <v>3355</v>
      </c>
      <c r="D3094" s="59" t="s">
        <v>3347</v>
      </c>
      <c r="E3094" s="78" t="s">
        <v>3341</v>
      </c>
      <c r="F3094" s="58" t="s">
        <v>3298</v>
      </c>
    </row>
    <row r="3095" spans="1:6">
      <c r="A3095" s="58" t="s">
        <v>2034</v>
      </c>
      <c r="B3095" s="58" t="s">
        <v>3298</v>
      </c>
      <c r="C3095" s="58" t="s">
        <v>3355</v>
      </c>
      <c r="D3095" s="59" t="s">
        <v>3347</v>
      </c>
      <c r="E3095" s="78" t="s">
        <v>3341</v>
      </c>
      <c r="F3095" s="58" t="s">
        <v>3298</v>
      </c>
    </row>
    <row r="3096" spans="1:6">
      <c r="A3096" s="58" t="s">
        <v>2269</v>
      </c>
      <c r="B3096" s="58" t="s">
        <v>3298</v>
      </c>
      <c r="C3096" s="58" t="s">
        <v>3355</v>
      </c>
      <c r="D3096" s="59" t="s">
        <v>3347</v>
      </c>
      <c r="E3096" s="78" t="s">
        <v>3341</v>
      </c>
      <c r="F3096" s="58" t="s">
        <v>3298</v>
      </c>
    </row>
    <row r="3097" spans="1:6">
      <c r="A3097" s="58" t="s">
        <v>1631</v>
      </c>
      <c r="B3097" s="58" t="s">
        <v>3298</v>
      </c>
      <c r="C3097" s="58" t="s">
        <v>3355</v>
      </c>
      <c r="D3097" s="59" t="s">
        <v>3347</v>
      </c>
      <c r="E3097" s="78" t="s">
        <v>3341</v>
      </c>
      <c r="F3097" s="58" t="s">
        <v>3298</v>
      </c>
    </row>
    <row r="3098" spans="1:6">
      <c r="A3098" s="58" t="s">
        <v>2486</v>
      </c>
      <c r="B3098" s="58" t="s">
        <v>3298</v>
      </c>
      <c r="C3098" s="58" t="s">
        <v>3355</v>
      </c>
      <c r="D3098" s="59" t="s">
        <v>3347</v>
      </c>
      <c r="E3098" s="78" t="s">
        <v>3341</v>
      </c>
      <c r="F3098" s="58" t="s">
        <v>3298</v>
      </c>
    </row>
    <row r="3099" spans="1:6">
      <c r="A3099" s="58" t="s">
        <v>2293</v>
      </c>
      <c r="B3099" s="58" t="s">
        <v>3298</v>
      </c>
      <c r="C3099" s="58" t="s">
        <v>3355</v>
      </c>
      <c r="D3099" s="59" t="s">
        <v>3347</v>
      </c>
      <c r="E3099" s="78" t="s">
        <v>3341</v>
      </c>
      <c r="F3099" s="58" t="s">
        <v>3298</v>
      </c>
    </row>
    <row r="3100" spans="1:6">
      <c r="A3100" s="58" t="s">
        <v>2355</v>
      </c>
      <c r="B3100" s="58" t="s">
        <v>3298</v>
      </c>
      <c r="C3100" s="58" t="s">
        <v>3355</v>
      </c>
      <c r="D3100" s="59" t="s">
        <v>3347</v>
      </c>
      <c r="E3100" s="78" t="s">
        <v>3341</v>
      </c>
      <c r="F3100" s="58" t="s">
        <v>3298</v>
      </c>
    </row>
    <row r="3101" spans="1:6">
      <c r="A3101" s="58" t="s">
        <v>2799</v>
      </c>
      <c r="B3101" s="58" t="s">
        <v>3298</v>
      </c>
      <c r="C3101" s="58" t="s">
        <v>3355</v>
      </c>
      <c r="D3101" s="59" t="s">
        <v>3347</v>
      </c>
      <c r="E3101" s="78" t="s">
        <v>3341</v>
      </c>
      <c r="F3101" s="58" t="s">
        <v>3298</v>
      </c>
    </row>
    <row r="3102" spans="1:6">
      <c r="A3102" s="58" t="s">
        <v>2297</v>
      </c>
      <c r="B3102" s="58" t="s">
        <v>3298</v>
      </c>
      <c r="C3102" s="58" t="s">
        <v>3355</v>
      </c>
      <c r="D3102" s="59" t="s">
        <v>3347</v>
      </c>
      <c r="E3102" s="78" t="s">
        <v>3341</v>
      </c>
      <c r="F3102" s="58" t="s">
        <v>3298</v>
      </c>
    </row>
    <row r="3103" spans="1:6">
      <c r="A3103" s="58" t="s">
        <v>2298</v>
      </c>
      <c r="B3103" s="58" t="s">
        <v>3298</v>
      </c>
      <c r="C3103" s="58" t="s">
        <v>166</v>
      </c>
      <c r="D3103" s="59" t="s">
        <v>3347</v>
      </c>
      <c r="E3103" s="78" t="s">
        <v>3341</v>
      </c>
      <c r="F3103" s="58" t="s">
        <v>3298</v>
      </c>
    </row>
    <row r="3104" spans="1:6">
      <c r="A3104" s="58" t="s">
        <v>2982</v>
      </c>
      <c r="B3104" s="58" t="s">
        <v>3298</v>
      </c>
      <c r="C3104" s="58" t="s">
        <v>166</v>
      </c>
      <c r="D3104" s="59" t="s">
        <v>3347</v>
      </c>
      <c r="E3104" s="78" t="s">
        <v>3341</v>
      </c>
      <c r="F3104" s="58" t="s">
        <v>3298</v>
      </c>
    </row>
    <row r="3105" spans="1:6">
      <c r="A3105" s="58" t="s">
        <v>2321</v>
      </c>
      <c r="B3105" s="58" t="s">
        <v>3298</v>
      </c>
      <c r="C3105" s="58" t="s">
        <v>166</v>
      </c>
      <c r="D3105" s="59" t="s">
        <v>3347</v>
      </c>
      <c r="E3105" s="78" t="s">
        <v>3341</v>
      </c>
      <c r="F3105" s="58" t="s">
        <v>3298</v>
      </c>
    </row>
    <row r="3106" spans="1:6">
      <c r="A3106" s="58" t="s">
        <v>1632</v>
      </c>
      <c r="B3106" s="58" t="s">
        <v>3298</v>
      </c>
      <c r="C3106" s="58" t="s">
        <v>166</v>
      </c>
      <c r="D3106" s="59" t="s">
        <v>3347</v>
      </c>
      <c r="E3106" s="78" t="s">
        <v>3341</v>
      </c>
      <c r="F3106" s="58" t="s">
        <v>3298</v>
      </c>
    </row>
    <row r="3107" spans="1:6">
      <c r="A3107" s="58" t="s">
        <v>2369</v>
      </c>
      <c r="B3107" s="58" t="s">
        <v>3298</v>
      </c>
      <c r="C3107" s="58" t="s">
        <v>166</v>
      </c>
      <c r="D3107" s="59" t="s">
        <v>3347</v>
      </c>
      <c r="E3107" s="78" t="s">
        <v>3341</v>
      </c>
      <c r="F3107" s="58" t="s">
        <v>3298</v>
      </c>
    </row>
    <row r="3108" spans="1:6">
      <c r="A3108" s="58" t="s">
        <v>2299</v>
      </c>
      <c r="B3108" s="58" t="s">
        <v>3298</v>
      </c>
      <c r="C3108" s="58" t="s">
        <v>166</v>
      </c>
      <c r="D3108" s="59" t="s">
        <v>3347</v>
      </c>
      <c r="E3108" s="78" t="s">
        <v>3341</v>
      </c>
      <c r="F3108" s="58" t="s">
        <v>3298</v>
      </c>
    </row>
    <row r="3109" spans="1:6">
      <c r="A3109" s="58" t="s">
        <v>2302</v>
      </c>
      <c r="B3109" s="58" t="s">
        <v>3298</v>
      </c>
      <c r="C3109" s="58" t="s">
        <v>166</v>
      </c>
      <c r="D3109" s="59" t="s">
        <v>3347</v>
      </c>
      <c r="E3109" s="78" t="s">
        <v>3341</v>
      </c>
      <c r="F3109" s="58" t="s">
        <v>3298</v>
      </c>
    </row>
    <row r="3110" spans="1:6">
      <c r="A3110" s="58" t="s">
        <v>2303</v>
      </c>
      <c r="B3110" s="58" t="s">
        <v>3298</v>
      </c>
      <c r="C3110" s="58" t="s">
        <v>166</v>
      </c>
      <c r="D3110" s="59" t="s">
        <v>3347</v>
      </c>
      <c r="E3110" s="78" t="s">
        <v>3341</v>
      </c>
      <c r="F3110" s="58" t="s">
        <v>3298</v>
      </c>
    </row>
    <row r="3111" spans="1:6">
      <c r="A3111" s="58" t="s">
        <v>2304</v>
      </c>
      <c r="B3111" s="58" t="s">
        <v>3298</v>
      </c>
      <c r="C3111" s="58" t="s">
        <v>166</v>
      </c>
      <c r="D3111" s="59" t="s">
        <v>3347</v>
      </c>
      <c r="E3111" s="78" t="s">
        <v>3341</v>
      </c>
      <c r="F3111" s="58" t="s">
        <v>3298</v>
      </c>
    </row>
    <row r="3112" spans="1:6">
      <c r="A3112" s="58" t="s">
        <v>1844</v>
      </c>
      <c r="B3112" s="58" t="s">
        <v>3298</v>
      </c>
      <c r="C3112" s="58" t="s">
        <v>166</v>
      </c>
      <c r="D3112" s="59" t="s">
        <v>3347</v>
      </c>
      <c r="E3112" s="78" t="s">
        <v>3341</v>
      </c>
      <c r="F3112" s="58" t="s">
        <v>3298</v>
      </c>
    </row>
    <row r="3113" spans="1:6">
      <c r="A3113" s="58" t="s">
        <v>2813</v>
      </c>
      <c r="B3113" s="58" t="s">
        <v>3298</v>
      </c>
      <c r="C3113" s="58" t="s">
        <v>166</v>
      </c>
      <c r="D3113" s="59" t="s">
        <v>3347</v>
      </c>
      <c r="E3113" s="78" t="s">
        <v>3341</v>
      </c>
      <c r="F3113" s="58" t="s">
        <v>3298</v>
      </c>
    </row>
    <row r="3114" spans="1:6">
      <c r="A3114" s="58" t="s">
        <v>1633</v>
      </c>
      <c r="B3114" s="58" t="s">
        <v>3298</v>
      </c>
      <c r="C3114" s="58" t="s">
        <v>166</v>
      </c>
      <c r="D3114" s="59" t="s">
        <v>3347</v>
      </c>
      <c r="E3114" s="78" t="s">
        <v>3341</v>
      </c>
      <c r="F3114" s="58" t="s">
        <v>3298</v>
      </c>
    </row>
    <row r="3115" spans="1:6">
      <c r="A3115" s="58" t="s">
        <v>287</v>
      </c>
      <c r="B3115" s="58" t="s">
        <v>3298</v>
      </c>
      <c r="C3115" s="58" t="s">
        <v>166</v>
      </c>
      <c r="D3115" s="59" t="s">
        <v>3347</v>
      </c>
      <c r="E3115" s="78" t="s">
        <v>3341</v>
      </c>
      <c r="F3115" s="58" t="s">
        <v>3298</v>
      </c>
    </row>
    <row r="3116" spans="1:6">
      <c r="A3116" s="58" t="s">
        <v>3108</v>
      </c>
      <c r="B3116" s="58" t="s">
        <v>3298</v>
      </c>
      <c r="C3116" s="58" t="s">
        <v>166</v>
      </c>
      <c r="D3116" s="59" t="s">
        <v>3347</v>
      </c>
      <c r="E3116" s="78" t="s">
        <v>3341</v>
      </c>
      <c r="F3116" s="58" t="s">
        <v>3298</v>
      </c>
    </row>
    <row r="3117" spans="1:6">
      <c r="A3117" s="58" t="s">
        <v>2984</v>
      </c>
      <c r="B3117" s="58" t="s">
        <v>3298</v>
      </c>
      <c r="C3117" s="58" t="s">
        <v>166</v>
      </c>
      <c r="D3117" s="59" t="s">
        <v>3347</v>
      </c>
      <c r="E3117" s="78" t="s">
        <v>3341</v>
      </c>
      <c r="F3117" s="58" t="s">
        <v>3298</v>
      </c>
    </row>
    <row r="3118" spans="1:6">
      <c r="A3118" s="58" t="s">
        <v>1757</v>
      </c>
      <c r="B3118" s="58" t="s">
        <v>3298</v>
      </c>
      <c r="C3118" s="58" t="s">
        <v>166</v>
      </c>
      <c r="D3118" s="59" t="s">
        <v>3347</v>
      </c>
      <c r="E3118" s="78" t="s">
        <v>3341</v>
      </c>
      <c r="F3118" s="58" t="s">
        <v>3298</v>
      </c>
    </row>
    <row r="3119" spans="1:6">
      <c r="A3119" s="58" t="s">
        <v>2608</v>
      </c>
      <c r="B3119" s="58" t="s">
        <v>3298</v>
      </c>
      <c r="C3119" s="58" t="s">
        <v>166</v>
      </c>
      <c r="D3119" s="59" t="s">
        <v>3347</v>
      </c>
      <c r="E3119" s="78" t="s">
        <v>3341</v>
      </c>
      <c r="F3119" s="58" t="s">
        <v>3298</v>
      </c>
    </row>
    <row r="3120" spans="1:6">
      <c r="A3120" s="58" t="s">
        <v>2055</v>
      </c>
      <c r="B3120" s="58" t="s">
        <v>3298</v>
      </c>
      <c r="C3120" s="58" t="s">
        <v>166</v>
      </c>
      <c r="D3120" s="59" t="s">
        <v>3347</v>
      </c>
      <c r="E3120" s="78" t="s">
        <v>3341</v>
      </c>
      <c r="F3120" s="58" t="s">
        <v>3298</v>
      </c>
    </row>
    <row r="3121" spans="1:6">
      <c r="A3121" s="58" t="s">
        <v>2244</v>
      </c>
      <c r="B3121" s="58" t="s">
        <v>3298</v>
      </c>
      <c r="C3121" s="58" t="s">
        <v>166</v>
      </c>
      <c r="D3121" s="59" t="s">
        <v>3347</v>
      </c>
      <c r="E3121" s="78" t="s">
        <v>3341</v>
      </c>
      <c r="F3121" s="58" t="s">
        <v>3298</v>
      </c>
    </row>
    <row r="3122" spans="1:6">
      <c r="A3122" s="58" t="s">
        <v>1636</v>
      </c>
      <c r="B3122" s="58" t="s">
        <v>3298</v>
      </c>
      <c r="C3122" s="58" t="s">
        <v>166</v>
      </c>
      <c r="D3122" s="59" t="s">
        <v>3347</v>
      </c>
      <c r="E3122" s="78" t="s">
        <v>3341</v>
      </c>
      <c r="F3122" s="58" t="s">
        <v>3298</v>
      </c>
    </row>
    <row r="3123" spans="1:6">
      <c r="A3123" s="58" t="s">
        <v>686</v>
      </c>
      <c r="B3123" s="58" t="s">
        <v>3298</v>
      </c>
      <c r="C3123" s="58" t="s">
        <v>166</v>
      </c>
      <c r="D3123" s="59" t="s">
        <v>3347</v>
      </c>
      <c r="E3123" s="78" t="s">
        <v>3341</v>
      </c>
      <c r="F3123" s="58" t="s">
        <v>3298</v>
      </c>
    </row>
    <row r="3124" spans="1:6">
      <c r="A3124" s="58" t="s">
        <v>3139</v>
      </c>
      <c r="B3124" s="58" t="s">
        <v>3298</v>
      </c>
      <c r="C3124" s="58" t="s">
        <v>166</v>
      </c>
      <c r="D3124" s="59" t="s">
        <v>3347</v>
      </c>
      <c r="E3124" s="78" t="s">
        <v>3341</v>
      </c>
      <c r="F3124" s="58" t="s">
        <v>3298</v>
      </c>
    </row>
    <row r="3125" spans="1:6">
      <c r="A3125" s="58" t="s">
        <v>2376</v>
      </c>
      <c r="B3125" s="58" t="s">
        <v>3298</v>
      </c>
      <c r="C3125" s="58" t="s">
        <v>166</v>
      </c>
      <c r="D3125" s="59" t="s">
        <v>3347</v>
      </c>
      <c r="E3125" s="78" t="s">
        <v>3341</v>
      </c>
      <c r="F3125" s="58" t="s">
        <v>3298</v>
      </c>
    </row>
    <row r="3126" spans="1:6">
      <c r="A3126" s="58" t="s">
        <v>2632</v>
      </c>
      <c r="B3126" s="58" t="s">
        <v>3298</v>
      </c>
      <c r="C3126" s="58" t="s">
        <v>166</v>
      </c>
      <c r="D3126" s="59" t="s">
        <v>3347</v>
      </c>
      <c r="E3126" s="78" t="s">
        <v>3341</v>
      </c>
      <c r="F3126" s="58" t="s">
        <v>3298</v>
      </c>
    </row>
    <row r="3127" spans="1:6">
      <c r="A3127" s="58" t="s">
        <v>1598</v>
      </c>
      <c r="B3127" s="58" t="s">
        <v>3298</v>
      </c>
      <c r="C3127" s="58" t="s">
        <v>166</v>
      </c>
      <c r="D3127" s="59" t="s">
        <v>3347</v>
      </c>
      <c r="E3127" s="78" t="s">
        <v>3341</v>
      </c>
      <c r="F3127" s="58" t="s">
        <v>3298</v>
      </c>
    </row>
    <row r="3128" spans="1:6">
      <c r="A3128" s="58" t="s">
        <v>2211</v>
      </c>
      <c r="B3128" s="58" t="s">
        <v>3298</v>
      </c>
      <c r="C3128" s="58" t="s">
        <v>166</v>
      </c>
      <c r="D3128" s="59" t="s">
        <v>3347</v>
      </c>
      <c r="E3128" s="78" t="s">
        <v>3341</v>
      </c>
      <c r="F3128" s="58" t="s">
        <v>3298</v>
      </c>
    </row>
    <row r="3129" spans="1:6">
      <c r="A3129" s="58" t="s">
        <v>1593</v>
      </c>
      <c r="B3129" s="58" t="s">
        <v>3298</v>
      </c>
      <c r="C3129" s="58" t="s">
        <v>166</v>
      </c>
      <c r="D3129" s="59" t="s">
        <v>3347</v>
      </c>
      <c r="E3129" s="78" t="s">
        <v>3341</v>
      </c>
      <c r="F3129" s="58" t="s">
        <v>3298</v>
      </c>
    </row>
    <row r="3130" spans="1:6">
      <c r="A3130" s="58" t="s">
        <v>2737</v>
      </c>
      <c r="B3130" s="58" t="s">
        <v>3298</v>
      </c>
      <c r="C3130" s="58" t="s">
        <v>166</v>
      </c>
      <c r="D3130" s="59" t="s">
        <v>3347</v>
      </c>
      <c r="E3130" s="78" t="s">
        <v>3341</v>
      </c>
      <c r="F3130" s="58" t="s">
        <v>3298</v>
      </c>
    </row>
    <row r="3131" spans="1:6">
      <c r="A3131" s="58" t="s">
        <v>1646</v>
      </c>
      <c r="B3131" s="58" t="s">
        <v>3298</v>
      </c>
      <c r="C3131" s="58" t="s">
        <v>166</v>
      </c>
      <c r="D3131" s="59" t="s">
        <v>3347</v>
      </c>
      <c r="E3131" s="78" t="s">
        <v>3341</v>
      </c>
      <c r="F3131" s="58" t="s">
        <v>3298</v>
      </c>
    </row>
    <row r="3132" spans="1:6">
      <c r="A3132" s="58" t="s">
        <v>660</v>
      </c>
      <c r="B3132" s="58" t="s">
        <v>3298</v>
      </c>
      <c r="C3132" s="58" t="s">
        <v>166</v>
      </c>
      <c r="D3132" s="59" t="s">
        <v>3347</v>
      </c>
      <c r="E3132" s="78" t="s">
        <v>3341</v>
      </c>
      <c r="F3132" s="58" t="s">
        <v>3298</v>
      </c>
    </row>
    <row r="3133" spans="1:6">
      <c r="A3133" s="58" t="s">
        <v>2786</v>
      </c>
      <c r="B3133" s="58" t="s">
        <v>3298</v>
      </c>
      <c r="C3133" s="58" t="s">
        <v>166</v>
      </c>
      <c r="D3133" s="59" t="s">
        <v>3347</v>
      </c>
      <c r="E3133" s="78" t="s">
        <v>3341</v>
      </c>
      <c r="F3133" s="58" t="s">
        <v>3298</v>
      </c>
    </row>
    <row r="3134" spans="1:6">
      <c r="A3134" s="58" t="s">
        <v>2967</v>
      </c>
      <c r="B3134" s="58" t="s">
        <v>3298</v>
      </c>
      <c r="C3134" s="58" t="s">
        <v>166</v>
      </c>
      <c r="D3134" s="59" t="s">
        <v>3347</v>
      </c>
      <c r="E3134" s="78" t="s">
        <v>3341</v>
      </c>
      <c r="F3134" s="58" t="s">
        <v>3298</v>
      </c>
    </row>
    <row r="3135" spans="1:6">
      <c r="A3135" s="58" t="s">
        <v>1761</v>
      </c>
      <c r="B3135" s="58" t="s">
        <v>3298</v>
      </c>
      <c r="C3135" s="58" t="s">
        <v>166</v>
      </c>
      <c r="D3135" s="59" t="s">
        <v>3347</v>
      </c>
      <c r="E3135" s="78" t="s">
        <v>3341</v>
      </c>
      <c r="F3135" s="58" t="s">
        <v>3298</v>
      </c>
    </row>
    <row r="3136" spans="1:6">
      <c r="A3136" s="58" t="s">
        <v>2968</v>
      </c>
      <c r="B3136" s="58" t="s">
        <v>3298</v>
      </c>
      <c r="C3136" s="58" t="s">
        <v>166</v>
      </c>
      <c r="D3136" s="59" t="s">
        <v>3347</v>
      </c>
      <c r="E3136" s="78" t="s">
        <v>3341</v>
      </c>
      <c r="F3136" s="58" t="s">
        <v>3298</v>
      </c>
    </row>
    <row r="3137" spans="1:6">
      <c r="A3137" s="58" t="s">
        <v>797</v>
      </c>
      <c r="B3137" s="58" t="s">
        <v>3298</v>
      </c>
      <c r="C3137" s="58" t="s">
        <v>166</v>
      </c>
      <c r="D3137" s="59" t="s">
        <v>3347</v>
      </c>
      <c r="E3137" s="78" t="s">
        <v>3341</v>
      </c>
      <c r="F3137" s="58" t="s">
        <v>3298</v>
      </c>
    </row>
    <row r="3138" spans="1:6">
      <c r="A3138" s="58" t="s">
        <v>1813</v>
      </c>
      <c r="B3138" s="58" t="s">
        <v>3299</v>
      </c>
      <c r="C3138" s="58" t="s">
        <v>178</v>
      </c>
      <c r="D3138" s="59" t="s">
        <v>3347</v>
      </c>
      <c r="E3138" s="78" t="s">
        <v>3341</v>
      </c>
      <c r="F3138" s="58" t="s">
        <v>3299</v>
      </c>
    </row>
    <row r="3139" spans="1:6">
      <c r="A3139" s="58" t="s">
        <v>1969</v>
      </c>
      <c r="B3139" s="58" t="s">
        <v>3299</v>
      </c>
      <c r="C3139" s="58" t="s">
        <v>178</v>
      </c>
      <c r="D3139" s="59" t="s">
        <v>3347</v>
      </c>
      <c r="E3139" s="78" t="s">
        <v>3341</v>
      </c>
      <c r="F3139" s="58" t="s">
        <v>3299</v>
      </c>
    </row>
    <row r="3140" spans="1:6">
      <c r="A3140" s="58" t="s">
        <v>2672</v>
      </c>
      <c r="B3140" s="58" t="s">
        <v>3299</v>
      </c>
      <c r="C3140" s="58" t="s">
        <v>178</v>
      </c>
      <c r="D3140" s="59" t="s">
        <v>3347</v>
      </c>
      <c r="E3140" s="78" t="s">
        <v>3341</v>
      </c>
      <c r="F3140" s="58" t="s">
        <v>3299</v>
      </c>
    </row>
    <row r="3141" spans="1:6">
      <c r="A3141" s="58" t="s">
        <v>2969</v>
      </c>
      <c r="B3141" s="58" t="s">
        <v>3299</v>
      </c>
      <c r="C3141" s="58" t="s">
        <v>178</v>
      </c>
      <c r="D3141" s="59" t="s">
        <v>3347</v>
      </c>
      <c r="E3141" s="78" t="s">
        <v>3341</v>
      </c>
      <c r="F3141" s="58" t="s">
        <v>3299</v>
      </c>
    </row>
    <row r="3142" spans="1:6">
      <c r="A3142" s="58" t="s">
        <v>2333</v>
      </c>
      <c r="B3142" s="58" t="s">
        <v>3299</v>
      </c>
      <c r="C3142" s="58" t="s">
        <v>178</v>
      </c>
      <c r="D3142" s="59" t="s">
        <v>3347</v>
      </c>
      <c r="E3142" s="78" t="s">
        <v>3341</v>
      </c>
      <c r="F3142" s="58" t="s">
        <v>3299</v>
      </c>
    </row>
    <row r="3143" spans="1:6">
      <c r="A3143" s="58" t="s">
        <v>1601</v>
      </c>
      <c r="B3143" s="58" t="s">
        <v>3299</v>
      </c>
      <c r="C3143" s="58" t="s">
        <v>178</v>
      </c>
      <c r="D3143" s="59" t="s">
        <v>3347</v>
      </c>
      <c r="E3143" s="78" t="s">
        <v>3341</v>
      </c>
      <c r="F3143" s="58" t="s">
        <v>3299</v>
      </c>
    </row>
    <row r="3144" spans="1:6">
      <c r="A3144" s="58" t="s">
        <v>261</v>
      </c>
      <c r="B3144" s="58" t="s">
        <v>3299</v>
      </c>
      <c r="C3144" s="58" t="s">
        <v>178</v>
      </c>
      <c r="D3144" s="59" t="s">
        <v>3347</v>
      </c>
      <c r="E3144" s="78" t="s">
        <v>3341</v>
      </c>
      <c r="F3144" s="58" t="s">
        <v>3299</v>
      </c>
    </row>
    <row r="3145" spans="1:6">
      <c r="A3145" s="58" t="s">
        <v>2616</v>
      </c>
      <c r="B3145" s="58" t="s">
        <v>3299</v>
      </c>
      <c r="C3145" s="58" t="s">
        <v>178</v>
      </c>
      <c r="D3145" s="59" t="s">
        <v>3347</v>
      </c>
      <c r="E3145" s="78" t="s">
        <v>3341</v>
      </c>
      <c r="F3145" s="58" t="s">
        <v>3299</v>
      </c>
    </row>
    <row r="3146" spans="1:6">
      <c r="A3146" s="58" t="s">
        <v>3057</v>
      </c>
      <c r="B3146" s="58" t="s">
        <v>3299</v>
      </c>
      <c r="C3146" s="58" t="s">
        <v>178</v>
      </c>
      <c r="D3146" s="59" t="s">
        <v>3347</v>
      </c>
      <c r="E3146" s="78" t="s">
        <v>3341</v>
      </c>
      <c r="F3146" s="58" t="s">
        <v>3299</v>
      </c>
    </row>
    <row r="3147" spans="1:6">
      <c r="A3147" s="58" t="s">
        <v>1998</v>
      </c>
      <c r="B3147" s="58" t="s">
        <v>3299</v>
      </c>
      <c r="C3147" s="58" t="s">
        <v>178</v>
      </c>
      <c r="D3147" s="59" t="s">
        <v>3347</v>
      </c>
      <c r="E3147" s="78" t="s">
        <v>3341</v>
      </c>
      <c r="F3147" s="58" t="s">
        <v>3299</v>
      </c>
    </row>
    <row r="3148" spans="1:6">
      <c r="A3148" s="58" t="s">
        <v>2262</v>
      </c>
      <c r="B3148" s="58" t="s">
        <v>3299</v>
      </c>
      <c r="C3148" s="58" t="s">
        <v>178</v>
      </c>
      <c r="D3148" s="59" t="s">
        <v>3347</v>
      </c>
      <c r="E3148" s="78" t="s">
        <v>3341</v>
      </c>
      <c r="F3148" s="58" t="s">
        <v>3299</v>
      </c>
    </row>
    <row r="3149" spans="1:6">
      <c r="A3149" s="58" t="s">
        <v>2619</v>
      </c>
      <c r="B3149" s="58" t="s">
        <v>3299</v>
      </c>
      <c r="C3149" s="58" t="s">
        <v>178</v>
      </c>
      <c r="D3149" s="59" t="s">
        <v>3347</v>
      </c>
      <c r="E3149" s="78" t="s">
        <v>3341</v>
      </c>
      <c r="F3149" s="58" t="s">
        <v>3299</v>
      </c>
    </row>
    <row r="3150" spans="1:6">
      <c r="A3150" s="58" t="s">
        <v>2620</v>
      </c>
      <c r="B3150" s="58" t="s">
        <v>3299</v>
      </c>
      <c r="C3150" s="58" t="s">
        <v>178</v>
      </c>
      <c r="D3150" s="59" t="s">
        <v>3347</v>
      </c>
      <c r="E3150" s="78" t="s">
        <v>3341</v>
      </c>
      <c r="F3150" s="58" t="s">
        <v>3299</v>
      </c>
    </row>
    <row r="3151" spans="1:6">
      <c r="A3151" s="58" t="s">
        <v>3046</v>
      </c>
      <c r="B3151" s="58" t="s">
        <v>3299</v>
      </c>
      <c r="C3151" s="58" t="s">
        <v>178</v>
      </c>
      <c r="D3151" s="59" t="s">
        <v>3347</v>
      </c>
      <c r="E3151" s="78" t="s">
        <v>3341</v>
      </c>
      <c r="F3151" s="58" t="s">
        <v>3299</v>
      </c>
    </row>
    <row r="3152" spans="1:6">
      <c r="A3152" s="58" t="s">
        <v>2287</v>
      </c>
      <c r="B3152" s="58" t="s">
        <v>3299</v>
      </c>
      <c r="C3152" s="58" t="s">
        <v>178</v>
      </c>
      <c r="D3152" s="59" t="s">
        <v>3347</v>
      </c>
      <c r="E3152" s="78" t="s">
        <v>3341</v>
      </c>
      <c r="F3152" s="58" t="s">
        <v>3299</v>
      </c>
    </row>
    <row r="3153" spans="1:6">
      <c r="A3153" s="58" t="s">
        <v>3074</v>
      </c>
      <c r="B3153" s="58" t="s">
        <v>3299</v>
      </c>
      <c r="C3153" s="58" t="s">
        <v>178</v>
      </c>
      <c r="D3153" s="59" t="s">
        <v>3347</v>
      </c>
      <c r="E3153" s="78" t="s">
        <v>3341</v>
      </c>
      <c r="F3153" s="58" t="s">
        <v>3299</v>
      </c>
    </row>
    <row r="3154" spans="1:6">
      <c r="A3154" s="58" t="s">
        <v>2288</v>
      </c>
      <c r="B3154" s="58" t="s">
        <v>3299</v>
      </c>
      <c r="C3154" s="58" t="s">
        <v>178</v>
      </c>
      <c r="D3154" s="59" t="s">
        <v>3347</v>
      </c>
      <c r="E3154" s="78" t="s">
        <v>3341</v>
      </c>
      <c r="F3154" s="58" t="s">
        <v>3299</v>
      </c>
    </row>
    <row r="3155" spans="1:6">
      <c r="A3155" s="58" t="s">
        <v>2961</v>
      </c>
      <c r="B3155" s="58" t="s">
        <v>3299</v>
      </c>
      <c r="C3155" s="58" t="s">
        <v>178</v>
      </c>
      <c r="D3155" s="59" t="s">
        <v>3347</v>
      </c>
      <c r="E3155" s="78" t="s">
        <v>3341</v>
      </c>
      <c r="F3155" s="58" t="s">
        <v>3299</v>
      </c>
    </row>
    <row r="3156" spans="1:6">
      <c r="A3156" s="58" t="s">
        <v>2265</v>
      </c>
      <c r="B3156" s="58" t="s">
        <v>3299</v>
      </c>
      <c r="C3156" s="58" t="s">
        <v>178</v>
      </c>
      <c r="D3156" s="59" t="s">
        <v>3347</v>
      </c>
      <c r="E3156" s="78" t="s">
        <v>3341</v>
      </c>
      <c r="F3156" s="58" t="s">
        <v>3299</v>
      </c>
    </row>
    <row r="3157" spans="1:6">
      <c r="A3157" s="58" t="s">
        <v>2787</v>
      </c>
      <c r="B3157" s="58" t="s">
        <v>3299</v>
      </c>
      <c r="C3157" s="58" t="s">
        <v>178</v>
      </c>
      <c r="D3157" s="59" t="s">
        <v>3347</v>
      </c>
      <c r="E3157" s="78" t="s">
        <v>3341</v>
      </c>
      <c r="F3157" s="58" t="s">
        <v>3299</v>
      </c>
    </row>
    <row r="3158" spans="1:6">
      <c r="A3158" s="58" t="s">
        <v>1976</v>
      </c>
      <c r="B3158" s="58" t="s">
        <v>3299</v>
      </c>
      <c r="C3158" s="58" t="s">
        <v>178</v>
      </c>
      <c r="D3158" s="59" t="s">
        <v>3347</v>
      </c>
      <c r="E3158" s="78" t="s">
        <v>3341</v>
      </c>
      <c r="F3158" s="58" t="s">
        <v>3299</v>
      </c>
    </row>
    <row r="3159" spans="1:6">
      <c r="A3159" s="58" t="s">
        <v>3098</v>
      </c>
      <c r="B3159" s="58" t="s">
        <v>3299</v>
      </c>
      <c r="C3159" s="58" t="s">
        <v>178</v>
      </c>
      <c r="D3159" s="59" t="s">
        <v>3347</v>
      </c>
      <c r="E3159" s="78" t="s">
        <v>3341</v>
      </c>
      <c r="F3159" s="58" t="s">
        <v>3299</v>
      </c>
    </row>
    <row r="3160" spans="1:6">
      <c r="A3160" s="58" t="s">
        <v>2822</v>
      </c>
      <c r="B3160" s="58" t="s">
        <v>3299</v>
      </c>
      <c r="C3160" s="58" t="s">
        <v>178</v>
      </c>
      <c r="D3160" s="59" t="s">
        <v>3347</v>
      </c>
      <c r="E3160" s="78" t="s">
        <v>3341</v>
      </c>
      <c r="F3160" s="58" t="s">
        <v>3299</v>
      </c>
    </row>
    <row r="3161" spans="1:6">
      <c r="A3161" s="58" t="s">
        <v>3119</v>
      </c>
      <c r="B3161" s="58" t="s">
        <v>3299</v>
      </c>
      <c r="C3161" s="58" t="s">
        <v>178</v>
      </c>
      <c r="D3161" s="59" t="s">
        <v>3347</v>
      </c>
      <c r="E3161" s="78" t="s">
        <v>3341</v>
      </c>
      <c r="F3161" s="58" t="s">
        <v>3299</v>
      </c>
    </row>
    <row r="3162" spans="1:6">
      <c r="A3162" s="58" t="s">
        <v>3075</v>
      </c>
      <c r="B3162" s="58" t="s">
        <v>3299</v>
      </c>
      <c r="C3162" s="58" t="s">
        <v>178</v>
      </c>
      <c r="D3162" s="59" t="s">
        <v>3347</v>
      </c>
      <c r="E3162" s="78" t="s">
        <v>3341</v>
      </c>
      <c r="F3162" s="58" t="s">
        <v>3299</v>
      </c>
    </row>
    <row r="3163" spans="1:6">
      <c r="A3163" s="58" t="s">
        <v>2350</v>
      </c>
      <c r="B3163" s="58" t="s">
        <v>3299</v>
      </c>
      <c r="C3163" s="58" t="s">
        <v>178</v>
      </c>
      <c r="D3163" s="59" t="s">
        <v>3347</v>
      </c>
      <c r="E3163" s="78" t="s">
        <v>3341</v>
      </c>
      <c r="F3163" s="58" t="s">
        <v>3299</v>
      </c>
    </row>
    <row r="3164" spans="1:6">
      <c r="A3164" s="58" t="s">
        <v>2823</v>
      </c>
      <c r="B3164" s="58" t="s">
        <v>3299</v>
      </c>
      <c r="C3164" s="58" t="s">
        <v>178</v>
      </c>
      <c r="D3164" s="59" t="s">
        <v>3347</v>
      </c>
      <c r="E3164" s="78" t="s">
        <v>3341</v>
      </c>
      <c r="F3164" s="58" t="s">
        <v>3299</v>
      </c>
    </row>
    <row r="3165" spans="1:6">
      <c r="A3165" s="58" t="s">
        <v>3058</v>
      </c>
      <c r="B3165" s="58" t="s">
        <v>3299</v>
      </c>
      <c r="C3165" s="58" t="s">
        <v>178</v>
      </c>
      <c r="D3165" s="59" t="s">
        <v>3347</v>
      </c>
      <c r="E3165" s="78" t="s">
        <v>3341</v>
      </c>
      <c r="F3165" s="58" t="s">
        <v>3299</v>
      </c>
    </row>
    <row r="3166" spans="1:6">
      <c r="A3166" s="58" t="s">
        <v>2936</v>
      </c>
      <c r="B3166" s="58" t="s">
        <v>3299</v>
      </c>
      <c r="C3166" s="58" t="s">
        <v>178</v>
      </c>
      <c r="D3166" s="59" t="s">
        <v>3347</v>
      </c>
      <c r="E3166" s="78" t="s">
        <v>3341</v>
      </c>
      <c r="F3166" s="58" t="s">
        <v>3299</v>
      </c>
    </row>
    <row r="3167" spans="1:6">
      <c r="A3167" s="58" t="s">
        <v>2674</v>
      </c>
      <c r="B3167" s="58" t="s">
        <v>3299</v>
      </c>
      <c r="C3167" s="58" t="s">
        <v>178</v>
      </c>
      <c r="D3167" s="59" t="s">
        <v>3347</v>
      </c>
      <c r="E3167" s="78" t="s">
        <v>3341</v>
      </c>
      <c r="F3167" s="58" t="s">
        <v>3299</v>
      </c>
    </row>
    <row r="3168" spans="1:6">
      <c r="A3168" s="58" t="s">
        <v>1666</v>
      </c>
      <c r="B3168" s="58" t="s">
        <v>3299</v>
      </c>
      <c r="C3168" s="58" t="s">
        <v>178</v>
      </c>
      <c r="D3168" s="59" t="s">
        <v>3347</v>
      </c>
      <c r="E3168" s="78" t="s">
        <v>3341</v>
      </c>
      <c r="F3168" s="58" t="s">
        <v>3299</v>
      </c>
    </row>
    <row r="3169" spans="1:6">
      <c r="A3169" s="58" t="s">
        <v>2266</v>
      </c>
      <c r="B3169" s="58" t="s">
        <v>3299</v>
      </c>
      <c r="C3169" s="58" t="s">
        <v>178</v>
      </c>
      <c r="D3169" s="59" t="s">
        <v>3347</v>
      </c>
      <c r="E3169" s="78" t="s">
        <v>3341</v>
      </c>
      <c r="F3169" s="58" t="s">
        <v>3299</v>
      </c>
    </row>
    <row r="3170" spans="1:6">
      <c r="A3170" s="58" t="s">
        <v>2352</v>
      </c>
      <c r="B3170" s="58" t="s">
        <v>3299</v>
      </c>
      <c r="C3170" s="58" t="s">
        <v>178</v>
      </c>
      <c r="D3170" s="59" t="s">
        <v>3347</v>
      </c>
      <c r="E3170" s="78" t="s">
        <v>3341</v>
      </c>
      <c r="F3170" s="58" t="s">
        <v>3299</v>
      </c>
    </row>
    <row r="3171" spans="1:6">
      <c r="A3171" s="58" t="s">
        <v>2267</v>
      </c>
      <c r="B3171" s="58" t="s">
        <v>3299</v>
      </c>
      <c r="C3171" s="58" t="s">
        <v>178</v>
      </c>
      <c r="D3171" s="59" t="s">
        <v>3347</v>
      </c>
      <c r="E3171" s="78" t="s">
        <v>3341</v>
      </c>
      <c r="F3171" s="58" t="s">
        <v>3299</v>
      </c>
    </row>
    <row r="3172" spans="1:6">
      <c r="A3172" s="58" t="s">
        <v>2353</v>
      </c>
      <c r="B3172" s="58" t="s">
        <v>3299</v>
      </c>
      <c r="C3172" s="58" t="s">
        <v>178</v>
      </c>
      <c r="D3172" s="59" t="s">
        <v>3347</v>
      </c>
      <c r="E3172" s="78" t="s">
        <v>3341</v>
      </c>
      <c r="F3172" s="58" t="s">
        <v>3299</v>
      </c>
    </row>
    <row r="3173" spans="1:6">
      <c r="A3173" s="58" t="s">
        <v>2268</v>
      </c>
      <c r="B3173" s="58" t="s">
        <v>3299</v>
      </c>
      <c r="C3173" s="58" t="s">
        <v>176</v>
      </c>
      <c r="D3173" s="59" t="s">
        <v>3347</v>
      </c>
      <c r="E3173" s="78" t="s">
        <v>3341</v>
      </c>
      <c r="F3173" s="58" t="s">
        <v>3299</v>
      </c>
    </row>
    <row r="3174" spans="1:6">
      <c r="A3174" s="58" t="s">
        <v>2337</v>
      </c>
      <c r="B3174" s="58" t="s">
        <v>3299</v>
      </c>
      <c r="C3174" s="58" t="s">
        <v>176</v>
      </c>
      <c r="D3174" s="59" t="s">
        <v>3347</v>
      </c>
      <c r="E3174" s="78" t="s">
        <v>3341</v>
      </c>
      <c r="F3174" s="58" t="s">
        <v>3299</v>
      </c>
    </row>
    <row r="3175" spans="1:6">
      <c r="A3175" s="58" t="s">
        <v>3083</v>
      </c>
      <c r="B3175" s="58" t="s">
        <v>3299</v>
      </c>
      <c r="C3175" s="58" t="s">
        <v>176</v>
      </c>
      <c r="D3175" s="59" t="s">
        <v>3347</v>
      </c>
      <c r="E3175" s="78" t="s">
        <v>3341</v>
      </c>
      <c r="F3175" s="58" t="s">
        <v>3299</v>
      </c>
    </row>
    <row r="3176" spans="1:6">
      <c r="A3176" s="58" t="s">
        <v>794</v>
      </c>
      <c r="B3176" s="58" t="s">
        <v>3299</v>
      </c>
      <c r="C3176" s="58" t="s">
        <v>176</v>
      </c>
      <c r="D3176" s="59" t="s">
        <v>3347</v>
      </c>
      <c r="E3176" s="78" t="s">
        <v>3341</v>
      </c>
      <c r="F3176" s="58" t="s">
        <v>3299</v>
      </c>
    </row>
    <row r="3177" spans="1:6">
      <c r="A3177" s="58" t="s">
        <v>2789</v>
      </c>
      <c r="B3177" s="58" t="s">
        <v>3299</v>
      </c>
      <c r="C3177" s="58" t="s">
        <v>176</v>
      </c>
      <c r="D3177" s="59" t="s">
        <v>3347</v>
      </c>
      <c r="E3177" s="78" t="s">
        <v>3341</v>
      </c>
      <c r="F3177" s="58" t="s">
        <v>3299</v>
      </c>
    </row>
    <row r="3178" spans="1:6">
      <c r="A3178" s="58" t="s">
        <v>2539</v>
      </c>
      <c r="B3178" s="58" t="s">
        <v>3299</v>
      </c>
      <c r="C3178" s="58" t="s">
        <v>176</v>
      </c>
      <c r="D3178" s="59" t="s">
        <v>3347</v>
      </c>
      <c r="E3178" s="78" t="s">
        <v>3341</v>
      </c>
      <c r="F3178" s="58" t="s">
        <v>3299</v>
      </c>
    </row>
    <row r="3179" spans="1:6">
      <c r="A3179" s="58" t="s">
        <v>2870</v>
      </c>
      <c r="B3179" s="58" t="s">
        <v>3299</v>
      </c>
      <c r="C3179" s="58" t="s">
        <v>176</v>
      </c>
      <c r="D3179" s="59" t="s">
        <v>3347</v>
      </c>
      <c r="E3179" s="78" t="s">
        <v>3341</v>
      </c>
      <c r="F3179" s="58" t="s">
        <v>3299</v>
      </c>
    </row>
    <row r="3180" spans="1:6">
      <c r="A3180" s="58" t="s">
        <v>2939</v>
      </c>
      <c r="B3180" s="58" t="s">
        <v>3299</v>
      </c>
      <c r="C3180" s="58" t="s">
        <v>176</v>
      </c>
      <c r="D3180" s="59" t="s">
        <v>3347</v>
      </c>
      <c r="E3180" s="78" t="s">
        <v>3341</v>
      </c>
      <c r="F3180" s="58" t="s">
        <v>3299</v>
      </c>
    </row>
    <row r="3181" spans="1:6">
      <c r="A3181" s="58" t="s">
        <v>2294</v>
      </c>
      <c r="B3181" s="58" t="s">
        <v>3299</v>
      </c>
      <c r="C3181" s="58" t="s">
        <v>176</v>
      </c>
      <c r="D3181" s="59" t="s">
        <v>3347</v>
      </c>
      <c r="E3181" s="78" t="s">
        <v>3341</v>
      </c>
      <c r="F3181" s="58" t="s">
        <v>3299</v>
      </c>
    </row>
    <row r="3182" spans="1:6">
      <c r="A3182" s="58" t="s">
        <v>2296</v>
      </c>
      <c r="B3182" s="58" t="s">
        <v>3299</v>
      </c>
      <c r="C3182" s="58" t="s">
        <v>176</v>
      </c>
      <c r="D3182" s="59" t="s">
        <v>3347</v>
      </c>
      <c r="E3182" s="78" t="s">
        <v>3341</v>
      </c>
      <c r="F3182" s="58" t="s">
        <v>3299</v>
      </c>
    </row>
    <row r="3183" spans="1:6">
      <c r="A3183" s="58" t="s">
        <v>1652</v>
      </c>
      <c r="B3183" s="58" t="s">
        <v>3299</v>
      </c>
      <c r="C3183" s="58" t="s">
        <v>176</v>
      </c>
      <c r="D3183" s="59" t="s">
        <v>3347</v>
      </c>
      <c r="E3183" s="78" t="s">
        <v>3341</v>
      </c>
      <c r="F3183" s="58" t="s">
        <v>3299</v>
      </c>
    </row>
    <row r="3184" spans="1:6">
      <c r="A3184" s="58" t="s">
        <v>1800</v>
      </c>
      <c r="B3184" s="58" t="s">
        <v>3299</v>
      </c>
      <c r="C3184" s="58" t="s">
        <v>176</v>
      </c>
      <c r="D3184" s="59" t="s">
        <v>3347</v>
      </c>
      <c r="E3184" s="78" t="s">
        <v>3341</v>
      </c>
      <c r="F3184" s="58" t="s">
        <v>3299</v>
      </c>
    </row>
    <row r="3185" spans="1:6">
      <c r="A3185" s="58" t="s">
        <v>2790</v>
      </c>
      <c r="B3185" s="58" t="s">
        <v>3299</v>
      </c>
      <c r="C3185" s="58" t="s">
        <v>176</v>
      </c>
      <c r="D3185" s="59" t="s">
        <v>3347</v>
      </c>
      <c r="E3185" s="78" t="s">
        <v>3341</v>
      </c>
      <c r="F3185" s="58" t="s">
        <v>3299</v>
      </c>
    </row>
    <row r="3186" spans="1:6">
      <c r="A3186" s="58" t="s">
        <v>2008</v>
      </c>
      <c r="B3186" s="58" t="s">
        <v>3299</v>
      </c>
      <c r="C3186" s="58" t="s">
        <v>176</v>
      </c>
      <c r="D3186" s="59" t="s">
        <v>3347</v>
      </c>
      <c r="E3186" s="78" t="s">
        <v>3341</v>
      </c>
      <c r="F3186" s="58" t="s">
        <v>3299</v>
      </c>
    </row>
    <row r="3187" spans="1:6">
      <c r="A3187" s="58" t="s">
        <v>2273</v>
      </c>
      <c r="B3187" s="58" t="s">
        <v>3299</v>
      </c>
      <c r="C3187" s="58" t="s">
        <v>176</v>
      </c>
      <c r="D3187" s="59" t="s">
        <v>3347</v>
      </c>
      <c r="E3187" s="78" t="s">
        <v>3341</v>
      </c>
      <c r="F3187" s="58" t="s">
        <v>3299</v>
      </c>
    </row>
    <row r="3188" spans="1:6">
      <c r="A3188" s="58" t="s">
        <v>2300</v>
      </c>
      <c r="B3188" s="58" t="s">
        <v>3299</v>
      </c>
      <c r="C3188" s="58" t="s">
        <v>176</v>
      </c>
      <c r="D3188" s="59" t="s">
        <v>3347</v>
      </c>
      <c r="E3188" s="78" t="s">
        <v>3341</v>
      </c>
      <c r="F3188" s="58" t="s">
        <v>3299</v>
      </c>
    </row>
    <row r="3189" spans="1:6">
      <c r="A3189" s="58" t="s">
        <v>2421</v>
      </c>
      <c r="B3189" s="58" t="s">
        <v>3299</v>
      </c>
      <c r="C3189" s="58" t="s">
        <v>176</v>
      </c>
      <c r="D3189" s="59" t="s">
        <v>3347</v>
      </c>
      <c r="E3189" s="78" t="s">
        <v>3341</v>
      </c>
      <c r="F3189" s="58" t="s">
        <v>3299</v>
      </c>
    </row>
    <row r="3190" spans="1:6">
      <c r="A3190" s="58" t="s">
        <v>2011</v>
      </c>
      <c r="B3190" s="58" t="s">
        <v>3299</v>
      </c>
      <c r="C3190" s="58" t="s">
        <v>176</v>
      </c>
      <c r="D3190" s="59" t="s">
        <v>3347</v>
      </c>
      <c r="E3190" s="78" t="s">
        <v>3341</v>
      </c>
      <c r="F3190" s="58" t="s">
        <v>3299</v>
      </c>
    </row>
    <row r="3191" spans="1:6">
      <c r="A3191" s="58" t="s">
        <v>2641</v>
      </c>
      <c r="B3191" s="58" t="s">
        <v>3299</v>
      </c>
      <c r="C3191" s="58" t="s">
        <v>176</v>
      </c>
      <c r="D3191" s="59" t="s">
        <v>3347</v>
      </c>
      <c r="E3191" s="78" t="s">
        <v>3341</v>
      </c>
      <c r="F3191" s="58" t="s">
        <v>3299</v>
      </c>
    </row>
    <row r="3192" spans="1:6">
      <c r="A3192" s="58" t="s">
        <v>2325</v>
      </c>
      <c r="B3192" s="58" t="s">
        <v>3299</v>
      </c>
      <c r="C3192" s="58" t="s">
        <v>176</v>
      </c>
      <c r="D3192" s="59" t="s">
        <v>3347</v>
      </c>
      <c r="E3192" s="78" t="s">
        <v>3341</v>
      </c>
      <c r="F3192" s="58" t="s">
        <v>3299</v>
      </c>
    </row>
    <row r="3193" spans="1:6">
      <c r="A3193" s="58" t="s">
        <v>2013</v>
      </c>
      <c r="B3193" s="58" t="s">
        <v>3299</v>
      </c>
      <c r="C3193" s="58" t="s">
        <v>176</v>
      </c>
      <c r="D3193" s="59" t="s">
        <v>3347</v>
      </c>
      <c r="E3193" s="78" t="s">
        <v>3341</v>
      </c>
      <c r="F3193" s="58" t="s">
        <v>3299</v>
      </c>
    </row>
    <row r="3194" spans="1:6">
      <c r="A3194" s="58" t="s">
        <v>2748</v>
      </c>
      <c r="B3194" s="58" t="s">
        <v>3299</v>
      </c>
      <c r="C3194" s="58" t="s">
        <v>176</v>
      </c>
      <c r="D3194" s="59" t="s">
        <v>3347</v>
      </c>
      <c r="E3194" s="78" t="s">
        <v>3341</v>
      </c>
      <c r="F3194" s="58" t="s">
        <v>3299</v>
      </c>
    </row>
    <row r="3195" spans="1:6">
      <c r="A3195" s="58" t="s">
        <v>2326</v>
      </c>
      <c r="B3195" s="58" t="s">
        <v>3299</v>
      </c>
      <c r="C3195" s="58" t="s">
        <v>176</v>
      </c>
      <c r="D3195" s="59" t="s">
        <v>3347</v>
      </c>
      <c r="E3195" s="78" t="s">
        <v>3341</v>
      </c>
      <c r="F3195" s="58" t="s">
        <v>3299</v>
      </c>
    </row>
    <row r="3196" spans="1:6">
      <c r="A3196" s="58" t="s">
        <v>2423</v>
      </c>
      <c r="B3196" s="58" t="s">
        <v>3299</v>
      </c>
      <c r="C3196" s="58" t="s">
        <v>176</v>
      </c>
      <c r="D3196" s="59" t="s">
        <v>3347</v>
      </c>
      <c r="E3196" s="78" t="s">
        <v>3341</v>
      </c>
      <c r="F3196" s="58" t="s">
        <v>3299</v>
      </c>
    </row>
    <row r="3197" spans="1:6">
      <c r="A3197" s="58" t="s">
        <v>2856</v>
      </c>
      <c r="B3197" s="58" t="s">
        <v>3299</v>
      </c>
      <c r="C3197" s="58" t="s">
        <v>176</v>
      </c>
      <c r="D3197" s="59" t="s">
        <v>3347</v>
      </c>
      <c r="E3197" s="78" t="s">
        <v>3341</v>
      </c>
      <c r="F3197" s="58" t="s">
        <v>3299</v>
      </c>
    </row>
    <row r="3198" spans="1:6">
      <c r="A3198" s="58" t="s">
        <v>2341</v>
      </c>
      <c r="B3198" s="58" t="s">
        <v>3299</v>
      </c>
      <c r="C3198" s="58" t="s">
        <v>176</v>
      </c>
      <c r="D3198" s="59" t="s">
        <v>3347</v>
      </c>
      <c r="E3198" s="78" t="s">
        <v>3341</v>
      </c>
      <c r="F3198" s="58" t="s">
        <v>3299</v>
      </c>
    </row>
    <row r="3199" spans="1:6">
      <c r="A3199" s="58" t="s">
        <v>3122</v>
      </c>
      <c r="B3199" s="58" t="s">
        <v>3299</v>
      </c>
      <c r="C3199" s="58" t="s">
        <v>176</v>
      </c>
      <c r="D3199" s="59" t="s">
        <v>3347</v>
      </c>
      <c r="E3199" s="78" t="s">
        <v>3341</v>
      </c>
      <c r="F3199" s="58" t="s">
        <v>3299</v>
      </c>
    </row>
    <row r="3200" spans="1:6">
      <c r="A3200" s="58" t="s">
        <v>2356</v>
      </c>
      <c r="B3200" s="58" t="s">
        <v>3299</v>
      </c>
      <c r="C3200" s="58" t="s">
        <v>176</v>
      </c>
      <c r="D3200" s="59" t="s">
        <v>3347</v>
      </c>
      <c r="E3200" s="78" t="s">
        <v>3341</v>
      </c>
      <c r="F3200" s="58" t="s">
        <v>3299</v>
      </c>
    </row>
    <row r="3201" spans="1:6">
      <c r="A3201" s="58" t="s">
        <v>2021</v>
      </c>
      <c r="B3201" s="58" t="s">
        <v>3299</v>
      </c>
      <c r="C3201" s="58" t="s">
        <v>176</v>
      </c>
      <c r="D3201" s="59" t="s">
        <v>3347</v>
      </c>
      <c r="E3201" s="78" t="s">
        <v>3341</v>
      </c>
      <c r="F3201" s="58" t="s">
        <v>3299</v>
      </c>
    </row>
    <row r="3202" spans="1:6">
      <c r="A3202" s="58" t="s">
        <v>2633</v>
      </c>
      <c r="B3202" s="58" t="s">
        <v>3299</v>
      </c>
      <c r="C3202" s="58" t="s">
        <v>176</v>
      </c>
      <c r="D3202" s="59" t="s">
        <v>3347</v>
      </c>
      <c r="E3202" s="78" t="s">
        <v>3341</v>
      </c>
      <c r="F3202" s="58" t="s">
        <v>3299</v>
      </c>
    </row>
    <row r="3203" spans="1:6">
      <c r="A3203" s="58" t="s">
        <v>2212</v>
      </c>
      <c r="B3203" s="58" t="s">
        <v>3299</v>
      </c>
      <c r="C3203" s="58" t="s">
        <v>176</v>
      </c>
      <c r="D3203" s="59" t="s">
        <v>3347</v>
      </c>
      <c r="E3203" s="78" t="s">
        <v>3341</v>
      </c>
      <c r="F3203" s="58" t="s">
        <v>3299</v>
      </c>
    </row>
    <row r="3204" spans="1:6">
      <c r="A3204" s="58" t="s">
        <v>1718</v>
      </c>
      <c r="B3204" s="58" t="s">
        <v>3299</v>
      </c>
      <c r="C3204" s="58" t="s">
        <v>176</v>
      </c>
      <c r="D3204" s="59" t="s">
        <v>3347</v>
      </c>
      <c r="E3204" s="78" t="s">
        <v>3341</v>
      </c>
      <c r="F3204" s="58" t="s">
        <v>3299</v>
      </c>
    </row>
    <row r="3205" spans="1:6">
      <c r="A3205" s="58" t="s">
        <v>2236</v>
      </c>
      <c r="B3205" s="58" t="s">
        <v>3299</v>
      </c>
      <c r="C3205" s="58" t="s">
        <v>176</v>
      </c>
      <c r="D3205" s="59" t="s">
        <v>3347</v>
      </c>
      <c r="E3205" s="78" t="s">
        <v>3341</v>
      </c>
      <c r="F3205" s="58" t="s">
        <v>3299</v>
      </c>
    </row>
    <row r="3206" spans="1:6">
      <c r="A3206" s="58" t="s">
        <v>2238</v>
      </c>
      <c r="B3206" s="58" t="s">
        <v>3299</v>
      </c>
      <c r="C3206" s="58" t="s">
        <v>176</v>
      </c>
      <c r="D3206" s="59" t="s">
        <v>3347</v>
      </c>
      <c r="E3206" s="78" t="s">
        <v>3341</v>
      </c>
      <c r="F3206" s="58" t="s">
        <v>3299</v>
      </c>
    </row>
    <row r="3207" spans="1:6">
      <c r="A3207" s="58" t="s">
        <v>2404</v>
      </c>
      <c r="B3207" s="58" t="s">
        <v>3299</v>
      </c>
      <c r="C3207" s="58" t="s">
        <v>176</v>
      </c>
      <c r="D3207" s="59" t="s">
        <v>3347</v>
      </c>
      <c r="E3207" s="78" t="s">
        <v>3341</v>
      </c>
      <c r="F3207" s="58" t="s">
        <v>3299</v>
      </c>
    </row>
    <row r="3208" spans="1:6">
      <c r="A3208" s="58" t="s">
        <v>2188</v>
      </c>
      <c r="B3208" s="58" t="s">
        <v>3300</v>
      </c>
      <c r="C3208" s="58" t="s">
        <v>171</v>
      </c>
      <c r="D3208" s="59" t="s">
        <v>3347</v>
      </c>
      <c r="E3208" s="78" t="s">
        <v>3341</v>
      </c>
      <c r="F3208" s="58" t="s">
        <v>3300</v>
      </c>
    </row>
    <row r="3209" spans="1:6">
      <c r="A3209" s="58" t="s">
        <v>2612</v>
      </c>
      <c r="B3209" s="58" t="s">
        <v>3300</v>
      </c>
      <c r="C3209" s="58" t="s">
        <v>171</v>
      </c>
      <c r="D3209" s="59" t="s">
        <v>3347</v>
      </c>
      <c r="E3209" s="78" t="s">
        <v>3341</v>
      </c>
      <c r="F3209" s="58" t="s">
        <v>3300</v>
      </c>
    </row>
    <row r="3210" spans="1:6">
      <c r="A3210" s="58" t="s">
        <v>2683</v>
      </c>
      <c r="B3210" s="58" t="s">
        <v>3300</v>
      </c>
      <c r="C3210" s="58" t="s">
        <v>171</v>
      </c>
      <c r="D3210" s="59" t="s">
        <v>3347</v>
      </c>
      <c r="E3210" s="78" t="s">
        <v>3341</v>
      </c>
      <c r="F3210" s="58" t="s">
        <v>3300</v>
      </c>
    </row>
    <row r="3211" spans="1:6">
      <c r="A3211" s="58" t="s">
        <v>1970</v>
      </c>
      <c r="B3211" s="58" t="s">
        <v>3300</v>
      </c>
      <c r="C3211" s="58" t="s">
        <v>171</v>
      </c>
      <c r="D3211" s="59" t="s">
        <v>3347</v>
      </c>
      <c r="E3211" s="78" t="s">
        <v>3341</v>
      </c>
      <c r="F3211" s="58" t="s">
        <v>3300</v>
      </c>
    </row>
    <row r="3212" spans="1:6">
      <c r="A3212" s="58" t="s">
        <v>1861</v>
      </c>
      <c r="B3212" s="58" t="s">
        <v>3300</v>
      </c>
      <c r="C3212" s="58" t="s">
        <v>171</v>
      </c>
      <c r="D3212" s="59" t="s">
        <v>3347</v>
      </c>
      <c r="E3212" s="78" t="s">
        <v>3341</v>
      </c>
      <c r="F3212" s="58" t="s">
        <v>3300</v>
      </c>
    </row>
    <row r="3213" spans="1:6">
      <c r="A3213" s="58" t="s">
        <v>2958</v>
      </c>
      <c r="B3213" s="58" t="s">
        <v>3300</v>
      </c>
      <c r="C3213" s="58" t="s">
        <v>171</v>
      </c>
      <c r="D3213" s="59" t="s">
        <v>3347</v>
      </c>
      <c r="E3213" s="78" t="s">
        <v>3341</v>
      </c>
      <c r="F3213" s="58" t="s">
        <v>3300</v>
      </c>
    </row>
    <row r="3214" spans="1:6">
      <c r="A3214" s="58" t="s">
        <v>1943</v>
      </c>
      <c r="B3214" s="58" t="s">
        <v>3300</v>
      </c>
      <c r="C3214" s="58" t="s">
        <v>171</v>
      </c>
      <c r="D3214" s="59" t="s">
        <v>3347</v>
      </c>
      <c r="E3214" s="78" t="s">
        <v>3341</v>
      </c>
      <c r="F3214" s="58" t="s">
        <v>3300</v>
      </c>
    </row>
    <row r="3215" spans="1:6">
      <c r="A3215" s="58" t="s">
        <v>2759</v>
      </c>
      <c r="B3215" s="58" t="s">
        <v>3300</v>
      </c>
      <c r="C3215" s="58" t="s">
        <v>171</v>
      </c>
      <c r="D3215" s="59" t="s">
        <v>3347</v>
      </c>
      <c r="E3215" s="78" t="s">
        <v>3341</v>
      </c>
      <c r="F3215" s="58" t="s">
        <v>3300</v>
      </c>
    </row>
    <row r="3216" spans="1:6">
      <c r="A3216" s="58" t="s">
        <v>2384</v>
      </c>
      <c r="B3216" s="58" t="s">
        <v>3300</v>
      </c>
      <c r="C3216" s="58" t="s">
        <v>171</v>
      </c>
      <c r="D3216" s="59" t="s">
        <v>3347</v>
      </c>
      <c r="E3216" s="78" t="s">
        <v>3341</v>
      </c>
      <c r="F3216" s="58" t="s">
        <v>3300</v>
      </c>
    </row>
    <row r="3217" spans="1:6">
      <c r="A3217" s="58" t="s">
        <v>2599</v>
      </c>
      <c r="B3217" s="58" t="s">
        <v>3300</v>
      </c>
      <c r="C3217" s="58" t="s">
        <v>171</v>
      </c>
      <c r="D3217" s="59" t="s">
        <v>3347</v>
      </c>
      <c r="E3217" s="78" t="s">
        <v>3341</v>
      </c>
      <c r="F3217" s="58" t="s">
        <v>3300</v>
      </c>
    </row>
    <row r="3218" spans="1:6">
      <c r="A3218" s="58" t="s">
        <v>245</v>
      </c>
      <c r="B3218" s="58" t="s">
        <v>3300</v>
      </c>
      <c r="C3218" s="58" t="s">
        <v>171</v>
      </c>
      <c r="D3218" s="59" t="s">
        <v>3347</v>
      </c>
      <c r="E3218" s="78" t="s">
        <v>3341</v>
      </c>
      <c r="F3218" s="58" t="s">
        <v>3300</v>
      </c>
    </row>
    <row r="3219" spans="1:6">
      <c r="A3219" s="58" t="s">
        <v>2687</v>
      </c>
      <c r="B3219" s="58" t="s">
        <v>3300</v>
      </c>
      <c r="C3219" s="58" t="s">
        <v>171</v>
      </c>
      <c r="D3219" s="59" t="s">
        <v>3347</v>
      </c>
      <c r="E3219" s="78" t="s">
        <v>3341</v>
      </c>
      <c r="F3219" s="58" t="s">
        <v>3300</v>
      </c>
    </row>
    <row r="3220" spans="1:6">
      <c r="A3220" s="58" t="s">
        <v>155</v>
      </c>
      <c r="B3220" s="58" t="s">
        <v>3300</v>
      </c>
      <c r="C3220" s="58" t="s">
        <v>171</v>
      </c>
      <c r="D3220" s="59" t="s">
        <v>3347</v>
      </c>
      <c r="E3220" s="78" t="s">
        <v>3341</v>
      </c>
      <c r="F3220" s="58" t="s">
        <v>3300</v>
      </c>
    </row>
    <row r="3221" spans="1:6">
      <c r="A3221" s="58" t="s">
        <v>2569</v>
      </c>
      <c r="B3221" s="58" t="s">
        <v>3300</v>
      </c>
      <c r="C3221" s="58" t="s">
        <v>171</v>
      </c>
      <c r="D3221" s="59" t="s">
        <v>3347</v>
      </c>
      <c r="E3221" s="78" t="s">
        <v>3341</v>
      </c>
      <c r="F3221" s="58" t="s">
        <v>3300</v>
      </c>
    </row>
    <row r="3222" spans="1:6">
      <c r="A3222" s="58" t="s">
        <v>1950</v>
      </c>
      <c r="B3222" s="58" t="s">
        <v>3300</v>
      </c>
      <c r="C3222" s="58" t="s">
        <v>171</v>
      </c>
      <c r="D3222" s="59" t="s">
        <v>3347</v>
      </c>
      <c r="E3222" s="78" t="s">
        <v>3341</v>
      </c>
      <c r="F3222" s="58" t="s">
        <v>3300</v>
      </c>
    </row>
    <row r="3223" spans="1:6">
      <c r="A3223" s="58" t="s">
        <v>2655</v>
      </c>
      <c r="B3223" s="58" t="s">
        <v>3300</v>
      </c>
      <c r="C3223" s="58" t="s">
        <v>171</v>
      </c>
      <c r="D3223" s="59" t="s">
        <v>3347</v>
      </c>
      <c r="E3223" s="78" t="s">
        <v>3341</v>
      </c>
      <c r="F3223" s="58" t="s">
        <v>3300</v>
      </c>
    </row>
    <row r="3224" spans="1:6">
      <c r="A3224" s="58" t="s">
        <v>1952</v>
      </c>
      <c r="B3224" s="58" t="s">
        <v>3300</v>
      </c>
      <c r="C3224" s="58" t="s">
        <v>171</v>
      </c>
      <c r="D3224" s="59" t="s">
        <v>3347</v>
      </c>
      <c r="E3224" s="78" t="s">
        <v>3341</v>
      </c>
      <c r="F3224" s="58" t="s">
        <v>3300</v>
      </c>
    </row>
    <row r="3225" spans="1:6">
      <c r="A3225" s="58" t="s">
        <v>2831</v>
      </c>
      <c r="B3225" s="58" t="s">
        <v>3300</v>
      </c>
      <c r="C3225" s="58" t="s">
        <v>171</v>
      </c>
      <c r="D3225" s="59" t="s">
        <v>3347</v>
      </c>
      <c r="E3225" s="78" t="s">
        <v>3341</v>
      </c>
      <c r="F3225" s="58" t="s">
        <v>3300</v>
      </c>
    </row>
    <row r="3226" spans="1:6">
      <c r="A3226" s="58" t="s">
        <v>1819</v>
      </c>
      <c r="B3226" s="58" t="s">
        <v>3300</v>
      </c>
      <c r="C3226" s="58" t="s">
        <v>171</v>
      </c>
      <c r="D3226" s="59" t="s">
        <v>3347</v>
      </c>
      <c r="E3226" s="78" t="s">
        <v>3341</v>
      </c>
      <c r="F3226" s="58" t="s">
        <v>3300</v>
      </c>
    </row>
    <row r="3227" spans="1:6">
      <c r="A3227" s="58" t="s">
        <v>2561</v>
      </c>
      <c r="B3227" s="58" t="s">
        <v>3300</v>
      </c>
      <c r="C3227" s="58" t="s">
        <v>171</v>
      </c>
      <c r="D3227" s="59" t="s">
        <v>3347</v>
      </c>
      <c r="E3227" s="78" t="s">
        <v>3341</v>
      </c>
      <c r="F3227" s="58" t="s">
        <v>3300</v>
      </c>
    </row>
    <row r="3228" spans="1:6">
      <c r="A3228" s="58" t="s">
        <v>2316</v>
      </c>
      <c r="B3228" s="58" t="s">
        <v>3300</v>
      </c>
      <c r="C3228" s="58" t="s">
        <v>171</v>
      </c>
      <c r="D3228" s="59" t="s">
        <v>3347</v>
      </c>
      <c r="E3228" s="78" t="s">
        <v>3341</v>
      </c>
      <c r="F3228" s="58" t="s">
        <v>3300</v>
      </c>
    </row>
    <row r="3229" spans="1:6">
      <c r="A3229" s="58" t="s">
        <v>1821</v>
      </c>
      <c r="B3229" s="58" t="s">
        <v>3300</v>
      </c>
      <c r="C3229" s="58" t="s">
        <v>171</v>
      </c>
      <c r="D3229" s="59" t="s">
        <v>3347</v>
      </c>
      <c r="E3229" s="78" t="s">
        <v>3341</v>
      </c>
      <c r="F3229" s="58" t="s">
        <v>3300</v>
      </c>
    </row>
    <row r="3230" spans="1:6">
      <c r="A3230" s="58" t="s">
        <v>2689</v>
      </c>
      <c r="B3230" s="58" t="s">
        <v>3300</v>
      </c>
      <c r="C3230" s="58" t="s">
        <v>171</v>
      </c>
      <c r="D3230" s="59" t="s">
        <v>3347</v>
      </c>
      <c r="E3230" s="78" t="s">
        <v>3341</v>
      </c>
      <c r="F3230" s="58" t="s">
        <v>3300</v>
      </c>
    </row>
    <row r="3231" spans="1:6">
      <c r="A3231" s="58" t="s">
        <v>1822</v>
      </c>
      <c r="B3231" s="58" t="s">
        <v>3300</v>
      </c>
      <c r="C3231" s="58" t="s">
        <v>171</v>
      </c>
      <c r="D3231" s="59" t="s">
        <v>3347</v>
      </c>
      <c r="E3231" s="78" t="s">
        <v>3341</v>
      </c>
      <c r="F3231" s="58" t="s">
        <v>3300</v>
      </c>
    </row>
    <row r="3232" spans="1:6">
      <c r="A3232" s="58" t="s">
        <v>2963</v>
      </c>
      <c r="B3232" s="58" t="s">
        <v>3300</v>
      </c>
      <c r="C3232" s="58" t="s">
        <v>171</v>
      </c>
      <c r="D3232" s="59" t="s">
        <v>3347</v>
      </c>
      <c r="E3232" s="78" t="s">
        <v>3341</v>
      </c>
      <c r="F3232" s="58" t="s">
        <v>3300</v>
      </c>
    </row>
    <row r="3233" spans="1:6">
      <c r="A3233" s="58" t="s">
        <v>2411</v>
      </c>
      <c r="B3233" s="58" t="s">
        <v>3300</v>
      </c>
      <c r="C3233" s="58" t="s">
        <v>171</v>
      </c>
      <c r="D3233" s="59" t="s">
        <v>3347</v>
      </c>
      <c r="E3233" s="78" t="s">
        <v>3341</v>
      </c>
      <c r="F3233" s="58" t="s">
        <v>3300</v>
      </c>
    </row>
    <row r="3234" spans="1:6">
      <c r="A3234" s="58" t="s">
        <v>1824</v>
      </c>
      <c r="B3234" s="58" t="s">
        <v>3300</v>
      </c>
      <c r="C3234" s="58" t="s">
        <v>171</v>
      </c>
      <c r="D3234" s="59" t="s">
        <v>3347</v>
      </c>
      <c r="E3234" s="78" t="s">
        <v>3341</v>
      </c>
      <c r="F3234" s="58" t="s">
        <v>3300</v>
      </c>
    </row>
    <row r="3235" spans="1:6">
      <c r="A3235" s="58" t="s">
        <v>1989</v>
      </c>
      <c r="B3235" s="58" t="s">
        <v>3300</v>
      </c>
      <c r="C3235" s="58" t="s">
        <v>171</v>
      </c>
      <c r="D3235" s="59" t="s">
        <v>3347</v>
      </c>
      <c r="E3235" s="78" t="s">
        <v>3341</v>
      </c>
      <c r="F3235" s="58" t="s">
        <v>3300</v>
      </c>
    </row>
    <row r="3236" spans="1:6">
      <c r="A3236" s="58" t="s">
        <v>2694</v>
      </c>
      <c r="B3236" s="58" t="s">
        <v>3300</v>
      </c>
      <c r="C3236" s="58" t="s">
        <v>171</v>
      </c>
      <c r="D3236" s="59" t="s">
        <v>3347</v>
      </c>
      <c r="E3236" s="78" t="s">
        <v>3341</v>
      </c>
      <c r="F3236" s="58" t="s">
        <v>3300</v>
      </c>
    </row>
    <row r="3237" spans="1:6">
      <c r="A3237" s="58" t="s">
        <v>1956</v>
      </c>
      <c r="B3237" s="58" t="s">
        <v>3300</v>
      </c>
      <c r="C3237" s="58" t="s">
        <v>171</v>
      </c>
      <c r="D3237" s="59" t="s">
        <v>3347</v>
      </c>
      <c r="E3237" s="78" t="s">
        <v>3341</v>
      </c>
      <c r="F3237" s="58" t="s">
        <v>3300</v>
      </c>
    </row>
    <row r="3238" spans="1:6">
      <c r="A3238" s="58" t="s">
        <v>2003</v>
      </c>
      <c r="B3238" s="58" t="s">
        <v>3300</v>
      </c>
      <c r="C3238" s="58" t="s">
        <v>171</v>
      </c>
      <c r="D3238" s="59" t="s">
        <v>3347</v>
      </c>
      <c r="E3238" s="78" t="s">
        <v>3341</v>
      </c>
      <c r="F3238" s="58" t="s">
        <v>3300</v>
      </c>
    </row>
    <row r="3239" spans="1:6">
      <c r="A3239" s="58" t="s">
        <v>2392</v>
      </c>
      <c r="B3239" s="58" t="s">
        <v>3300</v>
      </c>
      <c r="C3239" s="58" t="s">
        <v>171</v>
      </c>
      <c r="D3239" s="59" t="s">
        <v>3347</v>
      </c>
      <c r="E3239" s="78" t="s">
        <v>3341</v>
      </c>
      <c r="F3239" s="58" t="s">
        <v>3300</v>
      </c>
    </row>
    <row r="3240" spans="1:6">
      <c r="A3240" s="58" t="s">
        <v>3023</v>
      </c>
      <c r="B3240" s="58" t="s">
        <v>3300</v>
      </c>
      <c r="C3240" s="58" t="s">
        <v>171</v>
      </c>
      <c r="D3240" s="59" t="s">
        <v>3347</v>
      </c>
      <c r="E3240" s="78" t="s">
        <v>3341</v>
      </c>
      <c r="F3240" s="58" t="s">
        <v>3300</v>
      </c>
    </row>
    <row r="3241" spans="1:6">
      <c r="A3241" s="58" t="s">
        <v>2413</v>
      </c>
      <c r="B3241" s="58" t="s">
        <v>3300</v>
      </c>
      <c r="C3241" s="58" t="s">
        <v>171</v>
      </c>
      <c r="D3241" s="59" t="s">
        <v>3347</v>
      </c>
      <c r="E3241" s="78" t="s">
        <v>3341</v>
      </c>
      <c r="F3241" s="58" t="s">
        <v>3300</v>
      </c>
    </row>
    <row r="3242" spans="1:6">
      <c r="A3242" s="58" t="s">
        <v>1849</v>
      </c>
      <c r="B3242" s="58" t="s">
        <v>3300</v>
      </c>
      <c r="C3242" s="58" t="s">
        <v>171</v>
      </c>
      <c r="D3242" s="59" t="s">
        <v>3347</v>
      </c>
      <c r="E3242" s="78" t="s">
        <v>3341</v>
      </c>
      <c r="F3242" s="58" t="s">
        <v>3300</v>
      </c>
    </row>
    <row r="3243" spans="1:6">
      <c r="A3243" s="58" t="s">
        <v>1957</v>
      </c>
      <c r="B3243" s="58" t="s">
        <v>3300</v>
      </c>
      <c r="C3243" s="58" t="s">
        <v>3354</v>
      </c>
      <c r="D3243" s="59" t="s">
        <v>3347</v>
      </c>
      <c r="E3243" s="78" t="s">
        <v>3341</v>
      </c>
      <c r="F3243" s="58" t="s">
        <v>3300</v>
      </c>
    </row>
    <row r="3244" spans="1:6">
      <c r="A3244" s="58" t="s">
        <v>3142</v>
      </c>
      <c r="B3244" s="58" t="s">
        <v>3300</v>
      </c>
      <c r="C3244" s="58" t="s">
        <v>3354</v>
      </c>
      <c r="D3244" s="59" t="s">
        <v>3347</v>
      </c>
      <c r="E3244" s="78" t="s">
        <v>3341</v>
      </c>
      <c r="F3244" s="58" t="s">
        <v>3300</v>
      </c>
    </row>
    <row r="3245" spans="1:6">
      <c r="A3245" s="58" t="s">
        <v>3011</v>
      </c>
      <c r="B3245" s="58" t="s">
        <v>3300</v>
      </c>
      <c r="C3245" s="58" t="s">
        <v>3354</v>
      </c>
      <c r="D3245" s="59" t="s">
        <v>3347</v>
      </c>
      <c r="E3245" s="78" t="s">
        <v>3341</v>
      </c>
      <c r="F3245" s="58" t="s">
        <v>3300</v>
      </c>
    </row>
    <row r="3246" spans="1:6">
      <c r="A3246" s="58" t="s">
        <v>2869</v>
      </c>
      <c r="B3246" s="58" t="s">
        <v>3300</v>
      </c>
      <c r="C3246" s="58" t="s">
        <v>3354</v>
      </c>
      <c r="D3246" s="59" t="s">
        <v>3347</v>
      </c>
      <c r="E3246" s="78" t="s">
        <v>3341</v>
      </c>
      <c r="F3246" s="58" t="s">
        <v>3300</v>
      </c>
    </row>
    <row r="3247" spans="1:6">
      <c r="A3247" s="58" t="s">
        <v>2416</v>
      </c>
      <c r="B3247" s="58" t="s">
        <v>3300</v>
      </c>
      <c r="C3247" s="58" t="s">
        <v>3354</v>
      </c>
      <c r="D3247" s="59" t="s">
        <v>3347</v>
      </c>
      <c r="E3247" s="78" t="s">
        <v>3341</v>
      </c>
      <c r="F3247" s="58" t="s">
        <v>3300</v>
      </c>
    </row>
    <row r="3248" spans="1:6">
      <c r="A3248" s="58" t="s">
        <v>2320</v>
      </c>
      <c r="B3248" s="58" t="s">
        <v>3300</v>
      </c>
      <c r="C3248" s="58" t="s">
        <v>3354</v>
      </c>
      <c r="D3248" s="59" t="s">
        <v>3347</v>
      </c>
      <c r="E3248" s="78" t="s">
        <v>3341</v>
      </c>
      <c r="F3248" s="58" t="s">
        <v>3300</v>
      </c>
    </row>
    <row r="3249" spans="1:6">
      <c r="A3249" s="58" t="s">
        <v>2606</v>
      </c>
      <c r="B3249" s="58" t="s">
        <v>3300</v>
      </c>
      <c r="C3249" s="58" t="s">
        <v>3354</v>
      </c>
      <c r="D3249" s="59" t="s">
        <v>3347</v>
      </c>
      <c r="E3249" s="78" t="s">
        <v>3341</v>
      </c>
      <c r="F3249" s="58" t="s">
        <v>3300</v>
      </c>
    </row>
    <row r="3250" spans="1:6">
      <c r="A3250" s="58" t="s">
        <v>2879</v>
      </c>
      <c r="B3250" s="58" t="s">
        <v>3300</v>
      </c>
      <c r="C3250" s="58" t="s">
        <v>3354</v>
      </c>
      <c r="D3250" s="59" t="s">
        <v>3347</v>
      </c>
      <c r="E3250" s="78" t="s">
        <v>3341</v>
      </c>
      <c r="F3250" s="58" t="s">
        <v>3300</v>
      </c>
    </row>
    <row r="3251" spans="1:6">
      <c r="A3251" s="58" t="s">
        <v>1908</v>
      </c>
      <c r="B3251" s="58" t="s">
        <v>3300</v>
      </c>
      <c r="C3251" s="58" t="s">
        <v>3354</v>
      </c>
      <c r="D3251" s="59" t="s">
        <v>3347</v>
      </c>
      <c r="E3251" s="78" t="s">
        <v>3341</v>
      </c>
      <c r="F3251" s="58" t="s">
        <v>3300</v>
      </c>
    </row>
    <row r="3252" spans="1:6">
      <c r="A3252" s="58" t="s">
        <v>2367</v>
      </c>
      <c r="B3252" s="58" t="s">
        <v>3300</v>
      </c>
      <c r="C3252" s="58" t="s">
        <v>3354</v>
      </c>
      <c r="D3252" s="59" t="s">
        <v>3347</v>
      </c>
      <c r="E3252" s="78" t="s">
        <v>3341</v>
      </c>
      <c r="F3252" s="58" t="s">
        <v>3300</v>
      </c>
    </row>
    <row r="3253" spans="1:6">
      <c r="A3253" s="58" t="s">
        <v>3043</v>
      </c>
      <c r="B3253" s="58" t="s">
        <v>3300</v>
      </c>
      <c r="C3253" s="58" t="s">
        <v>3354</v>
      </c>
      <c r="D3253" s="59" t="s">
        <v>3347</v>
      </c>
      <c r="E3253" s="78" t="s">
        <v>3341</v>
      </c>
      <c r="F3253" s="58" t="s">
        <v>3300</v>
      </c>
    </row>
    <row r="3254" spans="1:6">
      <c r="A3254" s="58" t="s">
        <v>2199</v>
      </c>
      <c r="B3254" s="58" t="s">
        <v>3300</v>
      </c>
      <c r="C3254" s="58" t="s">
        <v>3354</v>
      </c>
      <c r="D3254" s="59" t="s">
        <v>3347</v>
      </c>
      <c r="E3254" s="78" t="s">
        <v>3341</v>
      </c>
      <c r="F3254" s="58" t="s">
        <v>3300</v>
      </c>
    </row>
    <row r="3255" spans="1:6">
      <c r="A3255" s="58" t="s">
        <v>1687</v>
      </c>
      <c r="B3255" s="58" t="s">
        <v>3300</v>
      </c>
      <c r="C3255" s="58" t="s">
        <v>3354</v>
      </c>
      <c r="D3255" s="59" t="s">
        <v>3347</v>
      </c>
      <c r="E3255" s="78" t="s">
        <v>3341</v>
      </c>
      <c r="F3255" s="58" t="s">
        <v>3300</v>
      </c>
    </row>
    <row r="3256" spans="1:6">
      <c r="A3256" s="58" t="s">
        <v>1939</v>
      </c>
      <c r="B3256" s="58" t="s">
        <v>3300</v>
      </c>
      <c r="C3256" s="58" t="s">
        <v>3354</v>
      </c>
      <c r="D3256" s="59" t="s">
        <v>3347</v>
      </c>
      <c r="E3256" s="78" t="s">
        <v>3341</v>
      </c>
      <c r="F3256" s="58" t="s">
        <v>3300</v>
      </c>
    </row>
    <row r="3257" spans="1:6">
      <c r="A3257" s="58" t="s">
        <v>2846</v>
      </c>
      <c r="B3257" s="58" t="s">
        <v>3300</v>
      </c>
      <c r="C3257" s="58" t="s">
        <v>3354</v>
      </c>
      <c r="D3257" s="59" t="s">
        <v>3347</v>
      </c>
      <c r="E3257" s="78" t="s">
        <v>3341</v>
      </c>
      <c r="F3257" s="58" t="s">
        <v>3300</v>
      </c>
    </row>
    <row r="3258" spans="1:6">
      <c r="A3258" s="58" t="s">
        <v>2010</v>
      </c>
      <c r="B3258" s="58" t="s">
        <v>3300</v>
      </c>
      <c r="C3258" s="58" t="s">
        <v>3354</v>
      </c>
      <c r="D3258" s="59" t="s">
        <v>3347</v>
      </c>
      <c r="E3258" s="78" t="s">
        <v>3341</v>
      </c>
      <c r="F3258" s="58" t="s">
        <v>3300</v>
      </c>
    </row>
    <row r="3259" spans="1:6">
      <c r="A3259" s="58" t="s">
        <v>1803</v>
      </c>
      <c r="B3259" s="58" t="s">
        <v>3300</v>
      </c>
      <c r="C3259" s="58" t="s">
        <v>3354</v>
      </c>
      <c r="D3259" s="59" t="s">
        <v>3347</v>
      </c>
      <c r="E3259" s="78" t="s">
        <v>3341</v>
      </c>
      <c r="F3259" s="58" t="s">
        <v>3300</v>
      </c>
    </row>
    <row r="3260" spans="1:6">
      <c r="A3260" s="58" t="s">
        <v>2324</v>
      </c>
      <c r="B3260" s="58" t="s">
        <v>3300</v>
      </c>
      <c r="C3260" s="58" t="s">
        <v>3354</v>
      </c>
      <c r="D3260" s="59" t="s">
        <v>3347</v>
      </c>
      <c r="E3260" s="78" t="s">
        <v>3341</v>
      </c>
      <c r="F3260" s="58" t="s">
        <v>3300</v>
      </c>
    </row>
    <row r="3261" spans="1:6">
      <c r="A3261" s="58" t="s">
        <v>2639</v>
      </c>
      <c r="B3261" s="58" t="s">
        <v>3300</v>
      </c>
      <c r="C3261" s="58" t="s">
        <v>3354</v>
      </c>
      <c r="D3261" s="59" t="s">
        <v>3347</v>
      </c>
      <c r="E3261" s="78" t="s">
        <v>3341</v>
      </c>
      <c r="F3261" s="58" t="s">
        <v>3300</v>
      </c>
    </row>
    <row r="3262" spans="1:6">
      <c r="A3262" s="58" t="s">
        <v>2661</v>
      </c>
      <c r="B3262" s="58" t="s">
        <v>3300</v>
      </c>
      <c r="C3262" s="58" t="s">
        <v>3354</v>
      </c>
      <c r="D3262" s="59" t="s">
        <v>3347</v>
      </c>
      <c r="E3262" s="78" t="s">
        <v>3341</v>
      </c>
      <c r="F3262" s="58" t="s">
        <v>3300</v>
      </c>
    </row>
    <row r="3263" spans="1:6">
      <c r="A3263" s="58" t="s">
        <v>3112</v>
      </c>
      <c r="B3263" s="58" t="s">
        <v>3300</v>
      </c>
      <c r="C3263" s="58" t="s">
        <v>3354</v>
      </c>
      <c r="D3263" s="59" t="s">
        <v>3347</v>
      </c>
      <c r="E3263" s="78" t="s">
        <v>3341</v>
      </c>
      <c r="F3263" s="58" t="s">
        <v>3300</v>
      </c>
    </row>
    <row r="3264" spans="1:6">
      <c r="A3264" s="58" t="s">
        <v>2665</v>
      </c>
      <c r="B3264" s="58" t="s">
        <v>3300</v>
      </c>
      <c r="C3264" s="58" t="s">
        <v>3354</v>
      </c>
      <c r="D3264" s="59" t="s">
        <v>3347</v>
      </c>
      <c r="E3264" s="78" t="s">
        <v>3341</v>
      </c>
      <c r="F3264" s="58" t="s">
        <v>3300</v>
      </c>
    </row>
    <row r="3265" spans="1:6">
      <c r="A3265" s="58" t="s">
        <v>1634</v>
      </c>
      <c r="B3265" s="58" t="s">
        <v>3300</v>
      </c>
      <c r="C3265" s="58" t="s">
        <v>3354</v>
      </c>
      <c r="D3265" s="59" t="s">
        <v>3347</v>
      </c>
      <c r="E3265" s="78" t="s">
        <v>3341</v>
      </c>
      <c r="F3265" s="58" t="s">
        <v>3300</v>
      </c>
    </row>
    <row r="3266" spans="1:6">
      <c r="A3266" s="58" t="s">
        <v>1808</v>
      </c>
      <c r="B3266" s="58" t="s">
        <v>3300</v>
      </c>
      <c r="C3266" s="58" t="s">
        <v>3354</v>
      </c>
      <c r="D3266" s="59" t="s">
        <v>3347</v>
      </c>
      <c r="E3266" s="78" t="s">
        <v>3341</v>
      </c>
      <c r="F3266" s="58" t="s">
        <v>3300</v>
      </c>
    </row>
    <row r="3267" spans="1:6">
      <c r="A3267" s="58" t="s">
        <v>1962</v>
      </c>
      <c r="B3267" s="58" t="s">
        <v>3300</v>
      </c>
      <c r="C3267" s="58" t="s">
        <v>3354</v>
      </c>
      <c r="D3267" s="59" t="s">
        <v>3347</v>
      </c>
      <c r="E3267" s="78" t="s">
        <v>3341</v>
      </c>
      <c r="F3267" s="58" t="s">
        <v>3300</v>
      </c>
    </row>
    <row r="3268" spans="1:6">
      <c r="A3268" s="58" t="s">
        <v>2645</v>
      </c>
      <c r="B3268" s="58" t="s">
        <v>3300</v>
      </c>
      <c r="C3268" s="58" t="s">
        <v>3354</v>
      </c>
      <c r="D3268" s="59" t="s">
        <v>3347</v>
      </c>
      <c r="E3268" s="78" t="s">
        <v>3341</v>
      </c>
      <c r="F3268" s="58" t="s">
        <v>3300</v>
      </c>
    </row>
    <row r="3269" spans="1:6">
      <c r="A3269" s="58" t="s">
        <v>1964</v>
      </c>
      <c r="B3269" s="58" t="s">
        <v>3300</v>
      </c>
      <c r="C3269" s="58" t="s">
        <v>3354</v>
      </c>
      <c r="D3269" s="59" t="s">
        <v>3347</v>
      </c>
      <c r="E3269" s="78" t="s">
        <v>3341</v>
      </c>
      <c r="F3269" s="58" t="s">
        <v>3300</v>
      </c>
    </row>
    <row r="3270" spans="1:6">
      <c r="A3270" s="58" t="s">
        <v>2630</v>
      </c>
      <c r="B3270" s="58" t="s">
        <v>3300</v>
      </c>
      <c r="C3270" s="58" t="s">
        <v>3354</v>
      </c>
      <c r="D3270" s="59" t="s">
        <v>3347</v>
      </c>
      <c r="E3270" s="78" t="s">
        <v>3341</v>
      </c>
      <c r="F3270" s="58" t="s">
        <v>3300</v>
      </c>
    </row>
    <row r="3271" spans="1:6">
      <c r="A3271" s="58" t="s">
        <v>2667</v>
      </c>
      <c r="B3271" s="58" t="s">
        <v>3300</v>
      </c>
      <c r="C3271" s="58" t="s">
        <v>3354</v>
      </c>
      <c r="D3271" s="59" t="s">
        <v>3347</v>
      </c>
      <c r="E3271" s="78" t="s">
        <v>3341</v>
      </c>
      <c r="F3271" s="58" t="s">
        <v>3300</v>
      </c>
    </row>
    <row r="3272" spans="1:6">
      <c r="A3272" s="58" t="s">
        <v>2772</v>
      </c>
      <c r="B3272" s="58" t="s">
        <v>3300</v>
      </c>
      <c r="C3272" s="58" t="s">
        <v>3354</v>
      </c>
      <c r="D3272" s="59" t="s">
        <v>3347</v>
      </c>
      <c r="E3272" s="78" t="s">
        <v>3341</v>
      </c>
      <c r="F3272" s="58" t="s">
        <v>3300</v>
      </c>
    </row>
    <row r="3273" spans="1:6">
      <c r="A3273" s="58" t="s">
        <v>2426</v>
      </c>
      <c r="B3273" s="58" t="s">
        <v>3300</v>
      </c>
      <c r="C3273" s="58" t="s">
        <v>3354</v>
      </c>
      <c r="D3273" s="59" t="s">
        <v>3347</v>
      </c>
      <c r="E3273" s="78" t="s">
        <v>3341</v>
      </c>
      <c r="F3273" s="58" t="s">
        <v>3300</v>
      </c>
    </row>
    <row r="3274" spans="1:6">
      <c r="A3274" s="58" t="s">
        <v>2024</v>
      </c>
      <c r="B3274" s="58" t="s">
        <v>3300</v>
      </c>
      <c r="C3274" s="58" t="s">
        <v>3354</v>
      </c>
      <c r="D3274" s="59" t="s">
        <v>3347</v>
      </c>
      <c r="E3274" s="78" t="s">
        <v>3341</v>
      </c>
      <c r="F3274" s="58" t="s">
        <v>3300</v>
      </c>
    </row>
    <row r="3275" spans="1:6">
      <c r="A3275" s="58" t="s">
        <v>2056</v>
      </c>
      <c r="B3275" s="58" t="s">
        <v>3300</v>
      </c>
      <c r="C3275" s="58" t="s">
        <v>3354</v>
      </c>
      <c r="D3275" s="59" t="s">
        <v>3347</v>
      </c>
      <c r="E3275" s="78" t="s">
        <v>3341</v>
      </c>
      <c r="F3275" s="58" t="s">
        <v>3300</v>
      </c>
    </row>
    <row r="3276" spans="1:6">
      <c r="A3276" s="58" t="s">
        <v>1967</v>
      </c>
      <c r="B3276" s="58" t="s">
        <v>3300</v>
      </c>
      <c r="C3276" s="58" t="s">
        <v>3354</v>
      </c>
      <c r="D3276" s="59" t="s">
        <v>3347</v>
      </c>
      <c r="E3276" s="78" t="s">
        <v>3341</v>
      </c>
      <c r="F3276" s="58" t="s">
        <v>3300</v>
      </c>
    </row>
    <row r="3277" spans="1:6">
      <c r="A3277" s="58" t="s">
        <v>2027</v>
      </c>
      <c r="B3277" s="58" t="s">
        <v>3300</v>
      </c>
      <c r="C3277" s="58" t="s">
        <v>3354</v>
      </c>
      <c r="D3277" s="59" t="s">
        <v>3347</v>
      </c>
      <c r="E3277" s="78" t="s">
        <v>3341</v>
      </c>
      <c r="F3277" s="58" t="s">
        <v>3300</v>
      </c>
    </row>
    <row r="3278" spans="1:6">
      <c r="A3278" s="58" t="s">
        <v>403</v>
      </c>
      <c r="B3278" s="58" t="s">
        <v>3301</v>
      </c>
      <c r="C3278" s="58" t="s">
        <v>179</v>
      </c>
      <c r="D3278" s="59" t="s">
        <v>3345</v>
      </c>
      <c r="E3278" s="78" t="s">
        <v>3342</v>
      </c>
      <c r="F3278" s="58" t="s">
        <v>3301</v>
      </c>
    </row>
    <row r="3279" spans="1:6">
      <c r="A3279" s="58" t="s">
        <v>1620</v>
      </c>
      <c r="B3279" s="58" t="s">
        <v>3301</v>
      </c>
      <c r="C3279" s="58" t="s">
        <v>179</v>
      </c>
      <c r="D3279" s="59" t="s">
        <v>3345</v>
      </c>
      <c r="E3279" s="78" t="s">
        <v>3342</v>
      </c>
      <c r="F3279" s="58" t="s">
        <v>3301</v>
      </c>
    </row>
    <row r="3280" spans="1:6">
      <c r="A3280" s="58" t="s">
        <v>393</v>
      </c>
      <c r="B3280" s="58" t="s">
        <v>3301</v>
      </c>
      <c r="C3280" s="58" t="s">
        <v>179</v>
      </c>
      <c r="D3280" s="59" t="s">
        <v>3345</v>
      </c>
      <c r="E3280" s="78" t="s">
        <v>3342</v>
      </c>
      <c r="F3280" s="58" t="s">
        <v>3301</v>
      </c>
    </row>
    <row r="3281" spans="1:6">
      <c r="A3281" s="58" t="s">
        <v>404</v>
      </c>
      <c r="B3281" s="58" t="s">
        <v>3301</v>
      </c>
      <c r="C3281" s="58" t="s">
        <v>179</v>
      </c>
      <c r="D3281" s="59" t="s">
        <v>3345</v>
      </c>
      <c r="E3281" s="78" t="s">
        <v>3342</v>
      </c>
      <c r="F3281" s="58" t="s">
        <v>3301</v>
      </c>
    </row>
    <row r="3282" spans="1:6">
      <c r="A3282" s="58" t="s">
        <v>361</v>
      </c>
      <c r="B3282" s="58" t="s">
        <v>3301</v>
      </c>
      <c r="C3282" s="58" t="s">
        <v>179</v>
      </c>
      <c r="D3282" s="59" t="s">
        <v>3345</v>
      </c>
      <c r="E3282" s="78" t="s">
        <v>3342</v>
      </c>
      <c r="F3282" s="58" t="s">
        <v>3301</v>
      </c>
    </row>
    <row r="3283" spans="1:6">
      <c r="A3283" s="58" t="s">
        <v>2092</v>
      </c>
      <c r="B3283" s="58" t="s">
        <v>3301</v>
      </c>
      <c r="C3283" s="58" t="s">
        <v>179</v>
      </c>
      <c r="D3283" s="59" t="s">
        <v>3345</v>
      </c>
      <c r="E3283" s="78" t="s">
        <v>3342</v>
      </c>
      <c r="F3283" s="58" t="s">
        <v>3301</v>
      </c>
    </row>
    <row r="3284" spans="1:6">
      <c r="A3284" s="58" t="s">
        <v>3158</v>
      </c>
      <c r="B3284" s="58" t="s">
        <v>3301</v>
      </c>
      <c r="C3284" s="58" t="s">
        <v>179</v>
      </c>
      <c r="D3284" s="59" t="s">
        <v>3345</v>
      </c>
      <c r="E3284" s="78" t="s">
        <v>3342</v>
      </c>
      <c r="F3284" s="58" t="s">
        <v>3301</v>
      </c>
    </row>
    <row r="3285" spans="1:6">
      <c r="A3285" s="58" t="s">
        <v>533</v>
      </c>
      <c r="B3285" s="58" t="s">
        <v>3301</v>
      </c>
      <c r="C3285" s="58" t="s">
        <v>179</v>
      </c>
      <c r="D3285" s="59" t="s">
        <v>3345</v>
      </c>
      <c r="E3285" s="78" t="s">
        <v>3342</v>
      </c>
      <c r="F3285" s="58" t="s">
        <v>3301</v>
      </c>
    </row>
    <row r="3286" spans="1:6">
      <c r="A3286" s="58" t="s">
        <v>464</v>
      </c>
      <c r="B3286" s="58" t="s">
        <v>3301</v>
      </c>
      <c r="C3286" s="58" t="s">
        <v>179</v>
      </c>
      <c r="D3286" s="59" t="s">
        <v>3345</v>
      </c>
      <c r="E3286" s="78" t="s">
        <v>3342</v>
      </c>
      <c r="F3286" s="58" t="s">
        <v>3301</v>
      </c>
    </row>
    <row r="3287" spans="1:6">
      <c r="A3287" s="58" t="s">
        <v>2252</v>
      </c>
      <c r="B3287" s="58" t="s">
        <v>3301</v>
      </c>
      <c r="C3287" s="58" t="s">
        <v>179</v>
      </c>
      <c r="D3287" s="59" t="s">
        <v>3345</v>
      </c>
      <c r="E3287" s="78" t="s">
        <v>3342</v>
      </c>
      <c r="F3287" s="58" t="s">
        <v>3301</v>
      </c>
    </row>
    <row r="3288" spans="1:6">
      <c r="A3288" s="58" t="s">
        <v>406</v>
      </c>
      <c r="B3288" s="58" t="s">
        <v>3301</v>
      </c>
      <c r="C3288" s="58" t="s">
        <v>179</v>
      </c>
      <c r="D3288" s="59" t="s">
        <v>3345</v>
      </c>
      <c r="E3288" s="78" t="s">
        <v>3342</v>
      </c>
      <c r="F3288" s="58" t="s">
        <v>3301</v>
      </c>
    </row>
    <row r="3289" spans="1:6">
      <c r="A3289" s="58" t="s">
        <v>2163</v>
      </c>
      <c r="B3289" s="58" t="s">
        <v>3301</v>
      </c>
      <c r="C3289" s="58" t="s">
        <v>179</v>
      </c>
      <c r="D3289" s="59" t="s">
        <v>3345</v>
      </c>
      <c r="E3289" s="78" t="s">
        <v>3342</v>
      </c>
      <c r="F3289" s="58" t="s">
        <v>3301</v>
      </c>
    </row>
    <row r="3290" spans="1:6">
      <c r="A3290" s="58" t="s">
        <v>2834</v>
      </c>
      <c r="B3290" s="58" t="s">
        <v>3301</v>
      </c>
      <c r="C3290" s="58" t="s">
        <v>179</v>
      </c>
      <c r="D3290" s="59" t="s">
        <v>3345</v>
      </c>
      <c r="E3290" s="78" t="s">
        <v>3342</v>
      </c>
      <c r="F3290" s="58" t="s">
        <v>3301</v>
      </c>
    </row>
    <row r="3291" spans="1:6">
      <c r="A3291" s="58" t="s">
        <v>2094</v>
      </c>
      <c r="B3291" s="58" t="s">
        <v>3301</v>
      </c>
      <c r="C3291" s="58" t="s">
        <v>179</v>
      </c>
      <c r="D3291" s="59" t="s">
        <v>3345</v>
      </c>
      <c r="E3291" s="78" t="s">
        <v>3342</v>
      </c>
      <c r="F3291" s="58" t="s">
        <v>3301</v>
      </c>
    </row>
    <row r="3292" spans="1:6">
      <c r="A3292" s="58" t="s">
        <v>2115</v>
      </c>
      <c r="B3292" s="58" t="s">
        <v>3301</v>
      </c>
      <c r="C3292" s="58" t="s">
        <v>179</v>
      </c>
      <c r="D3292" s="59" t="s">
        <v>3345</v>
      </c>
      <c r="E3292" s="78" t="s">
        <v>3342</v>
      </c>
      <c r="F3292" s="58" t="s">
        <v>3301</v>
      </c>
    </row>
    <row r="3293" spans="1:6">
      <c r="A3293" s="58" t="s">
        <v>911</v>
      </c>
      <c r="B3293" s="58" t="s">
        <v>3301</v>
      </c>
      <c r="C3293" s="58" t="s">
        <v>179</v>
      </c>
      <c r="D3293" s="59" t="s">
        <v>3345</v>
      </c>
      <c r="E3293" s="78" t="s">
        <v>3342</v>
      </c>
      <c r="F3293" s="58" t="s">
        <v>3301</v>
      </c>
    </row>
    <row r="3294" spans="1:6">
      <c r="A3294" s="58" t="s">
        <v>408</v>
      </c>
      <c r="B3294" s="58" t="s">
        <v>3301</v>
      </c>
      <c r="C3294" s="58" t="s">
        <v>179</v>
      </c>
      <c r="D3294" s="59" t="s">
        <v>3345</v>
      </c>
      <c r="E3294" s="78" t="s">
        <v>3342</v>
      </c>
      <c r="F3294" s="58" t="s">
        <v>3301</v>
      </c>
    </row>
    <row r="3295" spans="1:6">
      <c r="A3295" s="58" t="s">
        <v>755</v>
      </c>
      <c r="B3295" s="58" t="s">
        <v>3301</v>
      </c>
      <c r="C3295" s="58" t="s">
        <v>179</v>
      </c>
      <c r="D3295" s="59" t="s">
        <v>3345</v>
      </c>
      <c r="E3295" s="78" t="s">
        <v>3342</v>
      </c>
      <c r="F3295" s="58" t="s">
        <v>3301</v>
      </c>
    </row>
    <row r="3296" spans="1:6">
      <c r="A3296" s="58" t="s">
        <v>581</v>
      </c>
      <c r="B3296" s="58" t="s">
        <v>3301</v>
      </c>
      <c r="C3296" s="58" t="s">
        <v>179</v>
      </c>
      <c r="D3296" s="59" t="s">
        <v>3345</v>
      </c>
      <c r="E3296" s="78" t="s">
        <v>3342</v>
      </c>
      <c r="F3296" s="58" t="s">
        <v>3301</v>
      </c>
    </row>
    <row r="3297" spans="1:6">
      <c r="A3297" s="58" t="s">
        <v>452</v>
      </c>
      <c r="B3297" s="58" t="s">
        <v>3301</v>
      </c>
      <c r="C3297" s="58" t="s">
        <v>179</v>
      </c>
      <c r="D3297" s="59" t="s">
        <v>3345</v>
      </c>
      <c r="E3297" s="78" t="s">
        <v>3342</v>
      </c>
      <c r="F3297" s="58" t="s">
        <v>3301</v>
      </c>
    </row>
    <row r="3298" spans="1:6">
      <c r="A3298" s="58" t="s">
        <v>880</v>
      </c>
      <c r="B3298" s="58" t="s">
        <v>3301</v>
      </c>
      <c r="C3298" s="58" t="s">
        <v>179</v>
      </c>
      <c r="D3298" s="59" t="s">
        <v>3345</v>
      </c>
      <c r="E3298" s="78" t="s">
        <v>3342</v>
      </c>
      <c r="F3298" s="58" t="s">
        <v>3301</v>
      </c>
    </row>
    <row r="3299" spans="1:6">
      <c r="A3299" s="58" t="s">
        <v>1623</v>
      </c>
      <c r="B3299" s="58" t="s">
        <v>3301</v>
      </c>
      <c r="C3299" s="58" t="s">
        <v>179</v>
      </c>
      <c r="D3299" s="59" t="s">
        <v>3345</v>
      </c>
      <c r="E3299" s="78" t="s">
        <v>3342</v>
      </c>
      <c r="F3299" s="58" t="s">
        <v>3301</v>
      </c>
    </row>
    <row r="3300" spans="1:6">
      <c r="A3300" s="58" t="s">
        <v>2149</v>
      </c>
      <c r="B3300" s="58" t="s">
        <v>3301</v>
      </c>
      <c r="C3300" s="58" t="s">
        <v>179</v>
      </c>
      <c r="D3300" s="59" t="s">
        <v>3345</v>
      </c>
      <c r="E3300" s="78" t="s">
        <v>3342</v>
      </c>
      <c r="F3300" s="58" t="s">
        <v>3301</v>
      </c>
    </row>
    <row r="3301" spans="1:6">
      <c r="A3301" s="58" t="s">
        <v>423</v>
      </c>
      <c r="B3301" s="58" t="s">
        <v>3301</v>
      </c>
      <c r="C3301" s="58" t="s">
        <v>179</v>
      </c>
      <c r="D3301" s="59" t="s">
        <v>3345</v>
      </c>
      <c r="E3301" s="78" t="s">
        <v>3342</v>
      </c>
      <c r="F3301" s="58" t="s">
        <v>3301</v>
      </c>
    </row>
    <row r="3302" spans="1:6">
      <c r="A3302" s="58" t="s">
        <v>394</v>
      </c>
      <c r="B3302" s="58" t="s">
        <v>3301</v>
      </c>
      <c r="C3302" s="58" t="s">
        <v>179</v>
      </c>
      <c r="D3302" s="59" t="s">
        <v>3345</v>
      </c>
      <c r="E3302" s="78" t="s">
        <v>3342</v>
      </c>
      <c r="F3302" s="58" t="s">
        <v>3301</v>
      </c>
    </row>
    <row r="3303" spans="1:6">
      <c r="A3303" s="58" t="s">
        <v>2515</v>
      </c>
      <c r="B3303" s="58" t="s">
        <v>3301</v>
      </c>
      <c r="C3303" s="58" t="s">
        <v>179</v>
      </c>
      <c r="D3303" s="59" t="s">
        <v>3345</v>
      </c>
      <c r="E3303" s="78" t="s">
        <v>3342</v>
      </c>
      <c r="F3303" s="58" t="s">
        <v>3301</v>
      </c>
    </row>
    <row r="3304" spans="1:6">
      <c r="A3304" s="58" t="s">
        <v>2135</v>
      </c>
      <c r="B3304" s="58" t="s">
        <v>3301</v>
      </c>
      <c r="C3304" s="58" t="s">
        <v>179</v>
      </c>
      <c r="D3304" s="59" t="s">
        <v>3345</v>
      </c>
      <c r="E3304" s="78" t="s">
        <v>3342</v>
      </c>
      <c r="F3304" s="58" t="s">
        <v>3301</v>
      </c>
    </row>
    <row r="3305" spans="1:6">
      <c r="A3305" s="58" t="s">
        <v>2911</v>
      </c>
      <c r="B3305" s="58" t="s">
        <v>3301</v>
      </c>
      <c r="C3305" s="58" t="s">
        <v>179</v>
      </c>
      <c r="D3305" s="59" t="s">
        <v>3345</v>
      </c>
      <c r="E3305" s="78" t="s">
        <v>3342</v>
      </c>
      <c r="F3305" s="58" t="s">
        <v>3301</v>
      </c>
    </row>
    <row r="3306" spans="1:6">
      <c r="A3306" s="58" t="s">
        <v>2121</v>
      </c>
      <c r="B3306" s="58" t="s">
        <v>3301</v>
      </c>
      <c r="C3306" s="58" t="s">
        <v>179</v>
      </c>
      <c r="D3306" s="59" t="s">
        <v>3345</v>
      </c>
      <c r="E3306" s="78" t="s">
        <v>3342</v>
      </c>
      <c r="F3306" s="58" t="s">
        <v>3301</v>
      </c>
    </row>
    <row r="3307" spans="1:6">
      <c r="A3307" s="58" t="s">
        <v>246</v>
      </c>
      <c r="B3307" s="58" t="s">
        <v>3301</v>
      </c>
      <c r="C3307" s="58" t="s">
        <v>179</v>
      </c>
      <c r="D3307" s="59" t="s">
        <v>3345</v>
      </c>
      <c r="E3307" s="78" t="s">
        <v>3342</v>
      </c>
      <c r="F3307" s="58" t="s">
        <v>3301</v>
      </c>
    </row>
    <row r="3308" spans="1:6">
      <c r="A3308" s="58" t="s">
        <v>426</v>
      </c>
      <c r="B3308" s="58" t="s">
        <v>3301</v>
      </c>
      <c r="C3308" s="58" t="s">
        <v>179</v>
      </c>
      <c r="D3308" s="59" t="s">
        <v>3345</v>
      </c>
      <c r="E3308" s="78" t="s">
        <v>3342</v>
      </c>
      <c r="F3308" s="58" t="s">
        <v>3301</v>
      </c>
    </row>
    <row r="3309" spans="1:6">
      <c r="A3309" s="58" t="s">
        <v>2562</v>
      </c>
      <c r="B3309" s="58" t="s">
        <v>3301</v>
      </c>
      <c r="C3309" s="58" t="s">
        <v>179</v>
      </c>
      <c r="D3309" s="59" t="s">
        <v>3345</v>
      </c>
      <c r="E3309" s="78" t="s">
        <v>3342</v>
      </c>
      <c r="F3309" s="58" t="s">
        <v>3301</v>
      </c>
    </row>
    <row r="3310" spans="1:6">
      <c r="A3310" s="58" t="s">
        <v>849</v>
      </c>
      <c r="B3310" s="58" t="s">
        <v>3301</v>
      </c>
      <c r="C3310" s="58" t="s">
        <v>179</v>
      </c>
      <c r="D3310" s="59" t="s">
        <v>3345</v>
      </c>
      <c r="E3310" s="78" t="s">
        <v>3342</v>
      </c>
      <c r="F3310" s="58" t="s">
        <v>3301</v>
      </c>
    </row>
    <row r="3311" spans="1:6">
      <c r="A3311" s="58" t="s">
        <v>2100</v>
      </c>
      <c r="B3311" s="58" t="s">
        <v>3301</v>
      </c>
      <c r="C3311" s="58" t="s">
        <v>179</v>
      </c>
      <c r="D3311" s="59" t="s">
        <v>3345</v>
      </c>
      <c r="E3311" s="78" t="s">
        <v>3342</v>
      </c>
      <c r="F3311" s="58" t="s">
        <v>3301</v>
      </c>
    </row>
    <row r="3312" spans="1:6">
      <c r="A3312" s="58" t="s">
        <v>429</v>
      </c>
      <c r="B3312" s="58" t="s">
        <v>3301</v>
      </c>
      <c r="C3312" s="58" t="s">
        <v>3352</v>
      </c>
      <c r="D3312" s="59" t="s">
        <v>3345</v>
      </c>
      <c r="E3312" s="78" t="s">
        <v>3342</v>
      </c>
      <c r="F3312" s="58" t="s">
        <v>3301</v>
      </c>
    </row>
    <row r="3313" spans="1:6">
      <c r="A3313" s="58" t="s">
        <v>3174</v>
      </c>
      <c r="B3313" s="58" t="s">
        <v>3301</v>
      </c>
      <c r="C3313" s="58" t="s">
        <v>3352</v>
      </c>
      <c r="D3313" s="59" t="s">
        <v>3345</v>
      </c>
      <c r="E3313" s="78" t="s">
        <v>3342</v>
      </c>
      <c r="F3313" s="58" t="s">
        <v>3301</v>
      </c>
    </row>
    <row r="3314" spans="1:6">
      <c r="A3314" s="58" t="s">
        <v>540</v>
      </c>
      <c r="B3314" s="58" t="s">
        <v>3301</v>
      </c>
      <c r="C3314" s="58" t="s">
        <v>3352</v>
      </c>
      <c r="D3314" s="59" t="s">
        <v>3345</v>
      </c>
      <c r="E3314" s="78" t="s">
        <v>3342</v>
      </c>
      <c r="F3314" s="58" t="s">
        <v>3301</v>
      </c>
    </row>
    <row r="3315" spans="1:6">
      <c r="A3315" s="58" t="s">
        <v>433</v>
      </c>
      <c r="B3315" s="58" t="s">
        <v>3301</v>
      </c>
      <c r="C3315" s="58" t="s">
        <v>3352</v>
      </c>
      <c r="D3315" s="59" t="s">
        <v>3345</v>
      </c>
      <c r="E3315" s="78" t="s">
        <v>3342</v>
      </c>
      <c r="F3315" s="58" t="s">
        <v>3301</v>
      </c>
    </row>
    <row r="3316" spans="1:6">
      <c r="A3316" s="58" t="s">
        <v>435</v>
      </c>
      <c r="B3316" s="58" t="s">
        <v>3301</v>
      </c>
      <c r="C3316" s="58" t="s">
        <v>3352</v>
      </c>
      <c r="D3316" s="59" t="s">
        <v>3345</v>
      </c>
      <c r="E3316" s="78" t="s">
        <v>3342</v>
      </c>
      <c r="F3316" s="58" t="s">
        <v>3301</v>
      </c>
    </row>
    <row r="3317" spans="1:6">
      <c r="A3317" s="58" t="s">
        <v>2910</v>
      </c>
      <c r="B3317" s="58" t="s">
        <v>3301</v>
      </c>
      <c r="C3317" s="58" t="s">
        <v>3352</v>
      </c>
      <c r="D3317" s="59" t="s">
        <v>3345</v>
      </c>
      <c r="E3317" s="78" t="s">
        <v>3342</v>
      </c>
      <c r="F3317" s="58" t="s">
        <v>3301</v>
      </c>
    </row>
    <row r="3318" spans="1:6">
      <c r="A3318" s="58" t="s">
        <v>415</v>
      </c>
      <c r="B3318" s="58" t="s">
        <v>3301</v>
      </c>
      <c r="C3318" s="58" t="s">
        <v>3352</v>
      </c>
      <c r="D3318" s="59" t="s">
        <v>3345</v>
      </c>
      <c r="E3318" s="78" t="s">
        <v>3342</v>
      </c>
      <c r="F3318" s="58" t="s">
        <v>3301</v>
      </c>
    </row>
    <row r="3319" spans="1:6">
      <c r="A3319" s="58" t="s">
        <v>454</v>
      </c>
      <c r="B3319" s="58" t="s">
        <v>3301</v>
      </c>
      <c r="C3319" s="58" t="s">
        <v>3352</v>
      </c>
      <c r="D3319" s="59" t="s">
        <v>3345</v>
      </c>
      <c r="E3319" s="78" t="s">
        <v>3342</v>
      </c>
      <c r="F3319" s="58" t="s">
        <v>3301</v>
      </c>
    </row>
    <row r="3320" spans="1:6">
      <c r="A3320" s="58" t="s">
        <v>3170</v>
      </c>
      <c r="B3320" s="58" t="s">
        <v>3301</v>
      </c>
      <c r="C3320" s="58" t="s">
        <v>3352</v>
      </c>
      <c r="D3320" s="59" t="s">
        <v>3345</v>
      </c>
      <c r="E3320" s="78" t="s">
        <v>3342</v>
      </c>
      <c r="F3320" s="58" t="s">
        <v>3301</v>
      </c>
    </row>
    <row r="3321" spans="1:6">
      <c r="A3321" s="58" t="s">
        <v>2795</v>
      </c>
      <c r="B3321" s="58" t="s">
        <v>3301</v>
      </c>
      <c r="C3321" s="58" t="s">
        <v>3352</v>
      </c>
      <c r="D3321" s="59" t="s">
        <v>3345</v>
      </c>
      <c r="E3321" s="78" t="s">
        <v>3342</v>
      </c>
      <c r="F3321" s="58" t="s">
        <v>3301</v>
      </c>
    </row>
    <row r="3322" spans="1:6">
      <c r="A3322" s="58" t="s">
        <v>2440</v>
      </c>
      <c r="B3322" s="58" t="s">
        <v>3301</v>
      </c>
      <c r="C3322" s="58" t="s">
        <v>3352</v>
      </c>
      <c r="D3322" s="59" t="s">
        <v>3345</v>
      </c>
      <c r="E3322" s="78" t="s">
        <v>3342</v>
      </c>
      <c r="F3322" s="58" t="s">
        <v>3301</v>
      </c>
    </row>
    <row r="3323" spans="1:6">
      <c r="A3323" s="58" t="s">
        <v>599</v>
      </c>
      <c r="B3323" s="58" t="s">
        <v>3301</v>
      </c>
      <c r="C3323" s="58" t="s">
        <v>3352</v>
      </c>
      <c r="D3323" s="59" t="s">
        <v>3345</v>
      </c>
      <c r="E3323" s="78" t="s">
        <v>3342</v>
      </c>
      <c r="F3323" s="58" t="s">
        <v>3301</v>
      </c>
    </row>
    <row r="3324" spans="1:6">
      <c r="A3324" s="58" t="s">
        <v>2507</v>
      </c>
      <c r="B3324" s="58" t="s">
        <v>3301</v>
      </c>
      <c r="C3324" s="58" t="s">
        <v>3352</v>
      </c>
      <c r="D3324" s="59" t="s">
        <v>3345</v>
      </c>
      <c r="E3324" s="78" t="s">
        <v>3342</v>
      </c>
      <c r="F3324" s="58" t="s">
        <v>3301</v>
      </c>
    </row>
    <row r="3325" spans="1:6">
      <c r="A3325" s="58" t="s">
        <v>2155</v>
      </c>
      <c r="B3325" s="58" t="s">
        <v>3301</v>
      </c>
      <c r="C3325" s="58" t="s">
        <v>3352</v>
      </c>
      <c r="D3325" s="59" t="s">
        <v>3345</v>
      </c>
      <c r="E3325" s="78" t="s">
        <v>3342</v>
      </c>
      <c r="F3325" s="58" t="s">
        <v>3301</v>
      </c>
    </row>
    <row r="3326" spans="1:6">
      <c r="A3326" s="58" t="s">
        <v>2103</v>
      </c>
      <c r="B3326" s="58" t="s">
        <v>3301</v>
      </c>
      <c r="C3326" s="58" t="s">
        <v>3352</v>
      </c>
      <c r="D3326" s="59" t="s">
        <v>3345</v>
      </c>
      <c r="E3326" s="78" t="s">
        <v>3342</v>
      </c>
      <c r="F3326" s="58" t="s">
        <v>3301</v>
      </c>
    </row>
    <row r="3327" spans="1:6">
      <c r="A3327" s="58" t="s">
        <v>2104</v>
      </c>
      <c r="B3327" s="58" t="s">
        <v>3301</v>
      </c>
      <c r="C3327" s="58" t="s">
        <v>3352</v>
      </c>
      <c r="D3327" s="59" t="s">
        <v>3345</v>
      </c>
      <c r="E3327" s="78" t="s">
        <v>3342</v>
      </c>
      <c r="F3327" s="58" t="s">
        <v>3301</v>
      </c>
    </row>
    <row r="3328" spans="1:6">
      <c r="A3328" s="58" t="s">
        <v>436</v>
      </c>
      <c r="B3328" s="58" t="s">
        <v>3301</v>
      </c>
      <c r="C3328" s="58" t="s">
        <v>3352</v>
      </c>
      <c r="D3328" s="59" t="s">
        <v>3345</v>
      </c>
      <c r="E3328" s="78" t="s">
        <v>3342</v>
      </c>
      <c r="F3328" s="58" t="s">
        <v>3301</v>
      </c>
    </row>
    <row r="3329" spans="1:6">
      <c r="A3329" s="58" t="s">
        <v>510</v>
      </c>
      <c r="B3329" s="58" t="s">
        <v>3301</v>
      </c>
      <c r="C3329" s="58" t="s">
        <v>3352</v>
      </c>
      <c r="D3329" s="59" t="s">
        <v>3345</v>
      </c>
      <c r="E3329" s="78" t="s">
        <v>3342</v>
      </c>
      <c r="F3329" s="58" t="s">
        <v>3301</v>
      </c>
    </row>
    <row r="3330" spans="1:6">
      <c r="A3330" s="58" t="s">
        <v>437</v>
      </c>
      <c r="B3330" s="58" t="s">
        <v>3301</v>
      </c>
      <c r="C3330" s="58" t="s">
        <v>3352</v>
      </c>
      <c r="D3330" s="59" t="s">
        <v>3345</v>
      </c>
      <c r="E3330" s="78" t="s">
        <v>3342</v>
      </c>
      <c r="F3330" s="58" t="s">
        <v>3301</v>
      </c>
    </row>
    <row r="3331" spans="1:6">
      <c r="A3331" s="58" t="s">
        <v>2442</v>
      </c>
      <c r="B3331" s="58" t="s">
        <v>3301</v>
      </c>
      <c r="C3331" s="58" t="s">
        <v>3352</v>
      </c>
      <c r="D3331" s="59" t="s">
        <v>3345</v>
      </c>
      <c r="E3331" s="78" t="s">
        <v>3342</v>
      </c>
      <c r="F3331" s="58" t="s">
        <v>3301</v>
      </c>
    </row>
    <row r="3332" spans="1:6">
      <c r="A3332" s="58" t="s">
        <v>2105</v>
      </c>
      <c r="B3332" s="58" t="s">
        <v>3301</v>
      </c>
      <c r="C3332" s="58" t="s">
        <v>3352</v>
      </c>
      <c r="D3332" s="59" t="s">
        <v>3345</v>
      </c>
      <c r="E3332" s="78" t="s">
        <v>3342</v>
      </c>
      <c r="F3332" s="58" t="s">
        <v>3301</v>
      </c>
    </row>
    <row r="3333" spans="1:6">
      <c r="A3333" s="58" t="s">
        <v>3164</v>
      </c>
      <c r="B3333" s="58" t="s">
        <v>3301</v>
      </c>
      <c r="C3333" s="58" t="s">
        <v>3352</v>
      </c>
      <c r="D3333" s="59" t="s">
        <v>3345</v>
      </c>
      <c r="E3333" s="78" t="s">
        <v>3342</v>
      </c>
      <c r="F3333" s="58" t="s">
        <v>3301</v>
      </c>
    </row>
    <row r="3334" spans="1:6">
      <c r="A3334" s="58" t="s">
        <v>574</v>
      </c>
      <c r="B3334" s="58" t="s">
        <v>3301</v>
      </c>
      <c r="C3334" s="58" t="s">
        <v>3352</v>
      </c>
      <c r="D3334" s="59" t="s">
        <v>3345</v>
      </c>
      <c r="E3334" s="78" t="s">
        <v>3342</v>
      </c>
      <c r="F3334" s="58" t="s">
        <v>3301</v>
      </c>
    </row>
    <row r="3335" spans="1:6">
      <c r="A3335" s="58" t="s">
        <v>3159</v>
      </c>
      <c r="B3335" s="58" t="s">
        <v>3301</v>
      </c>
      <c r="C3335" s="58" t="s">
        <v>3352</v>
      </c>
      <c r="D3335" s="59" t="s">
        <v>3345</v>
      </c>
      <c r="E3335" s="78" t="s">
        <v>3342</v>
      </c>
      <c r="F3335" s="58" t="s">
        <v>3301</v>
      </c>
    </row>
    <row r="3336" spans="1:6">
      <c r="A3336" s="58" t="s">
        <v>438</v>
      </c>
      <c r="B3336" s="58" t="s">
        <v>3301</v>
      </c>
      <c r="C3336" s="58" t="s">
        <v>3352</v>
      </c>
      <c r="D3336" s="59" t="s">
        <v>3345</v>
      </c>
      <c r="E3336" s="78" t="s">
        <v>3342</v>
      </c>
      <c r="F3336" s="58" t="s">
        <v>3301</v>
      </c>
    </row>
    <row r="3337" spans="1:6">
      <c r="A3337" s="58" t="s">
        <v>439</v>
      </c>
      <c r="B3337" s="58" t="s">
        <v>3301</v>
      </c>
      <c r="C3337" s="58" t="s">
        <v>3352</v>
      </c>
      <c r="D3337" s="59" t="s">
        <v>3345</v>
      </c>
      <c r="E3337" s="78" t="s">
        <v>3342</v>
      </c>
      <c r="F3337" s="58" t="s">
        <v>3301</v>
      </c>
    </row>
    <row r="3338" spans="1:6">
      <c r="A3338" s="58" t="s">
        <v>559</v>
      </c>
      <c r="B3338" s="58" t="s">
        <v>3301</v>
      </c>
      <c r="C3338" s="58" t="s">
        <v>3352</v>
      </c>
      <c r="D3338" s="59" t="s">
        <v>3345</v>
      </c>
      <c r="E3338" s="78" t="s">
        <v>3342</v>
      </c>
      <c r="F3338" s="58" t="s">
        <v>3301</v>
      </c>
    </row>
    <row r="3339" spans="1:6">
      <c r="A3339" s="58" t="s">
        <v>2109</v>
      </c>
      <c r="B3339" s="58" t="s">
        <v>3301</v>
      </c>
      <c r="C3339" s="58" t="s">
        <v>3352</v>
      </c>
      <c r="D3339" s="59" t="s">
        <v>3345</v>
      </c>
      <c r="E3339" s="78" t="s">
        <v>3342</v>
      </c>
      <c r="F3339" s="58" t="s">
        <v>3301</v>
      </c>
    </row>
    <row r="3340" spans="1:6">
      <c r="A3340" s="58" t="s">
        <v>442</v>
      </c>
      <c r="B3340" s="58" t="s">
        <v>3301</v>
      </c>
      <c r="C3340" s="58" t="s">
        <v>3352</v>
      </c>
      <c r="D3340" s="59" t="s">
        <v>3345</v>
      </c>
      <c r="E3340" s="78" t="s">
        <v>3342</v>
      </c>
      <c r="F3340" s="58" t="s">
        <v>3301</v>
      </c>
    </row>
    <row r="3341" spans="1:6">
      <c r="A3341" s="58" t="s">
        <v>400</v>
      </c>
      <c r="B3341" s="58" t="s">
        <v>3301</v>
      </c>
      <c r="C3341" s="58" t="s">
        <v>3352</v>
      </c>
      <c r="D3341" s="59" t="s">
        <v>3345</v>
      </c>
      <c r="E3341" s="78" t="s">
        <v>3342</v>
      </c>
      <c r="F3341" s="58" t="s">
        <v>3301</v>
      </c>
    </row>
    <row r="3342" spans="1:6">
      <c r="A3342" s="58" t="s">
        <v>443</v>
      </c>
      <c r="B3342" s="58" t="s">
        <v>3301</v>
      </c>
      <c r="C3342" s="58" t="s">
        <v>3352</v>
      </c>
      <c r="D3342" s="59" t="s">
        <v>3345</v>
      </c>
      <c r="E3342" s="78" t="s">
        <v>3342</v>
      </c>
      <c r="F3342" s="58" t="s">
        <v>3301</v>
      </c>
    </row>
    <row r="3343" spans="1:6">
      <c r="A3343" s="58" t="s">
        <v>2161</v>
      </c>
      <c r="B3343" s="58" t="s">
        <v>3301</v>
      </c>
      <c r="C3343" s="58" t="s">
        <v>3352</v>
      </c>
      <c r="D3343" s="59" t="s">
        <v>3345</v>
      </c>
      <c r="E3343" s="78" t="s">
        <v>3342</v>
      </c>
      <c r="F3343" s="58" t="s">
        <v>3301</v>
      </c>
    </row>
    <row r="3344" spans="1:6">
      <c r="A3344" s="58" t="s">
        <v>854</v>
      </c>
      <c r="B3344" s="58" t="s">
        <v>3301</v>
      </c>
      <c r="C3344" s="58" t="s">
        <v>3352</v>
      </c>
      <c r="D3344" s="59" t="s">
        <v>3345</v>
      </c>
      <c r="E3344" s="78" t="s">
        <v>3342</v>
      </c>
      <c r="F3344" s="58" t="s">
        <v>3301</v>
      </c>
    </row>
    <row r="3345" spans="1:6">
      <c r="A3345" s="58" t="s">
        <v>444</v>
      </c>
      <c r="B3345" s="58" t="s">
        <v>3301</v>
      </c>
      <c r="C3345" s="58" t="s">
        <v>3352</v>
      </c>
      <c r="D3345" s="59" t="s">
        <v>3345</v>
      </c>
      <c r="E3345" s="78" t="s">
        <v>3342</v>
      </c>
      <c r="F3345" s="58" t="s">
        <v>3301</v>
      </c>
    </row>
    <row r="3346" spans="1:6">
      <c r="A3346" s="58" t="s">
        <v>2091</v>
      </c>
      <c r="B3346" s="58" t="s">
        <v>3302</v>
      </c>
      <c r="C3346" s="58" t="s">
        <v>159</v>
      </c>
      <c r="D3346" s="59" t="s">
        <v>3345</v>
      </c>
      <c r="E3346" s="78" t="s">
        <v>3342</v>
      </c>
      <c r="F3346" s="58" t="s">
        <v>3302</v>
      </c>
    </row>
    <row r="3347" spans="1:6">
      <c r="A3347" s="58" t="s">
        <v>1613</v>
      </c>
      <c r="B3347" s="58" t="s">
        <v>3302</v>
      </c>
      <c r="C3347" s="58" t="s">
        <v>159</v>
      </c>
      <c r="D3347" s="59" t="s">
        <v>3345</v>
      </c>
      <c r="E3347" s="78" t="s">
        <v>3342</v>
      </c>
      <c r="F3347" s="58" t="s">
        <v>3302</v>
      </c>
    </row>
    <row r="3348" spans="1:6">
      <c r="A3348" s="58" t="s">
        <v>392</v>
      </c>
      <c r="B3348" s="58" t="s">
        <v>3302</v>
      </c>
      <c r="C3348" s="58" t="s">
        <v>159</v>
      </c>
      <c r="D3348" s="59" t="s">
        <v>3345</v>
      </c>
      <c r="E3348" s="78" t="s">
        <v>3342</v>
      </c>
      <c r="F3348" s="58" t="s">
        <v>3302</v>
      </c>
    </row>
    <row r="3349" spans="1:6">
      <c r="A3349" s="58" t="s">
        <v>420</v>
      </c>
      <c r="B3349" s="58" t="s">
        <v>3302</v>
      </c>
      <c r="C3349" s="58" t="s">
        <v>159</v>
      </c>
      <c r="D3349" s="59" t="s">
        <v>3345</v>
      </c>
      <c r="E3349" s="78" t="s">
        <v>3342</v>
      </c>
      <c r="F3349" s="58" t="s">
        <v>3302</v>
      </c>
    </row>
    <row r="3350" spans="1:6">
      <c r="A3350" s="58" t="s">
        <v>518</v>
      </c>
      <c r="B3350" s="58" t="s">
        <v>3302</v>
      </c>
      <c r="C3350" s="58" t="s">
        <v>159</v>
      </c>
      <c r="D3350" s="59" t="s">
        <v>3345</v>
      </c>
      <c r="E3350" s="78" t="s">
        <v>3342</v>
      </c>
      <c r="F3350" s="58" t="s">
        <v>3302</v>
      </c>
    </row>
    <row r="3351" spans="1:6">
      <c r="A3351" s="58" t="s">
        <v>550</v>
      </c>
      <c r="B3351" s="58" t="s">
        <v>3302</v>
      </c>
      <c r="C3351" s="58" t="s">
        <v>159</v>
      </c>
      <c r="D3351" s="59" t="s">
        <v>3345</v>
      </c>
      <c r="E3351" s="78" t="s">
        <v>3342</v>
      </c>
      <c r="F3351" s="58" t="s">
        <v>3302</v>
      </c>
    </row>
    <row r="3352" spans="1:6">
      <c r="A3352" s="58" t="s">
        <v>2836</v>
      </c>
      <c r="B3352" s="58" t="s">
        <v>3302</v>
      </c>
      <c r="C3352" s="58" t="s">
        <v>159</v>
      </c>
      <c r="D3352" s="59" t="s">
        <v>3345</v>
      </c>
      <c r="E3352" s="78" t="s">
        <v>3342</v>
      </c>
      <c r="F3352" s="58" t="s">
        <v>3302</v>
      </c>
    </row>
    <row r="3353" spans="1:6">
      <c r="A3353" s="58" t="s">
        <v>2093</v>
      </c>
      <c r="B3353" s="58" t="s">
        <v>3302</v>
      </c>
      <c r="C3353" s="58" t="s">
        <v>159</v>
      </c>
      <c r="D3353" s="59" t="s">
        <v>3345</v>
      </c>
      <c r="E3353" s="78" t="s">
        <v>3342</v>
      </c>
      <c r="F3353" s="58" t="s">
        <v>3302</v>
      </c>
    </row>
    <row r="3354" spans="1:6">
      <c r="A3354" s="58" t="s">
        <v>354</v>
      </c>
      <c r="B3354" s="58" t="s">
        <v>3302</v>
      </c>
      <c r="C3354" s="58" t="s">
        <v>159</v>
      </c>
      <c r="D3354" s="59" t="s">
        <v>3345</v>
      </c>
      <c r="E3354" s="78" t="s">
        <v>3342</v>
      </c>
      <c r="F3354" s="58" t="s">
        <v>3302</v>
      </c>
    </row>
    <row r="3355" spans="1:6">
      <c r="A3355" s="58" t="s">
        <v>3169</v>
      </c>
      <c r="B3355" s="58" t="s">
        <v>3302</v>
      </c>
      <c r="C3355" s="58" t="s">
        <v>159</v>
      </c>
      <c r="D3355" s="59" t="s">
        <v>3345</v>
      </c>
      <c r="E3355" s="78" t="s">
        <v>3342</v>
      </c>
      <c r="F3355" s="58" t="s">
        <v>3302</v>
      </c>
    </row>
    <row r="3356" spans="1:6">
      <c r="A3356" s="58" t="s">
        <v>919</v>
      </c>
      <c r="B3356" s="58" t="s">
        <v>3302</v>
      </c>
      <c r="C3356" s="58" t="s">
        <v>159</v>
      </c>
      <c r="D3356" s="59" t="s">
        <v>3345</v>
      </c>
      <c r="E3356" s="78" t="s">
        <v>3342</v>
      </c>
      <c r="F3356" s="58" t="s">
        <v>3302</v>
      </c>
    </row>
    <row r="3357" spans="1:6">
      <c r="A3357" s="58" t="s">
        <v>410</v>
      </c>
      <c r="B3357" s="58" t="s">
        <v>3302</v>
      </c>
      <c r="C3357" s="58" t="s">
        <v>159</v>
      </c>
      <c r="D3357" s="59" t="s">
        <v>3345</v>
      </c>
      <c r="E3357" s="78" t="s">
        <v>3342</v>
      </c>
      <c r="F3357" s="58" t="s">
        <v>3302</v>
      </c>
    </row>
    <row r="3358" spans="1:6">
      <c r="A3358" s="58" t="s">
        <v>569</v>
      </c>
      <c r="B3358" s="58" t="s">
        <v>3302</v>
      </c>
      <c r="C3358" s="58" t="s">
        <v>159</v>
      </c>
      <c r="D3358" s="59" t="s">
        <v>3345</v>
      </c>
      <c r="E3358" s="78" t="s">
        <v>3342</v>
      </c>
      <c r="F3358" s="58" t="s">
        <v>3302</v>
      </c>
    </row>
    <row r="3359" spans="1:6">
      <c r="A3359" s="58" t="s">
        <v>2904</v>
      </c>
      <c r="B3359" s="58" t="s">
        <v>3302</v>
      </c>
      <c r="C3359" s="58" t="s">
        <v>159</v>
      </c>
      <c r="D3359" s="59" t="s">
        <v>3345</v>
      </c>
      <c r="E3359" s="78" t="s">
        <v>3342</v>
      </c>
      <c r="F3359" s="58" t="s">
        <v>3302</v>
      </c>
    </row>
    <row r="3360" spans="1:6">
      <c r="A3360" s="58" t="s">
        <v>2150</v>
      </c>
      <c r="B3360" s="58" t="s">
        <v>3302</v>
      </c>
      <c r="C3360" s="58" t="s">
        <v>159</v>
      </c>
      <c r="D3360" s="59" t="s">
        <v>3345</v>
      </c>
      <c r="E3360" s="78" t="s">
        <v>3342</v>
      </c>
      <c r="F3360" s="58" t="s">
        <v>3302</v>
      </c>
    </row>
    <row r="3361" spans="1:6">
      <c r="A3361" s="58" t="s">
        <v>2525</v>
      </c>
      <c r="B3361" s="58" t="s">
        <v>3302</v>
      </c>
      <c r="C3361" s="58" t="s">
        <v>159</v>
      </c>
      <c r="D3361" s="59" t="s">
        <v>3345</v>
      </c>
      <c r="E3361" s="78" t="s">
        <v>3342</v>
      </c>
      <c r="F3361" s="58" t="s">
        <v>3302</v>
      </c>
    </row>
    <row r="3362" spans="1:6">
      <c r="A3362" s="58" t="s">
        <v>2151</v>
      </c>
      <c r="B3362" s="58" t="s">
        <v>3302</v>
      </c>
      <c r="C3362" s="58" t="s">
        <v>159</v>
      </c>
      <c r="D3362" s="59" t="s">
        <v>3345</v>
      </c>
      <c r="E3362" s="78" t="s">
        <v>3342</v>
      </c>
      <c r="F3362" s="58" t="s">
        <v>3302</v>
      </c>
    </row>
    <row r="3363" spans="1:6">
      <c r="A3363" s="58" t="s">
        <v>2727</v>
      </c>
      <c r="B3363" s="58" t="s">
        <v>3302</v>
      </c>
      <c r="C3363" s="58" t="s">
        <v>159</v>
      </c>
      <c r="D3363" s="59" t="s">
        <v>3345</v>
      </c>
      <c r="E3363" s="78" t="s">
        <v>3342</v>
      </c>
      <c r="F3363" s="58" t="s">
        <v>3302</v>
      </c>
    </row>
    <row r="3364" spans="1:6">
      <c r="A3364" s="58" t="s">
        <v>466</v>
      </c>
      <c r="B3364" s="58" t="s">
        <v>3302</v>
      </c>
      <c r="C3364" s="58" t="s">
        <v>159</v>
      </c>
      <c r="D3364" s="59" t="s">
        <v>3345</v>
      </c>
      <c r="E3364" s="78" t="s">
        <v>3342</v>
      </c>
      <c r="F3364" s="58" t="s">
        <v>3302</v>
      </c>
    </row>
    <row r="3365" spans="1:6">
      <c r="A3365" s="58" t="s">
        <v>691</v>
      </c>
      <c r="B3365" s="58" t="s">
        <v>3302</v>
      </c>
      <c r="C3365" s="58" t="s">
        <v>159</v>
      </c>
      <c r="D3365" s="59" t="s">
        <v>3345</v>
      </c>
      <c r="E3365" s="78" t="s">
        <v>3342</v>
      </c>
      <c r="F3365" s="58" t="s">
        <v>3302</v>
      </c>
    </row>
    <row r="3366" spans="1:6">
      <c r="A3366" s="58" t="s">
        <v>2099</v>
      </c>
      <c r="B3366" s="58" t="s">
        <v>3302</v>
      </c>
      <c r="C3366" s="58" t="s">
        <v>159</v>
      </c>
      <c r="D3366" s="59" t="s">
        <v>3345</v>
      </c>
      <c r="E3366" s="78" t="s">
        <v>3342</v>
      </c>
      <c r="F3366" s="58" t="s">
        <v>3302</v>
      </c>
    </row>
    <row r="3367" spans="1:6">
      <c r="A3367" s="58" t="s">
        <v>846</v>
      </c>
      <c r="B3367" s="58" t="s">
        <v>3302</v>
      </c>
      <c r="C3367" s="58" t="s">
        <v>159</v>
      </c>
      <c r="D3367" s="59" t="s">
        <v>3345</v>
      </c>
      <c r="E3367" s="78" t="s">
        <v>3342</v>
      </c>
      <c r="F3367" s="58" t="s">
        <v>3302</v>
      </c>
    </row>
    <row r="3368" spans="1:6">
      <c r="A3368" s="58" t="s">
        <v>381</v>
      </c>
      <c r="B3368" s="58" t="s">
        <v>3302</v>
      </c>
      <c r="C3368" s="58" t="s">
        <v>159</v>
      </c>
      <c r="D3368" s="59" t="s">
        <v>3345</v>
      </c>
      <c r="E3368" s="78" t="s">
        <v>3342</v>
      </c>
      <c r="F3368" s="58" t="s">
        <v>3302</v>
      </c>
    </row>
    <row r="3369" spans="1:6">
      <c r="A3369" s="58" t="s">
        <v>2433</v>
      </c>
      <c r="B3369" s="58" t="s">
        <v>3302</v>
      </c>
      <c r="C3369" s="58" t="s">
        <v>159</v>
      </c>
      <c r="D3369" s="59" t="s">
        <v>3345</v>
      </c>
      <c r="E3369" s="78" t="s">
        <v>3342</v>
      </c>
      <c r="F3369" s="58" t="s">
        <v>3302</v>
      </c>
    </row>
    <row r="3370" spans="1:6">
      <c r="A3370" s="58" t="s">
        <v>2838</v>
      </c>
      <c r="B3370" s="58" t="s">
        <v>3302</v>
      </c>
      <c r="C3370" s="58" t="s">
        <v>159</v>
      </c>
      <c r="D3370" s="59" t="s">
        <v>3345</v>
      </c>
      <c r="E3370" s="78" t="s">
        <v>3342</v>
      </c>
      <c r="F3370" s="58" t="s">
        <v>3302</v>
      </c>
    </row>
    <row r="3371" spans="1:6">
      <c r="A3371" s="58" t="s">
        <v>431</v>
      </c>
      <c r="B3371" s="58" t="s">
        <v>3302</v>
      </c>
      <c r="C3371" s="58" t="s">
        <v>159</v>
      </c>
      <c r="D3371" s="59" t="s">
        <v>3345</v>
      </c>
      <c r="E3371" s="78" t="s">
        <v>3342</v>
      </c>
      <c r="F3371" s="58" t="s">
        <v>3302</v>
      </c>
    </row>
    <row r="3372" spans="1:6">
      <c r="A3372" s="58" t="s">
        <v>2153</v>
      </c>
      <c r="B3372" s="58" t="s">
        <v>3302</v>
      </c>
      <c r="C3372" s="58" t="s">
        <v>159</v>
      </c>
      <c r="D3372" s="59" t="s">
        <v>3345</v>
      </c>
      <c r="E3372" s="78" t="s">
        <v>3342</v>
      </c>
      <c r="F3372" s="58" t="s">
        <v>3302</v>
      </c>
    </row>
    <row r="3373" spans="1:6">
      <c r="A3373" s="58" t="s">
        <v>809</v>
      </c>
      <c r="B3373" s="58" t="s">
        <v>3302</v>
      </c>
      <c r="C3373" s="58" t="s">
        <v>159</v>
      </c>
      <c r="D3373" s="59" t="s">
        <v>3345</v>
      </c>
      <c r="E3373" s="78" t="s">
        <v>3342</v>
      </c>
      <c r="F3373" s="58" t="s">
        <v>3302</v>
      </c>
    </row>
    <row r="3374" spans="1:6">
      <c r="A3374" s="58" t="s">
        <v>401</v>
      </c>
      <c r="B3374" s="58" t="s">
        <v>3302</v>
      </c>
      <c r="C3374" s="58" t="s">
        <v>159</v>
      </c>
      <c r="D3374" s="59" t="s">
        <v>3345</v>
      </c>
      <c r="E3374" s="78" t="s">
        <v>3342</v>
      </c>
      <c r="F3374" s="58" t="s">
        <v>3302</v>
      </c>
    </row>
    <row r="3375" spans="1:6">
      <c r="A3375" s="58" t="s">
        <v>458</v>
      </c>
      <c r="B3375" s="58" t="s">
        <v>3302</v>
      </c>
      <c r="C3375" s="58" t="s">
        <v>159</v>
      </c>
      <c r="D3375" s="59" t="s">
        <v>3345</v>
      </c>
      <c r="E3375" s="78" t="s">
        <v>3342</v>
      </c>
      <c r="F3375" s="58" t="s">
        <v>3302</v>
      </c>
    </row>
    <row r="3376" spans="1:6">
      <c r="A3376" s="58" t="s">
        <v>459</v>
      </c>
      <c r="B3376" s="58" t="s">
        <v>3302</v>
      </c>
      <c r="C3376" s="58" t="s">
        <v>159</v>
      </c>
      <c r="D3376" s="59" t="s">
        <v>3345</v>
      </c>
      <c r="E3376" s="78" t="s">
        <v>3342</v>
      </c>
      <c r="F3376" s="58" t="s">
        <v>3302</v>
      </c>
    </row>
    <row r="3377" spans="1:6">
      <c r="A3377" s="58" t="s">
        <v>446</v>
      </c>
      <c r="B3377" s="58" t="s">
        <v>3302</v>
      </c>
      <c r="C3377" s="58" t="s">
        <v>159</v>
      </c>
      <c r="D3377" s="59" t="s">
        <v>3345</v>
      </c>
      <c r="E3377" s="78" t="s">
        <v>3342</v>
      </c>
      <c r="F3377" s="58" t="s">
        <v>3302</v>
      </c>
    </row>
    <row r="3378" spans="1:6">
      <c r="A3378" s="58" t="s">
        <v>748</v>
      </c>
      <c r="B3378" s="58" t="s">
        <v>3302</v>
      </c>
      <c r="C3378" s="58" t="s">
        <v>159</v>
      </c>
      <c r="D3378" s="59" t="s">
        <v>3345</v>
      </c>
      <c r="E3378" s="78" t="s">
        <v>3342</v>
      </c>
      <c r="F3378" s="58" t="s">
        <v>3302</v>
      </c>
    </row>
    <row r="3379" spans="1:6">
      <c r="A3379" s="58" t="s">
        <v>727</v>
      </c>
      <c r="B3379" s="58" t="s">
        <v>3302</v>
      </c>
      <c r="C3379" s="58" t="s">
        <v>159</v>
      </c>
      <c r="D3379" s="59" t="s">
        <v>3345</v>
      </c>
      <c r="E3379" s="78" t="s">
        <v>3342</v>
      </c>
      <c r="F3379" s="58" t="s">
        <v>3302</v>
      </c>
    </row>
    <row r="3380" spans="1:6">
      <c r="A3380" s="58" t="s">
        <v>2826</v>
      </c>
      <c r="B3380" s="58" t="s">
        <v>3302</v>
      </c>
      <c r="C3380" s="58" t="s">
        <v>188</v>
      </c>
      <c r="D3380" s="59" t="s">
        <v>3345</v>
      </c>
      <c r="E3380" s="78" t="s">
        <v>3342</v>
      </c>
      <c r="F3380" s="58" t="s">
        <v>3302</v>
      </c>
    </row>
    <row r="3381" spans="1:6">
      <c r="A3381" s="58" t="s">
        <v>237</v>
      </c>
      <c r="B3381" s="58" t="s">
        <v>3302</v>
      </c>
      <c r="C3381" s="58" t="s">
        <v>188</v>
      </c>
      <c r="D3381" s="59" t="s">
        <v>3345</v>
      </c>
      <c r="E3381" s="78" t="s">
        <v>3342</v>
      </c>
      <c r="F3381" s="58" t="s">
        <v>3302</v>
      </c>
    </row>
    <row r="3382" spans="1:6">
      <c r="A3382" s="58" t="s">
        <v>2517</v>
      </c>
      <c r="B3382" s="58" t="s">
        <v>3302</v>
      </c>
      <c r="C3382" s="58" t="s">
        <v>188</v>
      </c>
      <c r="D3382" s="59" t="s">
        <v>3345</v>
      </c>
      <c r="E3382" s="78" t="s">
        <v>3342</v>
      </c>
      <c r="F3382" s="58" t="s">
        <v>3302</v>
      </c>
    </row>
    <row r="3383" spans="1:6">
      <c r="A3383" s="58" t="s">
        <v>416</v>
      </c>
      <c r="B3383" s="58" t="s">
        <v>3302</v>
      </c>
      <c r="C3383" s="58" t="s">
        <v>188</v>
      </c>
      <c r="D3383" s="59" t="s">
        <v>3345</v>
      </c>
      <c r="E3383" s="78" t="s">
        <v>3342</v>
      </c>
      <c r="F3383" s="58" t="s">
        <v>3302</v>
      </c>
    </row>
    <row r="3384" spans="1:6">
      <c r="A3384" s="58" t="s">
        <v>495</v>
      </c>
      <c r="B3384" s="58" t="s">
        <v>3302</v>
      </c>
      <c r="C3384" s="58" t="s">
        <v>188</v>
      </c>
      <c r="D3384" s="59" t="s">
        <v>3345</v>
      </c>
      <c r="E3384" s="78" t="s">
        <v>3342</v>
      </c>
      <c r="F3384" s="58" t="s">
        <v>3302</v>
      </c>
    </row>
    <row r="3385" spans="1:6">
      <c r="A3385" s="58" t="s">
        <v>2126</v>
      </c>
      <c r="B3385" s="58" t="s">
        <v>3302</v>
      </c>
      <c r="C3385" s="58" t="s">
        <v>188</v>
      </c>
      <c r="D3385" s="59" t="s">
        <v>3345</v>
      </c>
      <c r="E3385" s="78" t="s">
        <v>3342</v>
      </c>
      <c r="F3385" s="58" t="s">
        <v>3302</v>
      </c>
    </row>
    <row r="3386" spans="1:6">
      <c r="A3386" s="58" t="s">
        <v>447</v>
      </c>
      <c r="B3386" s="58" t="s">
        <v>3302</v>
      </c>
      <c r="C3386" s="58" t="s">
        <v>188</v>
      </c>
      <c r="D3386" s="59" t="s">
        <v>3345</v>
      </c>
      <c r="E3386" s="78" t="s">
        <v>3342</v>
      </c>
      <c r="F3386" s="58" t="s">
        <v>3302</v>
      </c>
    </row>
    <row r="3387" spans="1:6">
      <c r="A3387" s="58" t="s">
        <v>777</v>
      </c>
      <c r="B3387" s="58" t="s">
        <v>3302</v>
      </c>
      <c r="C3387" s="58" t="s">
        <v>188</v>
      </c>
      <c r="D3387" s="59" t="s">
        <v>3345</v>
      </c>
      <c r="E3387" s="78" t="s">
        <v>3342</v>
      </c>
      <c r="F3387" s="58" t="s">
        <v>3302</v>
      </c>
    </row>
    <row r="3388" spans="1:6">
      <c r="A3388" s="58" t="s">
        <v>750</v>
      </c>
      <c r="B3388" s="58" t="s">
        <v>3302</v>
      </c>
      <c r="C3388" s="58" t="s">
        <v>188</v>
      </c>
      <c r="D3388" s="59" t="s">
        <v>3345</v>
      </c>
      <c r="E3388" s="78" t="s">
        <v>3342</v>
      </c>
      <c r="F3388" s="58" t="s">
        <v>3302</v>
      </c>
    </row>
    <row r="3389" spans="1:6">
      <c r="A3389" s="58" t="s">
        <v>461</v>
      </c>
      <c r="B3389" s="58" t="s">
        <v>3302</v>
      </c>
      <c r="C3389" s="58" t="s">
        <v>188</v>
      </c>
      <c r="D3389" s="59" t="s">
        <v>3345</v>
      </c>
      <c r="E3389" s="78" t="s">
        <v>3342</v>
      </c>
      <c r="F3389" s="58" t="s">
        <v>3302</v>
      </c>
    </row>
    <row r="3390" spans="1:6">
      <c r="A3390" s="58" t="s">
        <v>3167</v>
      </c>
      <c r="B3390" s="58" t="s">
        <v>3302</v>
      </c>
      <c r="C3390" s="58" t="s">
        <v>188</v>
      </c>
      <c r="D3390" s="59" t="s">
        <v>3345</v>
      </c>
      <c r="E3390" s="78" t="s">
        <v>3342</v>
      </c>
      <c r="F3390" s="58" t="s">
        <v>3302</v>
      </c>
    </row>
    <row r="3391" spans="1:6">
      <c r="A3391" s="58" t="s">
        <v>2138</v>
      </c>
      <c r="B3391" s="58" t="s">
        <v>3302</v>
      </c>
      <c r="C3391" s="58" t="s">
        <v>188</v>
      </c>
      <c r="D3391" s="59" t="s">
        <v>3345</v>
      </c>
      <c r="E3391" s="78" t="s">
        <v>3342</v>
      </c>
      <c r="F3391" s="58" t="s">
        <v>3302</v>
      </c>
    </row>
    <row r="3392" spans="1:6">
      <c r="A3392" s="58" t="s">
        <v>3182</v>
      </c>
      <c r="B3392" s="58" t="s">
        <v>3302</v>
      </c>
      <c r="C3392" s="58" t="s">
        <v>188</v>
      </c>
      <c r="D3392" s="59" t="s">
        <v>3345</v>
      </c>
      <c r="E3392" s="78" t="s">
        <v>3342</v>
      </c>
      <c r="F3392" s="58" t="s">
        <v>3302</v>
      </c>
    </row>
    <row r="3393" spans="1:6">
      <c r="A3393" s="58" t="s">
        <v>388</v>
      </c>
      <c r="B3393" s="58" t="s">
        <v>3302</v>
      </c>
      <c r="C3393" s="58" t="s">
        <v>188</v>
      </c>
      <c r="D3393" s="59" t="s">
        <v>3345</v>
      </c>
      <c r="E3393" s="78" t="s">
        <v>3342</v>
      </c>
      <c r="F3393" s="58" t="s">
        <v>3302</v>
      </c>
    </row>
    <row r="3394" spans="1:6">
      <c r="A3394" s="58" t="s">
        <v>2840</v>
      </c>
      <c r="B3394" s="58" t="s">
        <v>3302</v>
      </c>
      <c r="C3394" s="58" t="s">
        <v>188</v>
      </c>
      <c r="D3394" s="59" t="s">
        <v>3345</v>
      </c>
      <c r="E3394" s="78" t="s">
        <v>3342</v>
      </c>
      <c r="F3394" s="58" t="s">
        <v>3302</v>
      </c>
    </row>
    <row r="3395" spans="1:6">
      <c r="A3395" s="58" t="s">
        <v>2139</v>
      </c>
      <c r="B3395" s="58" t="s">
        <v>3302</v>
      </c>
      <c r="C3395" s="58" t="s">
        <v>188</v>
      </c>
      <c r="D3395" s="59" t="s">
        <v>3345</v>
      </c>
      <c r="E3395" s="78" t="s">
        <v>3342</v>
      </c>
      <c r="F3395" s="58" t="s">
        <v>3302</v>
      </c>
    </row>
    <row r="3396" spans="1:6">
      <c r="A3396" s="58" t="s">
        <v>2553</v>
      </c>
      <c r="B3396" s="58" t="s">
        <v>3302</v>
      </c>
      <c r="C3396" s="58" t="s">
        <v>188</v>
      </c>
      <c r="D3396" s="59" t="s">
        <v>3345</v>
      </c>
      <c r="E3396" s="78" t="s">
        <v>3342</v>
      </c>
      <c r="F3396" s="58" t="s">
        <v>3302</v>
      </c>
    </row>
    <row r="3397" spans="1:6">
      <c r="A3397" s="58" t="s">
        <v>440</v>
      </c>
      <c r="B3397" s="58" t="s">
        <v>3302</v>
      </c>
      <c r="C3397" s="58" t="s">
        <v>188</v>
      </c>
      <c r="D3397" s="59" t="s">
        <v>3345</v>
      </c>
      <c r="E3397" s="78" t="s">
        <v>3342</v>
      </c>
      <c r="F3397" s="58" t="s">
        <v>3302</v>
      </c>
    </row>
    <row r="3398" spans="1:6">
      <c r="A3398" s="58" t="s">
        <v>629</v>
      </c>
      <c r="B3398" s="58" t="s">
        <v>3302</v>
      </c>
      <c r="C3398" s="58" t="s">
        <v>188</v>
      </c>
      <c r="D3398" s="59" t="s">
        <v>3345</v>
      </c>
      <c r="E3398" s="78" t="s">
        <v>3342</v>
      </c>
      <c r="F3398" s="58" t="s">
        <v>3302</v>
      </c>
    </row>
    <row r="3399" spans="1:6">
      <c r="A3399" s="58" t="s">
        <v>2797</v>
      </c>
      <c r="B3399" s="58" t="s">
        <v>3302</v>
      </c>
      <c r="C3399" s="58" t="s">
        <v>188</v>
      </c>
      <c r="D3399" s="59" t="s">
        <v>3345</v>
      </c>
      <c r="E3399" s="78" t="s">
        <v>3342</v>
      </c>
      <c r="F3399" s="58" t="s">
        <v>3302</v>
      </c>
    </row>
    <row r="3400" spans="1:6">
      <c r="A3400" s="58" t="s">
        <v>258</v>
      </c>
      <c r="B3400" s="58" t="s">
        <v>3302</v>
      </c>
      <c r="C3400" s="58" t="s">
        <v>188</v>
      </c>
      <c r="D3400" s="59" t="s">
        <v>3345</v>
      </c>
      <c r="E3400" s="78" t="s">
        <v>3342</v>
      </c>
      <c r="F3400" s="58" t="s">
        <v>3302</v>
      </c>
    </row>
    <row r="3401" spans="1:6">
      <c r="A3401" s="58" t="s">
        <v>938</v>
      </c>
      <c r="B3401" s="58" t="s">
        <v>3302</v>
      </c>
      <c r="C3401" s="58" t="s">
        <v>188</v>
      </c>
      <c r="D3401" s="59" t="s">
        <v>3345</v>
      </c>
      <c r="E3401" s="78" t="s">
        <v>3342</v>
      </c>
      <c r="F3401" s="58" t="s">
        <v>3302</v>
      </c>
    </row>
    <row r="3402" spans="1:6">
      <c r="A3402" s="58" t="s">
        <v>259</v>
      </c>
      <c r="B3402" s="58" t="s">
        <v>3302</v>
      </c>
      <c r="C3402" s="58" t="s">
        <v>188</v>
      </c>
      <c r="D3402" s="59" t="s">
        <v>3345</v>
      </c>
      <c r="E3402" s="78" t="s">
        <v>3342</v>
      </c>
      <c r="F3402" s="58" t="s">
        <v>3302</v>
      </c>
    </row>
    <row r="3403" spans="1:6">
      <c r="A3403" s="58" t="s">
        <v>457</v>
      </c>
      <c r="B3403" s="58" t="s">
        <v>3302</v>
      </c>
      <c r="C3403" s="58" t="s">
        <v>188</v>
      </c>
      <c r="D3403" s="59" t="s">
        <v>3345</v>
      </c>
      <c r="E3403" s="78" t="s">
        <v>3342</v>
      </c>
      <c r="F3403" s="58" t="s">
        <v>3302</v>
      </c>
    </row>
    <row r="3404" spans="1:6">
      <c r="A3404" s="58" t="s">
        <v>455</v>
      </c>
      <c r="B3404" s="58" t="s">
        <v>3302</v>
      </c>
      <c r="C3404" s="58" t="s">
        <v>188</v>
      </c>
      <c r="D3404" s="59" t="s">
        <v>3345</v>
      </c>
      <c r="E3404" s="78" t="s">
        <v>3342</v>
      </c>
      <c r="F3404" s="58" t="s">
        <v>3302</v>
      </c>
    </row>
    <row r="3405" spans="1:6">
      <c r="A3405" s="58" t="s">
        <v>2141</v>
      </c>
      <c r="B3405" s="58" t="s">
        <v>3302</v>
      </c>
      <c r="C3405" s="58" t="s">
        <v>188</v>
      </c>
      <c r="D3405" s="59" t="s">
        <v>3345</v>
      </c>
      <c r="E3405" s="78" t="s">
        <v>3342</v>
      </c>
      <c r="F3405" s="58" t="s">
        <v>3302</v>
      </c>
    </row>
    <row r="3406" spans="1:6">
      <c r="A3406" s="58" t="s">
        <v>2142</v>
      </c>
      <c r="B3406" s="58" t="s">
        <v>3302</v>
      </c>
      <c r="C3406" s="58" t="s">
        <v>188</v>
      </c>
      <c r="D3406" s="59" t="s">
        <v>3345</v>
      </c>
      <c r="E3406" s="78" t="s">
        <v>3342</v>
      </c>
      <c r="F3406" s="58" t="s">
        <v>3302</v>
      </c>
    </row>
    <row r="3407" spans="1:6">
      <c r="A3407" s="58" t="s">
        <v>2143</v>
      </c>
      <c r="B3407" s="58" t="s">
        <v>3302</v>
      </c>
      <c r="C3407" s="58" t="s">
        <v>188</v>
      </c>
      <c r="D3407" s="59" t="s">
        <v>3345</v>
      </c>
      <c r="E3407" s="78" t="s">
        <v>3342</v>
      </c>
      <c r="F3407" s="58" t="s">
        <v>3302</v>
      </c>
    </row>
    <row r="3408" spans="1:6">
      <c r="A3408" s="58" t="s">
        <v>2159</v>
      </c>
      <c r="B3408" s="58" t="s">
        <v>3302</v>
      </c>
      <c r="C3408" s="58" t="s">
        <v>188</v>
      </c>
      <c r="D3408" s="59" t="s">
        <v>3345</v>
      </c>
      <c r="E3408" s="78" t="s">
        <v>3342</v>
      </c>
      <c r="F3408" s="58" t="s">
        <v>3302</v>
      </c>
    </row>
    <row r="3409" spans="1:6">
      <c r="A3409" s="58" t="s">
        <v>1600</v>
      </c>
      <c r="B3409" s="58" t="s">
        <v>3302</v>
      </c>
      <c r="C3409" s="58" t="s">
        <v>188</v>
      </c>
      <c r="D3409" s="59" t="s">
        <v>3345</v>
      </c>
      <c r="E3409" s="78" t="s">
        <v>3342</v>
      </c>
      <c r="F3409" s="58" t="s">
        <v>3302</v>
      </c>
    </row>
    <row r="3410" spans="1:6">
      <c r="A3410" s="58" t="s">
        <v>2110</v>
      </c>
      <c r="B3410" s="58" t="s">
        <v>3302</v>
      </c>
      <c r="C3410" s="58" t="s">
        <v>188</v>
      </c>
      <c r="D3410" s="59" t="s">
        <v>3345</v>
      </c>
      <c r="E3410" s="78" t="s">
        <v>3342</v>
      </c>
      <c r="F3410" s="58" t="s">
        <v>3302</v>
      </c>
    </row>
    <row r="3411" spans="1:6">
      <c r="A3411" s="58" t="s">
        <v>780</v>
      </c>
      <c r="B3411" s="58" t="s">
        <v>3302</v>
      </c>
      <c r="C3411" s="58" t="s">
        <v>188</v>
      </c>
      <c r="D3411" s="59" t="s">
        <v>3345</v>
      </c>
      <c r="E3411" s="78" t="s">
        <v>3342</v>
      </c>
      <c r="F3411" s="58" t="s">
        <v>3302</v>
      </c>
    </row>
    <row r="3412" spans="1:6">
      <c r="A3412" s="58" t="s">
        <v>2144</v>
      </c>
      <c r="B3412" s="58" t="s">
        <v>3302</v>
      </c>
      <c r="C3412" s="58" t="s">
        <v>188</v>
      </c>
      <c r="D3412" s="59" t="s">
        <v>3345</v>
      </c>
      <c r="E3412" s="78" t="s">
        <v>3342</v>
      </c>
      <c r="F3412" s="58" t="s">
        <v>3302</v>
      </c>
    </row>
    <row r="3413" spans="1:6">
      <c r="A3413" s="58" t="s">
        <v>796</v>
      </c>
      <c r="B3413" s="58" t="s">
        <v>3302</v>
      </c>
      <c r="C3413" s="58" t="s">
        <v>188</v>
      </c>
      <c r="D3413" s="59" t="s">
        <v>3345</v>
      </c>
      <c r="E3413" s="78" t="s">
        <v>3342</v>
      </c>
      <c r="F3413" s="58" t="s">
        <v>3302</v>
      </c>
    </row>
    <row r="3414" spans="1:6">
      <c r="A3414" s="58" t="s">
        <v>2112</v>
      </c>
      <c r="B3414" s="58" t="s">
        <v>3303</v>
      </c>
      <c r="C3414" s="58" t="s">
        <v>3350</v>
      </c>
      <c r="D3414" s="59" t="s">
        <v>3345</v>
      </c>
      <c r="E3414" s="78" t="s">
        <v>3342</v>
      </c>
      <c r="F3414" s="58" t="s">
        <v>3303</v>
      </c>
    </row>
    <row r="3415" spans="1:6">
      <c r="A3415" s="58" t="s">
        <v>502</v>
      </c>
      <c r="B3415" s="58" t="s">
        <v>3303</v>
      </c>
      <c r="C3415" s="58" t="s">
        <v>3350</v>
      </c>
      <c r="D3415" s="59" t="s">
        <v>3345</v>
      </c>
      <c r="E3415" s="78" t="s">
        <v>3342</v>
      </c>
      <c r="F3415" s="58" t="s">
        <v>3303</v>
      </c>
    </row>
    <row r="3416" spans="1:6">
      <c r="A3416" s="58" t="s">
        <v>405</v>
      </c>
      <c r="B3416" s="58" t="s">
        <v>3303</v>
      </c>
      <c r="C3416" s="58" t="s">
        <v>3350</v>
      </c>
      <c r="D3416" s="59" t="s">
        <v>3345</v>
      </c>
      <c r="E3416" s="78" t="s">
        <v>3342</v>
      </c>
      <c r="F3416" s="58" t="s">
        <v>3303</v>
      </c>
    </row>
    <row r="3417" spans="1:6">
      <c r="A3417" s="58" t="s">
        <v>377</v>
      </c>
      <c r="B3417" s="58" t="s">
        <v>3303</v>
      </c>
      <c r="C3417" s="58" t="s">
        <v>3350</v>
      </c>
      <c r="D3417" s="59" t="s">
        <v>3345</v>
      </c>
      <c r="E3417" s="78" t="s">
        <v>3342</v>
      </c>
      <c r="F3417" s="58" t="s">
        <v>3303</v>
      </c>
    </row>
    <row r="3418" spans="1:6">
      <c r="A3418" s="58" t="s">
        <v>422</v>
      </c>
      <c r="B3418" s="58" t="s">
        <v>3303</v>
      </c>
      <c r="C3418" s="58" t="s">
        <v>3350</v>
      </c>
      <c r="D3418" s="59" t="s">
        <v>3345</v>
      </c>
      <c r="E3418" s="78" t="s">
        <v>3342</v>
      </c>
      <c r="F3418" s="58" t="s">
        <v>3303</v>
      </c>
    </row>
    <row r="3419" spans="1:6">
      <c r="A3419" s="58" t="s">
        <v>3168</v>
      </c>
      <c r="B3419" s="58" t="s">
        <v>3303</v>
      </c>
      <c r="C3419" s="58" t="s">
        <v>3350</v>
      </c>
      <c r="D3419" s="59" t="s">
        <v>3345</v>
      </c>
      <c r="E3419" s="78" t="s">
        <v>3342</v>
      </c>
      <c r="F3419" s="58" t="s">
        <v>3303</v>
      </c>
    </row>
    <row r="3420" spans="1:6">
      <c r="A3420" s="58" t="s">
        <v>2448</v>
      </c>
      <c r="B3420" s="58" t="s">
        <v>3303</v>
      </c>
      <c r="C3420" s="58" t="s">
        <v>3350</v>
      </c>
      <c r="D3420" s="59" t="s">
        <v>3345</v>
      </c>
      <c r="E3420" s="78" t="s">
        <v>3342</v>
      </c>
      <c r="F3420" s="58" t="s">
        <v>3303</v>
      </c>
    </row>
    <row r="3421" spans="1:6">
      <c r="A3421" s="58" t="s">
        <v>378</v>
      </c>
      <c r="B3421" s="58" t="s">
        <v>3303</v>
      </c>
      <c r="C3421" s="58" t="s">
        <v>3350</v>
      </c>
      <c r="D3421" s="59" t="s">
        <v>3345</v>
      </c>
      <c r="E3421" s="78" t="s">
        <v>3342</v>
      </c>
      <c r="F3421" s="58" t="s">
        <v>3303</v>
      </c>
    </row>
    <row r="3422" spans="1:6">
      <c r="A3422" s="58" t="s">
        <v>753</v>
      </c>
      <c r="B3422" s="58" t="s">
        <v>3303</v>
      </c>
      <c r="C3422" s="58" t="s">
        <v>3350</v>
      </c>
      <c r="D3422" s="59" t="s">
        <v>3345</v>
      </c>
      <c r="E3422" s="78" t="s">
        <v>3342</v>
      </c>
      <c r="F3422" s="58" t="s">
        <v>3303</v>
      </c>
    </row>
    <row r="3423" spans="1:6">
      <c r="A3423" s="58" t="s">
        <v>713</v>
      </c>
      <c r="B3423" s="58" t="s">
        <v>3303</v>
      </c>
      <c r="C3423" s="58" t="s">
        <v>3350</v>
      </c>
      <c r="D3423" s="59" t="s">
        <v>3345</v>
      </c>
      <c r="E3423" s="78" t="s">
        <v>3342</v>
      </c>
      <c r="F3423" s="58" t="s">
        <v>3303</v>
      </c>
    </row>
    <row r="3424" spans="1:6">
      <c r="A3424" s="58" t="s">
        <v>2116</v>
      </c>
      <c r="B3424" s="58" t="s">
        <v>3303</v>
      </c>
      <c r="C3424" s="58" t="s">
        <v>3350</v>
      </c>
      <c r="D3424" s="59" t="s">
        <v>3345</v>
      </c>
      <c r="E3424" s="78" t="s">
        <v>3342</v>
      </c>
      <c r="F3424" s="58" t="s">
        <v>3303</v>
      </c>
    </row>
    <row r="3425" spans="1:6">
      <c r="A3425" s="58" t="s">
        <v>379</v>
      </c>
      <c r="B3425" s="58" t="s">
        <v>3303</v>
      </c>
      <c r="C3425" s="58" t="s">
        <v>3350</v>
      </c>
      <c r="D3425" s="59" t="s">
        <v>3345</v>
      </c>
      <c r="E3425" s="78" t="s">
        <v>3342</v>
      </c>
      <c r="F3425" s="58" t="s">
        <v>3303</v>
      </c>
    </row>
    <row r="3426" spans="1:6">
      <c r="A3426" s="58" t="s">
        <v>807</v>
      </c>
      <c r="B3426" s="58" t="s">
        <v>3303</v>
      </c>
      <c r="C3426" s="58" t="s">
        <v>3350</v>
      </c>
      <c r="D3426" s="59" t="s">
        <v>3345</v>
      </c>
      <c r="E3426" s="78" t="s">
        <v>3342</v>
      </c>
      <c r="F3426" s="58" t="s">
        <v>3303</v>
      </c>
    </row>
    <row r="3427" spans="1:6">
      <c r="A3427" s="58" t="s">
        <v>639</v>
      </c>
      <c r="B3427" s="58" t="s">
        <v>3303</v>
      </c>
      <c r="C3427" s="58" t="s">
        <v>3350</v>
      </c>
      <c r="D3427" s="59" t="s">
        <v>3345</v>
      </c>
      <c r="E3427" s="78" t="s">
        <v>3342</v>
      </c>
      <c r="F3427" s="58" t="s">
        <v>3303</v>
      </c>
    </row>
    <row r="3428" spans="1:6">
      <c r="A3428" s="58" t="s">
        <v>3304</v>
      </c>
      <c r="B3428" s="58" t="s">
        <v>3303</v>
      </c>
      <c r="C3428" s="58" t="s">
        <v>3350</v>
      </c>
      <c r="D3428" s="59" t="s">
        <v>3345</v>
      </c>
      <c r="E3428" s="78" t="s">
        <v>3342</v>
      </c>
      <c r="F3428" s="58" t="s">
        <v>3303</v>
      </c>
    </row>
    <row r="3429" spans="1:6">
      <c r="A3429" s="58" t="s">
        <v>885</v>
      </c>
      <c r="B3429" s="58" t="s">
        <v>3303</v>
      </c>
      <c r="C3429" s="58" t="s">
        <v>3350</v>
      </c>
      <c r="D3429" s="59" t="s">
        <v>3345</v>
      </c>
      <c r="E3429" s="78" t="s">
        <v>3342</v>
      </c>
      <c r="F3429" s="58" t="s">
        <v>3303</v>
      </c>
    </row>
    <row r="3430" spans="1:6">
      <c r="A3430" s="58" t="s">
        <v>2678</v>
      </c>
      <c r="B3430" s="58" t="s">
        <v>3303</v>
      </c>
      <c r="C3430" s="58" t="s">
        <v>3350</v>
      </c>
      <c r="D3430" s="59" t="s">
        <v>3345</v>
      </c>
      <c r="E3430" s="78" t="s">
        <v>3342</v>
      </c>
      <c r="F3430" s="58" t="s">
        <v>3303</v>
      </c>
    </row>
    <row r="3431" spans="1:6">
      <c r="A3431" s="58" t="s">
        <v>236</v>
      </c>
      <c r="B3431" s="58" t="s">
        <v>3303</v>
      </c>
      <c r="C3431" s="58" t="s">
        <v>3350</v>
      </c>
      <c r="D3431" s="59" t="s">
        <v>3345</v>
      </c>
      <c r="E3431" s="78" t="s">
        <v>3342</v>
      </c>
      <c r="F3431" s="58" t="s">
        <v>3303</v>
      </c>
    </row>
    <row r="3432" spans="1:6">
      <c r="A3432" s="58" t="s">
        <v>520</v>
      </c>
      <c r="B3432" s="58" t="s">
        <v>3303</v>
      </c>
      <c r="C3432" s="58" t="s">
        <v>3350</v>
      </c>
      <c r="D3432" s="59" t="s">
        <v>3345</v>
      </c>
      <c r="E3432" s="78" t="s">
        <v>3342</v>
      </c>
      <c r="F3432" s="58" t="s">
        <v>3303</v>
      </c>
    </row>
    <row r="3433" spans="1:6">
      <c r="A3433" s="58" t="s">
        <v>2905</v>
      </c>
      <c r="B3433" s="58" t="s">
        <v>3303</v>
      </c>
      <c r="C3433" s="58" t="s">
        <v>3350</v>
      </c>
      <c r="D3433" s="59" t="s">
        <v>3345</v>
      </c>
      <c r="E3433" s="78" t="s">
        <v>3342</v>
      </c>
      <c r="F3433" s="58" t="s">
        <v>3303</v>
      </c>
    </row>
    <row r="3434" spans="1:6">
      <c r="A3434" s="58" t="s">
        <v>950</v>
      </c>
      <c r="B3434" s="58" t="s">
        <v>3303</v>
      </c>
      <c r="C3434" s="58" t="s">
        <v>3350</v>
      </c>
      <c r="D3434" s="59" t="s">
        <v>3345</v>
      </c>
      <c r="E3434" s="78" t="s">
        <v>3342</v>
      </c>
      <c r="F3434" s="58" t="s">
        <v>3303</v>
      </c>
    </row>
    <row r="3435" spans="1:6">
      <c r="A3435" s="58" t="s">
        <v>2728</v>
      </c>
      <c r="B3435" s="58" t="s">
        <v>3303</v>
      </c>
      <c r="C3435" s="58" t="s">
        <v>3350</v>
      </c>
      <c r="D3435" s="59" t="s">
        <v>3345</v>
      </c>
      <c r="E3435" s="78" t="s">
        <v>3342</v>
      </c>
      <c r="F3435" s="58" t="s">
        <v>3303</v>
      </c>
    </row>
    <row r="3436" spans="1:6">
      <c r="A3436" s="58" t="s">
        <v>2437</v>
      </c>
      <c r="B3436" s="58" t="s">
        <v>3303</v>
      </c>
      <c r="C3436" s="58" t="s">
        <v>3350</v>
      </c>
      <c r="D3436" s="59" t="s">
        <v>3345</v>
      </c>
      <c r="E3436" s="78" t="s">
        <v>3342</v>
      </c>
      <c r="F3436" s="58" t="s">
        <v>3303</v>
      </c>
    </row>
    <row r="3437" spans="1:6">
      <c r="A3437" s="58" t="s">
        <v>2866</v>
      </c>
      <c r="B3437" s="58" t="s">
        <v>3303</v>
      </c>
      <c r="C3437" s="58" t="s">
        <v>3350</v>
      </c>
      <c r="D3437" s="59" t="s">
        <v>3345</v>
      </c>
      <c r="E3437" s="78" t="s">
        <v>3342</v>
      </c>
      <c r="F3437" s="58" t="s">
        <v>3303</v>
      </c>
    </row>
    <row r="3438" spans="1:6">
      <c r="A3438" s="58" t="s">
        <v>801</v>
      </c>
      <c r="B3438" s="58" t="s">
        <v>3303</v>
      </c>
      <c r="C3438" s="58" t="s">
        <v>3350</v>
      </c>
      <c r="D3438" s="59" t="s">
        <v>3345</v>
      </c>
      <c r="E3438" s="78" t="s">
        <v>3342</v>
      </c>
      <c r="F3438" s="58" t="s">
        <v>3303</v>
      </c>
    </row>
    <row r="3439" spans="1:6">
      <c r="A3439" s="58" t="s">
        <v>572</v>
      </c>
      <c r="B3439" s="58" t="s">
        <v>3303</v>
      </c>
      <c r="C3439" s="58" t="s">
        <v>3350</v>
      </c>
      <c r="D3439" s="59" t="s">
        <v>3345</v>
      </c>
      <c r="E3439" s="78" t="s">
        <v>3342</v>
      </c>
      <c r="F3439" s="58" t="s">
        <v>3303</v>
      </c>
    </row>
    <row r="3440" spans="1:6">
      <c r="A3440" s="58" t="s">
        <v>725</v>
      </c>
      <c r="B3440" s="58" t="s">
        <v>3303</v>
      </c>
      <c r="C3440" s="58" t="s">
        <v>3350</v>
      </c>
      <c r="D3440" s="59" t="s">
        <v>3345</v>
      </c>
      <c r="E3440" s="78" t="s">
        <v>3342</v>
      </c>
      <c r="F3440" s="58" t="s">
        <v>3303</v>
      </c>
    </row>
    <row r="3441" spans="1:6">
      <c r="A3441" s="58" t="s">
        <v>861</v>
      </c>
      <c r="B3441" s="58" t="s">
        <v>3303</v>
      </c>
      <c r="C3441" s="58" t="s">
        <v>3350</v>
      </c>
      <c r="D3441" s="59" t="s">
        <v>3345</v>
      </c>
      <c r="E3441" s="78" t="s">
        <v>3342</v>
      </c>
      <c r="F3441" s="58" t="s">
        <v>3303</v>
      </c>
    </row>
    <row r="3442" spans="1:6">
      <c r="A3442" s="58" t="s">
        <v>887</v>
      </c>
      <c r="B3442" s="58" t="s">
        <v>3303</v>
      </c>
      <c r="C3442" s="58" t="s">
        <v>3350</v>
      </c>
      <c r="D3442" s="59" t="s">
        <v>3345</v>
      </c>
      <c r="E3442" s="78" t="s">
        <v>3342</v>
      </c>
      <c r="F3442" s="58" t="s">
        <v>3303</v>
      </c>
    </row>
    <row r="3443" spans="1:6">
      <c r="A3443" s="58" t="s">
        <v>726</v>
      </c>
      <c r="B3443" s="58" t="s">
        <v>3303</v>
      </c>
      <c r="C3443" s="58" t="s">
        <v>3350</v>
      </c>
      <c r="D3443" s="59" t="s">
        <v>3345</v>
      </c>
      <c r="E3443" s="78" t="s">
        <v>3342</v>
      </c>
      <c r="F3443" s="58" t="s">
        <v>3303</v>
      </c>
    </row>
    <row r="3444" spans="1:6">
      <c r="A3444" s="58" t="s">
        <v>2502</v>
      </c>
      <c r="B3444" s="58" t="s">
        <v>3303</v>
      </c>
      <c r="C3444" s="58" t="s">
        <v>3350</v>
      </c>
      <c r="D3444" s="59" t="s">
        <v>3345</v>
      </c>
      <c r="E3444" s="78" t="s">
        <v>3342</v>
      </c>
      <c r="F3444" s="58" t="s">
        <v>3303</v>
      </c>
    </row>
    <row r="3445" spans="1:6">
      <c r="A3445" s="58" t="s">
        <v>952</v>
      </c>
      <c r="B3445" s="58" t="s">
        <v>3303</v>
      </c>
      <c r="C3445" s="58" t="s">
        <v>3350</v>
      </c>
      <c r="D3445" s="59" t="s">
        <v>3345</v>
      </c>
      <c r="E3445" s="78" t="s">
        <v>3342</v>
      </c>
      <c r="F3445" s="58" t="s">
        <v>3303</v>
      </c>
    </row>
    <row r="3446" spans="1:6">
      <c r="A3446" s="58" t="s">
        <v>432</v>
      </c>
      <c r="B3446" s="58" t="s">
        <v>3303</v>
      </c>
      <c r="C3446" s="58" t="s">
        <v>3350</v>
      </c>
      <c r="D3446" s="59" t="s">
        <v>3345</v>
      </c>
      <c r="E3446" s="78" t="s">
        <v>3342</v>
      </c>
      <c r="F3446" s="58" t="s">
        <v>3303</v>
      </c>
    </row>
    <row r="3447" spans="1:6">
      <c r="A3447" s="58" t="s">
        <v>2679</v>
      </c>
      <c r="B3447" s="58" t="s">
        <v>3303</v>
      </c>
      <c r="C3447" s="58" t="s">
        <v>3350</v>
      </c>
      <c r="D3447" s="59" t="s">
        <v>3345</v>
      </c>
      <c r="E3447" s="78" t="s">
        <v>3342</v>
      </c>
      <c r="F3447" s="58" t="s">
        <v>3303</v>
      </c>
    </row>
    <row r="3448" spans="1:6">
      <c r="A3448" s="58" t="s">
        <v>384</v>
      </c>
      <c r="B3448" s="58" t="s">
        <v>3303</v>
      </c>
      <c r="C3448" s="58" t="s">
        <v>3357</v>
      </c>
      <c r="D3448" s="59" t="s">
        <v>3345</v>
      </c>
      <c r="E3448" s="78" t="s">
        <v>3342</v>
      </c>
      <c r="F3448" s="58" t="s">
        <v>3303</v>
      </c>
    </row>
    <row r="3449" spans="1:6">
      <c r="A3449" s="58" t="s">
        <v>2438</v>
      </c>
      <c r="B3449" s="58" t="s">
        <v>3303</v>
      </c>
      <c r="C3449" s="58" t="s">
        <v>3357</v>
      </c>
      <c r="D3449" s="59" t="s">
        <v>3345</v>
      </c>
      <c r="E3449" s="78" t="s">
        <v>3342</v>
      </c>
      <c r="F3449" s="58" t="s">
        <v>3303</v>
      </c>
    </row>
    <row r="3450" spans="1:6">
      <c r="A3450" s="58" t="s">
        <v>2439</v>
      </c>
      <c r="B3450" s="58" t="s">
        <v>3303</v>
      </c>
      <c r="C3450" s="58" t="s">
        <v>3357</v>
      </c>
      <c r="D3450" s="59" t="s">
        <v>3345</v>
      </c>
      <c r="E3450" s="78" t="s">
        <v>3342</v>
      </c>
      <c r="F3450" s="58" t="s">
        <v>3303</v>
      </c>
    </row>
    <row r="3451" spans="1:6">
      <c r="A3451" s="58" t="s">
        <v>608</v>
      </c>
      <c r="B3451" s="58" t="s">
        <v>3303</v>
      </c>
      <c r="C3451" s="58" t="s">
        <v>3357</v>
      </c>
      <c r="D3451" s="59" t="s">
        <v>3345</v>
      </c>
      <c r="E3451" s="78" t="s">
        <v>3342</v>
      </c>
      <c r="F3451" s="58" t="s">
        <v>3303</v>
      </c>
    </row>
    <row r="3452" spans="1:6">
      <c r="A3452" s="58" t="s">
        <v>609</v>
      </c>
      <c r="B3452" s="58" t="s">
        <v>3303</v>
      </c>
      <c r="C3452" s="58" t="s">
        <v>3357</v>
      </c>
      <c r="D3452" s="59" t="s">
        <v>3345</v>
      </c>
      <c r="E3452" s="78" t="s">
        <v>3342</v>
      </c>
      <c r="F3452" s="58" t="s">
        <v>3303</v>
      </c>
    </row>
    <row r="3453" spans="1:6">
      <c r="A3453" s="58" t="s">
        <v>578</v>
      </c>
      <c r="B3453" s="58" t="s">
        <v>3303</v>
      </c>
      <c r="C3453" s="58" t="s">
        <v>3357</v>
      </c>
      <c r="D3453" s="59" t="s">
        <v>3345</v>
      </c>
      <c r="E3453" s="78" t="s">
        <v>3342</v>
      </c>
      <c r="F3453" s="58" t="s">
        <v>3303</v>
      </c>
    </row>
    <row r="3454" spans="1:6">
      <c r="A3454" s="58" t="s">
        <v>659</v>
      </c>
      <c r="B3454" s="58" t="s">
        <v>3303</v>
      </c>
      <c r="C3454" s="58" t="s">
        <v>3357</v>
      </c>
      <c r="D3454" s="59" t="s">
        <v>3345</v>
      </c>
      <c r="E3454" s="78" t="s">
        <v>3342</v>
      </c>
      <c r="F3454" s="58" t="s">
        <v>3303</v>
      </c>
    </row>
    <row r="3455" spans="1:6">
      <c r="A3455" s="58" t="s">
        <v>579</v>
      </c>
      <c r="B3455" s="58" t="s">
        <v>3303</v>
      </c>
      <c r="C3455" s="58" t="s">
        <v>3357</v>
      </c>
      <c r="D3455" s="59" t="s">
        <v>3345</v>
      </c>
      <c r="E3455" s="78" t="s">
        <v>3342</v>
      </c>
      <c r="F3455" s="58" t="s">
        <v>3303</v>
      </c>
    </row>
    <row r="3456" spans="1:6">
      <c r="A3456" s="58" t="s">
        <v>2544</v>
      </c>
      <c r="B3456" s="58" t="s">
        <v>3303</v>
      </c>
      <c r="C3456" s="58" t="s">
        <v>3357</v>
      </c>
      <c r="D3456" s="59" t="s">
        <v>3345</v>
      </c>
      <c r="E3456" s="78" t="s">
        <v>3342</v>
      </c>
      <c r="F3456" s="58" t="s">
        <v>3303</v>
      </c>
    </row>
    <row r="3457" spans="1:6">
      <c r="A3457" s="58" t="s">
        <v>469</v>
      </c>
      <c r="B3457" s="58" t="s">
        <v>3303</v>
      </c>
      <c r="C3457" s="58" t="s">
        <v>3357</v>
      </c>
      <c r="D3457" s="59" t="s">
        <v>3345</v>
      </c>
      <c r="E3457" s="78" t="s">
        <v>3342</v>
      </c>
      <c r="F3457" s="58" t="s">
        <v>3303</v>
      </c>
    </row>
    <row r="3458" spans="1:6">
      <c r="A3458" s="58" t="s">
        <v>3171</v>
      </c>
      <c r="B3458" s="58" t="s">
        <v>3303</v>
      </c>
      <c r="C3458" s="58" t="s">
        <v>3357</v>
      </c>
      <c r="D3458" s="59" t="s">
        <v>3345</v>
      </c>
      <c r="E3458" s="78" t="s">
        <v>3342</v>
      </c>
      <c r="F3458" s="58" t="s">
        <v>3303</v>
      </c>
    </row>
    <row r="3459" spans="1:6">
      <c r="A3459" s="58" t="s">
        <v>912</v>
      </c>
      <c r="B3459" s="58" t="s">
        <v>3303</v>
      </c>
      <c r="C3459" s="58" t="s">
        <v>3357</v>
      </c>
      <c r="D3459" s="59" t="s">
        <v>3345</v>
      </c>
      <c r="E3459" s="78" t="s">
        <v>3342</v>
      </c>
      <c r="F3459" s="58" t="s">
        <v>3303</v>
      </c>
    </row>
    <row r="3460" spans="1:6">
      <c r="A3460" s="58" t="s">
        <v>804</v>
      </c>
      <c r="B3460" s="58" t="s">
        <v>3303</v>
      </c>
      <c r="C3460" s="58" t="s">
        <v>3357</v>
      </c>
      <c r="D3460" s="59" t="s">
        <v>3345</v>
      </c>
      <c r="E3460" s="78" t="s">
        <v>3342</v>
      </c>
      <c r="F3460" s="58" t="s">
        <v>3303</v>
      </c>
    </row>
    <row r="3461" spans="1:6">
      <c r="A3461" s="58" t="s">
        <v>555</v>
      </c>
      <c r="B3461" s="58" t="s">
        <v>3303</v>
      </c>
      <c r="C3461" s="58" t="s">
        <v>3357</v>
      </c>
      <c r="D3461" s="59" t="s">
        <v>3345</v>
      </c>
      <c r="E3461" s="78" t="s">
        <v>3342</v>
      </c>
      <c r="F3461" s="58" t="s">
        <v>3303</v>
      </c>
    </row>
    <row r="3462" spans="1:6">
      <c r="A3462" s="58" t="s">
        <v>2509</v>
      </c>
      <c r="B3462" s="58" t="s">
        <v>3303</v>
      </c>
      <c r="C3462" s="58" t="s">
        <v>3357</v>
      </c>
      <c r="D3462" s="59" t="s">
        <v>3345</v>
      </c>
      <c r="E3462" s="78" t="s">
        <v>3342</v>
      </c>
      <c r="F3462" s="58" t="s">
        <v>3303</v>
      </c>
    </row>
    <row r="3463" spans="1:6">
      <c r="A3463" s="58" t="s">
        <v>3146</v>
      </c>
      <c r="B3463" s="58" t="s">
        <v>3303</v>
      </c>
      <c r="C3463" s="58" t="s">
        <v>3357</v>
      </c>
      <c r="D3463" s="59" t="s">
        <v>3345</v>
      </c>
      <c r="E3463" s="78" t="s">
        <v>3342</v>
      </c>
      <c r="F3463" s="58" t="s">
        <v>3303</v>
      </c>
    </row>
    <row r="3464" spans="1:6">
      <c r="A3464" s="58" t="s">
        <v>2914</v>
      </c>
      <c r="B3464" s="58" t="s">
        <v>3303</v>
      </c>
      <c r="C3464" s="58" t="s">
        <v>3357</v>
      </c>
      <c r="D3464" s="59" t="s">
        <v>3345</v>
      </c>
      <c r="E3464" s="78" t="s">
        <v>3342</v>
      </c>
      <c r="F3464" s="58" t="s">
        <v>3303</v>
      </c>
    </row>
    <row r="3465" spans="1:6">
      <c r="A3465" s="58" t="s">
        <v>2730</v>
      </c>
      <c r="B3465" s="58" t="s">
        <v>3303</v>
      </c>
      <c r="C3465" s="58" t="s">
        <v>3357</v>
      </c>
      <c r="D3465" s="59" t="s">
        <v>3345</v>
      </c>
      <c r="E3465" s="78" t="s">
        <v>3342</v>
      </c>
      <c r="F3465" s="58" t="s">
        <v>3303</v>
      </c>
    </row>
    <row r="3466" spans="1:6">
      <c r="A3466" s="58" t="s">
        <v>2156</v>
      </c>
      <c r="B3466" s="58" t="s">
        <v>3303</v>
      </c>
      <c r="C3466" s="58" t="s">
        <v>3357</v>
      </c>
      <c r="D3466" s="59" t="s">
        <v>3345</v>
      </c>
      <c r="E3466" s="78" t="s">
        <v>3342</v>
      </c>
      <c r="F3466" s="58" t="s">
        <v>3303</v>
      </c>
    </row>
    <row r="3467" spans="1:6">
      <c r="A3467" s="58" t="s">
        <v>3253</v>
      </c>
      <c r="B3467" s="58" t="s">
        <v>3303</v>
      </c>
      <c r="C3467" s="58" t="s">
        <v>3357</v>
      </c>
      <c r="D3467" s="59" t="s">
        <v>3345</v>
      </c>
      <c r="E3467" s="78" t="s">
        <v>3342</v>
      </c>
      <c r="F3467" s="58" t="s">
        <v>3303</v>
      </c>
    </row>
    <row r="3468" spans="1:6">
      <c r="A3468" s="58" t="s">
        <v>895</v>
      </c>
      <c r="B3468" s="58" t="s">
        <v>3303</v>
      </c>
      <c r="C3468" s="58" t="s">
        <v>3357</v>
      </c>
      <c r="D3468" s="59" t="s">
        <v>3345</v>
      </c>
      <c r="E3468" s="78" t="s">
        <v>3342</v>
      </c>
      <c r="F3468" s="58" t="s">
        <v>3303</v>
      </c>
    </row>
    <row r="3469" spans="1:6">
      <c r="A3469" s="58" t="s">
        <v>2106</v>
      </c>
      <c r="B3469" s="58" t="s">
        <v>3303</v>
      </c>
      <c r="C3469" s="58" t="s">
        <v>3357</v>
      </c>
      <c r="D3469" s="59" t="s">
        <v>3345</v>
      </c>
      <c r="E3469" s="78" t="s">
        <v>3342</v>
      </c>
      <c r="F3469" s="58" t="s">
        <v>3303</v>
      </c>
    </row>
    <row r="3470" spans="1:6">
      <c r="A3470" s="58" t="s">
        <v>265</v>
      </c>
      <c r="B3470" s="58" t="s">
        <v>3303</v>
      </c>
      <c r="C3470" s="58" t="s">
        <v>3357</v>
      </c>
      <c r="D3470" s="59" t="s">
        <v>3345</v>
      </c>
      <c r="E3470" s="78" t="s">
        <v>3342</v>
      </c>
      <c r="F3470" s="58" t="s">
        <v>3303</v>
      </c>
    </row>
    <row r="3471" spans="1:6">
      <c r="A3471" s="58" t="s">
        <v>586</v>
      </c>
      <c r="B3471" s="58" t="s">
        <v>3303</v>
      </c>
      <c r="C3471" s="58" t="s">
        <v>3357</v>
      </c>
      <c r="D3471" s="59" t="s">
        <v>3345</v>
      </c>
      <c r="E3471" s="78" t="s">
        <v>3342</v>
      </c>
      <c r="F3471" s="58" t="s">
        <v>3303</v>
      </c>
    </row>
    <row r="3472" spans="1:6">
      <c r="A3472" s="58" t="s">
        <v>575</v>
      </c>
      <c r="B3472" s="58" t="s">
        <v>3303</v>
      </c>
      <c r="C3472" s="58" t="s">
        <v>3357</v>
      </c>
      <c r="D3472" s="59" t="s">
        <v>3345</v>
      </c>
      <c r="E3472" s="78" t="s">
        <v>3342</v>
      </c>
      <c r="F3472" s="58" t="s">
        <v>3303</v>
      </c>
    </row>
    <row r="3473" spans="1:6">
      <c r="A3473" s="58" t="s">
        <v>547</v>
      </c>
      <c r="B3473" s="58" t="s">
        <v>3303</v>
      </c>
      <c r="C3473" s="58" t="s">
        <v>3357</v>
      </c>
      <c r="D3473" s="59" t="s">
        <v>3345</v>
      </c>
      <c r="E3473" s="78" t="s">
        <v>3342</v>
      </c>
      <c r="F3473" s="58" t="s">
        <v>3303</v>
      </c>
    </row>
    <row r="3474" spans="1:6">
      <c r="A3474" s="58" t="s">
        <v>3183</v>
      </c>
      <c r="B3474" s="58" t="s">
        <v>3303</v>
      </c>
      <c r="C3474" s="58" t="s">
        <v>3357</v>
      </c>
      <c r="D3474" s="59" t="s">
        <v>3345</v>
      </c>
      <c r="E3474" s="78" t="s">
        <v>3342</v>
      </c>
      <c r="F3474" s="58" t="s">
        <v>3303</v>
      </c>
    </row>
    <row r="3475" spans="1:6">
      <c r="A3475" s="58" t="s">
        <v>2158</v>
      </c>
      <c r="B3475" s="58" t="s">
        <v>3303</v>
      </c>
      <c r="C3475" s="58" t="s">
        <v>3357</v>
      </c>
      <c r="D3475" s="59" t="s">
        <v>3345</v>
      </c>
      <c r="E3475" s="78" t="s">
        <v>3342</v>
      </c>
      <c r="F3475" s="58" t="s">
        <v>3303</v>
      </c>
    </row>
    <row r="3476" spans="1:6">
      <c r="A3476" s="58" t="s">
        <v>734</v>
      </c>
      <c r="B3476" s="58" t="s">
        <v>3303</v>
      </c>
      <c r="C3476" s="58" t="s">
        <v>3357</v>
      </c>
      <c r="D3476" s="59" t="s">
        <v>3345</v>
      </c>
      <c r="E3476" s="78" t="s">
        <v>3342</v>
      </c>
      <c r="F3476" s="58" t="s">
        <v>3303</v>
      </c>
    </row>
    <row r="3477" spans="1:6">
      <c r="A3477" s="58" t="s">
        <v>2435</v>
      </c>
      <c r="B3477" s="58" t="s">
        <v>3303</v>
      </c>
      <c r="C3477" s="58" t="s">
        <v>3357</v>
      </c>
      <c r="D3477" s="59" t="s">
        <v>3345</v>
      </c>
      <c r="E3477" s="78" t="s">
        <v>3342</v>
      </c>
      <c r="F3477" s="58" t="s">
        <v>3303</v>
      </c>
    </row>
    <row r="3478" spans="1:6">
      <c r="A3478" s="58" t="s">
        <v>890</v>
      </c>
      <c r="B3478" s="58" t="s">
        <v>3303</v>
      </c>
      <c r="C3478" s="58" t="s">
        <v>3357</v>
      </c>
      <c r="D3478" s="59" t="s">
        <v>3345</v>
      </c>
      <c r="E3478" s="78" t="s">
        <v>3342</v>
      </c>
      <c r="F3478" s="58" t="s">
        <v>3303</v>
      </c>
    </row>
    <row r="3479" spans="1:6">
      <c r="A3479" s="58" t="s">
        <v>978</v>
      </c>
      <c r="B3479" s="58" t="s">
        <v>3303</v>
      </c>
      <c r="C3479" s="58" t="s">
        <v>3357</v>
      </c>
      <c r="D3479" s="59" t="s">
        <v>3345</v>
      </c>
      <c r="E3479" s="78" t="s">
        <v>3342</v>
      </c>
      <c r="F3479" s="58" t="s">
        <v>3303</v>
      </c>
    </row>
    <row r="3480" spans="1:6">
      <c r="A3480" s="58" t="s">
        <v>2933</v>
      </c>
      <c r="B3480" s="58" t="s">
        <v>3303</v>
      </c>
      <c r="C3480" s="58" t="s">
        <v>3357</v>
      </c>
      <c r="D3480" s="59" t="s">
        <v>3345</v>
      </c>
      <c r="E3480" s="78" t="s">
        <v>3342</v>
      </c>
      <c r="F3480" s="58" t="s">
        <v>3303</v>
      </c>
    </row>
    <row r="3481" spans="1:6">
      <c r="A3481" s="58" t="s">
        <v>560</v>
      </c>
      <c r="B3481" s="58" t="s">
        <v>3303</v>
      </c>
      <c r="C3481" s="58" t="s">
        <v>3357</v>
      </c>
      <c r="D3481" s="59" t="s">
        <v>3345</v>
      </c>
      <c r="E3481" s="78" t="s">
        <v>3342</v>
      </c>
      <c r="F3481" s="58" t="s">
        <v>3303</v>
      </c>
    </row>
    <row r="3482" spans="1:6">
      <c r="A3482" s="58" t="s">
        <v>2920</v>
      </c>
      <c r="B3482" s="58" t="s">
        <v>3305</v>
      </c>
      <c r="C3482" s="58" t="s">
        <v>215</v>
      </c>
      <c r="D3482" s="59" t="s">
        <v>3345</v>
      </c>
      <c r="E3482" s="78" t="s">
        <v>3342</v>
      </c>
      <c r="F3482" s="58" t="s">
        <v>3305</v>
      </c>
    </row>
    <row r="3483" spans="1:6">
      <c r="A3483" s="58" t="s">
        <v>2818</v>
      </c>
      <c r="B3483" s="58" t="s">
        <v>3305</v>
      </c>
      <c r="C3483" s="58" t="s">
        <v>215</v>
      </c>
      <c r="D3483" s="59" t="s">
        <v>3345</v>
      </c>
      <c r="E3483" s="78" t="s">
        <v>3342</v>
      </c>
      <c r="F3483" s="58" t="s">
        <v>3305</v>
      </c>
    </row>
    <row r="3484" spans="1:6">
      <c r="A3484" s="58" t="s">
        <v>2445</v>
      </c>
      <c r="B3484" s="58" t="s">
        <v>3305</v>
      </c>
      <c r="C3484" s="58" t="s">
        <v>215</v>
      </c>
      <c r="D3484" s="59" t="s">
        <v>3345</v>
      </c>
      <c r="E3484" s="78" t="s">
        <v>3342</v>
      </c>
      <c r="F3484" s="58" t="s">
        <v>3305</v>
      </c>
    </row>
    <row r="3485" spans="1:6">
      <c r="A3485" s="58" t="s">
        <v>504</v>
      </c>
      <c r="B3485" s="58" t="s">
        <v>3305</v>
      </c>
      <c r="C3485" s="58" t="s">
        <v>215</v>
      </c>
      <c r="D3485" s="59" t="s">
        <v>3345</v>
      </c>
      <c r="E3485" s="78" t="s">
        <v>3342</v>
      </c>
      <c r="F3485" s="58" t="s">
        <v>3305</v>
      </c>
    </row>
    <row r="3486" spans="1:6">
      <c r="A3486" s="58" t="s">
        <v>740</v>
      </c>
      <c r="B3486" s="58" t="s">
        <v>3305</v>
      </c>
      <c r="C3486" s="58" t="s">
        <v>215</v>
      </c>
      <c r="D3486" s="59" t="s">
        <v>3345</v>
      </c>
      <c r="E3486" s="78" t="s">
        <v>3342</v>
      </c>
      <c r="F3486" s="58" t="s">
        <v>3305</v>
      </c>
    </row>
    <row r="3487" spans="1:6">
      <c r="A3487" s="58" t="s">
        <v>2113</v>
      </c>
      <c r="B3487" s="58" t="s">
        <v>3305</v>
      </c>
      <c r="C3487" s="58" t="s">
        <v>215</v>
      </c>
      <c r="D3487" s="59" t="s">
        <v>3345</v>
      </c>
      <c r="E3487" s="78" t="s">
        <v>3342</v>
      </c>
      <c r="F3487" s="58" t="s">
        <v>3305</v>
      </c>
    </row>
    <row r="3488" spans="1:6">
      <c r="A3488" s="58" t="s">
        <v>421</v>
      </c>
      <c r="B3488" s="58" t="s">
        <v>3305</v>
      </c>
      <c r="C3488" s="58" t="s">
        <v>215</v>
      </c>
      <c r="D3488" s="59" t="s">
        <v>3345</v>
      </c>
      <c r="E3488" s="78" t="s">
        <v>3342</v>
      </c>
      <c r="F3488" s="58" t="s">
        <v>3305</v>
      </c>
    </row>
    <row r="3489" spans="1:6">
      <c r="A3489" s="58" t="s">
        <v>505</v>
      </c>
      <c r="B3489" s="58" t="s">
        <v>3305</v>
      </c>
      <c r="C3489" s="58" t="s">
        <v>215</v>
      </c>
      <c r="D3489" s="59" t="s">
        <v>3345</v>
      </c>
      <c r="E3489" s="78" t="s">
        <v>3342</v>
      </c>
      <c r="F3489" s="58" t="s">
        <v>3305</v>
      </c>
    </row>
    <row r="3490" spans="1:6">
      <c r="A3490" s="58" t="s">
        <v>2568</v>
      </c>
      <c r="B3490" s="58" t="s">
        <v>3305</v>
      </c>
      <c r="C3490" s="58" t="s">
        <v>215</v>
      </c>
      <c r="D3490" s="59" t="s">
        <v>3345</v>
      </c>
      <c r="E3490" s="78" t="s">
        <v>3342</v>
      </c>
      <c r="F3490" s="58" t="s">
        <v>3305</v>
      </c>
    </row>
    <row r="3491" spans="1:6">
      <c r="A3491" s="58" t="s">
        <v>2590</v>
      </c>
      <c r="B3491" s="58" t="s">
        <v>3305</v>
      </c>
      <c r="C3491" s="58" t="s">
        <v>215</v>
      </c>
      <c r="D3491" s="59" t="s">
        <v>3345</v>
      </c>
      <c r="E3491" s="78" t="s">
        <v>3342</v>
      </c>
      <c r="F3491" s="58" t="s">
        <v>3305</v>
      </c>
    </row>
    <row r="3492" spans="1:6">
      <c r="A3492" s="58" t="s">
        <v>2819</v>
      </c>
      <c r="B3492" s="58" t="s">
        <v>3305</v>
      </c>
      <c r="C3492" s="58" t="s">
        <v>215</v>
      </c>
      <c r="D3492" s="59" t="s">
        <v>3345</v>
      </c>
      <c r="E3492" s="78" t="s">
        <v>3342</v>
      </c>
      <c r="F3492" s="58" t="s">
        <v>3305</v>
      </c>
    </row>
    <row r="3493" spans="1:6">
      <c r="A3493" s="58" t="s">
        <v>536</v>
      </c>
      <c r="B3493" s="58" t="s">
        <v>3305</v>
      </c>
      <c r="C3493" s="58" t="s">
        <v>215</v>
      </c>
      <c r="D3493" s="59" t="s">
        <v>3345</v>
      </c>
      <c r="E3493" s="78" t="s">
        <v>3342</v>
      </c>
      <c r="F3493" s="58" t="s">
        <v>3305</v>
      </c>
    </row>
    <row r="3494" spans="1:6">
      <c r="A3494" s="58" t="s">
        <v>2147</v>
      </c>
      <c r="B3494" s="58" t="s">
        <v>3305</v>
      </c>
      <c r="C3494" s="58" t="s">
        <v>215</v>
      </c>
      <c r="D3494" s="59" t="s">
        <v>3345</v>
      </c>
      <c r="E3494" s="78" t="s">
        <v>3342</v>
      </c>
      <c r="F3494" s="58" t="s">
        <v>3305</v>
      </c>
    </row>
    <row r="3495" spans="1:6">
      <c r="A3495" s="58" t="s">
        <v>592</v>
      </c>
      <c r="B3495" s="58" t="s">
        <v>3305</v>
      </c>
      <c r="C3495" s="58" t="s">
        <v>215</v>
      </c>
      <c r="D3495" s="59" t="s">
        <v>3345</v>
      </c>
      <c r="E3495" s="78" t="s">
        <v>3342</v>
      </c>
      <c r="F3495" s="58" t="s">
        <v>3305</v>
      </c>
    </row>
    <row r="3496" spans="1:6">
      <c r="A3496" s="58" t="s">
        <v>771</v>
      </c>
      <c r="B3496" s="58" t="s">
        <v>3305</v>
      </c>
      <c r="C3496" s="58" t="s">
        <v>215</v>
      </c>
      <c r="D3496" s="59" t="s">
        <v>3345</v>
      </c>
      <c r="E3496" s="78" t="s">
        <v>3342</v>
      </c>
      <c r="F3496" s="58" t="s">
        <v>3305</v>
      </c>
    </row>
    <row r="3497" spans="1:6">
      <c r="A3497" s="58" t="s">
        <v>2148</v>
      </c>
      <c r="B3497" s="58" t="s">
        <v>3305</v>
      </c>
      <c r="C3497" s="58" t="s">
        <v>215</v>
      </c>
      <c r="D3497" s="59" t="s">
        <v>3345</v>
      </c>
      <c r="E3497" s="78" t="s">
        <v>3342</v>
      </c>
      <c r="F3497" s="58" t="s">
        <v>3305</v>
      </c>
    </row>
    <row r="3498" spans="1:6">
      <c r="A3498" s="58" t="s">
        <v>2724</v>
      </c>
      <c r="B3498" s="58" t="s">
        <v>3305</v>
      </c>
      <c r="C3498" s="58" t="s">
        <v>215</v>
      </c>
      <c r="D3498" s="59" t="s">
        <v>3345</v>
      </c>
      <c r="E3498" s="78" t="s">
        <v>3342</v>
      </c>
      <c r="F3498" s="58" t="s">
        <v>3305</v>
      </c>
    </row>
    <row r="3499" spans="1:6">
      <c r="A3499" s="58" t="s">
        <v>926</v>
      </c>
      <c r="B3499" s="58" t="s">
        <v>3305</v>
      </c>
      <c r="C3499" s="58" t="s">
        <v>215</v>
      </c>
      <c r="D3499" s="59" t="s">
        <v>3345</v>
      </c>
      <c r="E3499" s="78" t="s">
        <v>3342</v>
      </c>
      <c r="F3499" s="58" t="s">
        <v>3305</v>
      </c>
    </row>
    <row r="3500" spans="1:6">
      <c r="A3500" s="58" t="s">
        <v>641</v>
      </c>
      <c r="B3500" s="58" t="s">
        <v>3305</v>
      </c>
      <c r="C3500" s="58" t="s">
        <v>215</v>
      </c>
      <c r="D3500" s="59" t="s">
        <v>3345</v>
      </c>
      <c r="E3500" s="78" t="s">
        <v>3342</v>
      </c>
      <c r="F3500" s="58" t="s">
        <v>3305</v>
      </c>
    </row>
    <row r="3501" spans="1:6">
      <c r="A3501" s="58" t="s">
        <v>741</v>
      </c>
      <c r="B3501" s="58" t="s">
        <v>3305</v>
      </c>
      <c r="C3501" s="58" t="s">
        <v>215</v>
      </c>
      <c r="D3501" s="59" t="s">
        <v>3345</v>
      </c>
      <c r="E3501" s="78" t="s">
        <v>3342</v>
      </c>
      <c r="F3501" s="58" t="s">
        <v>3305</v>
      </c>
    </row>
    <row r="3502" spans="1:6">
      <c r="A3502" s="58" t="s">
        <v>2570</v>
      </c>
      <c r="B3502" s="58" t="s">
        <v>3305</v>
      </c>
      <c r="C3502" s="58" t="s">
        <v>215</v>
      </c>
      <c r="D3502" s="59" t="s">
        <v>3345</v>
      </c>
      <c r="E3502" s="78" t="s">
        <v>3342</v>
      </c>
      <c r="F3502" s="58" t="s">
        <v>3305</v>
      </c>
    </row>
    <row r="3503" spans="1:6">
      <c r="A3503" s="58" t="s">
        <v>2924</v>
      </c>
      <c r="B3503" s="58" t="s">
        <v>3305</v>
      </c>
      <c r="C3503" s="58" t="s">
        <v>215</v>
      </c>
      <c r="D3503" s="59" t="s">
        <v>3345</v>
      </c>
      <c r="E3503" s="78" t="s">
        <v>3342</v>
      </c>
      <c r="F3503" s="58" t="s">
        <v>3305</v>
      </c>
    </row>
    <row r="3504" spans="1:6">
      <c r="A3504" s="58" t="s">
        <v>892</v>
      </c>
      <c r="B3504" s="58" t="s">
        <v>3305</v>
      </c>
      <c r="C3504" s="58" t="s">
        <v>215</v>
      </c>
      <c r="D3504" s="59" t="s">
        <v>3345</v>
      </c>
      <c r="E3504" s="78" t="s">
        <v>3342</v>
      </c>
      <c r="F3504" s="58" t="s">
        <v>3305</v>
      </c>
    </row>
    <row r="3505" spans="1:6">
      <c r="A3505" s="58" t="s">
        <v>2886</v>
      </c>
      <c r="B3505" s="58" t="s">
        <v>3305</v>
      </c>
      <c r="C3505" s="58" t="s">
        <v>215</v>
      </c>
      <c r="D3505" s="59" t="s">
        <v>3345</v>
      </c>
      <c r="E3505" s="78" t="s">
        <v>3342</v>
      </c>
      <c r="F3505" s="58" t="s">
        <v>3305</v>
      </c>
    </row>
    <row r="3506" spans="1:6">
      <c r="A3506" s="58" t="s">
        <v>2122</v>
      </c>
      <c r="B3506" s="58" t="s">
        <v>3305</v>
      </c>
      <c r="C3506" s="58" t="s">
        <v>215</v>
      </c>
      <c r="D3506" s="59" t="s">
        <v>3345</v>
      </c>
      <c r="E3506" s="78" t="s">
        <v>3342</v>
      </c>
      <c r="F3506" s="58" t="s">
        <v>3305</v>
      </c>
    </row>
    <row r="3507" spans="1:6">
      <c r="A3507" s="58" t="s">
        <v>2571</v>
      </c>
      <c r="B3507" s="58" t="s">
        <v>3305</v>
      </c>
      <c r="C3507" s="58" t="s">
        <v>215</v>
      </c>
      <c r="D3507" s="59" t="s">
        <v>3345</v>
      </c>
      <c r="E3507" s="78" t="s">
        <v>3342</v>
      </c>
      <c r="F3507" s="58" t="s">
        <v>3305</v>
      </c>
    </row>
    <row r="3508" spans="1:6">
      <c r="A3508" s="58" t="s">
        <v>427</v>
      </c>
      <c r="B3508" s="58" t="s">
        <v>3305</v>
      </c>
      <c r="C3508" s="58" t="s">
        <v>215</v>
      </c>
      <c r="D3508" s="59" t="s">
        <v>3345</v>
      </c>
      <c r="E3508" s="78" t="s">
        <v>3342</v>
      </c>
      <c r="F3508" s="58" t="s">
        <v>3305</v>
      </c>
    </row>
    <row r="3509" spans="1:6">
      <c r="A3509" s="58" t="s">
        <v>697</v>
      </c>
      <c r="B3509" s="58" t="s">
        <v>3305</v>
      </c>
      <c r="C3509" s="58" t="s">
        <v>215</v>
      </c>
      <c r="D3509" s="59" t="s">
        <v>3345</v>
      </c>
      <c r="E3509" s="78" t="s">
        <v>3342</v>
      </c>
      <c r="F3509" s="58" t="s">
        <v>3305</v>
      </c>
    </row>
    <row r="3510" spans="1:6">
      <c r="A3510" s="58" t="s">
        <v>570</v>
      </c>
      <c r="B3510" s="58" t="s">
        <v>3305</v>
      </c>
      <c r="C3510" s="58" t="s">
        <v>215</v>
      </c>
      <c r="D3510" s="59" t="s">
        <v>3345</v>
      </c>
      <c r="E3510" s="78" t="s">
        <v>3342</v>
      </c>
      <c r="F3510" s="58" t="s">
        <v>3305</v>
      </c>
    </row>
    <row r="3511" spans="1:6">
      <c r="A3511" s="58" t="s">
        <v>886</v>
      </c>
      <c r="B3511" s="58" t="s">
        <v>3305</v>
      </c>
      <c r="C3511" s="58" t="s">
        <v>215</v>
      </c>
      <c r="D3511" s="59" t="s">
        <v>3345</v>
      </c>
      <c r="E3511" s="78" t="s">
        <v>3342</v>
      </c>
      <c r="F3511" s="58" t="s">
        <v>3305</v>
      </c>
    </row>
    <row r="3512" spans="1:6">
      <c r="A3512" s="58" t="s">
        <v>848</v>
      </c>
      <c r="B3512" s="58" t="s">
        <v>3305</v>
      </c>
      <c r="C3512" s="58" t="s">
        <v>215</v>
      </c>
      <c r="D3512" s="59" t="s">
        <v>3345</v>
      </c>
      <c r="E3512" s="78" t="s">
        <v>3342</v>
      </c>
      <c r="F3512" s="58" t="s">
        <v>3305</v>
      </c>
    </row>
    <row r="3513" spans="1:6">
      <c r="A3513" s="58" t="s">
        <v>279</v>
      </c>
      <c r="B3513" s="58" t="s">
        <v>3305</v>
      </c>
      <c r="C3513" s="58" t="s">
        <v>215</v>
      </c>
      <c r="D3513" s="59" t="s">
        <v>3345</v>
      </c>
      <c r="E3513" s="78" t="s">
        <v>3342</v>
      </c>
      <c r="F3513" s="58" t="s">
        <v>3305</v>
      </c>
    </row>
    <row r="3514" spans="1:6">
      <c r="A3514" s="58" t="s">
        <v>2563</v>
      </c>
      <c r="B3514" s="58" t="s">
        <v>3305</v>
      </c>
      <c r="C3514" s="58" t="s">
        <v>215</v>
      </c>
      <c r="D3514" s="59" t="s">
        <v>3345</v>
      </c>
      <c r="E3514" s="78" t="s">
        <v>3342</v>
      </c>
      <c r="F3514" s="58" t="s">
        <v>3305</v>
      </c>
    </row>
    <row r="3515" spans="1:6">
      <c r="A3515" s="58" t="s">
        <v>893</v>
      </c>
      <c r="B3515" s="58" t="s">
        <v>3305</v>
      </c>
      <c r="C3515" s="58" t="s">
        <v>215</v>
      </c>
      <c r="D3515" s="59" t="s">
        <v>3345</v>
      </c>
      <c r="E3515" s="78" t="s">
        <v>3342</v>
      </c>
      <c r="F3515" s="58" t="s">
        <v>3305</v>
      </c>
    </row>
    <row r="3516" spans="1:6">
      <c r="A3516" s="58" t="s">
        <v>2573</v>
      </c>
      <c r="B3516" s="58" t="s">
        <v>3305</v>
      </c>
      <c r="C3516" s="58" t="s">
        <v>165</v>
      </c>
      <c r="D3516" s="59" t="s">
        <v>3345</v>
      </c>
      <c r="E3516" s="78" t="s">
        <v>3342</v>
      </c>
      <c r="F3516" s="58" t="s">
        <v>3305</v>
      </c>
    </row>
    <row r="3517" spans="1:6">
      <c r="A3517" s="58" t="s">
        <v>2778</v>
      </c>
      <c r="B3517" s="58" t="s">
        <v>3305</v>
      </c>
      <c r="C3517" s="58" t="s">
        <v>165</v>
      </c>
      <c r="D3517" s="59" t="s">
        <v>3345</v>
      </c>
      <c r="E3517" s="78" t="s">
        <v>3342</v>
      </c>
      <c r="F3517" s="58" t="s">
        <v>3305</v>
      </c>
    </row>
    <row r="3518" spans="1:6">
      <c r="A3518" s="58" t="s">
        <v>3162</v>
      </c>
      <c r="B3518" s="58" t="s">
        <v>3305</v>
      </c>
      <c r="C3518" s="58" t="s">
        <v>165</v>
      </c>
      <c r="D3518" s="59" t="s">
        <v>3345</v>
      </c>
      <c r="E3518" s="78" t="s">
        <v>3342</v>
      </c>
      <c r="F3518" s="58" t="s">
        <v>3305</v>
      </c>
    </row>
    <row r="3519" spans="1:6">
      <c r="A3519" s="58" t="s">
        <v>762</v>
      </c>
      <c r="B3519" s="58" t="s">
        <v>3305</v>
      </c>
      <c r="C3519" s="58" t="s">
        <v>165</v>
      </c>
      <c r="D3519" s="59" t="s">
        <v>3345</v>
      </c>
      <c r="E3519" s="78" t="s">
        <v>3342</v>
      </c>
      <c r="F3519" s="58" t="s">
        <v>3305</v>
      </c>
    </row>
    <row r="3520" spans="1:6">
      <c r="A3520" s="58" t="s">
        <v>434</v>
      </c>
      <c r="B3520" s="58" t="s">
        <v>3305</v>
      </c>
      <c r="C3520" s="58" t="s">
        <v>165</v>
      </c>
      <c r="D3520" s="59" t="s">
        <v>3345</v>
      </c>
      <c r="E3520" s="78" t="s">
        <v>3342</v>
      </c>
      <c r="F3520" s="58" t="s">
        <v>3305</v>
      </c>
    </row>
    <row r="3521" spans="1:6">
      <c r="A3521" s="58" t="s">
        <v>596</v>
      </c>
      <c r="B3521" s="58" t="s">
        <v>3305</v>
      </c>
      <c r="C3521" s="58" t="s">
        <v>165</v>
      </c>
      <c r="D3521" s="59" t="s">
        <v>3345</v>
      </c>
      <c r="E3521" s="78" t="s">
        <v>3342</v>
      </c>
      <c r="F3521" s="58" t="s">
        <v>3305</v>
      </c>
    </row>
    <row r="3522" spans="1:6">
      <c r="A3522" s="58" t="s">
        <v>2780</v>
      </c>
      <c r="B3522" s="58" t="s">
        <v>3305</v>
      </c>
      <c r="C3522" s="58" t="s">
        <v>165</v>
      </c>
      <c r="D3522" s="59" t="s">
        <v>3345</v>
      </c>
      <c r="E3522" s="78" t="s">
        <v>3342</v>
      </c>
      <c r="F3522" s="58" t="s">
        <v>3305</v>
      </c>
    </row>
    <row r="3523" spans="1:6">
      <c r="A3523" s="58" t="s">
        <v>2908</v>
      </c>
      <c r="B3523" s="58" t="s">
        <v>3305</v>
      </c>
      <c r="C3523" s="58" t="s">
        <v>165</v>
      </c>
      <c r="D3523" s="59" t="s">
        <v>3345</v>
      </c>
      <c r="E3523" s="78" t="s">
        <v>3342</v>
      </c>
      <c r="F3523" s="58" t="s">
        <v>3305</v>
      </c>
    </row>
    <row r="3524" spans="1:6">
      <c r="A3524" s="58" t="s">
        <v>2136</v>
      </c>
      <c r="B3524" s="58" t="s">
        <v>3305</v>
      </c>
      <c r="C3524" s="58" t="s">
        <v>165</v>
      </c>
      <c r="D3524" s="59" t="s">
        <v>3345</v>
      </c>
      <c r="E3524" s="78" t="s">
        <v>3342</v>
      </c>
      <c r="F3524" s="58" t="s">
        <v>3305</v>
      </c>
    </row>
    <row r="3525" spans="1:6">
      <c r="A3525" s="58" t="s">
        <v>776</v>
      </c>
      <c r="B3525" s="58" t="s">
        <v>3305</v>
      </c>
      <c r="C3525" s="58" t="s">
        <v>165</v>
      </c>
      <c r="D3525" s="59" t="s">
        <v>3345</v>
      </c>
      <c r="E3525" s="78" t="s">
        <v>3342</v>
      </c>
      <c r="F3525" s="58" t="s">
        <v>3305</v>
      </c>
    </row>
    <row r="3526" spans="1:6">
      <c r="A3526" s="58" t="s">
        <v>2102</v>
      </c>
      <c r="B3526" s="58" t="s">
        <v>3305</v>
      </c>
      <c r="C3526" s="58" t="s">
        <v>165</v>
      </c>
      <c r="D3526" s="59" t="s">
        <v>3345</v>
      </c>
      <c r="E3526" s="78" t="s">
        <v>3342</v>
      </c>
      <c r="F3526" s="58" t="s">
        <v>3305</v>
      </c>
    </row>
    <row r="3527" spans="1:6">
      <c r="A3527" s="58" t="s">
        <v>2827</v>
      </c>
      <c r="B3527" s="58" t="s">
        <v>3305</v>
      </c>
      <c r="C3527" s="58" t="s">
        <v>165</v>
      </c>
      <c r="D3527" s="59" t="s">
        <v>3345</v>
      </c>
      <c r="E3527" s="78" t="s">
        <v>3342</v>
      </c>
      <c r="F3527" s="58" t="s">
        <v>3305</v>
      </c>
    </row>
    <row r="3528" spans="1:6">
      <c r="A3528" s="58" t="s">
        <v>417</v>
      </c>
      <c r="B3528" s="58" t="s">
        <v>3305</v>
      </c>
      <c r="C3528" s="58" t="s">
        <v>165</v>
      </c>
      <c r="D3528" s="59" t="s">
        <v>3345</v>
      </c>
      <c r="E3528" s="78" t="s">
        <v>3342</v>
      </c>
      <c r="F3528" s="58" t="s">
        <v>3305</v>
      </c>
    </row>
    <row r="3529" spans="1:6">
      <c r="A3529" s="58" t="s">
        <v>526</v>
      </c>
      <c r="B3529" s="58" t="s">
        <v>3305</v>
      </c>
      <c r="C3529" s="58" t="s">
        <v>165</v>
      </c>
      <c r="D3529" s="59" t="s">
        <v>3345</v>
      </c>
      <c r="E3529" s="78" t="s">
        <v>3342</v>
      </c>
      <c r="F3529" s="58" t="s">
        <v>3305</v>
      </c>
    </row>
    <row r="3530" spans="1:6">
      <c r="A3530" s="58" t="s">
        <v>2529</v>
      </c>
      <c r="B3530" s="58" t="s">
        <v>3305</v>
      </c>
      <c r="C3530" s="58" t="s">
        <v>165</v>
      </c>
      <c r="D3530" s="59" t="s">
        <v>3345</v>
      </c>
      <c r="E3530" s="78" t="s">
        <v>3342</v>
      </c>
      <c r="F3530" s="58" t="s">
        <v>3305</v>
      </c>
    </row>
    <row r="3531" spans="1:6">
      <c r="A3531" s="58" t="s">
        <v>3173</v>
      </c>
      <c r="B3531" s="58" t="s">
        <v>3305</v>
      </c>
      <c r="C3531" s="58" t="s">
        <v>165</v>
      </c>
      <c r="D3531" s="59" t="s">
        <v>3345</v>
      </c>
      <c r="E3531" s="78" t="s">
        <v>3342</v>
      </c>
      <c r="F3531" s="58" t="s">
        <v>3305</v>
      </c>
    </row>
    <row r="3532" spans="1:6">
      <c r="A3532" s="58" t="s">
        <v>462</v>
      </c>
      <c r="B3532" s="58" t="s">
        <v>3305</v>
      </c>
      <c r="C3532" s="58" t="s">
        <v>165</v>
      </c>
      <c r="D3532" s="59" t="s">
        <v>3345</v>
      </c>
      <c r="E3532" s="78" t="s">
        <v>3342</v>
      </c>
      <c r="F3532" s="58" t="s">
        <v>3305</v>
      </c>
    </row>
    <row r="3533" spans="1:6">
      <c r="A3533" s="58" t="s">
        <v>2067</v>
      </c>
      <c r="B3533" s="58" t="s">
        <v>3305</v>
      </c>
      <c r="C3533" s="58" t="s">
        <v>165</v>
      </c>
      <c r="D3533" s="59" t="s">
        <v>3345</v>
      </c>
      <c r="E3533" s="78" t="s">
        <v>3342</v>
      </c>
      <c r="F3533" s="58" t="s">
        <v>3305</v>
      </c>
    </row>
    <row r="3534" spans="1:6">
      <c r="A3534" s="58" t="s">
        <v>2680</v>
      </c>
      <c r="B3534" s="58" t="s">
        <v>3305</v>
      </c>
      <c r="C3534" s="58" t="s">
        <v>165</v>
      </c>
      <c r="D3534" s="59" t="s">
        <v>3345</v>
      </c>
      <c r="E3534" s="78" t="s">
        <v>3342</v>
      </c>
      <c r="F3534" s="58" t="s">
        <v>3305</v>
      </c>
    </row>
    <row r="3535" spans="1:6">
      <c r="A3535" s="58" t="s">
        <v>763</v>
      </c>
      <c r="B3535" s="58" t="s">
        <v>3305</v>
      </c>
      <c r="C3535" s="58" t="s">
        <v>165</v>
      </c>
      <c r="D3535" s="59" t="s">
        <v>3345</v>
      </c>
      <c r="E3535" s="78" t="s">
        <v>3342</v>
      </c>
      <c r="F3535" s="58" t="s">
        <v>3305</v>
      </c>
    </row>
    <row r="3536" spans="1:6">
      <c r="A3536" s="58" t="s">
        <v>448</v>
      </c>
      <c r="B3536" s="58" t="s">
        <v>3305</v>
      </c>
      <c r="C3536" s="58" t="s">
        <v>165</v>
      </c>
      <c r="D3536" s="59" t="s">
        <v>3345</v>
      </c>
      <c r="E3536" s="78" t="s">
        <v>3342</v>
      </c>
      <c r="F3536" s="58" t="s">
        <v>3305</v>
      </c>
    </row>
    <row r="3537" spans="1:6">
      <c r="A3537" s="58" t="s">
        <v>2128</v>
      </c>
      <c r="B3537" s="58" t="s">
        <v>3305</v>
      </c>
      <c r="C3537" s="58" t="s">
        <v>165</v>
      </c>
      <c r="D3537" s="59" t="s">
        <v>3345</v>
      </c>
      <c r="E3537" s="78" t="s">
        <v>3342</v>
      </c>
      <c r="F3537" s="58" t="s">
        <v>3305</v>
      </c>
    </row>
    <row r="3538" spans="1:6">
      <c r="A3538" s="58" t="s">
        <v>557</v>
      </c>
      <c r="B3538" s="58" t="s">
        <v>3305</v>
      </c>
      <c r="C3538" s="58" t="s">
        <v>165</v>
      </c>
      <c r="D3538" s="59" t="s">
        <v>3345</v>
      </c>
      <c r="E3538" s="78" t="s">
        <v>3342</v>
      </c>
      <c r="F3538" s="58" t="s">
        <v>3305</v>
      </c>
    </row>
    <row r="3539" spans="1:6">
      <c r="A3539" s="58" t="s">
        <v>806</v>
      </c>
      <c r="B3539" s="58" t="s">
        <v>3305</v>
      </c>
      <c r="C3539" s="58" t="s">
        <v>165</v>
      </c>
      <c r="D3539" s="59" t="s">
        <v>3345</v>
      </c>
      <c r="E3539" s="78" t="s">
        <v>3342</v>
      </c>
      <c r="F3539" s="58" t="s">
        <v>3305</v>
      </c>
    </row>
    <row r="3540" spans="1:6">
      <c r="A3540" s="58" t="s">
        <v>389</v>
      </c>
      <c r="B3540" s="58" t="s">
        <v>3305</v>
      </c>
      <c r="C3540" s="58" t="s">
        <v>165</v>
      </c>
      <c r="D3540" s="59" t="s">
        <v>3345</v>
      </c>
      <c r="E3540" s="78" t="s">
        <v>3342</v>
      </c>
      <c r="F3540" s="58" t="s">
        <v>3305</v>
      </c>
    </row>
    <row r="3541" spans="1:6">
      <c r="A3541" s="58" t="s">
        <v>2902</v>
      </c>
      <c r="B3541" s="58" t="s">
        <v>3305</v>
      </c>
      <c r="C3541" s="58" t="s">
        <v>165</v>
      </c>
      <c r="D3541" s="59" t="s">
        <v>3345</v>
      </c>
      <c r="E3541" s="78" t="s">
        <v>3342</v>
      </c>
      <c r="F3541" s="58" t="s">
        <v>3305</v>
      </c>
    </row>
    <row r="3542" spans="1:6">
      <c r="A3542" s="58" t="s">
        <v>1653</v>
      </c>
      <c r="B3542" s="58" t="s">
        <v>3305</v>
      </c>
      <c r="C3542" s="58" t="s">
        <v>165</v>
      </c>
      <c r="D3542" s="59" t="s">
        <v>3345</v>
      </c>
      <c r="E3542" s="78" t="s">
        <v>3342</v>
      </c>
      <c r="F3542" s="58" t="s">
        <v>3305</v>
      </c>
    </row>
    <row r="3543" spans="1:6">
      <c r="A3543" s="58" t="s">
        <v>441</v>
      </c>
      <c r="B3543" s="58" t="s">
        <v>3305</v>
      </c>
      <c r="C3543" s="58" t="s">
        <v>165</v>
      </c>
      <c r="D3543" s="59" t="s">
        <v>3345</v>
      </c>
      <c r="E3543" s="78" t="s">
        <v>3342</v>
      </c>
      <c r="F3543" s="58" t="s">
        <v>3305</v>
      </c>
    </row>
    <row r="3544" spans="1:6">
      <c r="A3544" s="58" t="s">
        <v>2890</v>
      </c>
      <c r="B3544" s="58" t="s">
        <v>3305</v>
      </c>
      <c r="C3544" s="58" t="s">
        <v>165</v>
      </c>
      <c r="D3544" s="59" t="s">
        <v>3345</v>
      </c>
      <c r="E3544" s="78" t="s">
        <v>3342</v>
      </c>
      <c r="F3544" s="58" t="s">
        <v>3305</v>
      </c>
    </row>
    <row r="3545" spans="1:6">
      <c r="A3545" s="58" t="s">
        <v>353</v>
      </c>
      <c r="B3545" s="58" t="s">
        <v>3305</v>
      </c>
      <c r="C3545" s="58" t="s">
        <v>165</v>
      </c>
      <c r="D3545" s="59" t="s">
        <v>3345</v>
      </c>
      <c r="E3545" s="78" t="s">
        <v>3342</v>
      </c>
      <c r="F3545" s="58" t="s">
        <v>3305</v>
      </c>
    </row>
    <row r="3546" spans="1:6">
      <c r="A3546" s="58" t="s">
        <v>2130</v>
      </c>
      <c r="B3546" s="58" t="s">
        <v>3305</v>
      </c>
      <c r="C3546" s="58" t="s">
        <v>165</v>
      </c>
      <c r="D3546" s="59" t="s">
        <v>3345</v>
      </c>
      <c r="E3546" s="78" t="s">
        <v>3342</v>
      </c>
      <c r="F3546" s="58" t="s">
        <v>3305</v>
      </c>
    </row>
    <row r="3547" spans="1:6">
      <c r="A3547" s="58" t="s">
        <v>2160</v>
      </c>
      <c r="B3547" s="58" t="s">
        <v>3305</v>
      </c>
      <c r="C3547" s="58" t="s">
        <v>165</v>
      </c>
      <c r="D3547" s="59" t="s">
        <v>3345</v>
      </c>
      <c r="E3547" s="78" t="s">
        <v>3342</v>
      </c>
      <c r="F3547" s="58" t="s">
        <v>3305</v>
      </c>
    </row>
    <row r="3548" spans="1:6">
      <c r="A3548" s="58" t="s">
        <v>3038</v>
      </c>
      <c r="B3548" s="58" t="s">
        <v>3305</v>
      </c>
      <c r="C3548" s="58" t="s">
        <v>165</v>
      </c>
      <c r="D3548" s="59" t="s">
        <v>3345</v>
      </c>
      <c r="E3548" s="78" t="s">
        <v>3342</v>
      </c>
      <c r="F3548" s="58" t="s">
        <v>3305</v>
      </c>
    </row>
    <row r="3549" spans="1:6">
      <c r="A3549" s="58" t="s">
        <v>2131</v>
      </c>
      <c r="B3549" s="58" t="s">
        <v>3306</v>
      </c>
      <c r="C3549" s="58" t="s">
        <v>3356</v>
      </c>
      <c r="D3549" s="59" t="s">
        <v>3345</v>
      </c>
      <c r="E3549" s="78" t="s">
        <v>3342</v>
      </c>
      <c r="F3549" s="58" t="s">
        <v>3306</v>
      </c>
    </row>
    <row r="3550" spans="1:6">
      <c r="A3550" s="58" t="s">
        <v>630</v>
      </c>
      <c r="B3550" s="58" t="s">
        <v>3306</v>
      </c>
      <c r="C3550" s="58" t="s">
        <v>3356</v>
      </c>
      <c r="D3550" s="59" t="s">
        <v>3345</v>
      </c>
      <c r="E3550" s="78" t="s">
        <v>3342</v>
      </c>
      <c r="F3550" s="58" t="s">
        <v>3306</v>
      </c>
    </row>
    <row r="3551" spans="1:6">
      <c r="A3551" s="58" t="s">
        <v>2145</v>
      </c>
      <c r="B3551" s="58" t="s">
        <v>3306</v>
      </c>
      <c r="C3551" s="58" t="s">
        <v>3356</v>
      </c>
      <c r="D3551" s="59" t="s">
        <v>3345</v>
      </c>
      <c r="E3551" s="78" t="s">
        <v>3342</v>
      </c>
      <c r="F3551" s="58" t="s">
        <v>3306</v>
      </c>
    </row>
    <row r="3552" spans="1:6">
      <c r="A3552" s="58" t="s">
        <v>517</v>
      </c>
      <c r="B3552" s="58" t="s">
        <v>3306</v>
      </c>
      <c r="C3552" s="58" t="s">
        <v>3356</v>
      </c>
      <c r="D3552" s="59" t="s">
        <v>3345</v>
      </c>
      <c r="E3552" s="78" t="s">
        <v>3342</v>
      </c>
      <c r="F3552" s="58" t="s">
        <v>3306</v>
      </c>
    </row>
    <row r="3553" spans="1:6">
      <c r="A3553" s="58" t="s">
        <v>690</v>
      </c>
      <c r="B3553" s="58" t="s">
        <v>3306</v>
      </c>
      <c r="C3553" s="58" t="s">
        <v>3356</v>
      </c>
      <c r="D3553" s="59" t="s">
        <v>3345</v>
      </c>
      <c r="E3553" s="78" t="s">
        <v>3342</v>
      </c>
      <c r="F3553" s="58" t="s">
        <v>3306</v>
      </c>
    </row>
    <row r="3554" spans="1:6">
      <c r="A3554" s="58" t="s">
        <v>834</v>
      </c>
      <c r="B3554" s="58" t="s">
        <v>3306</v>
      </c>
      <c r="C3554" s="58" t="s">
        <v>3356</v>
      </c>
      <c r="D3554" s="59" t="s">
        <v>3345</v>
      </c>
      <c r="E3554" s="78" t="s">
        <v>3342</v>
      </c>
      <c r="F3554" s="58" t="s">
        <v>3306</v>
      </c>
    </row>
    <row r="3555" spans="1:6">
      <c r="A3555" s="58" t="s">
        <v>235</v>
      </c>
      <c r="B3555" s="58" t="s">
        <v>3306</v>
      </c>
      <c r="C3555" s="58" t="s">
        <v>3356</v>
      </c>
      <c r="D3555" s="59" t="s">
        <v>3345</v>
      </c>
      <c r="E3555" s="78" t="s">
        <v>3342</v>
      </c>
      <c r="F3555" s="58" t="s">
        <v>3306</v>
      </c>
    </row>
    <row r="3556" spans="1:6">
      <c r="A3556" s="58" t="s">
        <v>3180</v>
      </c>
      <c r="B3556" s="58" t="s">
        <v>3306</v>
      </c>
      <c r="C3556" s="58" t="s">
        <v>3356</v>
      </c>
      <c r="D3556" s="59" t="s">
        <v>3345</v>
      </c>
      <c r="E3556" s="78" t="s">
        <v>3342</v>
      </c>
      <c r="F3556" s="58" t="s">
        <v>3306</v>
      </c>
    </row>
    <row r="3557" spans="1:6">
      <c r="A3557" s="58" t="s">
        <v>614</v>
      </c>
      <c r="B3557" s="58" t="s">
        <v>3306</v>
      </c>
      <c r="C3557" s="58" t="s">
        <v>3356</v>
      </c>
      <c r="D3557" s="59" t="s">
        <v>3345</v>
      </c>
      <c r="E3557" s="78" t="s">
        <v>3342</v>
      </c>
      <c r="F3557" s="58" t="s">
        <v>3306</v>
      </c>
    </row>
    <row r="3558" spans="1:6">
      <c r="A3558" s="58" t="s">
        <v>2134</v>
      </c>
      <c r="B3558" s="58" t="s">
        <v>3306</v>
      </c>
      <c r="C3558" s="58" t="s">
        <v>3356</v>
      </c>
      <c r="D3558" s="59" t="s">
        <v>3345</v>
      </c>
      <c r="E3558" s="78" t="s">
        <v>3342</v>
      </c>
      <c r="F3558" s="58" t="s">
        <v>3306</v>
      </c>
    </row>
    <row r="3559" spans="1:6">
      <c r="A3559" s="58" t="s">
        <v>350</v>
      </c>
      <c r="B3559" s="58" t="s">
        <v>3306</v>
      </c>
      <c r="C3559" s="58" t="s">
        <v>3356</v>
      </c>
      <c r="D3559" s="59" t="s">
        <v>3345</v>
      </c>
      <c r="E3559" s="78" t="s">
        <v>3342</v>
      </c>
      <c r="F3559" s="58" t="s">
        <v>3306</v>
      </c>
    </row>
    <row r="3560" spans="1:6">
      <c r="A3560" s="58" t="s">
        <v>245</v>
      </c>
      <c r="B3560" s="58" t="s">
        <v>3306</v>
      </c>
      <c r="C3560" s="58" t="s">
        <v>3356</v>
      </c>
      <c r="D3560" s="59" t="s">
        <v>3345</v>
      </c>
      <c r="E3560" s="78" t="s">
        <v>3342</v>
      </c>
      <c r="F3560" s="58" t="s">
        <v>3306</v>
      </c>
    </row>
    <row r="3561" spans="1:6">
      <c r="A3561" s="58" t="s">
        <v>832</v>
      </c>
      <c r="B3561" s="58" t="s">
        <v>3306</v>
      </c>
      <c r="C3561" s="58" t="s">
        <v>3356</v>
      </c>
      <c r="D3561" s="59" t="s">
        <v>3345</v>
      </c>
      <c r="E3561" s="78" t="s">
        <v>3342</v>
      </c>
      <c r="F3561" s="58" t="s">
        <v>3306</v>
      </c>
    </row>
    <row r="3562" spans="1:6">
      <c r="A3562" s="58" t="s">
        <v>798</v>
      </c>
      <c r="B3562" s="58" t="s">
        <v>3306</v>
      </c>
      <c r="C3562" s="58" t="s">
        <v>3356</v>
      </c>
      <c r="D3562" s="59" t="s">
        <v>3345</v>
      </c>
      <c r="E3562" s="78" t="s">
        <v>3342</v>
      </c>
      <c r="F3562" s="58" t="s">
        <v>3306</v>
      </c>
    </row>
    <row r="3563" spans="1:6">
      <c r="A3563" s="58" t="s">
        <v>3307</v>
      </c>
      <c r="B3563" s="58" t="s">
        <v>3306</v>
      </c>
      <c r="C3563" s="58" t="s">
        <v>3356</v>
      </c>
      <c r="D3563" s="59" t="s">
        <v>3345</v>
      </c>
      <c r="E3563" s="78" t="s">
        <v>3342</v>
      </c>
      <c r="F3563" s="58" t="s">
        <v>3306</v>
      </c>
    </row>
    <row r="3564" spans="1:6">
      <c r="A3564" s="58" t="s">
        <v>2096</v>
      </c>
      <c r="B3564" s="58" t="s">
        <v>3306</v>
      </c>
      <c r="C3564" s="58" t="s">
        <v>3356</v>
      </c>
      <c r="D3564" s="59" t="s">
        <v>3345</v>
      </c>
      <c r="E3564" s="78" t="s">
        <v>3342</v>
      </c>
      <c r="F3564" s="58" t="s">
        <v>3306</v>
      </c>
    </row>
    <row r="3565" spans="1:6">
      <c r="A3565" s="58" t="s">
        <v>934</v>
      </c>
      <c r="B3565" s="58" t="s">
        <v>3306</v>
      </c>
      <c r="C3565" s="58" t="s">
        <v>3356</v>
      </c>
      <c r="D3565" s="59" t="s">
        <v>3345</v>
      </c>
      <c r="E3565" s="78" t="s">
        <v>3342</v>
      </c>
      <c r="F3565" s="58" t="s">
        <v>3306</v>
      </c>
    </row>
    <row r="3566" spans="1:6">
      <c r="A3566" s="58" t="s">
        <v>424</v>
      </c>
      <c r="B3566" s="58" t="s">
        <v>3306</v>
      </c>
      <c r="C3566" s="58" t="s">
        <v>3356</v>
      </c>
      <c r="D3566" s="59" t="s">
        <v>3345</v>
      </c>
      <c r="E3566" s="78" t="s">
        <v>3342</v>
      </c>
      <c r="F3566" s="58" t="s">
        <v>3306</v>
      </c>
    </row>
    <row r="3567" spans="1:6">
      <c r="A3567" s="58" t="s">
        <v>808</v>
      </c>
      <c r="B3567" s="58" t="s">
        <v>3306</v>
      </c>
      <c r="C3567" s="58" t="s">
        <v>3356</v>
      </c>
      <c r="D3567" s="59" t="s">
        <v>3345</v>
      </c>
      <c r="E3567" s="78" t="s">
        <v>3342</v>
      </c>
      <c r="F3567" s="58" t="s">
        <v>3306</v>
      </c>
    </row>
    <row r="3568" spans="1:6">
      <c r="A3568" s="58" t="s">
        <v>485</v>
      </c>
      <c r="B3568" s="58" t="s">
        <v>3306</v>
      </c>
      <c r="C3568" s="58" t="s">
        <v>3356</v>
      </c>
      <c r="D3568" s="59" t="s">
        <v>3345</v>
      </c>
      <c r="E3568" s="78" t="s">
        <v>3342</v>
      </c>
      <c r="F3568" s="58" t="s">
        <v>3306</v>
      </c>
    </row>
    <row r="3569" spans="1:6">
      <c r="A3569" s="58" t="s">
        <v>2123</v>
      </c>
      <c r="B3569" s="58" t="s">
        <v>3306</v>
      </c>
      <c r="C3569" s="58" t="s">
        <v>3356</v>
      </c>
      <c r="D3569" s="59" t="s">
        <v>3345</v>
      </c>
      <c r="E3569" s="78" t="s">
        <v>3342</v>
      </c>
      <c r="F3569" s="58" t="s">
        <v>3306</v>
      </c>
    </row>
    <row r="3570" spans="1:6">
      <c r="A3570" s="58" t="s">
        <v>537</v>
      </c>
      <c r="B3570" s="58" t="s">
        <v>3306</v>
      </c>
      <c r="C3570" s="58" t="s">
        <v>3356</v>
      </c>
      <c r="D3570" s="59" t="s">
        <v>3345</v>
      </c>
      <c r="E3570" s="78" t="s">
        <v>3342</v>
      </c>
      <c r="F3570" s="58" t="s">
        <v>3306</v>
      </c>
    </row>
    <row r="3571" spans="1:6">
      <c r="A3571" s="58" t="s">
        <v>946</v>
      </c>
      <c r="B3571" s="58" t="s">
        <v>3306</v>
      </c>
      <c r="C3571" s="58" t="s">
        <v>3356</v>
      </c>
      <c r="D3571" s="59" t="s">
        <v>3345</v>
      </c>
      <c r="E3571" s="78" t="s">
        <v>3342</v>
      </c>
      <c r="F3571" s="58" t="s">
        <v>3306</v>
      </c>
    </row>
    <row r="3572" spans="1:6">
      <c r="A3572" s="58" t="s">
        <v>867</v>
      </c>
      <c r="B3572" s="58" t="s">
        <v>3306</v>
      </c>
      <c r="C3572" s="58" t="s">
        <v>3356</v>
      </c>
      <c r="D3572" s="59" t="s">
        <v>3345</v>
      </c>
      <c r="E3572" s="78" t="s">
        <v>3342</v>
      </c>
      <c r="F3572" s="58" t="s">
        <v>3306</v>
      </c>
    </row>
    <row r="3573" spans="1:6">
      <c r="A3573" s="58" t="s">
        <v>2554</v>
      </c>
      <c r="B3573" s="58" t="s">
        <v>3306</v>
      </c>
      <c r="C3573" s="58" t="s">
        <v>3356</v>
      </c>
      <c r="D3573" s="59" t="s">
        <v>3345</v>
      </c>
      <c r="E3573" s="78" t="s">
        <v>3342</v>
      </c>
      <c r="F3573" s="58" t="s">
        <v>3306</v>
      </c>
    </row>
    <row r="3574" spans="1:6">
      <c r="A3574" s="58" t="s">
        <v>539</v>
      </c>
      <c r="B3574" s="58" t="s">
        <v>3306</v>
      </c>
      <c r="C3574" s="58" t="s">
        <v>3356</v>
      </c>
      <c r="D3574" s="59" t="s">
        <v>3345</v>
      </c>
      <c r="E3574" s="78" t="s">
        <v>3342</v>
      </c>
      <c r="F3574" s="58" t="s">
        <v>3306</v>
      </c>
    </row>
    <row r="3575" spans="1:6">
      <c r="A3575" s="58" t="s">
        <v>486</v>
      </c>
      <c r="B3575" s="58" t="s">
        <v>3306</v>
      </c>
      <c r="C3575" s="58" t="s">
        <v>3356</v>
      </c>
      <c r="D3575" s="59" t="s">
        <v>3345</v>
      </c>
      <c r="E3575" s="78" t="s">
        <v>3342</v>
      </c>
      <c r="F3575" s="58" t="s">
        <v>3306</v>
      </c>
    </row>
    <row r="3576" spans="1:6">
      <c r="A3576" s="58" t="s">
        <v>3254</v>
      </c>
      <c r="B3576" s="58" t="s">
        <v>3306</v>
      </c>
      <c r="C3576" s="58" t="s">
        <v>3356</v>
      </c>
      <c r="D3576" s="59" t="s">
        <v>3345</v>
      </c>
      <c r="E3576" s="78" t="s">
        <v>3342</v>
      </c>
      <c r="F3576" s="58" t="s">
        <v>3306</v>
      </c>
    </row>
    <row r="3577" spans="1:6">
      <c r="A3577" s="58" t="s">
        <v>398</v>
      </c>
      <c r="B3577" s="58" t="s">
        <v>3306</v>
      </c>
      <c r="C3577" s="58" t="s">
        <v>3356</v>
      </c>
      <c r="D3577" s="59" t="s">
        <v>3345</v>
      </c>
      <c r="E3577" s="78" t="s">
        <v>3342</v>
      </c>
      <c r="F3577" s="58" t="s">
        <v>3306</v>
      </c>
    </row>
    <row r="3578" spans="1:6">
      <c r="A3578" s="58" t="s">
        <v>3048</v>
      </c>
      <c r="B3578" s="58" t="s">
        <v>3306</v>
      </c>
      <c r="C3578" s="58" t="s">
        <v>3356</v>
      </c>
      <c r="D3578" s="59" t="s">
        <v>3345</v>
      </c>
      <c r="E3578" s="78" t="s">
        <v>3342</v>
      </c>
      <c r="F3578" s="58" t="s">
        <v>3306</v>
      </c>
    </row>
    <row r="3579" spans="1:6">
      <c r="A3579" s="58" t="s">
        <v>2983</v>
      </c>
      <c r="B3579" s="58" t="s">
        <v>3306</v>
      </c>
      <c r="C3579" s="58" t="s">
        <v>3356</v>
      </c>
      <c r="D3579" s="59" t="s">
        <v>3345</v>
      </c>
      <c r="E3579" s="78" t="s">
        <v>3342</v>
      </c>
      <c r="F3579" s="58" t="s">
        <v>3306</v>
      </c>
    </row>
    <row r="3580" spans="1:6">
      <c r="A3580" s="58" t="s">
        <v>692</v>
      </c>
      <c r="B3580" s="58" t="s">
        <v>3306</v>
      </c>
      <c r="C3580" s="58" t="s">
        <v>3356</v>
      </c>
      <c r="D3580" s="59" t="s">
        <v>3345</v>
      </c>
      <c r="E3580" s="78" t="s">
        <v>3342</v>
      </c>
      <c r="F3580" s="58" t="s">
        <v>3306</v>
      </c>
    </row>
    <row r="3581" spans="1:6">
      <c r="A3581" s="58" t="s">
        <v>543</v>
      </c>
      <c r="B3581" s="58" t="s">
        <v>3306</v>
      </c>
      <c r="C3581" s="58" t="s">
        <v>224</v>
      </c>
      <c r="D3581" s="59" t="s">
        <v>3345</v>
      </c>
      <c r="E3581" s="78" t="s">
        <v>3342</v>
      </c>
      <c r="F3581" s="58" t="s">
        <v>3306</v>
      </c>
    </row>
    <row r="3582" spans="1:6">
      <c r="A3582" s="58" t="s">
        <v>2125</v>
      </c>
      <c r="B3582" s="58" t="s">
        <v>3306</v>
      </c>
      <c r="C3582" s="58" t="s">
        <v>224</v>
      </c>
      <c r="D3582" s="59" t="s">
        <v>3345</v>
      </c>
      <c r="E3582" s="78" t="s">
        <v>3342</v>
      </c>
      <c r="F3582" s="58" t="s">
        <v>3306</v>
      </c>
    </row>
    <row r="3583" spans="1:6">
      <c r="A3583" s="58" t="s">
        <v>705</v>
      </c>
      <c r="B3583" s="58" t="s">
        <v>3306</v>
      </c>
      <c r="C3583" s="58" t="s">
        <v>224</v>
      </c>
      <c r="D3583" s="59" t="s">
        <v>3345</v>
      </c>
      <c r="E3583" s="78" t="s">
        <v>3342</v>
      </c>
      <c r="F3583" s="58" t="s">
        <v>3306</v>
      </c>
    </row>
    <row r="3584" spans="1:6">
      <c r="A3584" s="58" t="s">
        <v>868</v>
      </c>
      <c r="B3584" s="58" t="s">
        <v>3306</v>
      </c>
      <c r="C3584" s="58" t="s">
        <v>224</v>
      </c>
      <c r="D3584" s="59" t="s">
        <v>3345</v>
      </c>
      <c r="E3584" s="78" t="s">
        <v>3342</v>
      </c>
      <c r="F3584" s="58" t="s">
        <v>3306</v>
      </c>
    </row>
    <row r="3585" spans="1:6">
      <c r="A3585" s="58" t="s">
        <v>345</v>
      </c>
      <c r="B3585" s="58" t="s">
        <v>3306</v>
      </c>
      <c r="C3585" s="58" t="s">
        <v>224</v>
      </c>
      <c r="D3585" s="59" t="s">
        <v>3345</v>
      </c>
      <c r="E3585" s="78" t="s">
        <v>3342</v>
      </c>
      <c r="F3585" s="58" t="s">
        <v>3306</v>
      </c>
    </row>
    <row r="3586" spans="1:6">
      <c r="A3586" s="58" t="s">
        <v>877</v>
      </c>
      <c r="B3586" s="58" t="s">
        <v>3306</v>
      </c>
      <c r="C3586" s="58" t="s">
        <v>224</v>
      </c>
      <c r="D3586" s="59" t="s">
        <v>3345</v>
      </c>
      <c r="E3586" s="78" t="s">
        <v>3342</v>
      </c>
      <c r="F3586" s="58" t="s">
        <v>3306</v>
      </c>
    </row>
    <row r="3587" spans="1:6">
      <c r="A3587" s="58" t="s">
        <v>729</v>
      </c>
      <c r="B3587" s="58" t="s">
        <v>3306</v>
      </c>
      <c r="C3587" s="58" t="s">
        <v>224</v>
      </c>
      <c r="D3587" s="59" t="s">
        <v>3345</v>
      </c>
      <c r="E3587" s="78" t="s">
        <v>3342</v>
      </c>
      <c r="F3587" s="58" t="s">
        <v>3306</v>
      </c>
    </row>
    <row r="3588" spans="1:6">
      <c r="A3588" s="58" t="s">
        <v>460</v>
      </c>
      <c r="B3588" s="58" t="s">
        <v>3306</v>
      </c>
      <c r="C3588" s="58" t="s">
        <v>224</v>
      </c>
      <c r="D3588" s="59" t="s">
        <v>3345</v>
      </c>
      <c r="E3588" s="78" t="s">
        <v>3342</v>
      </c>
      <c r="F3588" s="58" t="s">
        <v>3306</v>
      </c>
    </row>
    <row r="3589" spans="1:6">
      <c r="A3589" s="58" t="s">
        <v>387</v>
      </c>
      <c r="B3589" s="58" t="s">
        <v>3306</v>
      </c>
      <c r="C3589" s="58" t="s">
        <v>224</v>
      </c>
      <c r="D3589" s="59" t="s">
        <v>3345</v>
      </c>
      <c r="E3589" s="78" t="s">
        <v>3342</v>
      </c>
      <c r="F3589" s="58" t="s">
        <v>3306</v>
      </c>
    </row>
    <row r="3590" spans="1:6">
      <c r="A3590" s="58" t="s">
        <v>473</v>
      </c>
      <c r="B3590" s="58" t="s">
        <v>3306</v>
      </c>
      <c r="C3590" s="58" t="s">
        <v>224</v>
      </c>
      <c r="D3590" s="59" t="s">
        <v>3345</v>
      </c>
      <c r="E3590" s="78" t="s">
        <v>3342</v>
      </c>
      <c r="F3590" s="58" t="s">
        <v>3306</v>
      </c>
    </row>
    <row r="3591" spans="1:6">
      <c r="A3591" s="58" t="s">
        <v>2127</v>
      </c>
      <c r="B3591" s="58" t="s">
        <v>3306</v>
      </c>
      <c r="C3591" s="58" t="s">
        <v>224</v>
      </c>
      <c r="D3591" s="59" t="s">
        <v>3345</v>
      </c>
      <c r="E3591" s="78" t="s">
        <v>3342</v>
      </c>
      <c r="F3591" s="58" t="s">
        <v>3306</v>
      </c>
    </row>
    <row r="3592" spans="1:6">
      <c r="A3592" s="58" t="s">
        <v>366</v>
      </c>
      <c r="B3592" s="58" t="s">
        <v>3306</v>
      </c>
      <c r="C3592" s="58" t="s">
        <v>224</v>
      </c>
      <c r="D3592" s="59" t="s">
        <v>3345</v>
      </c>
      <c r="E3592" s="78" t="s">
        <v>3342</v>
      </c>
      <c r="F3592" s="58" t="s">
        <v>3306</v>
      </c>
    </row>
    <row r="3593" spans="1:6">
      <c r="A3593" s="58" t="s">
        <v>2557</v>
      </c>
      <c r="B3593" s="58" t="s">
        <v>3306</v>
      </c>
      <c r="C3593" s="58" t="s">
        <v>224</v>
      </c>
      <c r="D3593" s="59" t="s">
        <v>3345</v>
      </c>
      <c r="E3593" s="78" t="s">
        <v>3342</v>
      </c>
      <c r="F3593" s="58" t="s">
        <v>3306</v>
      </c>
    </row>
    <row r="3594" spans="1:6">
      <c r="A3594" s="58" t="s">
        <v>2832</v>
      </c>
      <c r="B3594" s="58" t="s">
        <v>3306</v>
      </c>
      <c r="C3594" s="58" t="s">
        <v>224</v>
      </c>
      <c r="D3594" s="59" t="s">
        <v>3345</v>
      </c>
      <c r="E3594" s="78" t="s">
        <v>3342</v>
      </c>
      <c r="F3594" s="58" t="s">
        <v>3306</v>
      </c>
    </row>
    <row r="3595" spans="1:6">
      <c r="A3595" s="58" t="s">
        <v>164</v>
      </c>
      <c r="B3595" s="58" t="s">
        <v>3306</v>
      </c>
      <c r="C3595" s="58" t="s">
        <v>224</v>
      </c>
      <c r="D3595" s="59" t="s">
        <v>3345</v>
      </c>
      <c r="E3595" s="78" t="s">
        <v>3342</v>
      </c>
      <c r="F3595" s="58" t="s">
        <v>3306</v>
      </c>
    </row>
    <row r="3596" spans="1:6">
      <c r="A3596" s="58" t="s">
        <v>650</v>
      </c>
      <c r="B3596" s="58" t="s">
        <v>3306</v>
      </c>
      <c r="C3596" s="58" t="s">
        <v>224</v>
      </c>
      <c r="D3596" s="59" t="s">
        <v>3345</v>
      </c>
      <c r="E3596" s="78" t="s">
        <v>3342</v>
      </c>
      <c r="F3596" s="58" t="s">
        <v>3306</v>
      </c>
    </row>
    <row r="3597" spans="1:6">
      <c r="A3597" s="58" t="s">
        <v>2107</v>
      </c>
      <c r="B3597" s="58" t="s">
        <v>3306</v>
      </c>
      <c r="C3597" s="58" t="s">
        <v>224</v>
      </c>
      <c r="D3597" s="59" t="s">
        <v>3345</v>
      </c>
      <c r="E3597" s="78" t="s">
        <v>3342</v>
      </c>
      <c r="F3597" s="58" t="s">
        <v>3306</v>
      </c>
    </row>
    <row r="3598" spans="1:6">
      <c r="A3598" s="58" t="s">
        <v>655</v>
      </c>
      <c r="B3598" s="58" t="s">
        <v>3306</v>
      </c>
      <c r="C3598" s="58" t="s">
        <v>224</v>
      </c>
      <c r="D3598" s="59" t="s">
        <v>3345</v>
      </c>
      <c r="E3598" s="78" t="s">
        <v>3342</v>
      </c>
      <c r="F3598" s="58" t="s">
        <v>3306</v>
      </c>
    </row>
    <row r="3599" spans="1:6">
      <c r="A3599" s="58" t="s">
        <v>821</v>
      </c>
      <c r="B3599" s="58" t="s">
        <v>3306</v>
      </c>
      <c r="C3599" s="58" t="s">
        <v>224</v>
      </c>
      <c r="D3599" s="59" t="s">
        <v>3345</v>
      </c>
      <c r="E3599" s="78" t="s">
        <v>3342</v>
      </c>
      <c r="F3599" s="58" t="s">
        <v>3306</v>
      </c>
    </row>
    <row r="3600" spans="1:6">
      <c r="A3600" s="58" t="s">
        <v>391</v>
      </c>
      <c r="B3600" s="58" t="s">
        <v>3306</v>
      </c>
      <c r="C3600" s="58" t="s">
        <v>224</v>
      </c>
      <c r="D3600" s="59" t="s">
        <v>3345</v>
      </c>
      <c r="E3600" s="78" t="s">
        <v>3342</v>
      </c>
      <c r="F3600" s="58" t="s">
        <v>3306</v>
      </c>
    </row>
    <row r="3601" spans="1:6">
      <c r="A3601" s="58" t="s">
        <v>1677</v>
      </c>
      <c r="B3601" s="58" t="s">
        <v>3306</v>
      </c>
      <c r="C3601" s="58" t="s">
        <v>224</v>
      </c>
      <c r="D3601" s="59" t="s">
        <v>3345</v>
      </c>
      <c r="E3601" s="78" t="s">
        <v>3342</v>
      </c>
      <c r="F3601" s="58" t="s">
        <v>3306</v>
      </c>
    </row>
    <row r="3602" spans="1:6">
      <c r="A3602" s="58" t="s">
        <v>3045</v>
      </c>
      <c r="B3602" s="58" t="s">
        <v>3306</v>
      </c>
      <c r="C3602" s="58" t="s">
        <v>224</v>
      </c>
      <c r="D3602" s="59" t="s">
        <v>3345</v>
      </c>
      <c r="E3602" s="78" t="s">
        <v>3342</v>
      </c>
      <c r="F3602" s="58" t="s">
        <v>3306</v>
      </c>
    </row>
    <row r="3603" spans="1:6">
      <c r="A3603" s="58" t="s">
        <v>369</v>
      </c>
      <c r="B3603" s="58" t="s">
        <v>3306</v>
      </c>
      <c r="C3603" s="58" t="s">
        <v>224</v>
      </c>
      <c r="D3603" s="59" t="s">
        <v>3345</v>
      </c>
      <c r="E3603" s="78" t="s">
        <v>3342</v>
      </c>
      <c r="F3603" s="58" t="s">
        <v>3306</v>
      </c>
    </row>
    <row r="3604" spans="1:6">
      <c r="A3604" s="58" t="s">
        <v>450</v>
      </c>
      <c r="B3604" s="58" t="s">
        <v>3306</v>
      </c>
      <c r="C3604" s="58" t="s">
        <v>224</v>
      </c>
      <c r="D3604" s="59" t="s">
        <v>3345</v>
      </c>
      <c r="E3604" s="78" t="s">
        <v>3342</v>
      </c>
      <c r="F3604" s="58" t="s">
        <v>3306</v>
      </c>
    </row>
    <row r="3605" spans="1:6">
      <c r="A3605" s="58" t="s">
        <v>3255</v>
      </c>
      <c r="B3605" s="58" t="s">
        <v>3306</v>
      </c>
      <c r="C3605" s="58" t="s">
        <v>224</v>
      </c>
      <c r="D3605" s="59" t="s">
        <v>3345</v>
      </c>
      <c r="E3605" s="78" t="s">
        <v>3342</v>
      </c>
      <c r="F3605" s="58" t="s">
        <v>3306</v>
      </c>
    </row>
    <row r="3606" spans="1:6">
      <c r="A3606" s="58" t="s">
        <v>662</v>
      </c>
      <c r="B3606" s="58" t="s">
        <v>3306</v>
      </c>
      <c r="C3606" s="58" t="s">
        <v>224</v>
      </c>
      <c r="D3606" s="59" t="s">
        <v>3345</v>
      </c>
      <c r="E3606" s="78" t="s">
        <v>3342</v>
      </c>
      <c r="F3606" s="58" t="s">
        <v>3306</v>
      </c>
    </row>
    <row r="3607" spans="1:6">
      <c r="A3607" s="58" t="s">
        <v>2162</v>
      </c>
      <c r="B3607" s="58" t="s">
        <v>3306</v>
      </c>
      <c r="C3607" s="58" t="s">
        <v>224</v>
      </c>
      <c r="D3607" s="59" t="s">
        <v>3345</v>
      </c>
      <c r="E3607" s="78" t="s">
        <v>3342</v>
      </c>
      <c r="F3607" s="58" t="s">
        <v>3306</v>
      </c>
    </row>
    <row r="3608" spans="1:6">
      <c r="A3608" s="58" t="s">
        <v>3052</v>
      </c>
      <c r="B3608" s="58" t="s">
        <v>3306</v>
      </c>
      <c r="C3608" s="58" t="s">
        <v>224</v>
      </c>
      <c r="D3608" s="59" t="s">
        <v>3345</v>
      </c>
      <c r="E3608" s="78" t="s">
        <v>3342</v>
      </c>
      <c r="F3608" s="58" t="s">
        <v>3306</v>
      </c>
    </row>
    <row r="3609" spans="1:6">
      <c r="A3609" s="58" t="s">
        <v>663</v>
      </c>
      <c r="B3609" s="58" t="s">
        <v>3306</v>
      </c>
      <c r="C3609" s="58" t="s">
        <v>224</v>
      </c>
      <c r="D3609" s="59" t="s">
        <v>3345</v>
      </c>
      <c r="E3609" s="78" t="s">
        <v>3342</v>
      </c>
      <c r="F3609" s="58" t="s">
        <v>3306</v>
      </c>
    </row>
    <row r="3610" spans="1:6">
      <c r="A3610" s="58" t="s">
        <v>1628</v>
      </c>
      <c r="B3610" s="58" t="s">
        <v>3306</v>
      </c>
      <c r="C3610" s="58" t="s">
        <v>224</v>
      </c>
      <c r="D3610" s="59" t="s">
        <v>3345</v>
      </c>
      <c r="E3610" s="78" t="s">
        <v>3342</v>
      </c>
      <c r="F3610" s="58" t="s">
        <v>3306</v>
      </c>
    </row>
    <row r="3611" spans="1:6">
      <c r="A3611" s="58" t="s">
        <v>797</v>
      </c>
      <c r="B3611" s="58" t="s">
        <v>3306</v>
      </c>
      <c r="C3611" s="58" t="s">
        <v>224</v>
      </c>
      <c r="D3611" s="59" t="s">
        <v>3345</v>
      </c>
      <c r="E3611" s="78" t="s">
        <v>3342</v>
      </c>
      <c r="F3611" s="58" t="s">
        <v>3306</v>
      </c>
    </row>
    <row r="3612" spans="1:6">
      <c r="A3612" s="58" t="s">
        <v>590</v>
      </c>
      <c r="B3612" s="58" t="s">
        <v>3308</v>
      </c>
      <c r="C3612" s="58" t="s">
        <v>3353</v>
      </c>
      <c r="D3612" s="59" t="s">
        <v>3345</v>
      </c>
      <c r="E3612" s="78" t="s">
        <v>3342</v>
      </c>
      <c r="F3612" s="58" t="s">
        <v>3308</v>
      </c>
    </row>
    <row r="3613" spans="1:6">
      <c r="A3613" s="58" t="s">
        <v>348</v>
      </c>
      <c r="B3613" s="58" t="s">
        <v>3308</v>
      </c>
      <c r="C3613" s="58" t="s">
        <v>3353</v>
      </c>
      <c r="D3613" s="59" t="s">
        <v>3345</v>
      </c>
      <c r="E3613" s="78" t="s">
        <v>3342</v>
      </c>
      <c r="F3613" s="58" t="s">
        <v>3308</v>
      </c>
    </row>
    <row r="3614" spans="1:6">
      <c r="A3614" s="58" t="s">
        <v>3309</v>
      </c>
      <c r="B3614" s="58" t="s">
        <v>3308</v>
      </c>
      <c r="C3614" s="58" t="s">
        <v>3353</v>
      </c>
      <c r="D3614" s="59" t="s">
        <v>3345</v>
      </c>
      <c r="E3614" s="78" t="s">
        <v>3342</v>
      </c>
      <c r="F3614" s="58" t="s">
        <v>3308</v>
      </c>
    </row>
    <row r="3615" spans="1:6">
      <c r="A3615" s="58" t="s">
        <v>752</v>
      </c>
      <c r="B3615" s="58" t="s">
        <v>3308</v>
      </c>
      <c r="C3615" s="58" t="s">
        <v>3353</v>
      </c>
      <c r="D3615" s="59" t="s">
        <v>3345</v>
      </c>
      <c r="E3615" s="78" t="s">
        <v>3342</v>
      </c>
      <c r="F3615" s="58" t="s">
        <v>3308</v>
      </c>
    </row>
    <row r="3616" spans="1:6">
      <c r="A3616" s="58" t="s">
        <v>2513</v>
      </c>
      <c r="B3616" s="58" t="s">
        <v>3308</v>
      </c>
      <c r="C3616" s="58" t="s">
        <v>3353</v>
      </c>
      <c r="D3616" s="59" t="s">
        <v>3345</v>
      </c>
      <c r="E3616" s="78" t="s">
        <v>3342</v>
      </c>
      <c r="F3616" s="58" t="s">
        <v>3308</v>
      </c>
    </row>
    <row r="3617" spans="1:6">
      <c r="A3617" s="58" t="s">
        <v>2558</v>
      </c>
      <c r="B3617" s="58" t="s">
        <v>3308</v>
      </c>
      <c r="C3617" s="58" t="s">
        <v>3353</v>
      </c>
      <c r="D3617" s="59" t="s">
        <v>3345</v>
      </c>
      <c r="E3617" s="78" t="s">
        <v>3342</v>
      </c>
      <c r="F3617" s="58" t="s">
        <v>3308</v>
      </c>
    </row>
    <row r="3618" spans="1:6">
      <c r="A3618" s="58" t="s">
        <v>2132</v>
      </c>
      <c r="B3618" s="58" t="s">
        <v>3308</v>
      </c>
      <c r="C3618" s="58" t="s">
        <v>3353</v>
      </c>
      <c r="D3618" s="59" t="s">
        <v>3345</v>
      </c>
      <c r="E3618" s="78" t="s">
        <v>3342</v>
      </c>
      <c r="F3618" s="58" t="s">
        <v>3308</v>
      </c>
    </row>
    <row r="3619" spans="1:6">
      <c r="A3619" s="58" t="s">
        <v>665</v>
      </c>
      <c r="B3619" s="58" t="s">
        <v>3308</v>
      </c>
      <c r="C3619" s="58" t="s">
        <v>3353</v>
      </c>
      <c r="D3619" s="59" t="s">
        <v>3345</v>
      </c>
      <c r="E3619" s="78" t="s">
        <v>3342</v>
      </c>
      <c r="F3619" s="58" t="s">
        <v>3308</v>
      </c>
    </row>
    <row r="3620" spans="1:6">
      <c r="A3620" s="58" t="s">
        <v>390</v>
      </c>
      <c r="B3620" s="58" t="s">
        <v>3308</v>
      </c>
      <c r="C3620" s="58" t="s">
        <v>3353</v>
      </c>
      <c r="D3620" s="59" t="s">
        <v>3345</v>
      </c>
      <c r="E3620" s="78" t="s">
        <v>3342</v>
      </c>
      <c r="F3620" s="58" t="s">
        <v>3308</v>
      </c>
    </row>
    <row r="3621" spans="1:6">
      <c r="A3621" s="58" t="s">
        <v>372</v>
      </c>
      <c r="B3621" s="58" t="s">
        <v>3308</v>
      </c>
      <c r="C3621" s="58" t="s">
        <v>3353</v>
      </c>
      <c r="D3621" s="59" t="s">
        <v>3345</v>
      </c>
      <c r="E3621" s="78" t="s">
        <v>3342</v>
      </c>
      <c r="F3621" s="58" t="s">
        <v>3308</v>
      </c>
    </row>
    <row r="3622" spans="1:6">
      <c r="A3622" s="58" t="s">
        <v>2773</v>
      </c>
      <c r="B3622" s="58" t="s">
        <v>3308</v>
      </c>
      <c r="C3622" s="58" t="s">
        <v>3353</v>
      </c>
      <c r="D3622" s="59" t="s">
        <v>3345</v>
      </c>
      <c r="E3622" s="78" t="s">
        <v>3342</v>
      </c>
      <c r="F3622" s="58" t="s">
        <v>3308</v>
      </c>
    </row>
    <row r="3623" spans="1:6">
      <c r="A3623" s="58" t="s">
        <v>472</v>
      </c>
      <c r="B3623" s="58" t="s">
        <v>3308</v>
      </c>
      <c r="C3623" s="58" t="s">
        <v>3353</v>
      </c>
      <c r="D3623" s="59" t="s">
        <v>3345</v>
      </c>
      <c r="E3623" s="78" t="s">
        <v>3342</v>
      </c>
      <c r="F3623" s="58" t="s">
        <v>3308</v>
      </c>
    </row>
    <row r="3624" spans="1:6">
      <c r="A3624" s="58" t="s">
        <v>2117</v>
      </c>
      <c r="B3624" s="58" t="s">
        <v>3308</v>
      </c>
      <c r="C3624" s="58" t="s">
        <v>3353</v>
      </c>
      <c r="D3624" s="59" t="s">
        <v>3345</v>
      </c>
      <c r="E3624" s="78" t="s">
        <v>3342</v>
      </c>
      <c r="F3624" s="58" t="s">
        <v>3308</v>
      </c>
    </row>
    <row r="3625" spans="1:6">
      <c r="A3625" s="58" t="s">
        <v>875</v>
      </c>
      <c r="B3625" s="58" t="s">
        <v>3308</v>
      </c>
      <c r="C3625" s="58" t="s">
        <v>3353</v>
      </c>
      <c r="D3625" s="59" t="s">
        <v>3345</v>
      </c>
      <c r="E3625" s="78" t="s">
        <v>3342</v>
      </c>
      <c r="F3625" s="58" t="s">
        <v>3308</v>
      </c>
    </row>
    <row r="3626" spans="1:6">
      <c r="A3626" s="58" t="s">
        <v>704</v>
      </c>
      <c r="B3626" s="58" t="s">
        <v>3308</v>
      </c>
      <c r="C3626" s="58" t="s">
        <v>3353</v>
      </c>
      <c r="D3626" s="59" t="s">
        <v>3345</v>
      </c>
      <c r="E3626" s="78" t="s">
        <v>3342</v>
      </c>
      <c r="F3626" s="58" t="s">
        <v>3308</v>
      </c>
    </row>
    <row r="3627" spans="1:6">
      <c r="A3627" s="58" t="s">
        <v>2774</v>
      </c>
      <c r="B3627" s="58" t="s">
        <v>3308</v>
      </c>
      <c r="C3627" s="58" t="s">
        <v>3353</v>
      </c>
      <c r="D3627" s="59" t="s">
        <v>3345</v>
      </c>
      <c r="E3627" s="78" t="s">
        <v>3342</v>
      </c>
      <c r="F3627" s="58" t="s">
        <v>3308</v>
      </c>
    </row>
    <row r="3628" spans="1:6">
      <c r="A3628" s="58" t="s">
        <v>2837</v>
      </c>
      <c r="B3628" s="58" t="s">
        <v>3308</v>
      </c>
      <c r="C3628" s="58" t="s">
        <v>3353</v>
      </c>
      <c r="D3628" s="59" t="s">
        <v>3345</v>
      </c>
      <c r="E3628" s="78" t="s">
        <v>3342</v>
      </c>
      <c r="F3628" s="58" t="s">
        <v>3308</v>
      </c>
    </row>
    <row r="3629" spans="1:6">
      <c r="A3629" s="58" t="s">
        <v>2593</v>
      </c>
      <c r="B3629" s="58" t="s">
        <v>3308</v>
      </c>
      <c r="C3629" s="58" t="s">
        <v>3353</v>
      </c>
      <c r="D3629" s="59" t="s">
        <v>3345</v>
      </c>
      <c r="E3629" s="78" t="s">
        <v>3342</v>
      </c>
      <c r="F3629" s="58" t="s">
        <v>3308</v>
      </c>
    </row>
    <row r="3630" spans="1:6">
      <c r="A3630" s="58" t="s">
        <v>2514</v>
      </c>
      <c r="B3630" s="58" t="s">
        <v>3308</v>
      </c>
      <c r="C3630" s="58" t="s">
        <v>3353</v>
      </c>
      <c r="D3630" s="59" t="s">
        <v>3345</v>
      </c>
      <c r="E3630" s="78" t="s">
        <v>3342</v>
      </c>
      <c r="F3630" s="58" t="s">
        <v>3308</v>
      </c>
    </row>
    <row r="3631" spans="1:6">
      <c r="A3631" s="58" t="s">
        <v>1650</v>
      </c>
      <c r="B3631" s="58" t="s">
        <v>3308</v>
      </c>
      <c r="C3631" s="58" t="s">
        <v>3353</v>
      </c>
      <c r="D3631" s="59" t="s">
        <v>3345</v>
      </c>
      <c r="E3631" s="78" t="s">
        <v>3342</v>
      </c>
      <c r="F3631" s="58" t="s">
        <v>3308</v>
      </c>
    </row>
    <row r="3632" spans="1:6">
      <c r="A3632" s="58" t="s">
        <v>742</v>
      </c>
      <c r="B3632" s="58" t="s">
        <v>3308</v>
      </c>
      <c r="C3632" s="58" t="s">
        <v>3353</v>
      </c>
      <c r="D3632" s="59" t="s">
        <v>3345</v>
      </c>
      <c r="E3632" s="78" t="s">
        <v>3342</v>
      </c>
      <c r="F3632" s="58" t="s">
        <v>3308</v>
      </c>
    </row>
    <row r="3633" spans="1:6">
      <c r="A3633" s="58" t="s">
        <v>642</v>
      </c>
      <c r="B3633" s="58" t="s">
        <v>3308</v>
      </c>
      <c r="C3633" s="58" t="s">
        <v>3353</v>
      </c>
      <c r="D3633" s="59" t="s">
        <v>3345</v>
      </c>
      <c r="E3633" s="78" t="s">
        <v>3342</v>
      </c>
      <c r="F3633" s="58" t="s">
        <v>3308</v>
      </c>
    </row>
    <row r="3634" spans="1:6">
      <c r="A3634" s="58" t="s">
        <v>411</v>
      </c>
      <c r="B3634" s="58" t="s">
        <v>3308</v>
      </c>
      <c r="C3634" s="58" t="s">
        <v>3353</v>
      </c>
      <c r="D3634" s="59" t="s">
        <v>3345</v>
      </c>
      <c r="E3634" s="78" t="s">
        <v>3342</v>
      </c>
      <c r="F3634" s="58" t="s">
        <v>3308</v>
      </c>
    </row>
    <row r="3635" spans="1:6">
      <c r="A3635" s="58" t="s">
        <v>2164</v>
      </c>
      <c r="B3635" s="58" t="s">
        <v>3308</v>
      </c>
      <c r="C3635" s="58" t="s">
        <v>3353</v>
      </c>
      <c r="D3635" s="59" t="s">
        <v>3345</v>
      </c>
      <c r="E3635" s="78" t="s">
        <v>3342</v>
      </c>
      <c r="F3635" s="58" t="s">
        <v>3308</v>
      </c>
    </row>
    <row r="3636" spans="1:6">
      <c r="A3636" s="58" t="s">
        <v>583</v>
      </c>
      <c r="B3636" s="58" t="s">
        <v>3308</v>
      </c>
      <c r="C3636" s="58" t="s">
        <v>3353</v>
      </c>
      <c r="D3636" s="59" t="s">
        <v>3345</v>
      </c>
      <c r="E3636" s="78" t="s">
        <v>3342</v>
      </c>
      <c r="F3636" s="58" t="s">
        <v>3308</v>
      </c>
    </row>
    <row r="3637" spans="1:6">
      <c r="A3637" s="58" t="s">
        <v>445</v>
      </c>
      <c r="B3637" s="58" t="s">
        <v>3308</v>
      </c>
      <c r="C3637" s="58" t="s">
        <v>3353</v>
      </c>
      <c r="D3637" s="59" t="s">
        <v>3345</v>
      </c>
      <c r="E3637" s="78" t="s">
        <v>3342</v>
      </c>
      <c r="F3637" s="58" t="s">
        <v>3308</v>
      </c>
    </row>
    <row r="3638" spans="1:6">
      <c r="A3638" s="58" t="s">
        <v>951</v>
      </c>
      <c r="B3638" s="58" t="s">
        <v>3308</v>
      </c>
      <c r="C3638" s="58" t="s">
        <v>3353</v>
      </c>
      <c r="D3638" s="59" t="s">
        <v>3345</v>
      </c>
      <c r="E3638" s="78" t="s">
        <v>3342</v>
      </c>
      <c r="F3638" s="58" t="s">
        <v>3308</v>
      </c>
    </row>
    <row r="3639" spans="1:6">
      <c r="A3639" s="58" t="s">
        <v>696</v>
      </c>
      <c r="B3639" s="58" t="s">
        <v>3308</v>
      </c>
      <c r="C3639" s="58" t="s">
        <v>3353</v>
      </c>
      <c r="D3639" s="59" t="s">
        <v>3345</v>
      </c>
      <c r="E3639" s="78" t="s">
        <v>3342</v>
      </c>
      <c r="F3639" s="58" t="s">
        <v>3308</v>
      </c>
    </row>
    <row r="3640" spans="1:6">
      <c r="A3640" s="58" t="s">
        <v>468</v>
      </c>
      <c r="B3640" s="58" t="s">
        <v>3308</v>
      </c>
      <c r="C3640" s="58" t="s">
        <v>3353</v>
      </c>
      <c r="D3640" s="59" t="s">
        <v>3345</v>
      </c>
      <c r="E3640" s="78" t="s">
        <v>3342</v>
      </c>
      <c r="F3640" s="58" t="s">
        <v>3308</v>
      </c>
    </row>
    <row r="3641" spans="1:6">
      <c r="A3641" s="58" t="s">
        <v>761</v>
      </c>
      <c r="B3641" s="58" t="s">
        <v>3308</v>
      </c>
      <c r="C3641" s="58" t="s">
        <v>3353</v>
      </c>
      <c r="D3641" s="59" t="s">
        <v>3345</v>
      </c>
      <c r="E3641" s="78" t="s">
        <v>3342</v>
      </c>
      <c r="F3641" s="58" t="s">
        <v>3308</v>
      </c>
    </row>
    <row r="3642" spans="1:6">
      <c r="A3642" s="58" t="s">
        <v>382</v>
      </c>
      <c r="B3642" s="58" t="s">
        <v>3308</v>
      </c>
      <c r="C3642" s="58" t="s">
        <v>3353</v>
      </c>
      <c r="D3642" s="59" t="s">
        <v>3345</v>
      </c>
      <c r="E3642" s="78" t="s">
        <v>3342</v>
      </c>
      <c r="F3642" s="58" t="s">
        <v>3308</v>
      </c>
    </row>
    <row r="3643" spans="1:6">
      <c r="A3643" s="58" t="s">
        <v>430</v>
      </c>
      <c r="B3643" s="58" t="s">
        <v>3308</v>
      </c>
      <c r="C3643" s="58" t="s">
        <v>3353</v>
      </c>
      <c r="D3643" s="59" t="s">
        <v>3345</v>
      </c>
      <c r="E3643" s="78" t="s">
        <v>3342</v>
      </c>
      <c r="F3643" s="58" t="s">
        <v>3308</v>
      </c>
    </row>
    <row r="3644" spans="1:6">
      <c r="A3644" s="58" t="s">
        <v>3175</v>
      </c>
      <c r="B3644" s="58" t="s">
        <v>3308</v>
      </c>
      <c r="C3644" s="58" t="s">
        <v>3353</v>
      </c>
      <c r="D3644" s="59" t="s">
        <v>3345</v>
      </c>
      <c r="E3644" s="78" t="s">
        <v>3342</v>
      </c>
      <c r="F3644" s="58" t="s">
        <v>3308</v>
      </c>
    </row>
    <row r="3645" spans="1:6">
      <c r="A3645" s="58" t="s">
        <v>2564</v>
      </c>
      <c r="B3645" s="58" t="s">
        <v>3308</v>
      </c>
      <c r="C3645" s="58" t="s">
        <v>3353</v>
      </c>
      <c r="D3645" s="59" t="s">
        <v>3345</v>
      </c>
      <c r="E3645" s="78" t="s">
        <v>3342</v>
      </c>
      <c r="F3645" s="58" t="s">
        <v>3308</v>
      </c>
    </row>
    <row r="3646" spans="1:6">
      <c r="A3646" s="58" t="s">
        <v>383</v>
      </c>
      <c r="B3646" s="58" t="s">
        <v>3308</v>
      </c>
      <c r="C3646" s="58" t="s">
        <v>3354</v>
      </c>
      <c r="D3646" s="59" t="s">
        <v>3345</v>
      </c>
      <c r="E3646" s="78" t="s">
        <v>3342</v>
      </c>
      <c r="F3646" s="58" t="s">
        <v>3308</v>
      </c>
    </row>
    <row r="3647" spans="1:6">
      <c r="A3647" s="58" t="s">
        <v>413</v>
      </c>
      <c r="B3647" s="58" t="s">
        <v>3308</v>
      </c>
      <c r="C3647" s="58" t="s">
        <v>3354</v>
      </c>
      <c r="D3647" s="59" t="s">
        <v>3345</v>
      </c>
      <c r="E3647" s="78" t="s">
        <v>3342</v>
      </c>
      <c r="F3647" s="58" t="s">
        <v>3308</v>
      </c>
    </row>
    <row r="3648" spans="1:6">
      <c r="A3648" s="58" t="s">
        <v>594</v>
      </c>
      <c r="B3648" s="58" t="s">
        <v>3308</v>
      </c>
      <c r="C3648" s="58" t="s">
        <v>3354</v>
      </c>
      <c r="D3648" s="59" t="s">
        <v>3345</v>
      </c>
      <c r="E3648" s="78" t="s">
        <v>3342</v>
      </c>
      <c r="F3648" s="58" t="s">
        <v>3308</v>
      </c>
    </row>
    <row r="3649" spans="1:6">
      <c r="A3649" s="58" t="s">
        <v>920</v>
      </c>
      <c r="B3649" s="58" t="s">
        <v>3308</v>
      </c>
      <c r="C3649" s="58" t="s">
        <v>3354</v>
      </c>
      <c r="D3649" s="59" t="s">
        <v>3345</v>
      </c>
      <c r="E3649" s="78" t="s">
        <v>3342</v>
      </c>
      <c r="F3649" s="58" t="s">
        <v>3308</v>
      </c>
    </row>
    <row r="3650" spans="1:6">
      <c r="A3650" s="58" t="s">
        <v>456</v>
      </c>
      <c r="B3650" s="58" t="s">
        <v>3308</v>
      </c>
      <c r="C3650" s="58" t="s">
        <v>3354</v>
      </c>
      <c r="D3650" s="59" t="s">
        <v>3345</v>
      </c>
      <c r="E3650" s="78" t="s">
        <v>3342</v>
      </c>
      <c r="F3650" s="58" t="s">
        <v>3308</v>
      </c>
    </row>
    <row r="3651" spans="1:6">
      <c r="A3651" s="58" t="s">
        <v>3138</v>
      </c>
      <c r="B3651" s="58" t="s">
        <v>3308</v>
      </c>
      <c r="C3651" s="58" t="s">
        <v>3354</v>
      </c>
      <c r="D3651" s="59" t="s">
        <v>3345</v>
      </c>
      <c r="E3651" s="78" t="s">
        <v>3342</v>
      </c>
      <c r="F3651" s="58" t="s">
        <v>3308</v>
      </c>
    </row>
    <row r="3652" spans="1:6">
      <c r="A3652" s="58" t="s">
        <v>542</v>
      </c>
      <c r="B3652" s="58" t="s">
        <v>3308</v>
      </c>
      <c r="C3652" s="58" t="s">
        <v>3354</v>
      </c>
      <c r="D3652" s="59" t="s">
        <v>3345</v>
      </c>
      <c r="E3652" s="78" t="s">
        <v>3342</v>
      </c>
      <c r="F3652" s="58" t="s">
        <v>3308</v>
      </c>
    </row>
    <row r="3653" spans="1:6">
      <c r="A3653" s="58" t="s">
        <v>647</v>
      </c>
      <c r="B3653" s="58" t="s">
        <v>3308</v>
      </c>
      <c r="C3653" s="58" t="s">
        <v>3354</v>
      </c>
      <c r="D3653" s="59" t="s">
        <v>3345</v>
      </c>
      <c r="E3653" s="78" t="s">
        <v>3342</v>
      </c>
      <c r="F3653" s="58" t="s">
        <v>3308</v>
      </c>
    </row>
    <row r="3654" spans="1:6">
      <c r="A3654" s="58" t="s">
        <v>1625</v>
      </c>
      <c r="B3654" s="58" t="s">
        <v>3308</v>
      </c>
      <c r="C3654" s="58" t="s">
        <v>3354</v>
      </c>
      <c r="D3654" s="59" t="s">
        <v>3345</v>
      </c>
      <c r="E3654" s="78" t="s">
        <v>3342</v>
      </c>
      <c r="F3654" s="58" t="s">
        <v>3308</v>
      </c>
    </row>
    <row r="3655" spans="1:6">
      <c r="A3655" s="58" t="s">
        <v>2154</v>
      </c>
      <c r="B3655" s="58" t="s">
        <v>3308</v>
      </c>
      <c r="C3655" s="58" t="s">
        <v>3354</v>
      </c>
      <c r="D3655" s="59" t="s">
        <v>3345</v>
      </c>
      <c r="E3655" s="78" t="s">
        <v>3342</v>
      </c>
      <c r="F3655" s="58" t="s">
        <v>3308</v>
      </c>
    </row>
    <row r="3656" spans="1:6">
      <c r="A3656" s="58" t="s">
        <v>545</v>
      </c>
      <c r="B3656" s="58" t="s">
        <v>3308</v>
      </c>
      <c r="C3656" s="58" t="s">
        <v>3354</v>
      </c>
      <c r="D3656" s="59" t="s">
        <v>3345</v>
      </c>
      <c r="E3656" s="78" t="s">
        <v>3342</v>
      </c>
      <c r="F3656" s="58" t="s">
        <v>3308</v>
      </c>
    </row>
    <row r="3657" spans="1:6">
      <c r="A3657" s="58" t="s">
        <v>471</v>
      </c>
      <c r="B3657" s="58" t="s">
        <v>3308</v>
      </c>
      <c r="C3657" s="58" t="s">
        <v>3354</v>
      </c>
      <c r="D3657" s="59" t="s">
        <v>3345</v>
      </c>
      <c r="E3657" s="78" t="s">
        <v>3342</v>
      </c>
      <c r="F3657" s="58" t="s">
        <v>3308</v>
      </c>
    </row>
    <row r="3658" spans="1:6">
      <c r="A3658" s="58" t="s">
        <v>351</v>
      </c>
      <c r="B3658" s="58" t="s">
        <v>3308</v>
      </c>
      <c r="C3658" s="58" t="s">
        <v>3354</v>
      </c>
      <c r="D3658" s="59" t="s">
        <v>3345</v>
      </c>
      <c r="E3658" s="78" t="s">
        <v>3342</v>
      </c>
      <c r="F3658" s="58" t="s">
        <v>3308</v>
      </c>
    </row>
    <row r="3659" spans="1:6">
      <c r="A3659" s="58" t="s">
        <v>648</v>
      </c>
      <c r="B3659" s="58" t="s">
        <v>3308</v>
      </c>
      <c r="C3659" s="58" t="s">
        <v>3354</v>
      </c>
      <c r="D3659" s="59" t="s">
        <v>3345</v>
      </c>
      <c r="E3659" s="78" t="s">
        <v>3342</v>
      </c>
      <c r="F3659" s="58" t="s">
        <v>3308</v>
      </c>
    </row>
    <row r="3660" spans="1:6">
      <c r="A3660" s="58" t="s">
        <v>649</v>
      </c>
      <c r="B3660" s="58" t="s">
        <v>3308</v>
      </c>
      <c r="C3660" s="58" t="s">
        <v>3354</v>
      </c>
      <c r="D3660" s="59" t="s">
        <v>3345</v>
      </c>
      <c r="E3660" s="78" t="s">
        <v>3342</v>
      </c>
      <c r="F3660" s="58" t="s">
        <v>3308</v>
      </c>
    </row>
    <row r="3661" spans="1:6">
      <c r="A3661" s="58" t="s">
        <v>358</v>
      </c>
      <c r="B3661" s="58" t="s">
        <v>3308</v>
      </c>
      <c r="C3661" s="58" t="s">
        <v>3354</v>
      </c>
      <c r="D3661" s="59" t="s">
        <v>3345</v>
      </c>
      <c r="E3661" s="78" t="s">
        <v>3342</v>
      </c>
      <c r="F3661" s="58" t="s">
        <v>3308</v>
      </c>
    </row>
    <row r="3662" spans="1:6">
      <c r="A3662" s="58" t="s">
        <v>700</v>
      </c>
      <c r="B3662" s="58" t="s">
        <v>3308</v>
      </c>
      <c r="C3662" s="58" t="s">
        <v>3354</v>
      </c>
      <c r="D3662" s="59" t="s">
        <v>3345</v>
      </c>
      <c r="E3662" s="78" t="s">
        <v>3342</v>
      </c>
      <c r="F3662" s="58" t="s">
        <v>3308</v>
      </c>
    </row>
    <row r="3663" spans="1:6">
      <c r="A3663" s="58" t="s">
        <v>1987</v>
      </c>
      <c r="B3663" s="58" t="s">
        <v>3308</v>
      </c>
      <c r="C3663" s="58" t="s">
        <v>3354</v>
      </c>
      <c r="D3663" s="59" t="s">
        <v>3345</v>
      </c>
      <c r="E3663" s="78" t="s">
        <v>3342</v>
      </c>
      <c r="F3663" s="58" t="s">
        <v>3308</v>
      </c>
    </row>
    <row r="3664" spans="1:6">
      <c r="A3664" s="58" t="s">
        <v>852</v>
      </c>
      <c r="B3664" s="58" t="s">
        <v>3308</v>
      </c>
      <c r="C3664" s="58" t="s">
        <v>3354</v>
      </c>
      <c r="D3664" s="59" t="s">
        <v>3345</v>
      </c>
      <c r="E3664" s="78" t="s">
        <v>3342</v>
      </c>
      <c r="F3664" s="58" t="s">
        <v>3308</v>
      </c>
    </row>
    <row r="3665" spans="1:6">
      <c r="A3665" s="58" t="s">
        <v>292</v>
      </c>
      <c r="B3665" s="58" t="s">
        <v>3308</v>
      </c>
      <c r="C3665" s="58" t="s">
        <v>3354</v>
      </c>
      <c r="D3665" s="59" t="s">
        <v>3345</v>
      </c>
      <c r="E3665" s="78" t="s">
        <v>3342</v>
      </c>
      <c r="F3665" s="58" t="s">
        <v>3308</v>
      </c>
    </row>
    <row r="3666" spans="1:6">
      <c r="A3666" s="58" t="s">
        <v>352</v>
      </c>
      <c r="B3666" s="58" t="s">
        <v>3308</v>
      </c>
      <c r="C3666" s="58" t="s">
        <v>3354</v>
      </c>
      <c r="D3666" s="59" t="s">
        <v>3345</v>
      </c>
      <c r="E3666" s="78" t="s">
        <v>3342</v>
      </c>
      <c r="F3666" s="58" t="s">
        <v>3308</v>
      </c>
    </row>
    <row r="3667" spans="1:6">
      <c r="A3667" s="58" t="s">
        <v>2872</v>
      </c>
      <c r="B3667" s="58" t="s">
        <v>3308</v>
      </c>
      <c r="C3667" s="58" t="s">
        <v>3354</v>
      </c>
      <c r="D3667" s="59" t="s">
        <v>3345</v>
      </c>
      <c r="E3667" s="78" t="s">
        <v>3342</v>
      </c>
      <c r="F3667" s="58" t="s">
        <v>3308</v>
      </c>
    </row>
    <row r="3668" spans="1:6">
      <c r="A3668" s="58" t="s">
        <v>474</v>
      </c>
      <c r="B3668" s="58" t="s">
        <v>3308</v>
      </c>
      <c r="C3668" s="58" t="s">
        <v>3354</v>
      </c>
      <c r="D3668" s="59" t="s">
        <v>3345</v>
      </c>
      <c r="E3668" s="78" t="s">
        <v>3342</v>
      </c>
      <c r="F3668" s="58" t="s">
        <v>3308</v>
      </c>
    </row>
    <row r="3669" spans="1:6">
      <c r="A3669" s="58" t="s">
        <v>2518</v>
      </c>
      <c r="B3669" s="58" t="s">
        <v>3308</v>
      </c>
      <c r="C3669" s="58" t="s">
        <v>3354</v>
      </c>
      <c r="D3669" s="59" t="s">
        <v>3345</v>
      </c>
      <c r="E3669" s="78" t="s">
        <v>3342</v>
      </c>
      <c r="F3669" s="58" t="s">
        <v>3308</v>
      </c>
    </row>
    <row r="3670" spans="1:6">
      <c r="A3670" s="58" t="s">
        <v>587</v>
      </c>
      <c r="B3670" s="58" t="s">
        <v>3308</v>
      </c>
      <c r="C3670" s="58" t="s">
        <v>3354</v>
      </c>
      <c r="D3670" s="59" t="s">
        <v>3345</v>
      </c>
      <c r="E3670" s="78" t="s">
        <v>3342</v>
      </c>
      <c r="F3670" s="58" t="s">
        <v>3308</v>
      </c>
    </row>
    <row r="3671" spans="1:6">
      <c r="A3671" s="58" t="s">
        <v>3140</v>
      </c>
      <c r="B3671" s="58" t="s">
        <v>3308</v>
      </c>
      <c r="C3671" s="58" t="s">
        <v>3354</v>
      </c>
      <c r="D3671" s="59" t="s">
        <v>3345</v>
      </c>
      <c r="E3671" s="78" t="s">
        <v>3342</v>
      </c>
      <c r="F3671" s="58" t="s">
        <v>3308</v>
      </c>
    </row>
    <row r="3672" spans="1:6">
      <c r="A3672" s="58" t="s">
        <v>241</v>
      </c>
      <c r="B3672" s="58" t="s">
        <v>3308</v>
      </c>
      <c r="C3672" s="58" t="s">
        <v>3354</v>
      </c>
      <c r="D3672" s="59" t="s">
        <v>3345</v>
      </c>
      <c r="E3672" s="78" t="s">
        <v>3342</v>
      </c>
      <c r="F3672" s="58" t="s">
        <v>3308</v>
      </c>
    </row>
    <row r="3673" spans="1:6">
      <c r="A3673" s="58" t="s">
        <v>3178</v>
      </c>
      <c r="B3673" s="58" t="s">
        <v>3308</v>
      </c>
      <c r="C3673" s="58" t="s">
        <v>3354</v>
      </c>
      <c r="D3673" s="59" t="s">
        <v>3345</v>
      </c>
      <c r="E3673" s="78" t="s">
        <v>3342</v>
      </c>
      <c r="F3673" s="58" t="s">
        <v>3308</v>
      </c>
    </row>
    <row r="3674" spans="1:6">
      <c r="A3674" s="58" t="s">
        <v>2129</v>
      </c>
      <c r="B3674" s="58" t="s">
        <v>3308</v>
      </c>
      <c r="C3674" s="58" t="s">
        <v>3354</v>
      </c>
      <c r="D3674" s="59" t="s">
        <v>3345</v>
      </c>
      <c r="E3674" s="78" t="s">
        <v>3342</v>
      </c>
      <c r="F3674" s="58" t="s">
        <v>3308</v>
      </c>
    </row>
    <row r="3675" spans="1:6">
      <c r="A3675" s="58" t="s">
        <v>735</v>
      </c>
      <c r="B3675" s="58" t="s">
        <v>3308</v>
      </c>
      <c r="C3675" s="58" t="s">
        <v>3354</v>
      </c>
      <c r="D3675" s="59" t="s">
        <v>3345</v>
      </c>
      <c r="E3675" s="78" t="s">
        <v>3342</v>
      </c>
      <c r="F3675" s="58" t="s">
        <v>3308</v>
      </c>
    </row>
    <row r="3676" spans="1:6">
      <c r="A3676" s="58" t="s">
        <v>588</v>
      </c>
      <c r="B3676" s="58" t="s">
        <v>3308</v>
      </c>
      <c r="C3676" s="58" t="s">
        <v>3354</v>
      </c>
      <c r="D3676" s="59" t="s">
        <v>3345</v>
      </c>
      <c r="E3676" s="78" t="s">
        <v>3342</v>
      </c>
      <c r="F3676" s="58" t="s">
        <v>3308</v>
      </c>
    </row>
    <row r="3677" spans="1:6">
      <c r="A3677" s="58" t="s">
        <v>419</v>
      </c>
      <c r="B3677" s="58" t="s">
        <v>3308</v>
      </c>
      <c r="C3677" s="58" t="s">
        <v>3354</v>
      </c>
      <c r="D3677" s="59" t="s">
        <v>3345</v>
      </c>
      <c r="E3677" s="78" t="s">
        <v>3342</v>
      </c>
      <c r="F3677" s="58" t="s">
        <v>3308</v>
      </c>
    </row>
    <row r="3678" spans="1:6">
      <c r="A3678" s="58" t="s">
        <v>3179</v>
      </c>
      <c r="B3678" s="58" t="s">
        <v>3308</v>
      </c>
      <c r="C3678" s="58" t="s">
        <v>3354</v>
      </c>
      <c r="D3678" s="59" t="s">
        <v>3345</v>
      </c>
      <c r="E3678" s="78" t="s">
        <v>3342</v>
      </c>
      <c r="F3678" s="58" t="s">
        <v>3308</v>
      </c>
    </row>
    <row r="3679" spans="1:6">
      <c r="A3679" s="58" t="s">
        <v>929</v>
      </c>
      <c r="B3679" s="58" t="s">
        <v>3308</v>
      </c>
      <c r="C3679" s="58" t="s">
        <v>3354</v>
      </c>
      <c r="D3679" s="59" t="s">
        <v>3345</v>
      </c>
      <c r="E3679" s="78" t="s">
        <v>3342</v>
      </c>
      <c r="F3679" s="58" t="s">
        <v>3308</v>
      </c>
    </row>
    <row r="3680" spans="1:6">
      <c r="A3680" s="58" t="s">
        <v>939</v>
      </c>
      <c r="B3680" s="58" t="s">
        <v>3310</v>
      </c>
      <c r="C3680" s="58" t="s">
        <v>271</v>
      </c>
      <c r="D3680" s="59" t="s">
        <v>3345</v>
      </c>
      <c r="E3680" s="78" t="s">
        <v>3342</v>
      </c>
      <c r="F3680" s="58" t="s">
        <v>3310</v>
      </c>
    </row>
    <row r="3681" spans="1:6">
      <c r="A3681" s="58" t="s">
        <v>1654</v>
      </c>
      <c r="B3681" s="58" t="s">
        <v>3310</v>
      </c>
      <c r="C3681" s="58" t="s">
        <v>271</v>
      </c>
      <c r="D3681" s="59" t="s">
        <v>3345</v>
      </c>
      <c r="E3681" s="78" t="s">
        <v>3342</v>
      </c>
      <c r="F3681" s="58" t="s">
        <v>3310</v>
      </c>
    </row>
    <row r="3682" spans="1:6">
      <c r="A3682" s="58" t="s">
        <v>738</v>
      </c>
      <c r="B3682" s="58" t="s">
        <v>3310</v>
      </c>
      <c r="C3682" s="58" t="s">
        <v>271</v>
      </c>
      <c r="D3682" s="59" t="s">
        <v>3345</v>
      </c>
      <c r="E3682" s="78" t="s">
        <v>3342</v>
      </c>
      <c r="F3682" s="58" t="s">
        <v>3310</v>
      </c>
    </row>
    <row r="3683" spans="1:6">
      <c r="A3683" s="58" t="s">
        <v>695</v>
      </c>
      <c r="B3683" s="58" t="s">
        <v>3310</v>
      </c>
      <c r="C3683" s="58" t="s">
        <v>271</v>
      </c>
      <c r="D3683" s="59" t="s">
        <v>3345</v>
      </c>
      <c r="E3683" s="78" t="s">
        <v>3342</v>
      </c>
      <c r="F3683" s="58" t="s">
        <v>3310</v>
      </c>
    </row>
    <row r="3684" spans="1:6">
      <c r="A3684" s="58" t="s">
        <v>2498</v>
      </c>
      <c r="B3684" s="58" t="s">
        <v>3310</v>
      </c>
      <c r="C3684" s="58" t="s">
        <v>271</v>
      </c>
      <c r="D3684" s="59" t="s">
        <v>3345</v>
      </c>
      <c r="E3684" s="78" t="s">
        <v>3342</v>
      </c>
      <c r="F3684" s="58" t="s">
        <v>3310</v>
      </c>
    </row>
    <row r="3685" spans="1:6">
      <c r="A3685" s="58" t="s">
        <v>1655</v>
      </c>
      <c r="B3685" s="58" t="s">
        <v>3310</v>
      </c>
      <c r="C3685" s="58" t="s">
        <v>271</v>
      </c>
      <c r="D3685" s="59" t="s">
        <v>3345</v>
      </c>
      <c r="E3685" s="78" t="s">
        <v>3342</v>
      </c>
      <c r="F3685" s="58" t="s">
        <v>3310</v>
      </c>
    </row>
    <row r="3686" spans="1:6">
      <c r="A3686" s="58" t="s">
        <v>2146</v>
      </c>
      <c r="B3686" s="58" t="s">
        <v>3310</v>
      </c>
      <c r="C3686" s="58" t="s">
        <v>271</v>
      </c>
      <c r="D3686" s="59" t="s">
        <v>3345</v>
      </c>
      <c r="E3686" s="78" t="s">
        <v>3342</v>
      </c>
      <c r="F3686" s="58" t="s">
        <v>3310</v>
      </c>
    </row>
    <row r="3687" spans="1:6">
      <c r="A3687" s="58" t="s">
        <v>506</v>
      </c>
      <c r="B3687" s="58" t="s">
        <v>3310</v>
      </c>
      <c r="C3687" s="58" t="s">
        <v>271</v>
      </c>
      <c r="D3687" s="59" t="s">
        <v>3345</v>
      </c>
      <c r="E3687" s="78" t="s">
        <v>3342</v>
      </c>
      <c r="F3687" s="58" t="s">
        <v>3310</v>
      </c>
    </row>
    <row r="3688" spans="1:6">
      <c r="A3688" s="58" t="s">
        <v>769</v>
      </c>
      <c r="B3688" s="58" t="s">
        <v>3310</v>
      </c>
      <c r="C3688" s="58" t="s">
        <v>271</v>
      </c>
      <c r="D3688" s="59" t="s">
        <v>3345</v>
      </c>
      <c r="E3688" s="78" t="s">
        <v>3342</v>
      </c>
      <c r="F3688" s="58" t="s">
        <v>3310</v>
      </c>
    </row>
    <row r="3689" spans="1:6">
      <c r="A3689" s="58" t="s">
        <v>620</v>
      </c>
      <c r="B3689" s="58" t="s">
        <v>3310</v>
      </c>
      <c r="C3689" s="58" t="s">
        <v>271</v>
      </c>
      <c r="D3689" s="59" t="s">
        <v>3345</v>
      </c>
      <c r="E3689" s="78" t="s">
        <v>3342</v>
      </c>
      <c r="F3689" s="58" t="s">
        <v>3310</v>
      </c>
    </row>
    <row r="3690" spans="1:6">
      <c r="A3690" s="58" t="s">
        <v>637</v>
      </c>
      <c r="B3690" s="58" t="s">
        <v>3310</v>
      </c>
      <c r="C3690" s="58" t="s">
        <v>271</v>
      </c>
      <c r="D3690" s="59" t="s">
        <v>3345</v>
      </c>
      <c r="E3690" s="78" t="s">
        <v>3342</v>
      </c>
      <c r="F3690" s="58" t="s">
        <v>3310</v>
      </c>
    </row>
    <row r="3691" spans="1:6">
      <c r="A3691" s="58" t="s">
        <v>693</v>
      </c>
      <c r="B3691" s="58" t="s">
        <v>3310</v>
      </c>
      <c r="C3691" s="58" t="s">
        <v>271</v>
      </c>
      <c r="D3691" s="59" t="s">
        <v>3345</v>
      </c>
      <c r="E3691" s="78" t="s">
        <v>3342</v>
      </c>
      <c r="F3691" s="58" t="s">
        <v>3310</v>
      </c>
    </row>
    <row r="3692" spans="1:6">
      <c r="A3692" s="58" t="s">
        <v>407</v>
      </c>
      <c r="B3692" s="58" t="s">
        <v>3310</v>
      </c>
      <c r="C3692" s="58" t="s">
        <v>271</v>
      </c>
      <c r="D3692" s="59" t="s">
        <v>3345</v>
      </c>
      <c r="E3692" s="78" t="s">
        <v>3342</v>
      </c>
      <c r="F3692" s="58" t="s">
        <v>3310</v>
      </c>
    </row>
    <row r="3693" spans="1:6">
      <c r="A3693" s="58" t="s">
        <v>507</v>
      </c>
      <c r="B3693" s="58" t="s">
        <v>3310</v>
      </c>
      <c r="C3693" s="58" t="s">
        <v>271</v>
      </c>
      <c r="D3693" s="59" t="s">
        <v>3345</v>
      </c>
      <c r="E3693" s="78" t="s">
        <v>3342</v>
      </c>
      <c r="F3693" s="58" t="s">
        <v>3310</v>
      </c>
    </row>
    <row r="3694" spans="1:6">
      <c r="A3694" s="58" t="s">
        <v>2119</v>
      </c>
      <c r="B3694" s="58" t="s">
        <v>3310</v>
      </c>
      <c r="C3694" s="58" t="s">
        <v>271</v>
      </c>
      <c r="D3694" s="59" t="s">
        <v>3345</v>
      </c>
      <c r="E3694" s="78" t="s">
        <v>3342</v>
      </c>
      <c r="F3694" s="58" t="s">
        <v>3310</v>
      </c>
    </row>
    <row r="3695" spans="1:6">
      <c r="A3695" s="58" t="s">
        <v>553</v>
      </c>
      <c r="B3695" s="58" t="s">
        <v>3310</v>
      </c>
      <c r="C3695" s="58" t="s">
        <v>271</v>
      </c>
      <c r="D3695" s="59" t="s">
        <v>3345</v>
      </c>
      <c r="E3695" s="78" t="s">
        <v>3342</v>
      </c>
      <c r="F3695" s="58" t="s">
        <v>3310</v>
      </c>
    </row>
    <row r="3696" spans="1:6">
      <c r="A3696" s="58" t="s">
        <v>484</v>
      </c>
      <c r="B3696" s="58" t="s">
        <v>3310</v>
      </c>
      <c r="C3696" s="58" t="s">
        <v>271</v>
      </c>
      <c r="D3696" s="59" t="s">
        <v>3345</v>
      </c>
      <c r="E3696" s="78" t="s">
        <v>3342</v>
      </c>
      <c r="F3696" s="58" t="s">
        <v>3310</v>
      </c>
    </row>
    <row r="3697" spans="1:6">
      <c r="A3697" s="58" t="s">
        <v>2821</v>
      </c>
      <c r="B3697" s="58" t="s">
        <v>3310</v>
      </c>
      <c r="C3697" s="58" t="s">
        <v>271</v>
      </c>
      <c r="D3697" s="59" t="s">
        <v>3345</v>
      </c>
      <c r="E3697" s="78" t="s">
        <v>3342</v>
      </c>
      <c r="F3697" s="58" t="s">
        <v>3310</v>
      </c>
    </row>
    <row r="3698" spans="1:6">
      <c r="A3698" s="58" t="s">
        <v>2095</v>
      </c>
      <c r="B3698" s="58" t="s">
        <v>3310</v>
      </c>
      <c r="C3698" s="58" t="s">
        <v>271</v>
      </c>
      <c r="D3698" s="59" t="s">
        <v>3345</v>
      </c>
      <c r="E3698" s="78" t="s">
        <v>3342</v>
      </c>
      <c r="F3698" s="58" t="s">
        <v>3310</v>
      </c>
    </row>
    <row r="3699" spans="1:6">
      <c r="A3699" s="58" t="s">
        <v>640</v>
      </c>
      <c r="B3699" s="58" t="s">
        <v>3310</v>
      </c>
      <c r="C3699" s="58" t="s">
        <v>271</v>
      </c>
      <c r="D3699" s="59" t="s">
        <v>3345</v>
      </c>
      <c r="E3699" s="78" t="s">
        <v>3342</v>
      </c>
      <c r="F3699" s="58" t="s">
        <v>3310</v>
      </c>
    </row>
    <row r="3700" spans="1:6">
      <c r="A3700" s="58" t="s">
        <v>2560</v>
      </c>
      <c r="B3700" s="58" t="s">
        <v>3310</v>
      </c>
      <c r="C3700" s="58" t="s">
        <v>271</v>
      </c>
      <c r="D3700" s="59" t="s">
        <v>3345</v>
      </c>
      <c r="E3700" s="78" t="s">
        <v>3342</v>
      </c>
      <c r="F3700" s="58" t="s">
        <v>3310</v>
      </c>
    </row>
    <row r="3701" spans="1:6">
      <c r="A3701" s="58" t="s">
        <v>1649</v>
      </c>
      <c r="B3701" s="58" t="s">
        <v>3310</v>
      </c>
      <c r="C3701" s="58" t="s">
        <v>271</v>
      </c>
      <c r="D3701" s="59" t="s">
        <v>3345</v>
      </c>
      <c r="E3701" s="78" t="s">
        <v>3342</v>
      </c>
      <c r="F3701" s="58" t="s">
        <v>3310</v>
      </c>
    </row>
    <row r="3702" spans="1:6">
      <c r="A3702" s="58" t="s">
        <v>857</v>
      </c>
      <c r="B3702" s="58" t="s">
        <v>3310</v>
      </c>
      <c r="C3702" s="58" t="s">
        <v>271</v>
      </c>
      <c r="D3702" s="59" t="s">
        <v>3345</v>
      </c>
      <c r="E3702" s="78" t="s">
        <v>3342</v>
      </c>
      <c r="F3702" s="58" t="s">
        <v>3310</v>
      </c>
    </row>
    <row r="3703" spans="1:6">
      <c r="A3703" s="58" t="s">
        <v>2120</v>
      </c>
      <c r="B3703" s="58" t="s">
        <v>3310</v>
      </c>
      <c r="C3703" s="58" t="s">
        <v>271</v>
      </c>
      <c r="D3703" s="59" t="s">
        <v>3345</v>
      </c>
      <c r="E3703" s="78" t="s">
        <v>3342</v>
      </c>
      <c r="F3703" s="58" t="s">
        <v>3310</v>
      </c>
    </row>
    <row r="3704" spans="1:6">
      <c r="A3704" s="58" t="s">
        <v>465</v>
      </c>
      <c r="B3704" s="58" t="s">
        <v>3310</v>
      </c>
      <c r="C3704" s="58" t="s">
        <v>271</v>
      </c>
      <c r="D3704" s="59" t="s">
        <v>3345</v>
      </c>
      <c r="E3704" s="78" t="s">
        <v>3342</v>
      </c>
      <c r="F3704" s="58" t="s">
        <v>3310</v>
      </c>
    </row>
    <row r="3705" spans="1:6">
      <c r="A3705" s="58" t="s">
        <v>743</v>
      </c>
      <c r="B3705" s="58" t="s">
        <v>3310</v>
      </c>
      <c r="C3705" s="58" t="s">
        <v>271</v>
      </c>
      <c r="D3705" s="59" t="s">
        <v>3345</v>
      </c>
      <c r="E3705" s="78" t="s">
        <v>3342</v>
      </c>
      <c r="F3705" s="58" t="s">
        <v>3310</v>
      </c>
    </row>
    <row r="3706" spans="1:6">
      <c r="A3706" s="58" t="s">
        <v>624</v>
      </c>
      <c r="B3706" s="58" t="s">
        <v>3310</v>
      </c>
      <c r="C3706" s="58" t="s">
        <v>271</v>
      </c>
      <c r="D3706" s="59" t="s">
        <v>3345</v>
      </c>
      <c r="E3706" s="78" t="s">
        <v>3342</v>
      </c>
      <c r="F3706" s="58" t="s">
        <v>3310</v>
      </c>
    </row>
    <row r="3707" spans="1:6">
      <c r="A3707" s="58" t="s">
        <v>226</v>
      </c>
      <c r="B3707" s="58" t="s">
        <v>3310</v>
      </c>
      <c r="C3707" s="58" t="s">
        <v>271</v>
      </c>
      <c r="D3707" s="59" t="s">
        <v>3345</v>
      </c>
      <c r="E3707" s="78" t="s">
        <v>3342</v>
      </c>
      <c r="F3707" s="58" t="s">
        <v>3310</v>
      </c>
    </row>
    <row r="3708" spans="1:6">
      <c r="A3708" s="58" t="s">
        <v>425</v>
      </c>
      <c r="B3708" s="58" t="s">
        <v>3310</v>
      </c>
      <c r="C3708" s="58" t="s">
        <v>271</v>
      </c>
      <c r="D3708" s="59" t="s">
        <v>3345</v>
      </c>
      <c r="E3708" s="78" t="s">
        <v>3342</v>
      </c>
      <c r="F3708" s="58" t="s">
        <v>3310</v>
      </c>
    </row>
    <row r="3709" spans="1:6">
      <c r="A3709" s="58" t="s">
        <v>719</v>
      </c>
      <c r="B3709" s="58" t="s">
        <v>3310</v>
      </c>
      <c r="C3709" s="58" t="s">
        <v>271</v>
      </c>
      <c r="D3709" s="59" t="s">
        <v>3345</v>
      </c>
      <c r="E3709" s="78" t="s">
        <v>3342</v>
      </c>
      <c r="F3709" s="58" t="s">
        <v>3310</v>
      </c>
    </row>
    <row r="3710" spans="1:6">
      <c r="A3710" s="58" t="s">
        <v>402</v>
      </c>
      <c r="B3710" s="58" t="s">
        <v>3310</v>
      </c>
      <c r="C3710" s="58" t="s">
        <v>271</v>
      </c>
      <c r="D3710" s="59" t="s">
        <v>3345</v>
      </c>
      <c r="E3710" s="78" t="s">
        <v>3342</v>
      </c>
      <c r="F3710" s="58" t="s">
        <v>3310</v>
      </c>
    </row>
    <row r="3711" spans="1:6">
      <c r="A3711" s="58" t="s">
        <v>1651</v>
      </c>
      <c r="B3711" s="58" t="s">
        <v>3310</v>
      </c>
      <c r="C3711" s="58" t="s">
        <v>271</v>
      </c>
      <c r="D3711" s="59" t="s">
        <v>3345</v>
      </c>
      <c r="E3711" s="78" t="s">
        <v>3342</v>
      </c>
      <c r="F3711" s="58" t="s">
        <v>3310</v>
      </c>
    </row>
    <row r="3712" spans="1:6">
      <c r="A3712" s="58" t="s">
        <v>584</v>
      </c>
      <c r="B3712" s="58" t="s">
        <v>3310</v>
      </c>
      <c r="C3712" s="58" t="s">
        <v>271</v>
      </c>
      <c r="D3712" s="59" t="s">
        <v>3345</v>
      </c>
      <c r="E3712" s="78" t="s">
        <v>3342</v>
      </c>
      <c r="F3712" s="58" t="s">
        <v>3310</v>
      </c>
    </row>
    <row r="3713" spans="1:6">
      <c r="A3713" s="58" t="s">
        <v>847</v>
      </c>
      <c r="B3713" s="58" t="s">
        <v>3310</v>
      </c>
      <c r="C3713" s="58" t="s">
        <v>271</v>
      </c>
      <c r="D3713" s="59" t="s">
        <v>3345</v>
      </c>
      <c r="E3713" s="78" t="s">
        <v>3342</v>
      </c>
      <c r="F3713" s="58" t="s">
        <v>3310</v>
      </c>
    </row>
    <row r="3714" spans="1:6">
      <c r="A3714" s="58" t="s">
        <v>396</v>
      </c>
      <c r="B3714" s="58" t="s">
        <v>3310</v>
      </c>
      <c r="C3714" s="58" t="s">
        <v>3361</v>
      </c>
      <c r="D3714" s="59" t="s">
        <v>3345</v>
      </c>
      <c r="E3714" s="78" t="s">
        <v>3342</v>
      </c>
      <c r="F3714" s="58" t="s">
        <v>3310</v>
      </c>
    </row>
    <row r="3715" spans="1:6">
      <c r="A3715" s="58" t="s">
        <v>2788</v>
      </c>
      <c r="B3715" s="58" t="s">
        <v>3310</v>
      </c>
      <c r="C3715" s="58" t="s">
        <v>3361</v>
      </c>
      <c r="D3715" s="59" t="s">
        <v>3345</v>
      </c>
      <c r="E3715" s="78" t="s">
        <v>3342</v>
      </c>
      <c r="F3715" s="58" t="s">
        <v>3310</v>
      </c>
    </row>
    <row r="3716" spans="1:6">
      <c r="A3716" s="58" t="s">
        <v>247</v>
      </c>
      <c r="B3716" s="58" t="s">
        <v>3310</v>
      </c>
      <c r="C3716" s="58" t="s">
        <v>3361</v>
      </c>
      <c r="D3716" s="59" t="s">
        <v>3345</v>
      </c>
      <c r="E3716" s="78" t="s">
        <v>3342</v>
      </c>
      <c r="F3716" s="58" t="s">
        <v>3310</v>
      </c>
    </row>
    <row r="3717" spans="1:6">
      <c r="A3717" s="58" t="s">
        <v>794</v>
      </c>
      <c r="B3717" s="58" t="s">
        <v>3310</v>
      </c>
      <c r="C3717" s="58" t="s">
        <v>3361</v>
      </c>
      <c r="D3717" s="59" t="s">
        <v>3345</v>
      </c>
      <c r="E3717" s="78" t="s">
        <v>3342</v>
      </c>
      <c r="F3717" s="58" t="s">
        <v>3310</v>
      </c>
    </row>
    <row r="3718" spans="1:6">
      <c r="A3718" s="58" t="s">
        <v>491</v>
      </c>
      <c r="B3718" s="58" t="s">
        <v>3310</v>
      </c>
      <c r="C3718" s="58" t="s">
        <v>3361</v>
      </c>
      <c r="D3718" s="59" t="s">
        <v>3345</v>
      </c>
      <c r="E3718" s="78" t="s">
        <v>3342</v>
      </c>
      <c r="F3718" s="58" t="s">
        <v>3310</v>
      </c>
    </row>
    <row r="3719" spans="1:6">
      <c r="A3719" s="58" t="s">
        <v>935</v>
      </c>
      <c r="B3719" s="58" t="s">
        <v>3310</v>
      </c>
      <c r="C3719" s="58" t="s">
        <v>3361</v>
      </c>
      <c r="D3719" s="59" t="s">
        <v>3345</v>
      </c>
      <c r="E3719" s="78" t="s">
        <v>3342</v>
      </c>
      <c r="F3719" s="58" t="s">
        <v>3310</v>
      </c>
    </row>
    <row r="3720" spans="1:6">
      <c r="A3720" s="58" t="s">
        <v>541</v>
      </c>
      <c r="B3720" s="58" t="s">
        <v>3310</v>
      </c>
      <c r="C3720" s="58" t="s">
        <v>3361</v>
      </c>
      <c r="D3720" s="59" t="s">
        <v>3345</v>
      </c>
      <c r="E3720" s="78" t="s">
        <v>3342</v>
      </c>
      <c r="F3720" s="58" t="s">
        <v>3310</v>
      </c>
    </row>
    <row r="3721" spans="1:6">
      <c r="A3721" s="58" t="s">
        <v>1659</v>
      </c>
      <c r="B3721" s="58" t="s">
        <v>3310</v>
      </c>
      <c r="C3721" s="58" t="s">
        <v>3361</v>
      </c>
      <c r="D3721" s="59" t="s">
        <v>3345</v>
      </c>
      <c r="E3721" s="78" t="s">
        <v>3342</v>
      </c>
      <c r="F3721" s="58" t="s">
        <v>3310</v>
      </c>
    </row>
    <row r="3722" spans="1:6">
      <c r="A3722" s="58" t="s">
        <v>598</v>
      </c>
      <c r="B3722" s="58" t="s">
        <v>3310</v>
      </c>
      <c r="C3722" s="58" t="s">
        <v>3361</v>
      </c>
      <c r="D3722" s="59" t="s">
        <v>3345</v>
      </c>
      <c r="E3722" s="78" t="s">
        <v>3342</v>
      </c>
      <c r="F3722" s="58" t="s">
        <v>3310</v>
      </c>
    </row>
    <row r="3723" spans="1:6">
      <c r="A3723" s="58" t="s">
        <v>470</v>
      </c>
      <c r="B3723" s="58" t="s">
        <v>3310</v>
      </c>
      <c r="C3723" s="58" t="s">
        <v>3361</v>
      </c>
      <c r="D3723" s="59" t="s">
        <v>3345</v>
      </c>
      <c r="E3723" s="78" t="s">
        <v>3342</v>
      </c>
      <c r="F3723" s="58" t="s">
        <v>3310</v>
      </c>
    </row>
    <row r="3724" spans="1:6">
      <c r="A3724" s="58" t="s">
        <v>728</v>
      </c>
      <c r="B3724" s="58" t="s">
        <v>3310</v>
      </c>
      <c r="C3724" s="58" t="s">
        <v>3361</v>
      </c>
      <c r="D3724" s="59" t="s">
        <v>3345</v>
      </c>
      <c r="E3724" s="78" t="s">
        <v>3342</v>
      </c>
      <c r="F3724" s="58" t="s">
        <v>3310</v>
      </c>
    </row>
    <row r="3725" spans="1:6">
      <c r="A3725" s="58" t="s">
        <v>544</v>
      </c>
      <c r="B3725" s="58" t="s">
        <v>3310</v>
      </c>
      <c r="C3725" s="58" t="s">
        <v>3361</v>
      </c>
      <c r="D3725" s="59" t="s">
        <v>3345</v>
      </c>
      <c r="E3725" s="78" t="s">
        <v>3342</v>
      </c>
      <c r="F3725" s="58" t="s">
        <v>3310</v>
      </c>
    </row>
    <row r="3726" spans="1:6">
      <c r="A3726" s="58" t="s">
        <v>805</v>
      </c>
      <c r="B3726" s="58" t="s">
        <v>3310</v>
      </c>
      <c r="C3726" s="58" t="s">
        <v>3361</v>
      </c>
      <c r="D3726" s="59" t="s">
        <v>3345</v>
      </c>
      <c r="E3726" s="78" t="s">
        <v>3342</v>
      </c>
      <c r="F3726" s="58" t="s">
        <v>3310</v>
      </c>
    </row>
    <row r="3727" spans="1:6">
      <c r="A3727" s="58" t="s">
        <v>2508</v>
      </c>
      <c r="B3727" s="58" t="s">
        <v>3310</v>
      </c>
      <c r="C3727" s="58" t="s">
        <v>3361</v>
      </c>
      <c r="D3727" s="59" t="s">
        <v>3345</v>
      </c>
      <c r="E3727" s="78" t="s">
        <v>3342</v>
      </c>
      <c r="F3727" s="58" t="s">
        <v>3310</v>
      </c>
    </row>
    <row r="3728" spans="1:6">
      <c r="A3728" s="58" t="s">
        <v>385</v>
      </c>
      <c r="B3728" s="58" t="s">
        <v>3310</v>
      </c>
      <c r="C3728" s="58" t="s">
        <v>3361</v>
      </c>
      <c r="D3728" s="59" t="s">
        <v>3345</v>
      </c>
      <c r="E3728" s="78" t="s">
        <v>3342</v>
      </c>
      <c r="F3728" s="58" t="s">
        <v>3310</v>
      </c>
    </row>
    <row r="3729" spans="1:6">
      <c r="A3729" s="58" t="s">
        <v>2137</v>
      </c>
      <c r="B3729" s="58" t="s">
        <v>3310</v>
      </c>
      <c r="C3729" s="58" t="s">
        <v>3361</v>
      </c>
      <c r="D3729" s="59" t="s">
        <v>3345</v>
      </c>
      <c r="E3729" s="78" t="s">
        <v>3342</v>
      </c>
      <c r="F3729" s="58" t="s">
        <v>3310</v>
      </c>
    </row>
    <row r="3730" spans="1:6">
      <c r="A3730" s="58" t="s">
        <v>3166</v>
      </c>
      <c r="B3730" s="58" t="s">
        <v>3310</v>
      </c>
      <c r="C3730" s="58" t="s">
        <v>3361</v>
      </c>
      <c r="D3730" s="59" t="s">
        <v>3345</v>
      </c>
      <c r="E3730" s="78" t="s">
        <v>3342</v>
      </c>
      <c r="F3730" s="58" t="s">
        <v>3310</v>
      </c>
    </row>
    <row r="3731" spans="1:6">
      <c r="A3731" s="58" t="s">
        <v>264</v>
      </c>
      <c r="B3731" s="58" t="s">
        <v>3310</v>
      </c>
      <c r="C3731" s="58" t="s">
        <v>3361</v>
      </c>
      <c r="D3731" s="59" t="s">
        <v>3345</v>
      </c>
      <c r="E3731" s="78" t="s">
        <v>3342</v>
      </c>
      <c r="F3731" s="58" t="s">
        <v>3310</v>
      </c>
    </row>
    <row r="3732" spans="1:6">
      <c r="A3732" s="58" t="s">
        <v>889</v>
      </c>
      <c r="B3732" s="58" t="s">
        <v>3310</v>
      </c>
      <c r="C3732" s="58" t="s">
        <v>3361</v>
      </c>
      <c r="D3732" s="59" t="s">
        <v>3345</v>
      </c>
      <c r="E3732" s="78" t="s">
        <v>3342</v>
      </c>
      <c r="F3732" s="58" t="s">
        <v>3310</v>
      </c>
    </row>
    <row r="3733" spans="1:6">
      <c r="A3733" s="58" t="s">
        <v>512</v>
      </c>
      <c r="B3733" s="58" t="s">
        <v>3310</v>
      </c>
      <c r="C3733" s="58" t="s">
        <v>3361</v>
      </c>
      <c r="D3733" s="59" t="s">
        <v>3345</v>
      </c>
      <c r="E3733" s="78" t="s">
        <v>3342</v>
      </c>
      <c r="F3733" s="58" t="s">
        <v>3310</v>
      </c>
    </row>
    <row r="3734" spans="1:6">
      <c r="A3734" s="58" t="s">
        <v>480</v>
      </c>
      <c r="B3734" s="58" t="s">
        <v>3310</v>
      </c>
      <c r="C3734" s="58" t="s">
        <v>3361</v>
      </c>
      <c r="D3734" s="59" t="s">
        <v>3345</v>
      </c>
      <c r="E3734" s="78" t="s">
        <v>3342</v>
      </c>
      <c r="F3734" s="58" t="s">
        <v>3310</v>
      </c>
    </row>
    <row r="3735" spans="1:6">
      <c r="A3735" s="58" t="s">
        <v>2781</v>
      </c>
      <c r="B3735" s="58" t="s">
        <v>3310</v>
      </c>
      <c r="C3735" s="58" t="s">
        <v>3361</v>
      </c>
      <c r="D3735" s="59" t="s">
        <v>3345</v>
      </c>
      <c r="E3735" s="78" t="s">
        <v>3342</v>
      </c>
      <c r="F3735" s="58" t="s">
        <v>3310</v>
      </c>
    </row>
    <row r="3736" spans="1:6">
      <c r="A3736" s="58" t="s">
        <v>851</v>
      </c>
      <c r="B3736" s="58" t="s">
        <v>3310</v>
      </c>
      <c r="C3736" s="58" t="s">
        <v>3361</v>
      </c>
      <c r="D3736" s="59" t="s">
        <v>3345</v>
      </c>
      <c r="E3736" s="78" t="s">
        <v>3342</v>
      </c>
      <c r="F3736" s="58" t="s">
        <v>3310</v>
      </c>
    </row>
    <row r="3737" spans="1:6">
      <c r="A3737" s="58" t="s">
        <v>651</v>
      </c>
      <c r="B3737" s="58" t="s">
        <v>3310</v>
      </c>
      <c r="C3737" s="58" t="s">
        <v>3361</v>
      </c>
      <c r="D3737" s="59" t="s">
        <v>3345</v>
      </c>
      <c r="E3737" s="78" t="s">
        <v>3342</v>
      </c>
      <c r="F3737" s="58" t="s">
        <v>3310</v>
      </c>
    </row>
    <row r="3738" spans="1:6">
      <c r="A3738" s="58" t="s">
        <v>2510</v>
      </c>
      <c r="B3738" s="58" t="s">
        <v>3310</v>
      </c>
      <c r="C3738" s="58" t="s">
        <v>3361</v>
      </c>
      <c r="D3738" s="59" t="s">
        <v>3345</v>
      </c>
      <c r="E3738" s="78" t="s">
        <v>3342</v>
      </c>
      <c r="F3738" s="58" t="s">
        <v>3310</v>
      </c>
    </row>
    <row r="3739" spans="1:6">
      <c r="A3739" s="58" t="s">
        <v>731</v>
      </c>
      <c r="B3739" s="58" t="s">
        <v>3310</v>
      </c>
      <c r="C3739" s="58" t="s">
        <v>3361</v>
      </c>
      <c r="D3739" s="59" t="s">
        <v>3345</v>
      </c>
      <c r="E3739" s="78" t="s">
        <v>3342</v>
      </c>
      <c r="F3739" s="58" t="s">
        <v>3310</v>
      </c>
    </row>
    <row r="3740" spans="1:6">
      <c r="A3740" s="58" t="s">
        <v>928</v>
      </c>
      <c r="B3740" s="58" t="s">
        <v>3310</v>
      </c>
      <c r="C3740" s="58" t="s">
        <v>3361</v>
      </c>
      <c r="D3740" s="59" t="s">
        <v>3345</v>
      </c>
      <c r="E3740" s="78" t="s">
        <v>3342</v>
      </c>
      <c r="F3740" s="58" t="s">
        <v>3310</v>
      </c>
    </row>
    <row r="3741" spans="1:6">
      <c r="A3741" s="58" t="s">
        <v>3160</v>
      </c>
      <c r="B3741" s="58" t="s">
        <v>3310</v>
      </c>
      <c r="C3741" s="58" t="s">
        <v>3361</v>
      </c>
      <c r="D3741" s="59" t="s">
        <v>3345</v>
      </c>
      <c r="E3741" s="78" t="s">
        <v>3342</v>
      </c>
      <c r="F3741" s="58" t="s">
        <v>3310</v>
      </c>
    </row>
    <row r="3742" spans="1:6">
      <c r="A3742" s="58" t="s">
        <v>764</v>
      </c>
      <c r="B3742" s="58" t="s">
        <v>3310</v>
      </c>
      <c r="C3742" s="58" t="s">
        <v>3361</v>
      </c>
      <c r="D3742" s="59" t="s">
        <v>3345</v>
      </c>
      <c r="E3742" s="78" t="s">
        <v>3342</v>
      </c>
      <c r="F3742" s="58" t="s">
        <v>3310</v>
      </c>
    </row>
    <row r="3743" spans="1:6">
      <c r="A3743" s="58" t="s">
        <v>2682</v>
      </c>
      <c r="B3743" s="58" t="s">
        <v>3310</v>
      </c>
      <c r="C3743" s="58" t="s">
        <v>3361</v>
      </c>
      <c r="D3743" s="59" t="s">
        <v>3345</v>
      </c>
      <c r="E3743" s="78" t="s">
        <v>3342</v>
      </c>
      <c r="F3743" s="58" t="s">
        <v>3310</v>
      </c>
    </row>
    <row r="3744" spans="1:6">
      <c r="A3744" s="58" t="s">
        <v>514</v>
      </c>
      <c r="B3744" s="58" t="s">
        <v>3310</v>
      </c>
      <c r="C3744" s="58" t="s">
        <v>3361</v>
      </c>
      <c r="D3744" s="59" t="s">
        <v>3345</v>
      </c>
      <c r="E3744" s="78" t="s">
        <v>3342</v>
      </c>
      <c r="F3744" s="58" t="s">
        <v>3310</v>
      </c>
    </row>
    <row r="3745" spans="1:6">
      <c r="A3745" s="58" t="s">
        <v>3184</v>
      </c>
      <c r="B3745" s="58" t="s">
        <v>3310</v>
      </c>
      <c r="C3745" s="58" t="s">
        <v>3361</v>
      </c>
      <c r="D3745" s="59" t="s">
        <v>3345</v>
      </c>
      <c r="E3745" s="78" t="s">
        <v>3342</v>
      </c>
      <c r="F3745" s="58" t="s">
        <v>3310</v>
      </c>
    </row>
    <row r="3746" spans="1:6">
      <c r="A3746" s="58" t="s">
        <v>548</v>
      </c>
      <c r="B3746" s="58" t="s">
        <v>3310</v>
      </c>
      <c r="C3746" s="58" t="s">
        <v>3361</v>
      </c>
      <c r="D3746" s="59" t="s">
        <v>3345</v>
      </c>
      <c r="E3746" s="78" t="s">
        <v>3342</v>
      </c>
      <c r="F3746" s="58" t="s">
        <v>3310</v>
      </c>
    </row>
    <row r="3747" spans="1:6">
      <c r="A3747" s="58" t="s">
        <v>487</v>
      </c>
      <c r="B3747" s="58" t="s">
        <v>3310</v>
      </c>
      <c r="C3747" s="58" t="s">
        <v>3361</v>
      </c>
      <c r="D3747" s="59" t="s">
        <v>3345</v>
      </c>
      <c r="E3747" s="78" t="s">
        <v>3342</v>
      </c>
      <c r="F3747" s="58" t="s">
        <v>3310</v>
      </c>
    </row>
    <row r="3748" spans="1:6">
      <c r="A3748" s="58" t="s">
        <v>883</v>
      </c>
      <c r="B3748" s="58" t="s">
        <v>3311</v>
      </c>
      <c r="C3748" s="58" t="s">
        <v>171</v>
      </c>
      <c r="D3748" s="59" t="s">
        <v>3345</v>
      </c>
      <c r="E3748" s="78" t="s">
        <v>3342</v>
      </c>
      <c r="F3748" s="58" t="s">
        <v>3311</v>
      </c>
    </row>
    <row r="3749" spans="1:6">
      <c r="A3749" s="58" t="s">
        <v>376</v>
      </c>
      <c r="B3749" s="58" t="s">
        <v>3311</v>
      </c>
      <c r="C3749" s="58" t="s">
        <v>171</v>
      </c>
      <c r="D3749" s="59" t="s">
        <v>3345</v>
      </c>
      <c r="E3749" s="78" t="s">
        <v>3342</v>
      </c>
      <c r="F3749" s="58" t="s">
        <v>3311</v>
      </c>
    </row>
    <row r="3750" spans="1:6">
      <c r="A3750" s="58" t="s">
        <v>767</v>
      </c>
      <c r="B3750" s="58" t="s">
        <v>3311</v>
      </c>
      <c r="C3750" s="58" t="s">
        <v>171</v>
      </c>
      <c r="D3750" s="59" t="s">
        <v>3345</v>
      </c>
      <c r="E3750" s="78" t="s">
        <v>3342</v>
      </c>
      <c r="F3750" s="58" t="s">
        <v>3311</v>
      </c>
    </row>
    <row r="3751" spans="1:6">
      <c r="A3751" s="58" t="s">
        <v>492</v>
      </c>
      <c r="B3751" s="58" t="s">
        <v>3311</v>
      </c>
      <c r="C3751" s="58" t="s">
        <v>171</v>
      </c>
      <c r="D3751" s="59" t="s">
        <v>3345</v>
      </c>
      <c r="E3751" s="78" t="s">
        <v>3342</v>
      </c>
      <c r="F3751" s="58" t="s">
        <v>3311</v>
      </c>
    </row>
    <row r="3752" spans="1:6">
      <c r="A3752" s="58" t="s">
        <v>2776</v>
      </c>
      <c r="B3752" s="58" t="s">
        <v>3311</v>
      </c>
      <c r="C3752" s="58" t="s">
        <v>171</v>
      </c>
      <c r="D3752" s="59" t="s">
        <v>3345</v>
      </c>
      <c r="E3752" s="78" t="s">
        <v>3342</v>
      </c>
      <c r="F3752" s="58" t="s">
        <v>3311</v>
      </c>
    </row>
    <row r="3753" spans="1:6">
      <c r="A3753" s="58" t="s">
        <v>476</v>
      </c>
      <c r="B3753" s="58" t="s">
        <v>3311</v>
      </c>
      <c r="C3753" s="58" t="s">
        <v>171</v>
      </c>
      <c r="D3753" s="59" t="s">
        <v>3345</v>
      </c>
      <c r="E3753" s="78" t="s">
        <v>3342</v>
      </c>
      <c r="F3753" s="58" t="s">
        <v>3311</v>
      </c>
    </row>
    <row r="3754" spans="1:6">
      <c r="A3754" s="58" t="s">
        <v>2921</v>
      </c>
      <c r="B3754" s="58" t="s">
        <v>3311</v>
      </c>
      <c r="C3754" s="58" t="s">
        <v>171</v>
      </c>
      <c r="D3754" s="59" t="s">
        <v>3345</v>
      </c>
      <c r="E3754" s="78" t="s">
        <v>3342</v>
      </c>
      <c r="F3754" s="58" t="s">
        <v>3311</v>
      </c>
    </row>
    <row r="3755" spans="1:6">
      <c r="A3755" s="58" t="s">
        <v>551</v>
      </c>
      <c r="B3755" s="58" t="s">
        <v>3311</v>
      </c>
      <c r="C3755" s="58" t="s">
        <v>171</v>
      </c>
      <c r="D3755" s="59" t="s">
        <v>3345</v>
      </c>
      <c r="E3755" s="78" t="s">
        <v>3342</v>
      </c>
      <c r="F3755" s="58" t="s">
        <v>3311</v>
      </c>
    </row>
    <row r="3756" spans="1:6">
      <c r="A3756" s="58" t="s">
        <v>2922</v>
      </c>
      <c r="B3756" s="58" t="s">
        <v>3311</v>
      </c>
      <c r="C3756" s="58" t="s">
        <v>171</v>
      </c>
      <c r="D3756" s="59" t="s">
        <v>3345</v>
      </c>
      <c r="E3756" s="78" t="s">
        <v>3342</v>
      </c>
      <c r="F3756" s="58" t="s">
        <v>3311</v>
      </c>
    </row>
    <row r="3757" spans="1:6">
      <c r="A3757" s="58" t="s">
        <v>591</v>
      </c>
      <c r="B3757" s="58" t="s">
        <v>3311</v>
      </c>
      <c r="C3757" s="58" t="s">
        <v>171</v>
      </c>
      <c r="D3757" s="59" t="s">
        <v>3345</v>
      </c>
      <c r="E3757" s="78" t="s">
        <v>3342</v>
      </c>
      <c r="F3757" s="58" t="s">
        <v>3311</v>
      </c>
    </row>
    <row r="3758" spans="1:6">
      <c r="A3758" s="58" t="s">
        <v>568</v>
      </c>
      <c r="B3758" s="58" t="s">
        <v>3311</v>
      </c>
      <c r="C3758" s="58" t="s">
        <v>171</v>
      </c>
      <c r="D3758" s="59" t="s">
        <v>3345</v>
      </c>
      <c r="E3758" s="78" t="s">
        <v>3342</v>
      </c>
      <c r="F3758" s="58" t="s">
        <v>3311</v>
      </c>
    </row>
    <row r="3759" spans="1:6">
      <c r="A3759" s="58" t="s">
        <v>1589</v>
      </c>
      <c r="B3759" s="58" t="s">
        <v>3311</v>
      </c>
      <c r="C3759" s="58" t="s">
        <v>171</v>
      </c>
      <c r="D3759" s="59" t="s">
        <v>3345</v>
      </c>
      <c r="E3759" s="78" t="s">
        <v>3342</v>
      </c>
      <c r="F3759" s="58" t="s">
        <v>3311</v>
      </c>
    </row>
    <row r="3760" spans="1:6">
      <c r="A3760" s="58" t="s">
        <v>913</v>
      </c>
      <c r="B3760" s="58" t="s">
        <v>3311</v>
      </c>
      <c r="C3760" s="58" t="s">
        <v>171</v>
      </c>
      <c r="D3760" s="59" t="s">
        <v>3345</v>
      </c>
      <c r="E3760" s="78" t="s">
        <v>3342</v>
      </c>
      <c r="F3760" s="58" t="s">
        <v>3311</v>
      </c>
    </row>
    <row r="3761" spans="1:6">
      <c r="A3761" s="58" t="s">
        <v>2118</v>
      </c>
      <c r="B3761" s="58" t="s">
        <v>3311</v>
      </c>
      <c r="C3761" s="58" t="s">
        <v>171</v>
      </c>
      <c r="D3761" s="59" t="s">
        <v>3345</v>
      </c>
      <c r="E3761" s="78" t="s">
        <v>3342</v>
      </c>
      <c r="F3761" s="58" t="s">
        <v>3311</v>
      </c>
    </row>
    <row r="3762" spans="1:6">
      <c r="A3762" s="58" t="s">
        <v>2524</v>
      </c>
      <c r="B3762" s="58" t="s">
        <v>3311</v>
      </c>
      <c r="C3762" s="58" t="s">
        <v>171</v>
      </c>
      <c r="D3762" s="59" t="s">
        <v>3345</v>
      </c>
      <c r="E3762" s="78" t="s">
        <v>3342</v>
      </c>
      <c r="F3762" s="58" t="s">
        <v>3311</v>
      </c>
    </row>
    <row r="3763" spans="1:6">
      <c r="A3763" s="58" t="s">
        <v>478</v>
      </c>
      <c r="B3763" s="58" t="s">
        <v>3311</v>
      </c>
      <c r="C3763" s="58" t="s">
        <v>171</v>
      </c>
      <c r="D3763" s="59" t="s">
        <v>3345</v>
      </c>
      <c r="E3763" s="78" t="s">
        <v>3342</v>
      </c>
      <c r="F3763" s="58" t="s">
        <v>3311</v>
      </c>
    </row>
    <row r="3764" spans="1:6">
      <c r="A3764" s="58" t="s">
        <v>2559</v>
      </c>
      <c r="B3764" s="58" t="s">
        <v>3311</v>
      </c>
      <c r="C3764" s="58" t="s">
        <v>171</v>
      </c>
      <c r="D3764" s="59" t="s">
        <v>3345</v>
      </c>
      <c r="E3764" s="78" t="s">
        <v>3342</v>
      </c>
      <c r="F3764" s="58" t="s">
        <v>3311</v>
      </c>
    </row>
    <row r="3765" spans="1:6">
      <c r="A3765" s="58" t="s">
        <v>409</v>
      </c>
      <c r="B3765" s="58" t="s">
        <v>3311</v>
      </c>
      <c r="C3765" s="58" t="s">
        <v>171</v>
      </c>
      <c r="D3765" s="59" t="s">
        <v>3345</v>
      </c>
      <c r="E3765" s="78" t="s">
        <v>3342</v>
      </c>
      <c r="F3765" s="58" t="s">
        <v>3311</v>
      </c>
    </row>
    <row r="3766" spans="1:6">
      <c r="A3766" s="58" t="s">
        <v>790</v>
      </c>
      <c r="B3766" s="58" t="s">
        <v>3311</v>
      </c>
      <c r="C3766" s="58" t="s">
        <v>171</v>
      </c>
      <c r="D3766" s="59" t="s">
        <v>3345</v>
      </c>
      <c r="E3766" s="78" t="s">
        <v>3342</v>
      </c>
      <c r="F3766" s="58" t="s">
        <v>3311</v>
      </c>
    </row>
    <row r="3767" spans="1:6">
      <c r="A3767" s="58" t="s">
        <v>593</v>
      </c>
      <c r="B3767" s="58" t="s">
        <v>3311</v>
      </c>
      <c r="C3767" s="58" t="s">
        <v>171</v>
      </c>
      <c r="D3767" s="59" t="s">
        <v>3345</v>
      </c>
      <c r="E3767" s="78" t="s">
        <v>3342</v>
      </c>
      <c r="F3767" s="58" t="s">
        <v>3311</v>
      </c>
    </row>
    <row r="3768" spans="1:6">
      <c r="A3768" s="58" t="s">
        <v>395</v>
      </c>
      <c r="B3768" s="58" t="s">
        <v>3311</v>
      </c>
      <c r="C3768" s="58" t="s">
        <v>171</v>
      </c>
      <c r="D3768" s="59" t="s">
        <v>3345</v>
      </c>
      <c r="E3768" s="78" t="s">
        <v>3342</v>
      </c>
      <c r="F3768" s="58" t="s">
        <v>3311</v>
      </c>
    </row>
    <row r="3769" spans="1:6">
      <c r="A3769" s="58" t="s">
        <v>2097</v>
      </c>
      <c r="B3769" s="58" t="s">
        <v>3311</v>
      </c>
      <c r="C3769" s="58" t="s">
        <v>171</v>
      </c>
      <c r="D3769" s="59" t="s">
        <v>3345</v>
      </c>
      <c r="E3769" s="78" t="s">
        <v>3342</v>
      </c>
      <c r="F3769" s="58" t="s">
        <v>3311</v>
      </c>
    </row>
    <row r="3770" spans="1:6">
      <c r="A3770" s="58" t="s">
        <v>791</v>
      </c>
      <c r="B3770" s="58" t="s">
        <v>3311</v>
      </c>
      <c r="C3770" s="58" t="s">
        <v>171</v>
      </c>
      <c r="D3770" s="59" t="s">
        <v>3345</v>
      </c>
      <c r="E3770" s="78" t="s">
        <v>3342</v>
      </c>
      <c r="F3770" s="58" t="s">
        <v>3311</v>
      </c>
    </row>
    <row r="3771" spans="1:6">
      <c r="A3771" s="58" t="s">
        <v>800</v>
      </c>
      <c r="B3771" s="58" t="s">
        <v>3311</v>
      </c>
      <c r="C3771" s="58" t="s">
        <v>171</v>
      </c>
      <c r="D3771" s="59" t="s">
        <v>3345</v>
      </c>
      <c r="E3771" s="78" t="s">
        <v>3342</v>
      </c>
      <c r="F3771" s="58" t="s">
        <v>3311</v>
      </c>
    </row>
    <row r="3772" spans="1:6">
      <c r="A3772" s="58" t="s">
        <v>521</v>
      </c>
      <c r="B3772" s="58" t="s">
        <v>3311</v>
      </c>
      <c r="C3772" s="58" t="s">
        <v>171</v>
      </c>
      <c r="D3772" s="59" t="s">
        <v>3345</v>
      </c>
      <c r="E3772" s="78" t="s">
        <v>3342</v>
      </c>
      <c r="F3772" s="58" t="s">
        <v>3311</v>
      </c>
    </row>
    <row r="3773" spans="1:6">
      <c r="A3773" s="58" t="s">
        <v>2098</v>
      </c>
      <c r="B3773" s="58" t="s">
        <v>3311</v>
      </c>
      <c r="C3773" s="58" t="s">
        <v>171</v>
      </c>
      <c r="D3773" s="59" t="s">
        <v>3345</v>
      </c>
      <c r="E3773" s="78" t="s">
        <v>3342</v>
      </c>
      <c r="F3773" s="58" t="s">
        <v>3311</v>
      </c>
    </row>
    <row r="3774" spans="1:6">
      <c r="A3774" s="58" t="s">
        <v>522</v>
      </c>
      <c r="B3774" s="58" t="s">
        <v>3311</v>
      </c>
      <c r="C3774" s="58" t="s">
        <v>171</v>
      </c>
      <c r="D3774" s="59" t="s">
        <v>3345</v>
      </c>
      <c r="E3774" s="78" t="s">
        <v>3342</v>
      </c>
      <c r="F3774" s="58" t="s">
        <v>3311</v>
      </c>
    </row>
    <row r="3775" spans="1:6">
      <c r="A3775" s="58" t="s">
        <v>412</v>
      </c>
      <c r="B3775" s="58" t="s">
        <v>3311</v>
      </c>
      <c r="C3775" s="58" t="s">
        <v>171</v>
      </c>
      <c r="D3775" s="59" t="s">
        <v>3345</v>
      </c>
      <c r="E3775" s="78" t="s">
        <v>3342</v>
      </c>
      <c r="F3775" s="58" t="s">
        <v>3311</v>
      </c>
    </row>
    <row r="3776" spans="1:6">
      <c r="A3776" s="58" t="s">
        <v>2906</v>
      </c>
      <c r="B3776" s="58" t="s">
        <v>3311</v>
      </c>
      <c r="C3776" s="58" t="s">
        <v>171</v>
      </c>
      <c r="D3776" s="59" t="s">
        <v>3345</v>
      </c>
      <c r="E3776" s="78" t="s">
        <v>3342</v>
      </c>
      <c r="F3776" s="58" t="s">
        <v>3311</v>
      </c>
    </row>
    <row r="3777" spans="1:6">
      <c r="A3777" s="58" t="s">
        <v>571</v>
      </c>
      <c r="B3777" s="58" t="s">
        <v>3311</v>
      </c>
      <c r="C3777" s="58" t="s">
        <v>171</v>
      </c>
      <c r="D3777" s="59" t="s">
        <v>3345</v>
      </c>
      <c r="E3777" s="78" t="s">
        <v>3342</v>
      </c>
      <c r="F3777" s="58" t="s">
        <v>3311</v>
      </c>
    </row>
    <row r="3778" spans="1:6">
      <c r="A3778" s="58" t="s">
        <v>859</v>
      </c>
      <c r="B3778" s="58" t="s">
        <v>3311</v>
      </c>
      <c r="C3778" s="58" t="s">
        <v>171</v>
      </c>
      <c r="D3778" s="59" t="s">
        <v>3345</v>
      </c>
      <c r="E3778" s="78" t="s">
        <v>3342</v>
      </c>
      <c r="F3778" s="58" t="s">
        <v>3311</v>
      </c>
    </row>
    <row r="3779" spans="1:6">
      <c r="A3779" s="58" t="s">
        <v>538</v>
      </c>
      <c r="B3779" s="58" t="s">
        <v>3311</v>
      </c>
      <c r="C3779" s="58" t="s">
        <v>171</v>
      </c>
      <c r="D3779" s="59" t="s">
        <v>3345</v>
      </c>
      <c r="E3779" s="78" t="s">
        <v>3342</v>
      </c>
      <c r="F3779" s="58" t="s">
        <v>3311</v>
      </c>
    </row>
    <row r="3780" spans="1:6">
      <c r="A3780" s="58" t="s">
        <v>355</v>
      </c>
      <c r="B3780" s="58" t="s">
        <v>3311</v>
      </c>
      <c r="C3780" s="58" t="s">
        <v>171</v>
      </c>
      <c r="D3780" s="59" t="s">
        <v>3345</v>
      </c>
      <c r="E3780" s="78" t="s">
        <v>3342</v>
      </c>
      <c r="F3780" s="58" t="s">
        <v>3311</v>
      </c>
    </row>
    <row r="3781" spans="1:6">
      <c r="A3781" s="58" t="s">
        <v>645</v>
      </c>
      <c r="B3781" s="58" t="s">
        <v>3311</v>
      </c>
      <c r="C3781" s="58" t="s">
        <v>171</v>
      </c>
      <c r="D3781" s="59" t="s">
        <v>3345</v>
      </c>
      <c r="E3781" s="78" t="s">
        <v>3342</v>
      </c>
      <c r="F3781" s="58" t="s">
        <v>3311</v>
      </c>
    </row>
    <row r="3782" spans="1:6">
      <c r="A3782" s="58" t="s">
        <v>793</v>
      </c>
      <c r="B3782" s="58" t="s">
        <v>3311</v>
      </c>
      <c r="C3782" s="58" t="s">
        <v>176</v>
      </c>
      <c r="D3782" s="59" t="s">
        <v>3345</v>
      </c>
      <c r="E3782" s="78" t="s">
        <v>3342</v>
      </c>
      <c r="F3782" s="58" t="s">
        <v>3311</v>
      </c>
    </row>
    <row r="3783" spans="1:6">
      <c r="A3783" s="58" t="s">
        <v>2925</v>
      </c>
      <c r="B3783" s="58" t="s">
        <v>3311</v>
      </c>
      <c r="C3783" s="58" t="s">
        <v>176</v>
      </c>
      <c r="D3783" s="59" t="s">
        <v>3345</v>
      </c>
      <c r="E3783" s="78" t="s">
        <v>3342</v>
      </c>
      <c r="F3783" s="58" t="s">
        <v>3311</v>
      </c>
    </row>
    <row r="3784" spans="1:6">
      <c r="A3784" s="58" t="s">
        <v>2101</v>
      </c>
      <c r="B3784" s="58" t="s">
        <v>3311</v>
      </c>
      <c r="C3784" s="58" t="s">
        <v>176</v>
      </c>
      <c r="D3784" s="59" t="s">
        <v>3345</v>
      </c>
      <c r="E3784" s="78" t="s">
        <v>3342</v>
      </c>
      <c r="F3784" s="58" t="s">
        <v>3311</v>
      </c>
    </row>
    <row r="3785" spans="1:6">
      <c r="A3785" s="58" t="s">
        <v>646</v>
      </c>
      <c r="B3785" s="58" t="s">
        <v>3311</v>
      </c>
      <c r="C3785" s="58" t="s">
        <v>176</v>
      </c>
      <c r="D3785" s="59" t="s">
        <v>3345</v>
      </c>
      <c r="E3785" s="78" t="s">
        <v>3342</v>
      </c>
      <c r="F3785" s="58" t="s">
        <v>3311</v>
      </c>
    </row>
    <row r="3786" spans="1:6">
      <c r="A3786" s="58" t="s">
        <v>2804</v>
      </c>
      <c r="B3786" s="58" t="s">
        <v>3311</v>
      </c>
      <c r="C3786" s="58" t="s">
        <v>176</v>
      </c>
      <c r="D3786" s="59" t="s">
        <v>3345</v>
      </c>
      <c r="E3786" s="78" t="s">
        <v>3342</v>
      </c>
      <c r="F3786" s="58" t="s">
        <v>3311</v>
      </c>
    </row>
    <row r="3787" spans="1:6">
      <c r="A3787" s="58" t="s">
        <v>888</v>
      </c>
      <c r="B3787" s="58" t="s">
        <v>3311</v>
      </c>
      <c r="C3787" s="58" t="s">
        <v>176</v>
      </c>
      <c r="D3787" s="59" t="s">
        <v>3345</v>
      </c>
      <c r="E3787" s="78" t="s">
        <v>3342</v>
      </c>
      <c r="F3787" s="58" t="s">
        <v>3311</v>
      </c>
    </row>
    <row r="3788" spans="1:6">
      <c r="A3788" s="58" t="s">
        <v>803</v>
      </c>
      <c r="B3788" s="58" t="s">
        <v>3311</v>
      </c>
      <c r="C3788" s="58" t="s">
        <v>176</v>
      </c>
      <c r="D3788" s="59" t="s">
        <v>3345</v>
      </c>
      <c r="E3788" s="78" t="s">
        <v>3342</v>
      </c>
      <c r="F3788" s="58" t="s">
        <v>3311</v>
      </c>
    </row>
    <row r="3789" spans="1:6">
      <c r="A3789" s="58" t="s">
        <v>357</v>
      </c>
      <c r="B3789" s="58" t="s">
        <v>3311</v>
      </c>
      <c r="C3789" s="58" t="s">
        <v>176</v>
      </c>
      <c r="D3789" s="59" t="s">
        <v>3345</v>
      </c>
      <c r="E3789" s="78" t="s">
        <v>3342</v>
      </c>
      <c r="F3789" s="58" t="s">
        <v>3311</v>
      </c>
    </row>
    <row r="3790" spans="1:6">
      <c r="A3790" s="58" t="s">
        <v>597</v>
      </c>
      <c r="B3790" s="58" t="s">
        <v>3311</v>
      </c>
      <c r="C3790" s="58" t="s">
        <v>176</v>
      </c>
      <c r="D3790" s="59" t="s">
        <v>3345</v>
      </c>
      <c r="E3790" s="78" t="s">
        <v>3342</v>
      </c>
      <c r="F3790" s="58" t="s">
        <v>3311</v>
      </c>
    </row>
    <row r="3791" spans="1:6">
      <c r="A3791" s="58" t="s">
        <v>2124</v>
      </c>
      <c r="B3791" s="58" t="s">
        <v>3311</v>
      </c>
      <c r="C3791" s="58" t="s">
        <v>176</v>
      </c>
      <c r="D3791" s="59" t="s">
        <v>3345</v>
      </c>
      <c r="E3791" s="78" t="s">
        <v>3342</v>
      </c>
      <c r="F3791" s="58" t="s">
        <v>3311</v>
      </c>
    </row>
    <row r="3792" spans="1:6">
      <c r="A3792" s="58" t="s">
        <v>3150</v>
      </c>
      <c r="B3792" s="58" t="s">
        <v>3311</v>
      </c>
      <c r="C3792" s="58" t="s">
        <v>176</v>
      </c>
      <c r="D3792" s="59" t="s">
        <v>3345</v>
      </c>
      <c r="E3792" s="78" t="s">
        <v>3342</v>
      </c>
      <c r="F3792" s="58" t="s">
        <v>3311</v>
      </c>
    </row>
    <row r="3793" spans="1:6">
      <c r="A3793" s="58" t="s">
        <v>2434</v>
      </c>
      <c r="B3793" s="58" t="s">
        <v>3311</v>
      </c>
      <c r="C3793" s="58" t="s">
        <v>176</v>
      </c>
      <c r="D3793" s="59" t="s">
        <v>3345</v>
      </c>
      <c r="E3793" s="78" t="s">
        <v>3342</v>
      </c>
      <c r="F3793" s="58" t="s">
        <v>3311</v>
      </c>
    </row>
    <row r="3794" spans="1:6">
      <c r="A3794" s="58" t="s">
        <v>479</v>
      </c>
      <c r="B3794" s="58" t="s">
        <v>3311</v>
      </c>
      <c r="C3794" s="58" t="s">
        <v>176</v>
      </c>
      <c r="D3794" s="59" t="s">
        <v>3345</v>
      </c>
      <c r="E3794" s="78" t="s">
        <v>3342</v>
      </c>
      <c r="F3794" s="58" t="s">
        <v>3311</v>
      </c>
    </row>
    <row r="3795" spans="1:6">
      <c r="A3795" s="58" t="s">
        <v>749</v>
      </c>
      <c r="B3795" s="58" t="s">
        <v>3311</v>
      </c>
      <c r="C3795" s="58" t="s">
        <v>176</v>
      </c>
      <c r="D3795" s="59" t="s">
        <v>3345</v>
      </c>
      <c r="E3795" s="78" t="s">
        <v>3342</v>
      </c>
      <c r="F3795" s="58" t="s">
        <v>3311</v>
      </c>
    </row>
    <row r="3796" spans="1:6">
      <c r="A3796" s="58" t="s">
        <v>2839</v>
      </c>
      <c r="B3796" s="58" t="s">
        <v>3311</v>
      </c>
      <c r="C3796" s="58" t="s">
        <v>176</v>
      </c>
      <c r="D3796" s="59" t="s">
        <v>3345</v>
      </c>
      <c r="E3796" s="78" t="s">
        <v>3342</v>
      </c>
      <c r="F3796" s="58" t="s">
        <v>3311</v>
      </c>
    </row>
    <row r="3797" spans="1:6">
      <c r="A3797" s="58" t="s">
        <v>248</v>
      </c>
      <c r="B3797" s="58" t="s">
        <v>3311</v>
      </c>
      <c r="C3797" s="58" t="s">
        <v>176</v>
      </c>
      <c r="D3797" s="59" t="s">
        <v>3345</v>
      </c>
      <c r="E3797" s="78" t="s">
        <v>3342</v>
      </c>
      <c r="F3797" s="58" t="s">
        <v>3311</v>
      </c>
    </row>
    <row r="3798" spans="1:6">
      <c r="A3798" s="58" t="s">
        <v>418</v>
      </c>
      <c r="B3798" s="58" t="s">
        <v>3311</v>
      </c>
      <c r="C3798" s="58" t="s">
        <v>176</v>
      </c>
      <c r="D3798" s="59" t="s">
        <v>3345</v>
      </c>
      <c r="E3798" s="78" t="s">
        <v>3342</v>
      </c>
      <c r="F3798" s="58" t="s">
        <v>3311</v>
      </c>
    </row>
    <row r="3799" spans="1:6">
      <c r="A3799" s="58" t="s">
        <v>386</v>
      </c>
      <c r="B3799" s="58" t="s">
        <v>3311</v>
      </c>
      <c r="C3799" s="58" t="s">
        <v>176</v>
      </c>
      <c r="D3799" s="59" t="s">
        <v>3345</v>
      </c>
      <c r="E3799" s="78" t="s">
        <v>3342</v>
      </c>
      <c r="F3799" s="58" t="s">
        <v>3311</v>
      </c>
    </row>
    <row r="3800" spans="1:6">
      <c r="A3800" s="58" t="s">
        <v>795</v>
      </c>
      <c r="B3800" s="58" t="s">
        <v>3311</v>
      </c>
      <c r="C3800" s="58" t="s">
        <v>176</v>
      </c>
      <c r="D3800" s="59" t="s">
        <v>3345</v>
      </c>
      <c r="E3800" s="78" t="s">
        <v>3342</v>
      </c>
      <c r="F3800" s="58" t="s">
        <v>3311</v>
      </c>
    </row>
    <row r="3801" spans="1:6">
      <c r="A3801" s="58" t="s">
        <v>497</v>
      </c>
      <c r="B3801" s="58" t="s">
        <v>3311</v>
      </c>
      <c r="C3801" s="58" t="s">
        <v>176</v>
      </c>
      <c r="D3801" s="59" t="s">
        <v>3345</v>
      </c>
      <c r="E3801" s="78" t="s">
        <v>3342</v>
      </c>
      <c r="F3801" s="58" t="s">
        <v>3311</v>
      </c>
    </row>
    <row r="3802" spans="1:6">
      <c r="A3802" s="58" t="s">
        <v>2531</v>
      </c>
      <c r="B3802" s="58" t="s">
        <v>3311</v>
      </c>
      <c r="C3802" s="58" t="s">
        <v>176</v>
      </c>
      <c r="D3802" s="59" t="s">
        <v>3345</v>
      </c>
      <c r="E3802" s="78" t="s">
        <v>3342</v>
      </c>
      <c r="F3802" s="58" t="s">
        <v>3311</v>
      </c>
    </row>
    <row r="3803" spans="1:6">
      <c r="A3803" s="58" t="s">
        <v>853</v>
      </c>
      <c r="B3803" s="58" t="s">
        <v>3311</v>
      </c>
      <c r="C3803" s="58" t="s">
        <v>176</v>
      </c>
      <c r="D3803" s="59" t="s">
        <v>3345</v>
      </c>
      <c r="E3803" s="78" t="s">
        <v>3342</v>
      </c>
      <c r="F3803" s="58" t="s">
        <v>3311</v>
      </c>
    </row>
    <row r="3804" spans="1:6">
      <c r="A3804" s="58" t="s">
        <v>2858</v>
      </c>
      <c r="B3804" s="58" t="s">
        <v>3311</v>
      </c>
      <c r="C3804" s="58" t="s">
        <v>176</v>
      </c>
      <c r="D3804" s="59" t="s">
        <v>3345</v>
      </c>
      <c r="E3804" s="78" t="s">
        <v>3342</v>
      </c>
      <c r="F3804" s="58" t="s">
        <v>3311</v>
      </c>
    </row>
    <row r="3805" spans="1:6">
      <c r="A3805" s="58" t="s">
        <v>3165</v>
      </c>
      <c r="B3805" s="58" t="s">
        <v>3311</v>
      </c>
      <c r="C3805" s="58" t="s">
        <v>176</v>
      </c>
      <c r="D3805" s="59" t="s">
        <v>3345</v>
      </c>
      <c r="E3805" s="78" t="s">
        <v>3342</v>
      </c>
      <c r="F3805" s="58" t="s">
        <v>3311</v>
      </c>
    </row>
    <row r="3806" spans="1:6">
      <c r="A3806" s="58" t="s">
        <v>2140</v>
      </c>
      <c r="B3806" s="58" t="s">
        <v>3311</v>
      </c>
      <c r="C3806" s="58" t="s">
        <v>176</v>
      </c>
      <c r="D3806" s="59" t="s">
        <v>3345</v>
      </c>
      <c r="E3806" s="78" t="s">
        <v>3342</v>
      </c>
      <c r="F3806" s="58" t="s">
        <v>3311</v>
      </c>
    </row>
    <row r="3807" spans="1:6">
      <c r="A3807" s="58" t="s">
        <v>2860</v>
      </c>
      <c r="B3807" s="58" t="s">
        <v>3311</v>
      </c>
      <c r="C3807" s="58" t="s">
        <v>176</v>
      </c>
      <c r="D3807" s="59" t="s">
        <v>3345</v>
      </c>
      <c r="E3807" s="78" t="s">
        <v>3342</v>
      </c>
      <c r="F3807" s="58" t="s">
        <v>3311</v>
      </c>
    </row>
    <row r="3808" spans="1:6">
      <c r="A3808" s="58" t="s">
        <v>2782</v>
      </c>
      <c r="B3808" s="58" t="s">
        <v>3311</v>
      </c>
      <c r="C3808" s="58" t="s">
        <v>176</v>
      </c>
      <c r="D3808" s="59" t="s">
        <v>3345</v>
      </c>
      <c r="E3808" s="78" t="s">
        <v>3342</v>
      </c>
      <c r="F3808" s="58" t="s">
        <v>3311</v>
      </c>
    </row>
    <row r="3809" spans="1:6">
      <c r="A3809" s="58" t="s">
        <v>463</v>
      </c>
      <c r="B3809" s="58" t="s">
        <v>3311</v>
      </c>
      <c r="C3809" s="58" t="s">
        <v>176</v>
      </c>
      <c r="D3809" s="59" t="s">
        <v>3345</v>
      </c>
      <c r="E3809" s="78" t="s">
        <v>3342</v>
      </c>
      <c r="F3809" s="58" t="s">
        <v>3311</v>
      </c>
    </row>
    <row r="3810" spans="1:6">
      <c r="A3810" s="58" t="s">
        <v>500</v>
      </c>
      <c r="B3810" s="58" t="s">
        <v>3311</v>
      </c>
      <c r="C3810" s="58" t="s">
        <v>176</v>
      </c>
      <c r="D3810" s="59" t="s">
        <v>3345</v>
      </c>
      <c r="E3810" s="78" t="s">
        <v>3342</v>
      </c>
      <c r="F3810" s="58" t="s">
        <v>3311</v>
      </c>
    </row>
    <row r="3811" spans="1:6">
      <c r="A3811" s="58" t="s">
        <v>2909</v>
      </c>
      <c r="B3811" s="58" t="s">
        <v>3311</v>
      </c>
      <c r="C3811" s="58" t="s">
        <v>176</v>
      </c>
      <c r="D3811" s="59" t="s">
        <v>3345</v>
      </c>
      <c r="E3811" s="78" t="s">
        <v>3342</v>
      </c>
      <c r="F3811" s="58" t="s">
        <v>3311</v>
      </c>
    </row>
    <row r="3812" spans="1:6">
      <c r="A3812" s="58" t="s">
        <v>606</v>
      </c>
      <c r="B3812" s="58" t="s">
        <v>3311</v>
      </c>
      <c r="C3812" s="58" t="s">
        <v>176</v>
      </c>
      <c r="D3812" s="59" t="s">
        <v>3345</v>
      </c>
      <c r="E3812" s="78" t="s">
        <v>3342</v>
      </c>
      <c r="F3812" s="58" t="s">
        <v>3311</v>
      </c>
    </row>
    <row r="3813" spans="1:6">
      <c r="A3813" s="58" t="s">
        <v>862</v>
      </c>
      <c r="B3813" s="58" t="s">
        <v>3311</v>
      </c>
      <c r="C3813" s="58" t="s">
        <v>176</v>
      </c>
      <c r="D3813" s="59" t="s">
        <v>3345</v>
      </c>
      <c r="E3813" s="78" t="s">
        <v>3342</v>
      </c>
      <c r="F3813" s="58" t="s">
        <v>3311</v>
      </c>
    </row>
    <row r="3814" spans="1:6">
      <c r="A3814" s="58" t="s">
        <v>2111</v>
      </c>
      <c r="B3814" s="58" t="s">
        <v>3311</v>
      </c>
      <c r="C3814" s="58" t="s">
        <v>176</v>
      </c>
      <c r="D3814" s="59" t="s">
        <v>3345</v>
      </c>
      <c r="E3814" s="78" t="s">
        <v>3342</v>
      </c>
      <c r="F3814" s="58" t="s">
        <v>3311</v>
      </c>
    </row>
    <row r="3815" spans="1:6">
      <c r="A3815" s="58" t="s">
        <v>577</v>
      </c>
      <c r="B3815" s="58" t="s">
        <v>3311</v>
      </c>
      <c r="C3815" s="58" t="s">
        <v>176</v>
      </c>
      <c r="D3815" s="59" t="s">
        <v>3345</v>
      </c>
      <c r="E3815" s="78" t="s">
        <v>3342</v>
      </c>
      <c r="F3815" s="58" t="s">
        <v>3311</v>
      </c>
    </row>
    <row r="3816" spans="1:6">
      <c r="A3816" s="58" t="s">
        <v>589</v>
      </c>
      <c r="B3816" s="58" t="s">
        <v>3312</v>
      </c>
      <c r="C3816" s="58" t="s">
        <v>178</v>
      </c>
      <c r="D3816" s="59" t="s">
        <v>3345</v>
      </c>
      <c r="E3816" s="78" t="s">
        <v>3342</v>
      </c>
      <c r="F3816" s="58" t="s">
        <v>3312</v>
      </c>
    </row>
    <row r="3817" spans="1:6">
      <c r="A3817" s="58" t="s">
        <v>710</v>
      </c>
      <c r="B3817" s="58" t="s">
        <v>3312</v>
      </c>
      <c r="C3817" s="58" t="s">
        <v>178</v>
      </c>
      <c r="D3817" s="59" t="s">
        <v>3345</v>
      </c>
      <c r="E3817" s="78" t="s">
        <v>3342</v>
      </c>
      <c r="F3817" s="58" t="s">
        <v>3312</v>
      </c>
    </row>
    <row r="3818" spans="1:6">
      <c r="A3818" s="58" t="s">
        <v>532</v>
      </c>
      <c r="B3818" s="58" t="s">
        <v>3312</v>
      </c>
      <c r="C3818" s="58" t="s">
        <v>178</v>
      </c>
      <c r="D3818" s="59" t="s">
        <v>3345</v>
      </c>
      <c r="E3818" s="78" t="s">
        <v>3342</v>
      </c>
      <c r="F3818" s="58" t="s">
        <v>3312</v>
      </c>
    </row>
    <row r="3819" spans="1:6">
      <c r="A3819" s="58" t="s">
        <v>884</v>
      </c>
      <c r="B3819" s="58" t="s">
        <v>3312</v>
      </c>
      <c r="C3819" s="58" t="s">
        <v>178</v>
      </c>
      <c r="D3819" s="59" t="s">
        <v>3345</v>
      </c>
      <c r="E3819" s="78" t="s">
        <v>3342</v>
      </c>
      <c r="F3819" s="58" t="s">
        <v>3312</v>
      </c>
    </row>
    <row r="3820" spans="1:6">
      <c r="A3820" s="58" t="s">
        <v>891</v>
      </c>
      <c r="B3820" s="58" t="s">
        <v>3312</v>
      </c>
      <c r="C3820" s="58" t="s">
        <v>178</v>
      </c>
      <c r="D3820" s="59" t="s">
        <v>3345</v>
      </c>
      <c r="E3820" s="78" t="s">
        <v>3342</v>
      </c>
      <c r="F3820" s="58" t="s">
        <v>3312</v>
      </c>
    </row>
    <row r="3821" spans="1:6">
      <c r="A3821" s="58" t="s">
        <v>2850</v>
      </c>
      <c r="B3821" s="58" t="s">
        <v>3312</v>
      </c>
      <c r="C3821" s="58" t="s">
        <v>178</v>
      </c>
      <c r="D3821" s="59" t="s">
        <v>3345</v>
      </c>
      <c r="E3821" s="78" t="s">
        <v>3342</v>
      </c>
      <c r="F3821" s="58" t="s">
        <v>3312</v>
      </c>
    </row>
    <row r="3822" spans="1:6">
      <c r="A3822" s="58" t="s">
        <v>702</v>
      </c>
      <c r="B3822" s="58" t="s">
        <v>3312</v>
      </c>
      <c r="C3822" s="58" t="s">
        <v>178</v>
      </c>
      <c r="D3822" s="59" t="s">
        <v>3345</v>
      </c>
      <c r="E3822" s="78" t="s">
        <v>3342</v>
      </c>
      <c r="F3822" s="58" t="s">
        <v>3312</v>
      </c>
    </row>
    <row r="3823" spans="1:6">
      <c r="A3823" s="58" t="s">
        <v>534</v>
      </c>
      <c r="B3823" s="58" t="s">
        <v>3312</v>
      </c>
      <c r="C3823" s="58" t="s">
        <v>178</v>
      </c>
      <c r="D3823" s="59" t="s">
        <v>3345</v>
      </c>
      <c r="E3823" s="78" t="s">
        <v>3342</v>
      </c>
      <c r="F3823" s="58" t="s">
        <v>3312</v>
      </c>
    </row>
    <row r="3824" spans="1:6">
      <c r="A3824" s="58" t="s">
        <v>2114</v>
      </c>
      <c r="B3824" s="58" t="s">
        <v>3312</v>
      </c>
      <c r="C3824" s="58" t="s">
        <v>178</v>
      </c>
      <c r="D3824" s="59" t="s">
        <v>3345</v>
      </c>
      <c r="E3824" s="78" t="s">
        <v>3342</v>
      </c>
      <c r="F3824" s="58" t="s">
        <v>3312</v>
      </c>
    </row>
    <row r="3825" spans="1:6">
      <c r="A3825" s="58" t="s">
        <v>703</v>
      </c>
      <c r="B3825" s="58" t="s">
        <v>3312</v>
      </c>
      <c r="C3825" s="58" t="s">
        <v>178</v>
      </c>
      <c r="D3825" s="59" t="s">
        <v>3345</v>
      </c>
      <c r="E3825" s="78" t="s">
        <v>3342</v>
      </c>
      <c r="F3825" s="58" t="s">
        <v>3312</v>
      </c>
    </row>
    <row r="3826" spans="1:6">
      <c r="A3826" s="58" t="s">
        <v>636</v>
      </c>
      <c r="B3826" s="58" t="s">
        <v>3312</v>
      </c>
      <c r="C3826" s="58" t="s">
        <v>178</v>
      </c>
      <c r="D3826" s="59" t="s">
        <v>3345</v>
      </c>
      <c r="E3826" s="78" t="s">
        <v>3342</v>
      </c>
      <c r="F3826" s="58" t="s">
        <v>3312</v>
      </c>
    </row>
    <row r="3827" spans="1:6">
      <c r="A3827" s="58" t="s">
        <v>535</v>
      </c>
      <c r="B3827" s="58" t="s">
        <v>3312</v>
      </c>
      <c r="C3827" s="58" t="s">
        <v>178</v>
      </c>
      <c r="D3827" s="59" t="s">
        <v>3345</v>
      </c>
      <c r="E3827" s="78" t="s">
        <v>3342</v>
      </c>
      <c r="F3827" s="58" t="s">
        <v>3312</v>
      </c>
    </row>
    <row r="3828" spans="1:6">
      <c r="A3828" s="58" t="s">
        <v>770</v>
      </c>
      <c r="B3828" s="58" t="s">
        <v>3312</v>
      </c>
      <c r="C3828" s="58" t="s">
        <v>178</v>
      </c>
      <c r="D3828" s="59" t="s">
        <v>3345</v>
      </c>
      <c r="E3828" s="78" t="s">
        <v>3342</v>
      </c>
      <c r="F3828" s="58" t="s">
        <v>3312</v>
      </c>
    </row>
    <row r="3829" spans="1:6">
      <c r="A3829" s="58" t="s">
        <v>3161</v>
      </c>
      <c r="B3829" s="58" t="s">
        <v>3312</v>
      </c>
      <c r="C3829" s="58" t="s">
        <v>178</v>
      </c>
      <c r="D3829" s="59" t="s">
        <v>3345</v>
      </c>
      <c r="E3829" s="78" t="s">
        <v>3342</v>
      </c>
      <c r="F3829" s="58" t="s">
        <v>3312</v>
      </c>
    </row>
    <row r="3830" spans="1:6">
      <c r="A3830" s="58" t="s">
        <v>3181</v>
      </c>
      <c r="B3830" s="58" t="s">
        <v>3312</v>
      </c>
      <c r="C3830" s="58" t="s">
        <v>178</v>
      </c>
      <c r="D3830" s="59" t="s">
        <v>3345</v>
      </c>
      <c r="E3830" s="78" t="s">
        <v>3342</v>
      </c>
      <c r="F3830" s="58" t="s">
        <v>3312</v>
      </c>
    </row>
    <row r="3831" spans="1:6">
      <c r="A3831" s="58" t="s">
        <v>638</v>
      </c>
      <c r="B3831" s="58" t="s">
        <v>3312</v>
      </c>
      <c r="C3831" s="58" t="s">
        <v>178</v>
      </c>
      <c r="D3831" s="59" t="s">
        <v>3345</v>
      </c>
      <c r="E3831" s="78" t="s">
        <v>3342</v>
      </c>
      <c r="F3831" s="58" t="s">
        <v>3312</v>
      </c>
    </row>
    <row r="3832" spans="1:6">
      <c r="A3832" s="58" t="s">
        <v>508</v>
      </c>
      <c r="B3832" s="58" t="s">
        <v>3312</v>
      </c>
      <c r="C3832" s="58" t="s">
        <v>178</v>
      </c>
      <c r="D3832" s="59" t="s">
        <v>3345</v>
      </c>
      <c r="E3832" s="78" t="s">
        <v>3342</v>
      </c>
      <c r="F3832" s="58" t="s">
        <v>3312</v>
      </c>
    </row>
    <row r="3833" spans="1:6">
      <c r="A3833" s="58" t="s">
        <v>380</v>
      </c>
      <c r="B3833" s="58" t="s">
        <v>3312</v>
      </c>
      <c r="C3833" s="58" t="s">
        <v>178</v>
      </c>
      <c r="D3833" s="59" t="s">
        <v>3345</v>
      </c>
      <c r="E3833" s="78" t="s">
        <v>3342</v>
      </c>
      <c r="F3833" s="58" t="s">
        <v>3312</v>
      </c>
    </row>
    <row r="3834" spans="1:6">
      <c r="A3834" s="58" t="s">
        <v>2801</v>
      </c>
      <c r="B3834" s="58" t="s">
        <v>3312</v>
      </c>
      <c r="C3834" s="58" t="s">
        <v>178</v>
      </c>
      <c r="D3834" s="59" t="s">
        <v>3345</v>
      </c>
      <c r="E3834" s="78" t="s">
        <v>3342</v>
      </c>
      <c r="F3834" s="58" t="s">
        <v>3312</v>
      </c>
    </row>
    <row r="3835" spans="1:6">
      <c r="A3835" s="58" t="s">
        <v>2891</v>
      </c>
      <c r="B3835" s="58" t="s">
        <v>3312</v>
      </c>
      <c r="C3835" s="58" t="s">
        <v>178</v>
      </c>
      <c r="D3835" s="59" t="s">
        <v>3345</v>
      </c>
      <c r="E3835" s="78" t="s">
        <v>3342</v>
      </c>
      <c r="F3835" s="58" t="s">
        <v>3312</v>
      </c>
    </row>
    <row r="3836" spans="1:6">
      <c r="A3836" s="58" t="s">
        <v>2777</v>
      </c>
      <c r="B3836" s="58" t="s">
        <v>3312</v>
      </c>
      <c r="C3836" s="58" t="s">
        <v>178</v>
      </c>
      <c r="D3836" s="59" t="s">
        <v>3345</v>
      </c>
      <c r="E3836" s="78" t="s">
        <v>3342</v>
      </c>
      <c r="F3836" s="58" t="s">
        <v>3312</v>
      </c>
    </row>
    <row r="3837" spans="1:6">
      <c r="A3837" s="58" t="s">
        <v>643</v>
      </c>
      <c r="B3837" s="58" t="s">
        <v>3312</v>
      </c>
      <c r="C3837" s="58" t="s">
        <v>178</v>
      </c>
      <c r="D3837" s="59" t="s">
        <v>3345</v>
      </c>
      <c r="E3837" s="78" t="s">
        <v>3342</v>
      </c>
      <c r="F3837" s="58" t="s">
        <v>3312</v>
      </c>
    </row>
    <row r="3838" spans="1:6">
      <c r="A3838" s="58" t="s">
        <v>789</v>
      </c>
      <c r="B3838" s="58" t="s">
        <v>3312</v>
      </c>
      <c r="C3838" s="58" t="s">
        <v>178</v>
      </c>
      <c r="D3838" s="59" t="s">
        <v>3345</v>
      </c>
      <c r="E3838" s="78" t="s">
        <v>3342</v>
      </c>
      <c r="F3838" s="58" t="s">
        <v>3312</v>
      </c>
    </row>
    <row r="3839" spans="1:6">
      <c r="A3839" s="58" t="s">
        <v>694</v>
      </c>
      <c r="B3839" s="58" t="s">
        <v>3312</v>
      </c>
      <c r="C3839" s="58" t="s">
        <v>178</v>
      </c>
      <c r="D3839" s="59" t="s">
        <v>3345</v>
      </c>
      <c r="E3839" s="78" t="s">
        <v>3342</v>
      </c>
      <c r="F3839" s="58" t="s">
        <v>3312</v>
      </c>
    </row>
    <row r="3840" spans="1:6">
      <c r="A3840" s="58" t="s">
        <v>774</v>
      </c>
      <c r="B3840" s="58" t="s">
        <v>3312</v>
      </c>
      <c r="C3840" s="58" t="s">
        <v>178</v>
      </c>
      <c r="D3840" s="59" t="s">
        <v>3345</v>
      </c>
      <c r="E3840" s="78" t="s">
        <v>3342</v>
      </c>
      <c r="F3840" s="58" t="s">
        <v>3312</v>
      </c>
    </row>
    <row r="3841" spans="1:6">
      <c r="A3841" s="58" t="s">
        <v>858</v>
      </c>
      <c r="B3841" s="58" t="s">
        <v>3312</v>
      </c>
      <c r="C3841" s="58" t="s">
        <v>178</v>
      </c>
      <c r="D3841" s="59" t="s">
        <v>3345</v>
      </c>
      <c r="E3841" s="78" t="s">
        <v>3342</v>
      </c>
      <c r="F3841" s="58" t="s">
        <v>3312</v>
      </c>
    </row>
    <row r="3842" spans="1:6">
      <c r="A3842" s="58" t="s">
        <v>625</v>
      </c>
      <c r="B3842" s="58" t="s">
        <v>3312</v>
      </c>
      <c r="C3842" s="58" t="s">
        <v>178</v>
      </c>
      <c r="D3842" s="59" t="s">
        <v>3345</v>
      </c>
      <c r="E3842" s="78" t="s">
        <v>3342</v>
      </c>
      <c r="F3842" s="58" t="s">
        <v>3312</v>
      </c>
    </row>
    <row r="3843" spans="1:6">
      <c r="A3843" s="58" t="s">
        <v>2887</v>
      </c>
      <c r="B3843" s="58" t="s">
        <v>3312</v>
      </c>
      <c r="C3843" s="58" t="s">
        <v>178</v>
      </c>
      <c r="D3843" s="59" t="s">
        <v>3345</v>
      </c>
      <c r="E3843" s="78" t="s">
        <v>3342</v>
      </c>
      <c r="F3843" s="58" t="s">
        <v>3312</v>
      </c>
    </row>
    <row r="3844" spans="1:6">
      <c r="A3844" s="58" t="s">
        <v>467</v>
      </c>
      <c r="B3844" s="58" t="s">
        <v>3312</v>
      </c>
      <c r="C3844" s="58" t="s">
        <v>178</v>
      </c>
      <c r="D3844" s="59" t="s">
        <v>3345</v>
      </c>
      <c r="E3844" s="78" t="s">
        <v>3342</v>
      </c>
      <c r="F3844" s="58" t="s">
        <v>3312</v>
      </c>
    </row>
    <row r="3845" spans="1:6">
      <c r="A3845" s="58" t="s">
        <v>775</v>
      </c>
      <c r="B3845" s="58" t="s">
        <v>3312</v>
      </c>
      <c r="C3845" s="58" t="s">
        <v>178</v>
      </c>
      <c r="D3845" s="59" t="s">
        <v>3345</v>
      </c>
      <c r="E3845" s="78" t="s">
        <v>3342</v>
      </c>
      <c r="F3845" s="58" t="s">
        <v>3312</v>
      </c>
    </row>
    <row r="3846" spans="1:6">
      <c r="A3846" s="58" t="s">
        <v>428</v>
      </c>
      <c r="B3846" s="58" t="s">
        <v>3312</v>
      </c>
      <c r="C3846" s="58" t="s">
        <v>178</v>
      </c>
      <c r="D3846" s="59" t="s">
        <v>3345</v>
      </c>
      <c r="E3846" s="78" t="s">
        <v>3342</v>
      </c>
      <c r="F3846" s="58" t="s">
        <v>3312</v>
      </c>
    </row>
    <row r="3847" spans="1:6">
      <c r="A3847" s="58" t="s">
        <v>2255</v>
      </c>
      <c r="B3847" s="58" t="s">
        <v>3312</v>
      </c>
      <c r="C3847" s="58" t="s">
        <v>178</v>
      </c>
      <c r="D3847" s="59" t="s">
        <v>3345</v>
      </c>
      <c r="E3847" s="78" t="s">
        <v>3342</v>
      </c>
      <c r="F3847" s="58" t="s">
        <v>3312</v>
      </c>
    </row>
    <row r="3848" spans="1:6">
      <c r="A3848" s="58" t="s">
        <v>2765</v>
      </c>
      <c r="B3848" s="58" t="s">
        <v>3312</v>
      </c>
      <c r="C3848" s="58" t="s">
        <v>178</v>
      </c>
      <c r="D3848" s="59" t="s">
        <v>3345</v>
      </c>
      <c r="E3848" s="78" t="s">
        <v>3342</v>
      </c>
      <c r="F3848" s="58" t="s">
        <v>3312</v>
      </c>
    </row>
    <row r="3849" spans="1:6">
      <c r="A3849" s="58" t="s">
        <v>397</v>
      </c>
      <c r="B3849" s="58" t="s">
        <v>3312</v>
      </c>
      <c r="C3849" s="58" t="s">
        <v>178</v>
      </c>
      <c r="D3849" s="59" t="s">
        <v>3345</v>
      </c>
      <c r="E3849" s="78" t="s">
        <v>3342</v>
      </c>
      <c r="F3849" s="58" t="s">
        <v>3312</v>
      </c>
    </row>
    <row r="3850" spans="1:6">
      <c r="A3850" s="58" t="s">
        <v>2907</v>
      </c>
      <c r="B3850" s="58" t="s">
        <v>3312</v>
      </c>
      <c r="C3850" s="58" t="s">
        <v>3355</v>
      </c>
      <c r="D3850" s="59" t="s">
        <v>3345</v>
      </c>
      <c r="E3850" s="78" t="s">
        <v>3342</v>
      </c>
      <c r="F3850" s="58" t="s">
        <v>3312</v>
      </c>
    </row>
    <row r="3851" spans="1:6">
      <c r="A3851" s="58" t="s">
        <v>2915</v>
      </c>
      <c r="B3851" s="58" t="s">
        <v>3312</v>
      </c>
      <c r="C3851" s="58" t="s">
        <v>3355</v>
      </c>
      <c r="D3851" s="59" t="s">
        <v>3345</v>
      </c>
      <c r="E3851" s="78" t="s">
        <v>3342</v>
      </c>
      <c r="F3851" s="58" t="s">
        <v>3312</v>
      </c>
    </row>
    <row r="3852" spans="1:6">
      <c r="A3852" s="58" t="s">
        <v>414</v>
      </c>
      <c r="B3852" s="58" t="s">
        <v>3312</v>
      </c>
      <c r="C3852" s="58" t="s">
        <v>3355</v>
      </c>
      <c r="D3852" s="59" t="s">
        <v>3345</v>
      </c>
      <c r="E3852" s="78" t="s">
        <v>3342</v>
      </c>
      <c r="F3852" s="58" t="s">
        <v>3312</v>
      </c>
    </row>
    <row r="3853" spans="1:6">
      <c r="A3853" s="58" t="s">
        <v>3163</v>
      </c>
      <c r="B3853" s="58" t="s">
        <v>3312</v>
      </c>
      <c r="C3853" s="58" t="s">
        <v>3355</v>
      </c>
      <c r="D3853" s="59" t="s">
        <v>3345</v>
      </c>
      <c r="E3853" s="78" t="s">
        <v>3342</v>
      </c>
      <c r="F3853" s="58" t="s">
        <v>3312</v>
      </c>
    </row>
    <row r="3854" spans="1:6">
      <c r="A3854" s="58" t="s">
        <v>3176</v>
      </c>
      <c r="B3854" s="58" t="s">
        <v>3312</v>
      </c>
      <c r="C3854" s="58" t="s">
        <v>3355</v>
      </c>
      <c r="D3854" s="59" t="s">
        <v>3345</v>
      </c>
      <c r="E3854" s="78" t="s">
        <v>3342</v>
      </c>
      <c r="F3854" s="58" t="s">
        <v>3312</v>
      </c>
    </row>
    <row r="3855" spans="1:6">
      <c r="A3855" s="58" t="s">
        <v>855</v>
      </c>
      <c r="B3855" s="58" t="s">
        <v>3312</v>
      </c>
      <c r="C3855" s="58" t="s">
        <v>3355</v>
      </c>
      <c r="D3855" s="59" t="s">
        <v>3345</v>
      </c>
      <c r="E3855" s="78" t="s">
        <v>3342</v>
      </c>
      <c r="F3855" s="58" t="s">
        <v>3312</v>
      </c>
    </row>
    <row r="3856" spans="1:6">
      <c r="A3856" s="58" t="s">
        <v>2770</v>
      </c>
      <c r="B3856" s="58" t="s">
        <v>3312</v>
      </c>
      <c r="C3856" s="58" t="s">
        <v>3355</v>
      </c>
      <c r="D3856" s="59" t="s">
        <v>3345</v>
      </c>
      <c r="E3856" s="78" t="s">
        <v>3342</v>
      </c>
      <c r="F3856" s="58" t="s">
        <v>3312</v>
      </c>
    </row>
    <row r="3857" spans="1:6">
      <c r="A3857" s="58" t="s">
        <v>2917</v>
      </c>
      <c r="B3857" s="58" t="s">
        <v>3312</v>
      </c>
      <c r="C3857" s="58" t="s">
        <v>3355</v>
      </c>
      <c r="D3857" s="59" t="s">
        <v>3345</v>
      </c>
      <c r="E3857" s="78" t="s">
        <v>3342</v>
      </c>
      <c r="F3857" s="58" t="s">
        <v>3312</v>
      </c>
    </row>
    <row r="3858" spans="1:6">
      <c r="A3858" s="58" t="s">
        <v>894</v>
      </c>
      <c r="B3858" s="58" t="s">
        <v>3312</v>
      </c>
      <c r="C3858" s="58" t="s">
        <v>3355</v>
      </c>
      <c r="D3858" s="59" t="s">
        <v>3345</v>
      </c>
      <c r="E3858" s="78" t="s">
        <v>3342</v>
      </c>
      <c r="F3858" s="58" t="s">
        <v>3312</v>
      </c>
    </row>
    <row r="3859" spans="1:6">
      <c r="A3859" s="58" t="s">
        <v>2441</v>
      </c>
      <c r="B3859" s="58" t="s">
        <v>3312</v>
      </c>
      <c r="C3859" s="58" t="s">
        <v>3355</v>
      </c>
      <c r="D3859" s="59" t="s">
        <v>3345</v>
      </c>
      <c r="E3859" s="78" t="s">
        <v>3342</v>
      </c>
      <c r="F3859" s="58" t="s">
        <v>3312</v>
      </c>
    </row>
    <row r="3860" spans="1:6">
      <c r="A3860" s="58" t="s">
        <v>2805</v>
      </c>
      <c r="B3860" s="58" t="s">
        <v>3312</v>
      </c>
      <c r="C3860" s="58" t="s">
        <v>3355</v>
      </c>
      <c r="D3860" s="59" t="s">
        <v>3345</v>
      </c>
      <c r="E3860" s="78" t="s">
        <v>3342</v>
      </c>
      <c r="F3860" s="58" t="s">
        <v>3312</v>
      </c>
    </row>
    <row r="3861" spans="1:6">
      <c r="A3861" s="58" t="s">
        <v>2251</v>
      </c>
      <c r="B3861" s="58" t="s">
        <v>3312</v>
      </c>
      <c r="C3861" s="58" t="s">
        <v>3355</v>
      </c>
      <c r="D3861" s="59" t="s">
        <v>3345</v>
      </c>
      <c r="E3861" s="78" t="s">
        <v>3342</v>
      </c>
      <c r="F3861" s="58" t="s">
        <v>3312</v>
      </c>
    </row>
    <row r="3862" spans="1:6">
      <c r="A3862" s="58" t="s">
        <v>856</v>
      </c>
      <c r="B3862" s="58" t="s">
        <v>3312</v>
      </c>
      <c r="C3862" s="58" t="s">
        <v>3355</v>
      </c>
      <c r="D3862" s="59" t="s">
        <v>3345</v>
      </c>
      <c r="E3862" s="78" t="s">
        <v>3342</v>
      </c>
      <c r="F3862" s="58" t="s">
        <v>3312</v>
      </c>
    </row>
    <row r="3863" spans="1:6">
      <c r="A3863" s="58" t="s">
        <v>3172</v>
      </c>
      <c r="B3863" s="58" t="s">
        <v>3312</v>
      </c>
      <c r="C3863" s="58" t="s">
        <v>3355</v>
      </c>
      <c r="D3863" s="59" t="s">
        <v>3345</v>
      </c>
      <c r="E3863" s="78" t="s">
        <v>3342</v>
      </c>
      <c r="F3863" s="58" t="s">
        <v>3312</v>
      </c>
    </row>
    <row r="3864" spans="1:6">
      <c r="A3864" s="58" t="s">
        <v>3177</v>
      </c>
      <c r="B3864" s="58" t="s">
        <v>3312</v>
      </c>
      <c r="C3864" s="58" t="s">
        <v>3355</v>
      </c>
      <c r="D3864" s="59" t="s">
        <v>3345</v>
      </c>
      <c r="E3864" s="78" t="s">
        <v>3342</v>
      </c>
      <c r="F3864" s="58" t="s">
        <v>3312</v>
      </c>
    </row>
    <row r="3865" spans="1:6">
      <c r="A3865" s="58" t="s">
        <v>511</v>
      </c>
      <c r="B3865" s="58" t="s">
        <v>3312</v>
      </c>
      <c r="C3865" s="58" t="s">
        <v>3355</v>
      </c>
      <c r="D3865" s="59" t="s">
        <v>3345</v>
      </c>
      <c r="E3865" s="78" t="s">
        <v>3342</v>
      </c>
      <c r="F3865" s="58" t="s">
        <v>3312</v>
      </c>
    </row>
    <row r="3866" spans="1:6">
      <c r="A3866" s="58" t="s">
        <v>602</v>
      </c>
      <c r="B3866" s="58" t="s">
        <v>3312</v>
      </c>
      <c r="C3866" s="58" t="s">
        <v>3355</v>
      </c>
      <c r="D3866" s="59" t="s">
        <v>3345</v>
      </c>
      <c r="E3866" s="78" t="s">
        <v>3342</v>
      </c>
      <c r="F3866" s="58" t="s">
        <v>3312</v>
      </c>
    </row>
    <row r="3867" spans="1:6">
      <c r="A3867" s="58" t="s">
        <v>1597</v>
      </c>
      <c r="B3867" s="58" t="s">
        <v>3312</v>
      </c>
      <c r="C3867" s="58" t="s">
        <v>3355</v>
      </c>
      <c r="D3867" s="59" t="s">
        <v>3345</v>
      </c>
      <c r="E3867" s="78" t="s">
        <v>3342</v>
      </c>
      <c r="F3867" s="58" t="s">
        <v>3312</v>
      </c>
    </row>
    <row r="3868" spans="1:6">
      <c r="A3868" s="58" t="s">
        <v>896</v>
      </c>
      <c r="B3868" s="58" t="s">
        <v>3312</v>
      </c>
      <c r="C3868" s="58" t="s">
        <v>3355</v>
      </c>
      <c r="D3868" s="59" t="s">
        <v>3345</v>
      </c>
      <c r="E3868" s="78" t="s">
        <v>3342</v>
      </c>
      <c r="F3868" s="58" t="s">
        <v>3312</v>
      </c>
    </row>
    <row r="3869" spans="1:6">
      <c r="A3869" s="58" t="s">
        <v>2926</v>
      </c>
      <c r="B3869" s="58" t="s">
        <v>3312</v>
      </c>
      <c r="C3869" s="58" t="s">
        <v>3355</v>
      </c>
      <c r="D3869" s="59" t="s">
        <v>3345</v>
      </c>
      <c r="E3869" s="78" t="s">
        <v>3342</v>
      </c>
      <c r="F3869" s="58" t="s">
        <v>3312</v>
      </c>
    </row>
    <row r="3870" spans="1:6">
      <c r="A3870" s="58" t="s">
        <v>707</v>
      </c>
      <c r="B3870" s="58" t="s">
        <v>3312</v>
      </c>
      <c r="C3870" s="58" t="s">
        <v>3355</v>
      </c>
      <c r="D3870" s="59" t="s">
        <v>3345</v>
      </c>
      <c r="E3870" s="78" t="s">
        <v>3342</v>
      </c>
      <c r="F3870" s="58" t="s">
        <v>3312</v>
      </c>
    </row>
    <row r="3871" spans="1:6">
      <c r="A3871" s="58" t="s">
        <v>604</v>
      </c>
      <c r="B3871" s="58" t="s">
        <v>3312</v>
      </c>
      <c r="C3871" s="58" t="s">
        <v>3355</v>
      </c>
      <c r="D3871" s="59" t="s">
        <v>3345</v>
      </c>
      <c r="E3871" s="78" t="s">
        <v>3342</v>
      </c>
      <c r="F3871" s="58" t="s">
        <v>3312</v>
      </c>
    </row>
    <row r="3872" spans="1:6">
      <c r="A3872" s="58" t="s">
        <v>779</v>
      </c>
      <c r="B3872" s="58" t="s">
        <v>3312</v>
      </c>
      <c r="C3872" s="58" t="s">
        <v>3355</v>
      </c>
      <c r="D3872" s="59" t="s">
        <v>3345</v>
      </c>
      <c r="E3872" s="78" t="s">
        <v>3342</v>
      </c>
      <c r="F3872" s="58" t="s">
        <v>3312</v>
      </c>
    </row>
    <row r="3873" spans="1:6">
      <c r="A3873" s="58" t="s">
        <v>2157</v>
      </c>
      <c r="B3873" s="58" t="s">
        <v>3312</v>
      </c>
      <c r="C3873" s="58" t="s">
        <v>3355</v>
      </c>
      <c r="D3873" s="59" t="s">
        <v>3345</v>
      </c>
      <c r="E3873" s="78" t="s">
        <v>3342</v>
      </c>
      <c r="F3873" s="58" t="s">
        <v>3312</v>
      </c>
    </row>
    <row r="3874" spans="1:6">
      <c r="A3874" s="58" t="s">
        <v>2817</v>
      </c>
      <c r="B3874" s="58" t="s">
        <v>3312</v>
      </c>
      <c r="C3874" s="58" t="s">
        <v>3355</v>
      </c>
      <c r="D3874" s="59" t="s">
        <v>3345</v>
      </c>
      <c r="E3874" s="78" t="s">
        <v>3342</v>
      </c>
      <c r="F3874" s="58" t="s">
        <v>3312</v>
      </c>
    </row>
    <row r="3875" spans="1:6">
      <c r="A3875" s="58" t="s">
        <v>513</v>
      </c>
      <c r="B3875" s="58" t="s">
        <v>3312</v>
      </c>
      <c r="C3875" s="58" t="s">
        <v>3355</v>
      </c>
      <c r="D3875" s="59" t="s">
        <v>3345</v>
      </c>
      <c r="E3875" s="78" t="s">
        <v>3342</v>
      </c>
      <c r="F3875" s="58" t="s">
        <v>3312</v>
      </c>
    </row>
    <row r="3876" spans="1:6">
      <c r="A3876" s="58" t="s">
        <v>732</v>
      </c>
      <c r="B3876" s="58" t="s">
        <v>3312</v>
      </c>
      <c r="C3876" s="58" t="s">
        <v>3355</v>
      </c>
      <c r="D3876" s="59" t="s">
        <v>3345</v>
      </c>
      <c r="E3876" s="78" t="s">
        <v>3342</v>
      </c>
      <c r="F3876" s="58" t="s">
        <v>3312</v>
      </c>
    </row>
    <row r="3877" spans="1:6">
      <c r="A3877" s="58" t="s">
        <v>605</v>
      </c>
      <c r="B3877" s="58" t="s">
        <v>3312</v>
      </c>
      <c r="C3877" s="58" t="s">
        <v>3355</v>
      </c>
      <c r="D3877" s="59" t="s">
        <v>3345</v>
      </c>
      <c r="E3877" s="78" t="s">
        <v>3342</v>
      </c>
      <c r="F3877" s="58" t="s">
        <v>3312</v>
      </c>
    </row>
    <row r="3878" spans="1:6">
      <c r="A3878" s="58" t="s">
        <v>530</v>
      </c>
      <c r="B3878" s="58" t="s">
        <v>3312</v>
      </c>
      <c r="C3878" s="58" t="s">
        <v>3355</v>
      </c>
      <c r="D3878" s="59" t="s">
        <v>3345</v>
      </c>
      <c r="E3878" s="78" t="s">
        <v>3342</v>
      </c>
      <c r="F3878" s="58" t="s">
        <v>3312</v>
      </c>
    </row>
    <row r="3879" spans="1:6">
      <c r="A3879" s="58" t="s">
        <v>2927</v>
      </c>
      <c r="B3879" s="58" t="s">
        <v>3312</v>
      </c>
      <c r="C3879" s="58" t="s">
        <v>3355</v>
      </c>
      <c r="D3879" s="59" t="s">
        <v>3345</v>
      </c>
      <c r="E3879" s="78" t="s">
        <v>3342</v>
      </c>
      <c r="F3879" s="58" t="s">
        <v>3312</v>
      </c>
    </row>
    <row r="3880" spans="1:6">
      <c r="A3880" s="58" t="s">
        <v>897</v>
      </c>
      <c r="B3880" s="58" t="s">
        <v>3312</v>
      </c>
      <c r="C3880" s="58" t="s">
        <v>3355</v>
      </c>
      <c r="D3880" s="59" t="s">
        <v>3345</v>
      </c>
      <c r="E3880" s="78" t="s">
        <v>3342</v>
      </c>
      <c r="F3880" s="58" t="s">
        <v>3312</v>
      </c>
    </row>
    <row r="3881" spans="1:6">
      <c r="A3881" s="58" t="s">
        <v>898</v>
      </c>
      <c r="B3881" s="58" t="s">
        <v>3312</v>
      </c>
      <c r="C3881" s="58" t="s">
        <v>3355</v>
      </c>
      <c r="D3881" s="59" t="s">
        <v>3345</v>
      </c>
      <c r="E3881" s="78" t="s">
        <v>3342</v>
      </c>
      <c r="F3881" s="58" t="s">
        <v>3312</v>
      </c>
    </row>
    <row r="3882" spans="1:6">
      <c r="A3882" s="58" t="s">
        <v>781</v>
      </c>
      <c r="B3882" s="58" t="s">
        <v>3312</v>
      </c>
      <c r="C3882" s="58" t="s">
        <v>3355</v>
      </c>
      <c r="D3882" s="59" t="s">
        <v>3345</v>
      </c>
      <c r="E3882" s="78" t="s">
        <v>3342</v>
      </c>
      <c r="F3882" s="58" t="s">
        <v>3312</v>
      </c>
    </row>
    <row r="3883" spans="1:6">
      <c r="A3883" s="58" t="s">
        <v>451</v>
      </c>
      <c r="B3883" s="58" t="s">
        <v>917</v>
      </c>
      <c r="C3883" s="58" t="s">
        <v>3353</v>
      </c>
      <c r="D3883" s="59" t="s">
        <v>3347</v>
      </c>
      <c r="E3883" s="78" t="s">
        <v>3342</v>
      </c>
      <c r="F3883" s="58" t="s">
        <v>917</v>
      </c>
    </row>
    <row r="3884" spans="1:6">
      <c r="A3884" s="58" t="s">
        <v>515</v>
      </c>
      <c r="B3884" s="58" t="s">
        <v>917</v>
      </c>
      <c r="C3884" s="58" t="s">
        <v>3353</v>
      </c>
      <c r="D3884" s="59" t="s">
        <v>3347</v>
      </c>
      <c r="E3884" s="78" t="s">
        <v>3342</v>
      </c>
      <c r="F3884" s="58" t="s">
        <v>917</v>
      </c>
    </row>
    <row r="3885" spans="1:6">
      <c r="A3885" s="58" t="s">
        <v>3202</v>
      </c>
      <c r="B3885" s="58" t="s">
        <v>917</v>
      </c>
      <c r="C3885" s="58" t="s">
        <v>3353</v>
      </c>
      <c r="D3885" s="59" t="s">
        <v>3347</v>
      </c>
      <c r="E3885" s="78" t="s">
        <v>3342</v>
      </c>
      <c r="F3885" s="58" t="s">
        <v>917</v>
      </c>
    </row>
    <row r="3886" spans="1:6">
      <c r="A3886" s="58" t="s">
        <v>921</v>
      </c>
      <c r="B3886" s="58" t="s">
        <v>917</v>
      </c>
      <c r="C3886" s="58" t="s">
        <v>3353</v>
      </c>
      <c r="D3886" s="59" t="s">
        <v>3347</v>
      </c>
      <c r="E3886" s="78" t="s">
        <v>3342</v>
      </c>
      <c r="F3886" s="58" t="s">
        <v>917</v>
      </c>
    </row>
    <row r="3887" spans="1:6">
      <c r="A3887" s="58" t="s">
        <v>739</v>
      </c>
      <c r="B3887" s="58" t="s">
        <v>917</v>
      </c>
      <c r="C3887" s="58" t="s">
        <v>3353</v>
      </c>
      <c r="D3887" s="59" t="s">
        <v>3347</v>
      </c>
      <c r="E3887" s="78" t="s">
        <v>3342</v>
      </c>
      <c r="F3887" s="58" t="s">
        <v>917</v>
      </c>
    </row>
    <row r="3888" spans="1:6">
      <c r="A3888" s="58" t="s">
        <v>493</v>
      </c>
      <c r="B3888" s="58" t="s">
        <v>917</v>
      </c>
      <c r="C3888" s="58" t="s">
        <v>3353</v>
      </c>
      <c r="D3888" s="59" t="s">
        <v>3347</v>
      </c>
      <c r="E3888" s="78" t="s">
        <v>3342</v>
      </c>
      <c r="F3888" s="58" t="s">
        <v>917</v>
      </c>
    </row>
    <row r="3889" spans="1:6">
      <c r="A3889" s="58" t="s">
        <v>3215</v>
      </c>
      <c r="B3889" s="58" t="s">
        <v>917</v>
      </c>
      <c r="C3889" s="58" t="s">
        <v>3353</v>
      </c>
      <c r="D3889" s="59" t="s">
        <v>3347</v>
      </c>
      <c r="E3889" s="78" t="s">
        <v>3342</v>
      </c>
      <c r="F3889" s="58" t="s">
        <v>917</v>
      </c>
    </row>
    <row r="3890" spans="1:6">
      <c r="A3890" s="58" t="s">
        <v>549</v>
      </c>
      <c r="B3890" s="58" t="s">
        <v>917</v>
      </c>
      <c r="C3890" s="58" t="s">
        <v>3353</v>
      </c>
      <c r="D3890" s="59" t="s">
        <v>3347</v>
      </c>
      <c r="E3890" s="78" t="s">
        <v>3342</v>
      </c>
      <c r="F3890" s="58" t="s">
        <v>917</v>
      </c>
    </row>
    <row r="3891" spans="1:6">
      <c r="A3891" s="58" t="s">
        <v>3203</v>
      </c>
      <c r="B3891" s="58" t="s">
        <v>917</v>
      </c>
      <c r="C3891" s="58" t="s">
        <v>3353</v>
      </c>
      <c r="D3891" s="59" t="s">
        <v>3347</v>
      </c>
      <c r="E3891" s="78" t="s">
        <v>3342</v>
      </c>
      <c r="F3891" s="58" t="s">
        <v>917</v>
      </c>
    </row>
    <row r="3892" spans="1:6">
      <c r="A3892" s="58" t="s">
        <v>652</v>
      </c>
      <c r="B3892" s="58" t="s">
        <v>917</v>
      </c>
      <c r="C3892" s="58" t="s">
        <v>3353</v>
      </c>
      <c r="D3892" s="59" t="s">
        <v>3347</v>
      </c>
      <c r="E3892" s="78" t="s">
        <v>3342</v>
      </c>
      <c r="F3892" s="58" t="s">
        <v>917</v>
      </c>
    </row>
    <row r="3893" spans="1:6">
      <c r="A3893" s="58" t="s">
        <v>712</v>
      </c>
      <c r="B3893" s="58" t="s">
        <v>917</v>
      </c>
      <c r="C3893" s="58" t="s">
        <v>3353</v>
      </c>
      <c r="D3893" s="59" t="s">
        <v>3347</v>
      </c>
      <c r="E3893" s="78" t="s">
        <v>3342</v>
      </c>
      <c r="F3893" s="58" t="s">
        <v>917</v>
      </c>
    </row>
    <row r="3894" spans="1:6">
      <c r="A3894" s="58" t="s">
        <v>971</v>
      </c>
      <c r="B3894" s="58" t="s">
        <v>917</v>
      </c>
      <c r="C3894" s="58" t="s">
        <v>3353</v>
      </c>
      <c r="D3894" s="59" t="s">
        <v>3347</v>
      </c>
      <c r="E3894" s="78" t="s">
        <v>3342</v>
      </c>
      <c r="F3894" s="58" t="s">
        <v>917</v>
      </c>
    </row>
    <row r="3895" spans="1:6">
      <c r="A3895" s="58" t="s">
        <v>964</v>
      </c>
      <c r="B3895" s="58" t="s">
        <v>917</v>
      </c>
      <c r="C3895" s="58" t="s">
        <v>3353</v>
      </c>
      <c r="D3895" s="59" t="s">
        <v>3347</v>
      </c>
      <c r="E3895" s="78" t="s">
        <v>3342</v>
      </c>
      <c r="F3895" s="58" t="s">
        <v>917</v>
      </c>
    </row>
    <row r="3896" spans="1:6">
      <c r="A3896" s="58" t="s">
        <v>3204</v>
      </c>
      <c r="B3896" s="58" t="s">
        <v>917</v>
      </c>
      <c r="C3896" s="58" t="s">
        <v>3353</v>
      </c>
      <c r="D3896" s="59" t="s">
        <v>3347</v>
      </c>
      <c r="E3896" s="78" t="s">
        <v>3342</v>
      </c>
      <c r="F3896" s="58" t="s">
        <v>917</v>
      </c>
    </row>
    <row r="3897" spans="1:6">
      <c r="A3897" s="58" t="s">
        <v>3152</v>
      </c>
      <c r="B3897" s="58" t="s">
        <v>917</v>
      </c>
      <c r="C3897" s="58" t="s">
        <v>3353</v>
      </c>
      <c r="D3897" s="59" t="s">
        <v>3347</v>
      </c>
      <c r="E3897" s="78" t="s">
        <v>3342</v>
      </c>
      <c r="F3897" s="58" t="s">
        <v>917</v>
      </c>
    </row>
    <row r="3898" spans="1:6">
      <c r="A3898" s="58" t="s">
        <v>2751</v>
      </c>
      <c r="B3898" s="58" t="s">
        <v>917</v>
      </c>
      <c r="C3898" s="58" t="s">
        <v>3353</v>
      </c>
      <c r="D3898" s="59" t="s">
        <v>3347</v>
      </c>
      <c r="E3898" s="78" t="s">
        <v>3342</v>
      </c>
      <c r="F3898" s="58" t="s">
        <v>917</v>
      </c>
    </row>
    <row r="3899" spans="1:6">
      <c r="A3899" s="58" t="s">
        <v>773</v>
      </c>
      <c r="B3899" s="58" t="s">
        <v>917</v>
      </c>
      <c r="C3899" s="58" t="s">
        <v>3353</v>
      </c>
      <c r="D3899" s="59" t="s">
        <v>3347</v>
      </c>
      <c r="E3899" s="78" t="s">
        <v>3342</v>
      </c>
      <c r="F3899" s="58" t="s">
        <v>917</v>
      </c>
    </row>
    <row r="3900" spans="1:6">
      <c r="A3900" s="58" t="s">
        <v>758</v>
      </c>
      <c r="B3900" s="58" t="s">
        <v>917</v>
      </c>
      <c r="C3900" s="58" t="s">
        <v>3353</v>
      </c>
      <c r="D3900" s="59" t="s">
        <v>3347</v>
      </c>
      <c r="E3900" s="78" t="s">
        <v>3342</v>
      </c>
      <c r="F3900" s="58" t="s">
        <v>917</v>
      </c>
    </row>
    <row r="3901" spans="1:6">
      <c r="A3901" s="58" t="s">
        <v>906</v>
      </c>
      <c r="B3901" s="58" t="s">
        <v>917</v>
      </c>
      <c r="C3901" s="58" t="s">
        <v>3353</v>
      </c>
      <c r="D3901" s="59" t="s">
        <v>3347</v>
      </c>
      <c r="E3901" s="78" t="s">
        <v>3342</v>
      </c>
      <c r="F3901" s="58" t="s">
        <v>917</v>
      </c>
    </row>
    <row r="3902" spans="1:6">
      <c r="A3902" s="58" t="s">
        <v>972</v>
      </c>
      <c r="B3902" s="58" t="s">
        <v>917</v>
      </c>
      <c r="C3902" s="58" t="s">
        <v>3353</v>
      </c>
      <c r="D3902" s="59" t="s">
        <v>3347</v>
      </c>
      <c r="E3902" s="78" t="s">
        <v>3342</v>
      </c>
      <c r="F3902" s="58" t="s">
        <v>917</v>
      </c>
    </row>
    <row r="3903" spans="1:6">
      <c r="A3903" s="58" t="s">
        <v>3206</v>
      </c>
      <c r="B3903" s="58" t="s">
        <v>917</v>
      </c>
      <c r="C3903" s="58" t="s">
        <v>3353</v>
      </c>
      <c r="D3903" s="59" t="s">
        <v>3347</v>
      </c>
      <c r="E3903" s="78" t="s">
        <v>3342</v>
      </c>
      <c r="F3903" s="58" t="s">
        <v>917</v>
      </c>
    </row>
    <row r="3904" spans="1:6">
      <c r="A3904" s="58" t="s">
        <v>3217</v>
      </c>
      <c r="B3904" s="58" t="s">
        <v>917</v>
      </c>
      <c r="C3904" s="58" t="s">
        <v>3353</v>
      </c>
      <c r="D3904" s="59" t="s">
        <v>3347</v>
      </c>
      <c r="E3904" s="78" t="s">
        <v>3342</v>
      </c>
      <c r="F3904" s="58" t="s">
        <v>917</v>
      </c>
    </row>
    <row r="3905" spans="1:6">
      <c r="A3905" s="58" t="s">
        <v>722</v>
      </c>
      <c r="B3905" s="58" t="s">
        <v>917</v>
      </c>
      <c r="C3905" s="58" t="s">
        <v>3353</v>
      </c>
      <c r="D3905" s="59" t="s">
        <v>3347</v>
      </c>
      <c r="E3905" s="78" t="s">
        <v>3342</v>
      </c>
      <c r="F3905" s="58" t="s">
        <v>917</v>
      </c>
    </row>
    <row r="3906" spans="1:6">
      <c r="A3906" s="58" t="s">
        <v>633</v>
      </c>
      <c r="B3906" s="58" t="s">
        <v>917</v>
      </c>
      <c r="C3906" s="58" t="s">
        <v>3353</v>
      </c>
      <c r="D3906" s="59" t="s">
        <v>3347</v>
      </c>
      <c r="E3906" s="78" t="s">
        <v>3342</v>
      </c>
      <c r="F3906" s="58" t="s">
        <v>917</v>
      </c>
    </row>
    <row r="3907" spans="1:6">
      <c r="A3907" s="58" t="s">
        <v>3219</v>
      </c>
      <c r="B3907" s="58" t="s">
        <v>917</v>
      </c>
      <c r="C3907" s="58" t="s">
        <v>3353</v>
      </c>
      <c r="D3907" s="59" t="s">
        <v>3347</v>
      </c>
      <c r="E3907" s="78" t="s">
        <v>3342</v>
      </c>
      <c r="F3907" s="58" t="s">
        <v>917</v>
      </c>
    </row>
    <row r="3908" spans="1:6">
      <c r="A3908" s="58" t="s">
        <v>724</v>
      </c>
      <c r="B3908" s="58" t="s">
        <v>917</v>
      </c>
      <c r="C3908" s="58" t="s">
        <v>3353</v>
      </c>
      <c r="D3908" s="59" t="s">
        <v>3347</v>
      </c>
      <c r="E3908" s="78" t="s">
        <v>3342</v>
      </c>
      <c r="F3908" s="58" t="s">
        <v>917</v>
      </c>
    </row>
    <row r="3909" spans="1:6">
      <c r="A3909" s="58" t="s">
        <v>3207</v>
      </c>
      <c r="B3909" s="58" t="s">
        <v>917</v>
      </c>
      <c r="C3909" s="58" t="s">
        <v>3353</v>
      </c>
      <c r="D3909" s="59" t="s">
        <v>3347</v>
      </c>
      <c r="E3909" s="78" t="s">
        <v>3342</v>
      </c>
      <c r="F3909" s="58" t="s">
        <v>917</v>
      </c>
    </row>
    <row r="3910" spans="1:6">
      <c r="A3910" s="58" t="s">
        <v>955</v>
      </c>
      <c r="B3910" s="58" t="s">
        <v>917</v>
      </c>
      <c r="C3910" s="58" t="s">
        <v>3360</v>
      </c>
      <c r="D3910" s="59" t="s">
        <v>3347</v>
      </c>
      <c r="E3910" s="78" t="s">
        <v>3342</v>
      </c>
      <c r="F3910" s="58" t="s">
        <v>917</v>
      </c>
    </row>
    <row r="3911" spans="1:6">
      <c r="A3911" s="58" t="s">
        <v>745</v>
      </c>
      <c r="B3911" s="58" t="s">
        <v>917</v>
      </c>
      <c r="C3911" s="58" t="s">
        <v>3360</v>
      </c>
      <c r="D3911" s="59" t="s">
        <v>3347</v>
      </c>
      <c r="E3911" s="78" t="s">
        <v>3342</v>
      </c>
      <c r="F3911" s="58" t="s">
        <v>917</v>
      </c>
    </row>
    <row r="3912" spans="1:6">
      <c r="A3912" s="58" t="s">
        <v>3208</v>
      </c>
      <c r="B3912" s="58" t="s">
        <v>917</v>
      </c>
      <c r="C3912" s="58" t="s">
        <v>3360</v>
      </c>
      <c r="D3912" s="59" t="s">
        <v>3347</v>
      </c>
      <c r="E3912" s="78" t="s">
        <v>3342</v>
      </c>
      <c r="F3912" s="58" t="s">
        <v>917</v>
      </c>
    </row>
    <row r="3913" spans="1:6">
      <c r="A3913" s="58" t="s">
        <v>2152</v>
      </c>
      <c r="B3913" s="58" t="s">
        <v>917</v>
      </c>
      <c r="C3913" s="58" t="s">
        <v>3360</v>
      </c>
      <c r="D3913" s="59" t="s">
        <v>3347</v>
      </c>
      <c r="E3913" s="78" t="s">
        <v>3342</v>
      </c>
      <c r="F3913" s="58" t="s">
        <v>917</v>
      </c>
    </row>
    <row r="3914" spans="1:6">
      <c r="A3914" s="58" t="s">
        <v>747</v>
      </c>
      <c r="B3914" s="58" t="s">
        <v>917</v>
      </c>
      <c r="C3914" s="58" t="s">
        <v>3360</v>
      </c>
      <c r="D3914" s="59" t="s">
        <v>3347</v>
      </c>
      <c r="E3914" s="78" t="s">
        <v>3342</v>
      </c>
      <c r="F3914" s="58" t="s">
        <v>917</v>
      </c>
    </row>
    <row r="3915" spans="1:6">
      <c r="A3915" s="58" t="s">
        <v>573</v>
      </c>
      <c r="B3915" s="58" t="s">
        <v>917</v>
      </c>
      <c r="C3915" s="58" t="s">
        <v>3360</v>
      </c>
      <c r="D3915" s="59" t="s">
        <v>3347</v>
      </c>
      <c r="E3915" s="78" t="s">
        <v>3342</v>
      </c>
      <c r="F3915" s="58" t="s">
        <v>917</v>
      </c>
    </row>
    <row r="3916" spans="1:6">
      <c r="A3916" s="58" t="s">
        <v>965</v>
      </c>
      <c r="B3916" s="58" t="s">
        <v>917</v>
      </c>
      <c r="C3916" s="58" t="s">
        <v>3360</v>
      </c>
      <c r="D3916" s="59" t="s">
        <v>3347</v>
      </c>
      <c r="E3916" s="78" t="s">
        <v>3342</v>
      </c>
      <c r="F3916" s="58" t="s">
        <v>917</v>
      </c>
    </row>
    <row r="3917" spans="1:6">
      <c r="A3917" s="58" t="s">
        <v>937</v>
      </c>
      <c r="B3917" s="58" t="s">
        <v>917</v>
      </c>
      <c r="C3917" s="58" t="s">
        <v>3360</v>
      </c>
      <c r="D3917" s="59" t="s">
        <v>3347</v>
      </c>
      <c r="E3917" s="78" t="s">
        <v>3342</v>
      </c>
      <c r="F3917" s="58" t="s">
        <v>917</v>
      </c>
    </row>
    <row r="3918" spans="1:6">
      <c r="A3918" s="58" t="s">
        <v>3220</v>
      </c>
      <c r="B3918" s="58" t="s">
        <v>917</v>
      </c>
      <c r="C3918" s="58" t="s">
        <v>3360</v>
      </c>
      <c r="D3918" s="59" t="s">
        <v>3347</v>
      </c>
      <c r="E3918" s="78" t="s">
        <v>3342</v>
      </c>
      <c r="F3918" s="58" t="s">
        <v>917</v>
      </c>
    </row>
    <row r="3919" spans="1:6">
      <c r="A3919" s="58" t="s">
        <v>659</v>
      </c>
      <c r="B3919" s="58" t="s">
        <v>917</v>
      </c>
      <c r="C3919" s="58" t="s">
        <v>3360</v>
      </c>
      <c r="D3919" s="59" t="s">
        <v>3347</v>
      </c>
      <c r="E3919" s="78" t="s">
        <v>3342</v>
      </c>
      <c r="F3919" s="58" t="s">
        <v>917</v>
      </c>
    </row>
    <row r="3920" spans="1:6">
      <c r="A3920" s="58" t="s">
        <v>654</v>
      </c>
      <c r="B3920" s="58" t="s">
        <v>917</v>
      </c>
      <c r="C3920" s="58" t="s">
        <v>3360</v>
      </c>
      <c r="D3920" s="59" t="s">
        <v>3347</v>
      </c>
      <c r="E3920" s="78" t="s">
        <v>3342</v>
      </c>
      <c r="F3920" s="58" t="s">
        <v>917</v>
      </c>
    </row>
    <row r="3921" spans="1:6">
      <c r="A3921" s="58" t="s">
        <v>908</v>
      </c>
      <c r="B3921" s="58" t="s">
        <v>917</v>
      </c>
      <c r="C3921" s="58" t="s">
        <v>3360</v>
      </c>
      <c r="D3921" s="59" t="s">
        <v>3347</v>
      </c>
      <c r="E3921" s="78" t="s">
        <v>3342</v>
      </c>
      <c r="F3921" s="58" t="s">
        <v>917</v>
      </c>
    </row>
    <row r="3922" spans="1:6">
      <c r="A3922" s="58" t="s">
        <v>840</v>
      </c>
      <c r="B3922" s="58" t="s">
        <v>917</v>
      </c>
      <c r="C3922" s="58" t="s">
        <v>3360</v>
      </c>
      <c r="D3922" s="59" t="s">
        <v>3347</v>
      </c>
      <c r="E3922" s="78" t="s">
        <v>3342</v>
      </c>
      <c r="F3922" s="58" t="s">
        <v>917</v>
      </c>
    </row>
    <row r="3923" spans="1:6">
      <c r="A3923" s="58" t="s">
        <v>976</v>
      </c>
      <c r="B3923" s="58" t="s">
        <v>917</v>
      </c>
      <c r="C3923" s="58" t="s">
        <v>3360</v>
      </c>
      <c r="D3923" s="59" t="s">
        <v>3347</v>
      </c>
      <c r="E3923" s="78" t="s">
        <v>3342</v>
      </c>
      <c r="F3923" s="58" t="s">
        <v>917</v>
      </c>
    </row>
    <row r="3924" spans="1:6">
      <c r="A3924" s="58" t="s">
        <v>612</v>
      </c>
      <c r="B3924" s="58" t="s">
        <v>917</v>
      </c>
      <c r="C3924" s="58" t="s">
        <v>3360</v>
      </c>
      <c r="D3924" s="59" t="s">
        <v>3347</v>
      </c>
      <c r="E3924" s="78" t="s">
        <v>3342</v>
      </c>
      <c r="F3924" s="58" t="s">
        <v>917</v>
      </c>
    </row>
    <row r="3925" spans="1:6">
      <c r="A3925" s="58" t="s">
        <v>966</v>
      </c>
      <c r="B3925" s="58" t="s">
        <v>917</v>
      </c>
      <c r="C3925" s="58" t="s">
        <v>3360</v>
      </c>
      <c r="D3925" s="59" t="s">
        <v>3347</v>
      </c>
      <c r="E3925" s="78" t="s">
        <v>3342</v>
      </c>
      <c r="F3925" s="58" t="s">
        <v>917</v>
      </c>
    </row>
    <row r="3926" spans="1:6">
      <c r="A3926" s="58" t="s">
        <v>603</v>
      </c>
      <c r="B3926" s="58" t="s">
        <v>917</v>
      </c>
      <c r="C3926" s="58" t="s">
        <v>3360</v>
      </c>
      <c r="D3926" s="59" t="s">
        <v>3347</v>
      </c>
      <c r="E3926" s="78" t="s">
        <v>3342</v>
      </c>
      <c r="F3926" s="58" t="s">
        <v>917</v>
      </c>
    </row>
    <row r="3927" spans="1:6">
      <c r="A3927" s="58" t="s">
        <v>3221</v>
      </c>
      <c r="B3927" s="58" t="s">
        <v>917</v>
      </c>
      <c r="C3927" s="58" t="s">
        <v>3360</v>
      </c>
      <c r="D3927" s="59" t="s">
        <v>3347</v>
      </c>
      <c r="E3927" s="78" t="s">
        <v>3342</v>
      </c>
      <c r="F3927" s="58" t="s">
        <v>917</v>
      </c>
    </row>
    <row r="3928" spans="1:6">
      <c r="A3928" s="58" t="s">
        <v>967</v>
      </c>
      <c r="B3928" s="58" t="s">
        <v>917</v>
      </c>
      <c r="C3928" s="58" t="s">
        <v>3360</v>
      </c>
      <c r="D3928" s="59" t="s">
        <v>3347</v>
      </c>
      <c r="E3928" s="78" t="s">
        <v>3342</v>
      </c>
      <c r="F3928" s="58" t="s">
        <v>917</v>
      </c>
    </row>
    <row r="3929" spans="1:6">
      <c r="A3929" s="58" t="s">
        <v>576</v>
      </c>
      <c r="B3929" s="58" t="s">
        <v>917</v>
      </c>
      <c r="C3929" s="58" t="s">
        <v>3360</v>
      </c>
      <c r="D3929" s="59" t="s">
        <v>3347</v>
      </c>
      <c r="E3929" s="78" t="s">
        <v>3342</v>
      </c>
      <c r="F3929" s="58" t="s">
        <v>917</v>
      </c>
    </row>
    <row r="3930" spans="1:6">
      <c r="A3930" s="58" t="s">
        <v>3211</v>
      </c>
      <c r="B3930" s="58" t="s">
        <v>917</v>
      </c>
      <c r="C3930" s="58" t="s">
        <v>3360</v>
      </c>
      <c r="D3930" s="59" t="s">
        <v>3347</v>
      </c>
      <c r="E3930" s="78" t="s">
        <v>3342</v>
      </c>
      <c r="F3930" s="58" t="s">
        <v>917</v>
      </c>
    </row>
    <row r="3931" spans="1:6">
      <c r="A3931" s="58" t="s">
        <v>941</v>
      </c>
      <c r="B3931" s="58" t="s">
        <v>917</v>
      </c>
      <c r="C3931" s="58" t="s">
        <v>3360</v>
      </c>
      <c r="D3931" s="59" t="s">
        <v>3347</v>
      </c>
      <c r="E3931" s="78" t="s">
        <v>3342</v>
      </c>
      <c r="F3931" s="58" t="s">
        <v>917</v>
      </c>
    </row>
    <row r="3932" spans="1:6">
      <c r="A3932" s="58" t="s">
        <v>3222</v>
      </c>
      <c r="B3932" s="58" t="s">
        <v>917</v>
      </c>
      <c r="C3932" s="58" t="s">
        <v>3360</v>
      </c>
      <c r="D3932" s="59" t="s">
        <v>3347</v>
      </c>
      <c r="E3932" s="78" t="s">
        <v>3342</v>
      </c>
      <c r="F3932" s="58" t="s">
        <v>917</v>
      </c>
    </row>
    <row r="3933" spans="1:6">
      <c r="A3933" s="58" t="s">
        <v>3212</v>
      </c>
      <c r="B3933" s="58" t="s">
        <v>917</v>
      </c>
      <c r="C3933" s="58" t="s">
        <v>3360</v>
      </c>
      <c r="D3933" s="59" t="s">
        <v>3347</v>
      </c>
      <c r="E3933" s="78" t="s">
        <v>3342</v>
      </c>
      <c r="F3933" s="58" t="s">
        <v>917</v>
      </c>
    </row>
    <row r="3934" spans="1:6">
      <c r="A3934" s="58" t="s">
        <v>765</v>
      </c>
      <c r="B3934" s="58" t="s">
        <v>917</v>
      </c>
      <c r="C3934" s="58" t="s">
        <v>3360</v>
      </c>
      <c r="D3934" s="59" t="s">
        <v>3347</v>
      </c>
      <c r="E3934" s="78" t="s">
        <v>3342</v>
      </c>
      <c r="F3934" s="58" t="s">
        <v>917</v>
      </c>
    </row>
    <row r="3935" spans="1:6">
      <c r="A3935" s="58" t="s">
        <v>3223</v>
      </c>
      <c r="B3935" s="58" t="s">
        <v>917</v>
      </c>
      <c r="C3935" s="58" t="s">
        <v>3360</v>
      </c>
      <c r="D3935" s="59" t="s">
        <v>3347</v>
      </c>
      <c r="E3935" s="78" t="s">
        <v>3342</v>
      </c>
      <c r="F3935" s="58" t="s">
        <v>917</v>
      </c>
    </row>
    <row r="3936" spans="1:6">
      <c r="A3936" s="58" t="s">
        <v>531</v>
      </c>
      <c r="B3936" s="58" t="s">
        <v>917</v>
      </c>
      <c r="C3936" s="58" t="s">
        <v>3360</v>
      </c>
      <c r="D3936" s="59" t="s">
        <v>3347</v>
      </c>
      <c r="E3936" s="78" t="s">
        <v>3342</v>
      </c>
      <c r="F3936" s="58" t="s">
        <v>917</v>
      </c>
    </row>
    <row r="3937" spans="1:6">
      <c r="A3937" s="58" t="s">
        <v>925</v>
      </c>
      <c r="B3937" s="58" t="s">
        <v>3313</v>
      </c>
      <c r="C3937" s="58" t="s">
        <v>3354</v>
      </c>
      <c r="D3937" s="59" t="s">
        <v>3347</v>
      </c>
      <c r="E3937" s="78" t="s">
        <v>3342</v>
      </c>
      <c r="F3937" s="58" t="s">
        <v>3313</v>
      </c>
    </row>
    <row r="3938" spans="1:6">
      <c r="A3938" s="58" t="s">
        <v>516</v>
      </c>
      <c r="B3938" s="58" t="s">
        <v>3313</v>
      </c>
      <c r="C3938" s="58" t="s">
        <v>3354</v>
      </c>
      <c r="D3938" s="59" t="s">
        <v>3347</v>
      </c>
      <c r="E3938" s="78" t="s">
        <v>3342</v>
      </c>
      <c r="F3938" s="58" t="s">
        <v>3313</v>
      </c>
    </row>
    <row r="3939" spans="1:6">
      <c r="A3939" s="58" t="s">
        <v>3192</v>
      </c>
      <c r="B3939" s="58" t="s">
        <v>3313</v>
      </c>
      <c r="C3939" s="58" t="s">
        <v>3354</v>
      </c>
      <c r="D3939" s="59" t="s">
        <v>3347</v>
      </c>
      <c r="E3939" s="78" t="s">
        <v>3342</v>
      </c>
      <c r="F3939" s="58" t="s">
        <v>3313</v>
      </c>
    </row>
    <row r="3940" spans="1:6">
      <c r="A3940" s="58" t="s">
        <v>552</v>
      </c>
      <c r="B3940" s="58" t="s">
        <v>3313</v>
      </c>
      <c r="C3940" s="58" t="s">
        <v>3354</v>
      </c>
      <c r="D3940" s="59" t="s">
        <v>3347</v>
      </c>
      <c r="E3940" s="78" t="s">
        <v>3342</v>
      </c>
      <c r="F3940" s="58" t="s">
        <v>3313</v>
      </c>
    </row>
    <row r="3941" spans="1:6">
      <c r="A3941" s="58" t="s">
        <v>970</v>
      </c>
      <c r="B3941" s="58" t="s">
        <v>3313</v>
      </c>
      <c r="C3941" s="58" t="s">
        <v>3354</v>
      </c>
      <c r="D3941" s="59" t="s">
        <v>3347</v>
      </c>
      <c r="E3941" s="78" t="s">
        <v>3342</v>
      </c>
      <c r="F3941" s="58" t="s">
        <v>3313</v>
      </c>
    </row>
    <row r="3942" spans="1:6">
      <c r="A3942" s="58" t="s">
        <v>754</v>
      </c>
      <c r="B3942" s="58" t="s">
        <v>3313</v>
      </c>
      <c r="C3942" s="58" t="s">
        <v>3354</v>
      </c>
      <c r="D3942" s="59" t="s">
        <v>3347</v>
      </c>
      <c r="E3942" s="78" t="s">
        <v>3342</v>
      </c>
      <c r="F3942" s="58" t="s">
        <v>3313</v>
      </c>
    </row>
    <row r="3943" spans="1:6">
      <c r="A3943" s="58" t="s">
        <v>554</v>
      </c>
      <c r="B3943" s="58" t="s">
        <v>3313</v>
      </c>
      <c r="C3943" s="58" t="s">
        <v>3354</v>
      </c>
      <c r="D3943" s="59" t="s">
        <v>3347</v>
      </c>
      <c r="E3943" s="78" t="s">
        <v>3342</v>
      </c>
      <c r="F3943" s="58" t="s">
        <v>3313</v>
      </c>
    </row>
    <row r="3944" spans="1:6">
      <c r="A3944" s="58" t="s">
        <v>904</v>
      </c>
      <c r="B3944" s="58" t="s">
        <v>3313</v>
      </c>
      <c r="C3944" s="58" t="s">
        <v>3354</v>
      </c>
      <c r="D3944" s="59" t="s">
        <v>3347</v>
      </c>
      <c r="E3944" s="78" t="s">
        <v>3342</v>
      </c>
      <c r="F3944" s="58" t="s">
        <v>3313</v>
      </c>
    </row>
    <row r="3945" spans="1:6">
      <c r="A3945" s="58" t="s">
        <v>837</v>
      </c>
      <c r="B3945" s="58" t="s">
        <v>3313</v>
      </c>
      <c r="C3945" s="58" t="s">
        <v>3354</v>
      </c>
      <c r="D3945" s="59" t="s">
        <v>3347</v>
      </c>
      <c r="E3945" s="78" t="s">
        <v>3342</v>
      </c>
      <c r="F3945" s="58" t="s">
        <v>3313</v>
      </c>
    </row>
    <row r="3946" spans="1:6">
      <c r="A3946" s="58" t="s">
        <v>716</v>
      </c>
      <c r="B3946" s="58" t="s">
        <v>3313</v>
      </c>
      <c r="C3946" s="58" t="s">
        <v>3354</v>
      </c>
      <c r="D3946" s="59" t="s">
        <v>3347</v>
      </c>
      <c r="E3946" s="78" t="s">
        <v>3342</v>
      </c>
      <c r="F3946" s="58" t="s">
        <v>3313</v>
      </c>
    </row>
    <row r="3947" spans="1:6">
      <c r="A3947" s="58" t="s">
        <v>772</v>
      </c>
      <c r="B3947" s="58" t="s">
        <v>3313</v>
      </c>
      <c r="C3947" s="58" t="s">
        <v>3354</v>
      </c>
      <c r="D3947" s="59" t="s">
        <v>3347</v>
      </c>
      <c r="E3947" s="78" t="s">
        <v>3342</v>
      </c>
      <c r="F3947" s="58" t="s">
        <v>3313</v>
      </c>
    </row>
    <row r="3948" spans="1:6">
      <c r="A3948" s="58" t="s">
        <v>881</v>
      </c>
      <c r="B3948" s="58" t="s">
        <v>3313</v>
      </c>
      <c r="C3948" s="58" t="s">
        <v>3354</v>
      </c>
      <c r="D3948" s="59" t="s">
        <v>3347</v>
      </c>
      <c r="E3948" s="78" t="s">
        <v>3342</v>
      </c>
      <c r="F3948" s="58" t="s">
        <v>3313</v>
      </c>
    </row>
    <row r="3949" spans="1:6">
      <c r="A3949" s="58" t="s">
        <v>644</v>
      </c>
      <c r="B3949" s="58" t="s">
        <v>3313</v>
      </c>
      <c r="C3949" s="58" t="s">
        <v>3354</v>
      </c>
      <c r="D3949" s="59" t="s">
        <v>3347</v>
      </c>
      <c r="E3949" s="78" t="s">
        <v>3342</v>
      </c>
      <c r="F3949" s="58" t="s">
        <v>3313</v>
      </c>
    </row>
    <row r="3950" spans="1:6">
      <c r="A3950" s="58" t="s">
        <v>718</v>
      </c>
      <c r="B3950" s="58" t="s">
        <v>3313</v>
      </c>
      <c r="C3950" s="58" t="s">
        <v>3354</v>
      </c>
      <c r="D3950" s="59" t="s">
        <v>3347</v>
      </c>
      <c r="E3950" s="78" t="s">
        <v>3342</v>
      </c>
      <c r="F3950" s="58" t="s">
        <v>3313</v>
      </c>
    </row>
    <row r="3951" spans="1:6">
      <c r="A3951" s="58" t="s">
        <v>760</v>
      </c>
      <c r="B3951" s="58" t="s">
        <v>3313</v>
      </c>
      <c r="C3951" s="58" t="s">
        <v>3354</v>
      </c>
      <c r="D3951" s="59" t="s">
        <v>3347</v>
      </c>
      <c r="E3951" s="78" t="s">
        <v>3342</v>
      </c>
      <c r="F3951" s="58" t="s">
        <v>3313</v>
      </c>
    </row>
    <row r="3952" spans="1:6">
      <c r="A3952" s="58" t="s">
        <v>973</v>
      </c>
      <c r="B3952" s="58" t="s">
        <v>3313</v>
      </c>
      <c r="C3952" s="58" t="s">
        <v>3354</v>
      </c>
      <c r="D3952" s="59" t="s">
        <v>3347</v>
      </c>
      <c r="E3952" s="78" t="s">
        <v>3342</v>
      </c>
      <c r="F3952" s="58" t="s">
        <v>3313</v>
      </c>
    </row>
    <row r="3953" spans="1:6">
      <c r="A3953" s="58" t="s">
        <v>720</v>
      </c>
      <c r="B3953" s="58" t="s">
        <v>3313</v>
      </c>
      <c r="C3953" s="58" t="s">
        <v>3354</v>
      </c>
      <c r="D3953" s="59" t="s">
        <v>3347</v>
      </c>
      <c r="E3953" s="78" t="s">
        <v>3342</v>
      </c>
      <c r="F3953" s="58" t="s">
        <v>3313</v>
      </c>
    </row>
    <row r="3954" spans="1:6">
      <c r="A3954" s="58" t="s">
        <v>611</v>
      </c>
      <c r="B3954" s="58" t="s">
        <v>3313</v>
      </c>
      <c r="C3954" s="58" t="s">
        <v>3354</v>
      </c>
      <c r="D3954" s="59" t="s">
        <v>3347</v>
      </c>
      <c r="E3954" s="78" t="s">
        <v>3342</v>
      </c>
      <c r="F3954" s="58" t="s">
        <v>3313</v>
      </c>
    </row>
    <row r="3955" spans="1:6">
      <c r="A3955" s="58" t="s">
        <v>721</v>
      </c>
      <c r="B3955" s="58" t="s">
        <v>3313</v>
      </c>
      <c r="C3955" s="58" t="s">
        <v>3354</v>
      </c>
      <c r="D3955" s="59" t="s">
        <v>3347</v>
      </c>
      <c r="E3955" s="78" t="s">
        <v>3342</v>
      </c>
      <c r="F3955" s="58" t="s">
        <v>3313</v>
      </c>
    </row>
    <row r="3956" spans="1:6">
      <c r="A3956" s="58" t="s">
        <v>698</v>
      </c>
      <c r="B3956" s="58" t="s">
        <v>3313</v>
      </c>
      <c r="C3956" s="58" t="s">
        <v>3354</v>
      </c>
      <c r="D3956" s="59" t="s">
        <v>3347</v>
      </c>
      <c r="E3956" s="78" t="s">
        <v>3342</v>
      </c>
      <c r="F3956" s="58" t="s">
        <v>3313</v>
      </c>
    </row>
    <row r="3957" spans="1:6">
      <c r="A3957" s="58" t="s">
        <v>584</v>
      </c>
      <c r="B3957" s="58" t="s">
        <v>3313</v>
      </c>
      <c r="C3957" s="58" t="s">
        <v>3354</v>
      </c>
      <c r="D3957" s="59" t="s">
        <v>3347</v>
      </c>
      <c r="E3957" s="78" t="s">
        <v>3342</v>
      </c>
      <c r="F3957" s="58" t="s">
        <v>3313</v>
      </c>
    </row>
    <row r="3958" spans="1:6">
      <c r="A3958" s="58" t="s">
        <v>860</v>
      </c>
      <c r="B3958" s="58" t="s">
        <v>3313</v>
      </c>
      <c r="C3958" s="58" t="s">
        <v>3354</v>
      </c>
      <c r="D3958" s="59" t="s">
        <v>3347</v>
      </c>
      <c r="E3958" s="78" t="s">
        <v>3342</v>
      </c>
      <c r="F3958" s="58" t="s">
        <v>3313</v>
      </c>
    </row>
    <row r="3959" spans="1:6">
      <c r="A3959" s="58" t="s">
        <v>815</v>
      </c>
      <c r="B3959" s="58" t="s">
        <v>3313</v>
      </c>
      <c r="C3959" s="58" t="s">
        <v>3354</v>
      </c>
      <c r="D3959" s="59" t="s">
        <v>3347</v>
      </c>
      <c r="E3959" s="78" t="s">
        <v>3342</v>
      </c>
      <c r="F3959" s="58" t="s">
        <v>3313</v>
      </c>
    </row>
    <row r="3960" spans="1:6">
      <c r="A3960" s="58" t="s">
        <v>817</v>
      </c>
      <c r="B3960" s="58" t="s">
        <v>3313</v>
      </c>
      <c r="C3960" s="58" t="s">
        <v>3354</v>
      </c>
      <c r="D3960" s="59" t="s">
        <v>3347</v>
      </c>
      <c r="E3960" s="78" t="s">
        <v>3342</v>
      </c>
      <c r="F3960" s="58" t="s">
        <v>3313</v>
      </c>
    </row>
    <row r="3961" spans="1:6">
      <c r="A3961" s="58" t="s">
        <v>616</v>
      </c>
      <c r="B3961" s="58" t="s">
        <v>3313</v>
      </c>
      <c r="C3961" s="58" t="s">
        <v>3354</v>
      </c>
      <c r="D3961" s="59" t="s">
        <v>3347</v>
      </c>
      <c r="E3961" s="78" t="s">
        <v>3342</v>
      </c>
      <c r="F3961" s="58" t="s">
        <v>3313</v>
      </c>
    </row>
    <row r="3962" spans="1:6">
      <c r="A3962" s="58" t="s">
        <v>627</v>
      </c>
      <c r="B3962" s="58" t="s">
        <v>3313</v>
      </c>
      <c r="C3962" s="58" t="s">
        <v>3354</v>
      </c>
      <c r="D3962" s="59" t="s">
        <v>3347</v>
      </c>
      <c r="E3962" s="78" t="s">
        <v>3342</v>
      </c>
      <c r="F3962" s="58" t="s">
        <v>3313</v>
      </c>
    </row>
    <row r="3963" spans="1:6">
      <c r="A3963" s="58" t="s">
        <v>907</v>
      </c>
      <c r="B3963" s="58" t="s">
        <v>3313</v>
      </c>
      <c r="C3963" s="58" t="s">
        <v>3354</v>
      </c>
      <c r="D3963" s="59" t="s">
        <v>3347</v>
      </c>
      <c r="E3963" s="78" t="s">
        <v>3342</v>
      </c>
      <c r="F3963" s="58" t="s">
        <v>3313</v>
      </c>
    </row>
    <row r="3964" spans="1:6">
      <c r="A3964" s="58" t="s">
        <v>974</v>
      </c>
      <c r="B3964" s="58" t="s">
        <v>3313</v>
      </c>
      <c r="C3964" s="58" t="s">
        <v>166</v>
      </c>
      <c r="D3964" s="59" t="s">
        <v>3347</v>
      </c>
      <c r="E3964" s="78" t="s">
        <v>3342</v>
      </c>
      <c r="F3964" s="58" t="s">
        <v>3313</v>
      </c>
    </row>
    <row r="3965" spans="1:6">
      <c r="A3965" s="58" t="s">
        <v>839</v>
      </c>
      <c r="B3965" s="58" t="s">
        <v>3313</v>
      </c>
      <c r="C3965" s="58" t="s">
        <v>166</v>
      </c>
      <c r="D3965" s="59" t="s">
        <v>3347</v>
      </c>
      <c r="E3965" s="78" t="s">
        <v>3342</v>
      </c>
      <c r="F3965" s="58" t="s">
        <v>3313</v>
      </c>
    </row>
    <row r="3966" spans="1:6">
      <c r="A3966" s="58" t="s">
        <v>600</v>
      </c>
      <c r="B3966" s="58" t="s">
        <v>3313</v>
      </c>
      <c r="C3966" s="58" t="s">
        <v>166</v>
      </c>
      <c r="D3966" s="59" t="s">
        <v>3347</v>
      </c>
      <c r="E3966" s="78" t="s">
        <v>3342</v>
      </c>
      <c r="F3966" s="58" t="s">
        <v>3313</v>
      </c>
    </row>
    <row r="3967" spans="1:6">
      <c r="A3967" s="58" t="s">
        <v>3153</v>
      </c>
      <c r="B3967" s="58" t="s">
        <v>3313</v>
      </c>
      <c r="C3967" s="58" t="s">
        <v>166</v>
      </c>
      <c r="D3967" s="59" t="s">
        <v>3347</v>
      </c>
      <c r="E3967" s="78" t="s">
        <v>3342</v>
      </c>
      <c r="F3967" s="58" t="s">
        <v>3313</v>
      </c>
    </row>
    <row r="3968" spans="1:6">
      <c r="A3968" s="58" t="s">
        <v>3199</v>
      </c>
      <c r="B3968" s="58" t="s">
        <v>3313</v>
      </c>
      <c r="C3968" s="58" t="s">
        <v>166</v>
      </c>
      <c r="D3968" s="59" t="s">
        <v>3347</v>
      </c>
      <c r="E3968" s="78" t="s">
        <v>3342</v>
      </c>
      <c r="F3968" s="58" t="s">
        <v>3313</v>
      </c>
    </row>
    <row r="3969" spans="1:6">
      <c r="A3969" s="58" t="s">
        <v>684</v>
      </c>
      <c r="B3969" s="58" t="s">
        <v>3313</v>
      </c>
      <c r="C3969" s="58" t="s">
        <v>166</v>
      </c>
      <c r="D3969" s="59" t="s">
        <v>3347</v>
      </c>
      <c r="E3969" s="78" t="s">
        <v>3342</v>
      </c>
      <c r="F3969" s="58" t="s">
        <v>3313</v>
      </c>
    </row>
    <row r="3970" spans="1:6">
      <c r="A3970" s="58" t="s">
        <v>842</v>
      </c>
      <c r="B3970" s="58" t="s">
        <v>3313</v>
      </c>
      <c r="C3970" s="58" t="s">
        <v>166</v>
      </c>
      <c r="D3970" s="59" t="s">
        <v>3347</v>
      </c>
      <c r="E3970" s="78" t="s">
        <v>3342</v>
      </c>
      <c r="F3970" s="58" t="s">
        <v>3313</v>
      </c>
    </row>
    <row r="3971" spans="1:6">
      <c r="A3971" s="58" t="s">
        <v>3187</v>
      </c>
      <c r="B3971" s="58" t="s">
        <v>3313</v>
      </c>
      <c r="C3971" s="58" t="s">
        <v>166</v>
      </c>
      <c r="D3971" s="59" t="s">
        <v>3347</v>
      </c>
      <c r="E3971" s="78" t="s">
        <v>3342</v>
      </c>
      <c r="F3971" s="58" t="s">
        <v>3313</v>
      </c>
    </row>
    <row r="3972" spans="1:6">
      <c r="A3972" s="58" t="s">
        <v>527</v>
      </c>
      <c r="B3972" s="58" t="s">
        <v>3313</v>
      </c>
      <c r="C3972" s="58" t="s">
        <v>166</v>
      </c>
      <c r="D3972" s="59" t="s">
        <v>3347</v>
      </c>
      <c r="E3972" s="78" t="s">
        <v>3342</v>
      </c>
      <c r="F3972" s="58" t="s">
        <v>3313</v>
      </c>
    </row>
    <row r="3973" spans="1:6">
      <c r="A3973" s="58" t="s">
        <v>810</v>
      </c>
      <c r="B3973" s="58" t="s">
        <v>3313</v>
      </c>
      <c r="C3973" s="58" t="s">
        <v>166</v>
      </c>
      <c r="D3973" s="59" t="s">
        <v>3347</v>
      </c>
      <c r="E3973" s="78" t="s">
        <v>3342</v>
      </c>
      <c r="F3973" s="58" t="s">
        <v>3313</v>
      </c>
    </row>
    <row r="3974" spans="1:6">
      <c r="A3974" s="58" t="s">
        <v>910</v>
      </c>
      <c r="B3974" s="58" t="s">
        <v>3313</v>
      </c>
      <c r="C3974" s="58" t="s">
        <v>166</v>
      </c>
      <c r="D3974" s="59" t="s">
        <v>3347</v>
      </c>
      <c r="E3974" s="78" t="s">
        <v>3342</v>
      </c>
      <c r="F3974" s="58" t="s">
        <v>3313</v>
      </c>
    </row>
    <row r="3975" spans="1:6">
      <c r="A3975" s="58" t="s">
        <v>601</v>
      </c>
      <c r="B3975" s="58" t="s">
        <v>3313</v>
      </c>
      <c r="C3975" s="58" t="s">
        <v>166</v>
      </c>
      <c r="D3975" s="59" t="s">
        <v>3347</v>
      </c>
      <c r="E3975" s="78" t="s">
        <v>3342</v>
      </c>
      <c r="F3975" s="58" t="s">
        <v>3313</v>
      </c>
    </row>
    <row r="3976" spans="1:6">
      <c r="A3976" s="58" t="s">
        <v>956</v>
      </c>
      <c r="B3976" s="58" t="s">
        <v>3313</v>
      </c>
      <c r="C3976" s="58" t="s">
        <v>166</v>
      </c>
      <c r="D3976" s="59" t="s">
        <v>3347</v>
      </c>
      <c r="E3976" s="78" t="s">
        <v>3342</v>
      </c>
      <c r="F3976" s="58" t="s">
        <v>3313</v>
      </c>
    </row>
    <row r="3977" spans="1:6">
      <c r="A3977" s="58" t="s">
        <v>2760</v>
      </c>
      <c r="B3977" s="58" t="s">
        <v>3313</v>
      </c>
      <c r="C3977" s="58" t="s">
        <v>166</v>
      </c>
      <c r="D3977" s="59" t="s">
        <v>3347</v>
      </c>
      <c r="E3977" s="78" t="s">
        <v>3342</v>
      </c>
      <c r="F3977" s="58" t="s">
        <v>3313</v>
      </c>
    </row>
    <row r="3978" spans="1:6">
      <c r="A3978" s="58" t="s">
        <v>686</v>
      </c>
      <c r="B3978" s="58" t="s">
        <v>3313</v>
      </c>
      <c r="C3978" s="58" t="s">
        <v>166</v>
      </c>
      <c r="D3978" s="59" t="s">
        <v>3347</v>
      </c>
      <c r="E3978" s="78" t="s">
        <v>3342</v>
      </c>
      <c r="F3978" s="58" t="s">
        <v>3313</v>
      </c>
    </row>
    <row r="3979" spans="1:6">
      <c r="A3979" s="58" t="s">
        <v>240</v>
      </c>
      <c r="B3979" s="58" t="s">
        <v>3313</v>
      </c>
      <c r="C3979" s="58" t="s">
        <v>166</v>
      </c>
      <c r="D3979" s="59" t="s">
        <v>3347</v>
      </c>
      <c r="E3979" s="78" t="s">
        <v>3342</v>
      </c>
      <c r="F3979" s="58" t="s">
        <v>3313</v>
      </c>
    </row>
    <row r="3980" spans="1:6">
      <c r="A3980" s="58" t="s">
        <v>558</v>
      </c>
      <c r="B3980" s="58" t="s">
        <v>3313</v>
      </c>
      <c r="C3980" s="58" t="s">
        <v>166</v>
      </c>
      <c r="D3980" s="59" t="s">
        <v>3347</v>
      </c>
      <c r="E3980" s="78" t="s">
        <v>3342</v>
      </c>
      <c r="F3980" s="58" t="s">
        <v>3313</v>
      </c>
    </row>
    <row r="3981" spans="1:6">
      <c r="A3981" s="58" t="s">
        <v>618</v>
      </c>
      <c r="B3981" s="58" t="s">
        <v>3313</v>
      </c>
      <c r="C3981" s="58" t="s">
        <v>166</v>
      </c>
      <c r="D3981" s="59" t="s">
        <v>3347</v>
      </c>
      <c r="E3981" s="78" t="s">
        <v>3342</v>
      </c>
      <c r="F3981" s="58" t="s">
        <v>3313</v>
      </c>
    </row>
    <row r="3982" spans="1:6">
      <c r="A3982" s="58" t="s">
        <v>528</v>
      </c>
      <c r="B3982" s="58" t="s">
        <v>3313</v>
      </c>
      <c r="C3982" s="58" t="s">
        <v>166</v>
      </c>
      <c r="D3982" s="59" t="s">
        <v>3347</v>
      </c>
      <c r="E3982" s="78" t="s">
        <v>3342</v>
      </c>
      <c r="F3982" s="58" t="s">
        <v>3313</v>
      </c>
    </row>
    <row r="3983" spans="1:6">
      <c r="A3983" s="58" t="s">
        <v>529</v>
      </c>
      <c r="B3983" s="58" t="s">
        <v>3313</v>
      </c>
      <c r="C3983" s="58" t="s">
        <v>166</v>
      </c>
      <c r="D3983" s="59" t="s">
        <v>3347</v>
      </c>
      <c r="E3983" s="78" t="s">
        <v>3342</v>
      </c>
      <c r="F3983" s="58" t="s">
        <v>3313</v>
      </c>
    </row>
    <row r="3984" spans="1:6">
      <c r="A3984" s="58" t="s">
        <v>3213</v>
      </c>
      <c r="B3984" s="58" t="s">
        <v>3313</v>
      </c>
      <c r="C3984" s="58" t="s">
        <v>166</v>
      </c>
      <c r="D3984" s="59" t="s">
        <v>3347</v>
      </c>
      <c r="E3984" s="78" t="s">
        <v>3342</v>
      </c>
      <c r="F3984" s="58" t="s">
        <v>3313</v>
      </c>
    </row>
    <row r="3985" spans="1:6">
      <c r="A3985" s="58" t="s">
        <v>689</v>
      </c>
      <c r="B3985" s="58" t="s">
        <v>3313</v>
      </c>
      <c r="C3985" s="58" t="s">
        <v>166</v>
      </c>
      <c r="D3985" s="59" t="s">
        <v>3347</v>
      </c>
      <c r="E3985" s="78" t="s">
        <v>3342</v>
      </c>
      <c r="F3985" s="58" t="s">
        <v>3313</v>
      </c>
    </row>
    <row r="3986" spans="1:6">
      <c r="A3986" s="58" t="s">
        <v>826</v>
      </c>
      <c r="B3986" s="58" t="s">
        <v>3313</v>
      </c>
      <c r="C3986" s="58" t="s">
        <v>166</v>
      </c>
      <c r="D3986" s="59" t="s">
        <v>3347</v>
      </c>
      <c r="E3986" s="78" t="s">
        <v>3342</v>
      </c>
      <c r="F3986" s="58" t="s">
        <v>3313</v>
      </c>
    </row>
    <row r="3987" spans="1:6">
      <c r="A3987" s="58" t="s">
        <v>979</v>
      </c>
      <c r="B3987" s="58" t="s">
        <v>3313</v>
      </c>
      <c r="C3987" s="58" t="s">
        <v>166</v>
      </c>
      <c r="D3987" s="59" t="s">
        <v>3347</v>
      </c>
      <c r="E3987" s="78" t="s">
        <v>3342</v>
      </c>
      <c r="F3987" s="58" t="s">
        <v>3313</v>
      </c>
    </row>
    <row r="3988" spans="1:6">
      <c r="A3988" s="58" t="s">
        <v>828</v>
      </c>
      <c r="B3988" s="58" t="s">
        <v>3313</v>
      </c>
      <c r="C3988" s="58" t="s">
        <v>166</v>
      </c>
      <c r="D3988" s="59" t="s">
        <v>3347</v>
      </c>
      <c r="E3988" s="78" t="s">
        <v>3342</v>
      </c>
      <c r="F3988" s="58" t="s">
        <v>3313</v>
      </c>
    </row>
    <row r="3989" spans="1:6">
      <c r="A3989" s="58" t="s">
        <v>607</v>
      </c>
      <c r="B3989" s="58" t="s">
        <v>3313</v>
      </c>
      <c r="C3989" s="58" t="s">
        <v>166</v>
      </c>
      <c r="D3989" s="59" t="s">
        <v>3347</v>
      </c>
      <c r="E3989" s="78" t="s">
        <v>3342</v>
      </c>
      <c r="F3989" s="58" t="s">
        <v>3313</v>
      </c>
    </row>
    <row r="3990" spans="1:6">
      <c r="A3990" s="58" t="s">
        <v>766</v>
      </c>
      <c r="B3990" s="58" t="s">
        <v>3313</v>
      </c>
      <c r="C3990" s="58" t="s">
        <v>166</v>
      </c>
      <c r="D3990" s="59" t="s">
        <v>3347</v>
      </c>
      <c r="E3990" s="78" t="s">
        <v>3342</v>
      </c>
      <c r="F3990" s="58" t="s">
        <v>3313</v>
      </c>
    </row>
    <row r="3991" spans="1:6">
      <c r="A3991" s="58" t="s">
        <v>294</v>
      </c>
      <c r="B3991" s="58" t="s">
        <v>3314</v>
      </c>
      <c r="C3991" s="58" t="s">
        <v>176</v>
      </c>
      <c r="D3991" s="59" t="s">
        <v>3347</v>
      </c>
      <c r="E3991" s="78" t="s">
        <v>3342</v>
      </c>
      <c r="F3991" s="58" t="s">
        <v>3314</v>
      </c>
    </row>
    <row r="3992" spans="1:6">
      <c r="A3992" s="58" t="s">
        <v>833</v>
      </c>
      <c r="B3992" s="58" t="s">
        <v>3314</v>
      </c>
      <c r="C3992" s="58" t="s">
        <v>176</v>
      </c>
      <c r="D3992" s="59" t="s">
        <v>3347</v>
      </c>
      <c r="E3992" s="78" t="s">
        <v>3342</v>
      </c>
      <c r="F3992" s="58" t="s">
        <v>3314</v>
      </c>
    </row>
    <row r="3993" spans="1:6">
      <c r="A3993" s="58" t="s">
        <v>900</v>
      </c>
      <c r="B3993" s="58" t="s">
        <v>3314</v>
      </c>
      <c r="C3993" s="58" t="s">
        <v>176</v>
      </c>
      <c r="D3993" s="59" t="s">
        <v>3347</v>
      </c>
      <c r="E3993" s="78" t="s">
        <v>3342</v>
      </c>
      <c r="F3993" s="58" t="s">
        <v>3314</v>
      </c>
    </row>
    <row r="3994" spans="1:6">
      <c r="A3994" s="58" t="s">
        <v>836</v>
      </c>
      <c r="B3994" s="58" t="s">
        <v>3314</v>
      </c>
      <c r="C3994" s="58" t="s">
        <v>176</v>
      </c>
      <c r="D3994" s="59" t="s">
        <v>3347</v>
      </c>
      <c r="E3994" s="78" t="s">
        <v>3342</v>
      </c>
      <c r="F3994" s="58" t="s">
        <v>3314</v>
      </c>
    </row>
    <row r="3995" spans="1:6">
      <c r="A3995" s="58" t="s">
        <v>811</v>
      </c>
      <c r="B3995" s="58" t="s">
        <v>3314</v>
      </c>
      <c r="C3995" s="58" t="s">
        <v>176</v>
      </c>
      <c r="D3995" s="59" t="s">
        <v>3347</v>
      </c>
      <c r="E3995" s="78" t="s">
        <v>3342</v>
      </c>
      <c r="F3995" s="58" t="s">
        <v>3314</v>
      </c>
    </row>
    <row r="3996" spans="1:6">
      <c r="A3996" s="58" t="s">
        <v>203</v>
      </c>
      <c r="B3996" s="58" t="s">
        <v>3314</v>
      </c>
      <c r="C3996" s="58" t="s">
        <v>176</v>
      </c>
      <c r="D3996" s="59" t="s">
        <v>3347</v>
      </c>
      <c r="E3996" s="78" t="s">
        <v>3342</v>
      </c>
      <c r="F3996" s="58" t="s">
        <v>3314</v>
      </c>
    </row>
    <row r="3997" spans="1:6">
      <c r="A3997" s="58" t="s">
        <v>519</v>
      </c>
      <c r="B3997" s="58" t="s">
        <v>3314</v>
      </c>
      <c r="C3997" s="58" t="s">
        <v>176</v>
      </c>
      <c r="D3997" s="59" t="s">
        <v>3347</v>
      </c>
      <c r="E3997" s="78" t="s">
        <v>3342</v>
      </c>
      <c r="F3997" s="58" t="s">
        <v>3314</v>
      </c>
    </row>
    <row r="3998" spans="1:6">
      <c r="A3998" s="58" t="s">
        <v>903</v>
      </c>
      <c r="B3998" s="58" t="s">
        <v>3314</v>
      </c>
      <c r="C3998" s="58" t="s">
        <v>176</v>
      </c>
      <c r="D3998" s="59" t="s">
        <v>3347</v>
      </c>
      <c r="E3998" s="78" t="s">
        <v>3342</v>
      </c>
      <c r="F3998" s="58" t="s">
        <v>3314</v>
      </c>
    </row>
    <row r="3999" spans="1:6">
      <c r="A3999" s="58" t="s">
        <v>812</v>
      </c>
      <c r="B3999" s="58" t="s">
        <v>3314</v>
      </c>
      <c r="C3999" s="58" t="s">
        <v>176</v>
      </c>
      <c r="D3999" s="59" t="s">
        <v>3347</v>
      </c>
      <c r="E3999" s="78" t="s">
        <v>3342</v>
      </c>
      <c r="F3999" s="58" t="s">
        <v>3314</v>
      </c>
    </row>
    <row r="4000" spans="1:6">
      <c r="A4000" s="58" t="s">
        <v>759</v>
      </c>
      <c r="B4000" s="58" t="s">
        <v>3314</v>
      </c>
      <c r="C4000" s="58" t="s">
        <v>176</v>
      </c>
      <c r="D4000" s="59" t="s">
        <v>3347</v>
      </c>
      <c r="E4000" s="78" t="s">
        <v>3342</v>
      </c>
      <c r="F4000" s="58" t="s">
        <v>3314</v>
      </c>
    </row>
    <row r="4001" spans="1:6">
      <c r="A4001" s="58" t="s">
        <v>667</v>
      </c>
      <c r="B4001" s="58" t="s">
        <v>3314</v>
      </c>
      <c r="C4001" s="58" t="s">
        <v>176</v>
      </c>
      <c r="D4001" s="59" t="s">
        <v>3347</v>
      </c>
      <c r="E4001" s="78" t="s">
        <v>3342</v>
      </c>
      <c r="F4001" s="58" t="s">
        <v>3314</v>
      </c>
    </row>
    <row r="4002" spans="1:6">
      <c r="A4002" s="58" t="s">
        <v>799</v>
      </c>
      <c r="B4002" s="58" t="s">
        <v>3314</v>
      </c>
      <c r="C4002" s="58" t="s">
        <v>176</v>
      </c>
      <c r="D4002" s="59" t="s">
        <v>3347</v>
      </c>
      <c r="E4002" s="78" t="s">
        <v>3342</v>
      </c>
      <c r="F4002" s="58" t="s">
        <v>3314</v>
      </c>
    </row>
    <row r="4003" spans="1:6">
      <c r="A4003" s="58" t="s">
        <v>3205</v>
      </c>
      <c r="B4003" s="58" t="s">
        <v>3314</v>
      </c>
      <c r="C4003" s="58" t="s">
        <v>176</v>
      </c>
      <c r="D4003" s="59" t="s">
        <v>3347</v>
      </c>
      <c r="E4003" s="78" t="s">
        <v>3342</v>
      </c>
      <c r="F4003" s="58" t="s">
        <v>3314</v>
      </c>
    </row>
    <row r="4004" spans="1:6">
      <c r="A4004" s="58" t="s">
        <v>866</v>
      </c>
      <c r="B4004" s="58" t="s">
        <v>3314</v>
      </c>
      <c r="C4004" s="58" t="s">
        <v>176</v>
      </c>
      <c r="D4004" s="59" t="s">
        <v>3347</v>
      </c>
      <c r="E4004" s="78" t="s">
        <v>3342</v>
      </c>
      <c r="F4004" s="58" t="s">
        <v>3314</v>
      </c>
    </row>
    <row r="4005" spans="1:6">
      <c r="A4005" s="58" t="s">
        <v>960</v>
      </c>
      <c r="B4005" s="58" t="s">
        <v>3314</v>
      </c>
      <c r="C4005" s="58" t="s">
        <v>176</v>
      </c>
      <c r="D4005" s="59" t="s">
        <v>3347</v>
      </c>
      <c r="E4005" s="78" t="s">
        <v>3342</v>
      </c>
      <c r="F4005" s="58" t="s">
        <v>3314</v>
      </c>
    </row>
    <row r="4006" spans="1:6">
      <c r="A4006" s="58" t="s">
        <v>565</v>
      </c>
      <c r="B4006" s="58" t="s">
        <v>3314</v>
      </c>
      <c r="C4006" s="58" t="s">
        <v>176</v>
      </c>
      <c r="D4006" s="59" t="s">
        <v>3347</v>
      </c>
      <c r="E4006" s="78" t="s">
        <v>3342</v>
      </c>
      <c r="F4006" s="58" t="s">
        <v>3314</v>
      </c>
    </row>
    <row r="4007" spans="1:6">
      <c r="A4007" s="58" t="s">
        <v>3185</v>
      </c>
      <c r="B4007" s="58" t="s">
        <v>3314</v>
      </c>
      <c r="C4007" s="58" t="s">
        <v>176</v>
      </c>
      <c r="D4007" s="59" t="s">
        <v>3347</v>
      </c>
      <c r="E4007" s="78" t="s">
        <v>3342</v>
      </c>
      <c r="F4007" s="58" t="s">
        <v>3314</v>
      </c>
    </row>
    <row r="4008" spans="1:6">
      <c r="A4008" s="58" t="s">
        <v>943</v>
      </c>
      <c r="B4008" s="58" t="s">
        <v>3314</v>
      </c>
      <c r="C4008" s="58" t="s">
        <v>176</v>
      </c>
      <c r="D4008" s="59" t="s">
        <v>3347</v>
      </c>
      <c r="E4008" s="78" t="s">
        <v>3342</v>
      </c>
      <c r="F4008" s="58" t="s">
        <v>3314</v>
      </c>
    </row>
    <row r="4009" spans="1:6">
      <c r="A4009" s="58" t="s">
        <v>3186</v>
      </c>
      <c r="B4009" s="58" t="s">
        <v>3314</v>
      </c>
      <c r="C4009" s="58" t="s">
        <v>176</v>
      </c>
      <c r="D4009" s="59" t="s">
        <v>3347</v>
      </c>
      <c r="E4009" s="78" t="s">
        <v>3342</v>
      </c>
      <c r="F4009" s="58" t="s">
        <v>3314</v>
      </c>
    </row>
    <row r="4010" spans="1:6">
      <c r="A4010" s="58" t="s">
        <v>670</v>
      </c>
      <c r="B4010" s="58" t="s">
        <v>3314</v>
      </c>
      <c r="C4010" s="58" t="s">
        <v>176</v>
      </c>
      <c r="D4010" s="59" t="s">
        <v>3347</v>
      </c>
      <c r="E4010" s="78" t="s">
        <v>3342</v>
      </c>
      <c r="F4010" s="58" t="s">
        <v>3314</v>
      </c>
    </row>
    <row r="4011" spans="1:6">
      <c r="A4011" s="58" t="s">
        <v>948</v>
      </c>
      <c r="B4011" s="58" t="s">
        <v>3314</v>
      </c>
      <c r="C4011" s="58" t="s">
        <v>176</v>
      </c>
      <c r="D4011" s="59" t="s">
        <v>3347</v>
      </c>
      <c r="E4011" s="78" t="s">
        <v>3342</v>
      </c>
      <c r="F4011" s="58" t="s">
        <v>3314</v>
      </c>
    </row>
    <row r="4012" spans="1:6">
      <c r="A4012" s="58" t="s">
        <v>728</v>
      </c>
      <c r="B4012" s="58" t="s">
        <v>3314</v>
      </c>
      <c r="C4012" s="58" t="s">
        <v>176</v>
      </c>
      <c r="D4012" s="59" t="s">
        <v>3347</v>
      </c>
      <c r="E4012" s="78" t="s">
        <v>3342</v>
      </c>
      <c r="F4012" s="58" t="s">
        <v>3314</v>
      </c>
    </row>
    <row r="4013" spans="1:6">
      <c r="A4013" s="58" t="s">
        <v>820</v>
      </c>
      <c r="B4013" s="58" t="s">
        <v>3314</v>
      </c>
      <c r="C4013" s="58" t="s">
        <v>176</v>
      </c>
      <c r="D4013" s="59" t="s">
        <v>3347</v>
      </c>
      <c r="E4013" s="78" t="s">
        <v>3342</v>
      </c>
      <c r="F4013" s="58" t="s">
        <v>3314</v>
      </c>
    </row>
    <row r="4014" spans="1:6">
      <c r="A4014" s="58" t="s">
        <v>927</v>
      </c>
      <c r="B4014" s="58" t="s">
        <v>3314</v>
      </c>
      <c r="C4014" s="58" t="s">
        <v>176</v>
      </c>
      <c r="D4014" s="59" t="s">
        <v>3347</v>
      </c>
      <c r="E4014" s="78" t="s">
        <v>3342</v>
      </c>
      <c r="F4014" s="58" t="s">
        <v>3314</v>
      </c>
    </row>
    <row r="4015" spans="1:6">
      <c r="A4015" s="58" t="s">
        <v>3209</v>
      </c>
      <c r="B4015" s="58" t="s">
        <v>3314</v>
      </c>
      <c r="C4015" s="58" t="s">
        <v>176</v>
      </c>
      <c r="D4015" s="59" t="s">
        <v>3347</v>
      </c>
      <c r="E4015" s="78" t="s">
        <v>3342</v>
      </c>
      <c r="F4015" s="58" t="s">
        <v>3314</v>
      </c>
    </row>
    <row r="4016" spans="1:6">
      <c r="A4016" s="58" t="s">
        <v>3210</v>
      </c>
      <c r="B4016" s="58" t="s">
        <v>3314</v>
      </c>
      <c r="C4016" s="58" t="s">
        <v>176</v>
      </c>
      <c r="D4016" s="59" t="s">
        <v>3347</v>
      </c>
      <c r="E4016" s="78" t="s">
        <v>3342</v>
      </c>
      <c r="F4016" s="58" t="s">
        <v>3314</v>
      </c>
    </row>
    <row r="4017" spans="1:6">
      <c r="A4017" s="58" t="s">
        <v>249</v>
      </c>
      <c r="B4017" s="58" t="s">
        <v>3314</v>
      </c>
      <c r="C4017" s="58" t="s">
        <v>176</v>
      </c>
      <c r="D4017" s="59" t="s">
        <v>3347</v>
      </c>
      <c r="E4017" s="78" t="s">
        <v>3342</v>
      </c>
      <c r="F4017" s="58" t="s">
        <v>3314</v>
      </c>
    </row>
    <row r="4018" spans="1:6">
      <c r="A4018" s="58" t="s">
        <v>499</v>
      </c>
      <c r="B4018" s="58" t="s">
        <v>3314</v>
      </c>
      <c r="C4018" s="58" t="s">
        <v>176</v>
      </c>
      <c r="D4018" s="59" t="s">
        <v>3347</v>
      </c>
      <c r="E4018" s="78" t="s">
        <v>3342</v>
      </c>
      <c r="F4018" s="58" t="s">
        <v>3314</v>
      </c>
    </row>
    <row r="4019" spans="1:6">
      <c r="A4019" s="58" t="s">
        <v>977</v>
      </c>
      <c r="B4019" s="58" t="s">
        <v>3314</v>
      </c>
      <c r="C4019" s="58" t="s">
        <v>176</v>
      </c>
      <c r="D4019" s="59" t="s">
        <v>3347</v>
      </c>
      <c r="E4019" s="78" t="s">
        <v>3342</v>
      </c>
      <c r="F4019" s="58" t="s">
        <v>3314</v>
      </c>
    </row>
    <row r="4020" spans="1:6">
      <c r="A4020" s="58" t="s">
        <v>3190</v>
      </c>
      <c r="B4020" s="58" t="s">
        <v>3314</v>
      </c>
      <c r="C4020" s="58" t="s">
        <v>176</v>
      </c>
      <c r="D4020" s="59" t="s">
        <v>3347</v>
      </c>
      <c r="E4020" s="78" t="s">
        <v>3342</v>
      </c>
      <c r="F4020" s="58" t="s">
        <v>3314</v>
      </c>
    </row>
    <row r="4021" spans="1:6">
      <c r="A4021" s="58" t="s">
        <v>978</v>
      </c>
      <c r="B4021" s="58" t="s">
        <v>3314</v>
      </c>
      <c r="C4021" s="58" t="s">
        <v>176</v>
      </c>
      <c r="D4021" s="59" t="s">
        <v>3347</v>
      </c>
      <c r="E4021" s="78" t="s">
        <v>3342</v>
      </c>
      <c r="F4021" s="58" t="s">
        <v>3314</v>
      </c>
    </row>
    <row r="4022" spans="1:6">
      <c r="A4022" s="58" t="s">
        <v>827</v>
      </c>
      <c r="B4022" s="58" t="s">
        <v>3314</v>
      </c>
      <c r="C4022" s="58" t="s">
        <v>176</v>
      </c>
      <c r="D4022" s="59" t="s">
        <v>3347</v>
      </c>
      <c r="E4022" s="78" t="s">
        <v>3342</v>
      </c>
      <c r="F4022" s="58" t="s">
        <v>3314</v>
      </c>
    </row>
    <row r="4023" spans="1:6">
      <c r="A4023" s="58" t="s">
        <v>899</v>
      </c>
      <c r="B4023" s="58" t="s">
        <v>3315</v>
      </c>
      <c r="C4023" s="58" t="s">
        <v>3355</v>
      </c>
      <c r="D4023" s="59" t="s">
        <v>3347</v>
      </c>
      <c r="E4023" s="78" t="s">
        <v>3342</v>
      </c>
      <c r="F4023" s="58" t="s">
        <v>3315</v>
      </c>
    </row>
    <row r="4024" spans="1:6">
      <c r="A4024" s="58" t="s">
        <v>957</v>
      </c>
      <c r="B4024" s="58" t="s">
        <v>3315</v>
      </c>
      <c r="C4024" s="58" t="s">
        <v>3355</v>
      </c>
      <c r="D4024" s="59" t="s">
        <v>3347</v>
      </c>
      <c r="E4024" s="78" t="s">
        <v>3342</v>
      </c>
      <c r="F4024" s="58" t="s">
        <v>3315</v>
      </c>
    </row>
    <row r="4025" spans="1:6">
      <c r="A4025" s="58" t="s">
        <v>969</v>
      </c>
      <c r="B4025" s="58" t="s">
        <v>3315</v>
      </c>
      <c r="C4025" s="58" t="s">
        <v>3355</v>
      </c>
      <c r="D4025" s="59" t="s">
        <v>3347</v>
      </c>
      <c r="E4025" s="78" t="s">
        <v>3342</v>
      </c>
      <c r="F4025" s="58" t="s">
        <v>3315</v>
      </c>
    </row>
    <row r="4026" spans="1:6">
      <c r="A4026" s="58" t="s">
        <v>225</v>
      </c>
      <c r="B4026" s="58" t="s">
        <v>3315</v>
      </c>
      <c r="C4026" s="58" t="s">
        <v>3355</v>
      </c>
      <c r="D4026" s="59" t="s">
        <v>3347</v>
      </c>
      <c r="E4026" s="78" t="s">
        <v>3342</v>
      </c>
      <c r="F4026" s="58" t="s">
        <v>3315</v>
      </c>
    </row>
    <row r="4027" spans="1:6">
      <c r="A4027" s="58" t="s">
        <v>901</v>
      </c>
      <c r="B4027" s="58" t="s">
        <v>3315</v>
      </c>
      <c r="C4027" s="58" t="s">
        <v>3355</v>
      </c>
      <c r="D4027" s="59" t="s">
        <v>3347</v>
      </c>
      <c r="E4027" s="78" t="s">
        <v>3342</v>
      </c>
      <c r="F4027" s="58" t="s">
        <v>3315</v>
      </c>
    </row>
    <row r="4028" spans="1:6">
      <c r="A4028" s="58" t="s">
        <v>3216</v>
      </c>
      <c r="B4028" s="58" t="s">
        <v>3315</v>
      </c>
      <c r="C4028" s="58" t="s">
        <v>3355</v>
      </c>
      <c r="D4028" s="59" t="s">
        <v>3347</v>
      </c>
      <c r="E4028" s="78" t="s">
        <v>3342</v>
      </c>
      <c r="F4028" s="58" t="s">
        <v>3315</v>
      </c>
    </row>
    <row r="4029" spans="1:6">
      <c r="A4029" s="58" t="s">
        <v>835</v>
      </c>
      <c r="B4029" s="58" t="s">
        <v>3315</v>
      </c>
      <c r="C4029" s="58" t="s">
        <v>3355</v>
      </c>
      <c r="D4029" s="59" t="s">
        <v>3347</v>
      </c>
      <c r="E4029" s="78" t="s">
        <v>3342</v>
      </c>
      <c r="F4029" s="58" t="s">
        <v>3315</v>
      </c>
    </row>
    <row r="4030" spans="1:6">
      <c r="A4030" s="58" t="s">
        <v>902</v>
      </c>
      <c r="B4030" s="58" t="s">
        <v>3315</v>
      </c>
      <c r="C4030" s="58" t="s">
        <v>3355</v>
      </c>
      <c r="D4030" s="59" t="s">
        <v>3347</v>
      </c>
      <c r="E4030" s="78" t="s">
        <v>3342</v>
      </c>
      <c r="F4030" s="58" t="s">
        <v>3315</v>
      </c>
    </row>
    <row r="4031" spans="1:6">
      <c r="A4031" s="58" t="s">
        <v>3193</v>
      </c>
      <c r="B4031" s="58" t="s">
        <v>3315</v>
      </c>
      <c r="C4031" s="58" t="s">
        <v>3355</v>
      </c>
      <c r="D4031" s="59" t="s">
        <v>3347</v>
      </c>
      <c r="E4031" s="78" t="s">
        <v>3342</v>
      </c>
      <c r="F4031" s="58" t="s">
        <v>3315</v>
      </c>
    </row>
    <row r="4032" spans="1:6">
      <c r="A4032" s="58" t="s">
        <v>879</v>
      </c>
      <c r="B4032" s="58" t="s">
        <v>3315</v>
      </c>
      <c r="C4032" s="58" t="s">
        <v>3355</v>
      </c>
      <c r="D4032" s="59" t="s">
        <v>3347</v>
      </c>
      <c r="E4032" s="78" t="s">
        <v>3342</v>
      </c>
      <c r="F4032" s="58" t="s">
        <v>3315</v>
      </c>
    </row>
    <row r="4033" spans="1:6">
      <c r="A4033" s="58" t="s">
        <v>3194</v>
      </c>
      <c r="B4033" s="58" t="s">
        <v>3315</v>
      </c>
      <c r="C4033" s="58" t="s">
        <v>3355</v>
      </c>
      <c r="D4033" s="59" t="s">
        <v>3347</v>
      </c>
      <c r="E4033" s="78" t="s">
        <v>3342</v>
      </c>
      <c r="F4033" s="58" t="s">
        <v>3315</v>
      </c>
    </row>
    <row r="4034" spans="1:6">
      <c r="A4034" s="58" t="s">
        <v>757</v>
      </c>
      <c r="B4034" s="58" t="s">
        <v>3315</v>
      </c>
      <c r="C4034" s="58" t="s">
        <v>3355</v>
      </c>
      <c r="D4034" s="59" t="s">
        <v>3347</v>
      </c>
      <c r="E4034" s="78" t="s">
        <v>3342</v>
      </c>
      <c r="F4034" s="58" t="s">
        <v>3315</v>
      </c>
    </row>
    <row r="4035" spans="1:6">
      <c r="A4035" s="58" t="s">
        <v>905</v>
      </c>
      <c r="B4035" s="58" t="s">
        <v>3315</v>
      </c>
      <c r="C4035" s="58" t="s">
        <v>3355</v>
      </c>
      <c r="D4035" s="59" t="s">
        <v>3347</v>
      </c>
      <c r="E4035" s="78" t="s">
        <v>3342</v>
      </c>
      <c r="F4035" s="58" t="s">
        <v>3315</v>
      </c>
    </row>
    <row r="4036" spans="1:6">
      <c r="A4036" s="58" t="s">
        <v>623</v>
      </c>
      <c r="B4036" s="58" t="s">
        <v>3315</v>
      </c>
      <c r="C4036" s="58" t="s">
        <v>3355</v>
      </c>
      <c r="D4036" s="59" t="s">
        <v>3347</v>
      </c>
      <c r="E4036" s="78" t="s">
        <v>3342</v>
      </c>
      <c r="F4036" s="58" t="s">
        <v>3315</v>
      </c>
    </row>
    <row r="4037" spans="1:6">
      <c r="A4037" s="58" t="s">
        <v>226</v>
      </c>
      <c r="B4037" s="58" t="s">
        <v>3315</v>
      </c>
      <c r="C4037" s="58" t="s">
        <v>3355</v>
      </c>
      <c r="D4037" s="59" t="s">
        <v>3347</v>
      </c>
      <c r="E4037" s="78" t="s">
        <v>3342</v>
      </c>
      <c r="F4037" s="58" t="s">
        <v>3315</v>
      </c>
    </row>
    <row r="4038" spans="1:6">
      <c r="A4038" s="58" t="s">
        <v>813</v>
      </c>
      <c r="B4038" s="58" t="s">
        <v>3315</v>
      </c>
      <c r="C4038" s="58" t="s">
        <v>3355</v>
      </c>
      <c r="D4038" s="59" t="s">
        <v>3347</v>
      </c>
      <c r="E4038" s="78" t="s">
        <v>3342</v>
      </c>
      <c r="F4038" s="58" t="s">
        <v>3315</v>
      </c>
    </row>
    <row r="4039" spans="1:6">
      <c r="A4039" s="58" t="s">
        <v>951</v>
      </c>
      <c r="B4039" s="58" t="s">
        <v>3315</v>
      </c>
      <c r="C4039" s="58" t="s">
        <v>3355</v>
      </c>
      <c r="D4039" s="59" t="s">
        <v>3347</v>
      </c>
      <c r="E4039" s="78" t="s">
        <v>3342</v>
      </c>
      <c r="F4039" s="58" t="s">
        <v>3315</v>
      </c>
    </row>
    <row r="4040" spans="1:6">
      <c r="A4040" s="58" t="s">
        <v>744</v>
      </c>
      <c r="B4040" s="58" t="s">
        <v>3315</v>
      </c>
      <c r="C4040" s="58" t="s">
        <v>3355</v>
      </c>
      <c r="D4040" s="59" t="s">
        <v>3347</v>
      </c>
      <c r="E4040" s="78" t="s">
        <v>3342</v>
      </c>
      <c r="F4040" s="58" t="s">
        <v>3315</v>
      </c>
    </row>
    <row r="4041" spans="1:6">
      <c r="A4041" s="58" t="s">
        <v>838</v>
      </c>
      <c r="B4041" s="58" t="s">
        <v>3315</v>
      </c>
      <c r="C4041" s="58" t="s">
        <v>3355</v>
      </c>
      <c r="D4041" s="59" t="s">
        <v>3347</v>
      </c>
      <c r="E4041" s="78" t="s">
        <v>3342</v>
      </c>
      <c r="F4041" s="58" t="s">
        <v>3315</v>
      </c>
    </row>
    <row r="4042" spans="1:6">
      <c r="A4042" s="58" t="s">
        <v>814</v>
      </c>
      <c r="B4042" s="58" t="s">
        <v>3315</v>
      </c>
      <c r="C4042" s="58" t="s">
        <v>3355</v>
      </c>
      <c r="D4042" s="59" t="s">
        <v>3347</v>
      </c>
      <c r="E4042" s="78" t="s">
        <v>3342</v>
      </c>
      <c r="F4042" s="58" t="s">
        <v>3315</v>
      </c>
    </row>
    <row r="4043" spans="1:6">
      <c r="A4043" s="58" t="s">
        <v>3218</v>
      </c>
      <c r="B4043" s="58" t="s">
        <v>3315</v>
      </c>
      <c r="C4043" s="58" t="s">
        <v>3355</v>
      </c>
      <c r="D4043" s="59" t="s">
        <v>3347</v>
      </c>
      <c r="E4043" s="78" t="s">
        <v>3342</v>
      </c>
      <c r="F4043" s="58" t="s">
        <v>3315</v>
      </c>
    </row>
    <row r="4044" spans="1:6">
      <c r="A4044" s="58" t="s">
        <v>3195</v>
      </c>
      <c r="B4044" s="58" t="s">
        <v>3315</v>
      </c>
      <c r="C4044" s="58" t="s">
        <v>3355</v>
      </c>
      <c r="D4044" s="59" t="s">
        <v>3347</v>
      </c>
      <c r="E4044" s="78" t="s">
        <v>3342</v>
      </c>
      <c r="F4044" s="58" t="s">
        <v>3315</v>
      </c>
    </row>
    <row r="4045" spans="1:6">
      <c r="A4045" s="58" t="s">
        <v>723</v>
      </c>
      <c r="B4045" s="58" t="s">
        <v>3315</v>
      </c>
      <c r="C4045" s="58" t="s">
        <v>3355</v>
      </c>
      <c r="D4045" s="59" t="s">
        <v>3347</v>
      </c>
      <c r="E4045" s="78" t="s">
        <v>3342</v>
      </c>
      <c r="F4045" s="58" t="s">
        <v>3315</v>
      </c>
    </row>
    <row r="4046" spans="1:6">
      <c r="A4046" s="58" t="s">
        <v>947</v>
      </c>
      <c r="B4046" s="58" t="s">
        <v>3315</v>
      </c>
      <c r="C4046" s="58" t="s">
        <v>3355</v>
      </c>
      <c r="D4046" s="59" t="s">
        <v>3347</v>
      </c>
      <c r="E4046" s="78" t="s">
        <v>3342</v>
      </c>
      <c r="F4046" s="58" t="s">
        <v>3315</v>
      </c>
    </row>
    <row r="4047" spans="1:6">
      <c r="A4047" s="58" t="s">
        <v>626</v>
      </c>
      <c r="B4047" s="58" t="s">
        <v>3315</v>
      </c>
      <c r="C4047" s="58" t="s">
        <v>3355</v>
      </c>
      <c r="D4047" s="59" t="s">
        <v>3347</v>
      </c>
      <c r="E4047" s="78" t="s">
        <v>3342</v>
      </c>
      <c r="F4047" s="58" t="s">
        <v>3315</v>
      </c>
    </row>
    <row r="4048" spans="1:6">
      <c r="A4048" s="58" t="s">
        <v>816</v>
      </c>
      <c r="B4048" s="58" t="s">
        <v>3315</v>
      </c>
      <c r="C4048" s="58" t="s">
        <v>3355</v>
      </c>
      <c r="D4048" s="59" t="s">
        <v>3347</v>
      </c>
      <c r="E4048" s="78" t="s">
        <v>3342</v>
      </c>
      <c r="F4048" s="58" t="s">
        <v>3315</v>
      </c>
    </row>
    <row r="4049" spans="1:6">
      <c r="A4049" s="58" t="s">
        <v>746</v>
      </c>
      <c r="B4049" s="58" t="s">
        <v>3315</v>
      </c>
      <c r="C4049" s="58" t="s">
        <v>3355</v>
      </c>
      <c r="D4049" s="59" t="s">
        <v>3347</v>
      </c>
      <c r="E4049" s="78" t="s">
        <v>3342</v>
      </c>
      <c r="F4049" s="58" t="s">
        <v>3315</v>
      </c>
    </row>
    <row r="4050" spans="1:6">
      <c r="A4050" s="58" t="s">
        <v>2912</v>
      </c>
      <c r="B4050" s="58" t="s">
        <v>3315</v>
      </c>
      <c r="C4050" s="58" t="s">
        <v>3359</v>
      </c>
      <c r="D4050" s="59" t="s">
        <v>3347</v>
      </c>
      <c r="E4050" s="78" t="s">
        <v>3342</v>
      </c>
      <c r="F4050" s="58" t="s">
        <v>3315</v>
      </c>
    </row>
    <row r="4051" spans="1:6">
      <c r="A4051" s="58" t="s">
        <v>3196</v>
      </c>
      <c r="B4051" s="58" t="s">
        <v>3315</v>
      </c>
      <c r="C4051" s="58" t="s">
        <v>3359</v>
      </c>
      <c r="D4051" s="59" t="s">
        <v>3347</v>
      </c>
      <c r="E4051" s="78" t="s">
        <v>3342</v>
      </c>
      <c r="F4051" s="58" t="s">
        <v>3315</v>
      </c>
    </row>
    <row r="4052" spans="1:6">
      <c r="A4052" s="58" t="s">
        <v>3197</v>
      </c>
      <c r="B4052" s="58" t="s">
        <v>3315</v>
      </c>
      <c r="C4052" s="58" t="s">
        <v>3359</v>
      </c>
      <c r="D4052" s="59" t="s">
        <v>3347</v>
      </c>
      <c r="E4052" s="78" t="s">
        <v>3342</v>
      </c>
      <c r="F4052" s="58" t="s">
        <v>3315</v>
      </c>
    </row>
    <row r="4053" spans="1:6">
      <c r="A4053" s="58" t="s">
        <v>3198</v>
      </c>
      <c r="B4053" s="58" t="s">
        <v>3315</v>
      </c>
      <c r="C4053" s="58" t="s">
        <v>3359</v>
      </c>
      <c r="D4053" s="59" t="s">
        <v>3347</v>
      </c>
      <c r="E4053" s="78" t="s">
        <v>3342</v>
      </c>
      <c r="F4053" s="58" t="s">
        <v>3315</v>
      </c>
    </row>
    <row r="4054" spans="1:6">
      <c r="A4054" s="58" t="s">
        <v>936</v>
      </c>
      <c r="B4054" s="58" t="s">
        <v>3315</v>
      </c>
      <c r="C4054" s="58" t="s">
        <v>3359</v>
      </c>
      <c r="D4054" s="59" t="s">
        <v>3347</v>
      </c>
      <c r="E4054" s="78" t="s">
        <v>3342</v>
      </c>
      <c r="F4054" s="58" t="s">
        <v>3315</v>
      </c>
    </row>
    <row r="4055" spans="1:6">
      <c r="A4055" s="58" t="s">
        <v>882</v>
      </c>
      <c r="B4055" s="58" t="s">
        <v>3315</v>
      </c>
      <c r="C4055" s="58" t="s">
        <v>3359</v>
      </c>
      <c r="D4055" s="59" t="s">
        <v>3347</v>
      </c>
      <c r="E4055" s="78" t="s">
        <v>3342</v>
      </c>
      <c r="F4055" s="58" t="s">
        <v>3315</v>
      </c>
    </row>
    <row r="4056" spans="1:6">
      <c r="A4056" s="58" t="s">
        <v>975</v>
      </c>
      <c r="B4056" s="58" t="s">
        <v>3315</v>
      </c>
      <c r="C4056" s="58" t="s">
        <v>3359</v>
      </c>
      <c r="D4056" s="59" t="s">
        <v>3347</v>
      </c>
      <c r="E4056" s="78" t="s">
        <v>3342</v>
      </c>
      <c r="F4056" s="58" t="s">
        <v>3315</v>
      </c>
    </row>
    <row r="4057" spans="1:6">
      <c r="A4057" s="58" t="s">
        <v>962</v>
      </c>
      <c r="B4057" s="58" t="s">
        <v>3315</v>
      </c>
      <c r="C4057" s="58" t="s">
        <v>3359</v>
      </c>
      <c r="D4057" s="59" t="s">
        <v>3347</v>
      </c>
      <c r="E4057" s="78" t="s">
        <v>3342</v>
      </c>
      <c r="F4057" s="58" t="s">
        <v>3315</v>
      </c>
    </row>
    <row r="4058" spans="1:6">
      <c r="A4058" s="58" t="s">
        <v>958</v>
      </c>
      <c r="B4058" s="58" t="s">
        <v>3315</v>
      </c>
      <c r="C4058" s="58" t="s">
        <v>3359</v>
      </c>
      <c r="D4058" s="59" t="s">
        <v>3347</v>
      </c>
      <c r="E4058" s="78" t="s">
        <v>3342</v>
      </c>
      <c r="F4058" s="58" t="s">
        <v>3315</v>
      </c>
    </row>
    <row r="4059" spans="1:6">
      <c r="A4059" s="58" t="s">
        <v>841</v>
      </c>
      <c r="B4059" s="58" t="s">
        <v>3315</v>
      </c>
      <c r="C4059" s="58" t="s">
        <v>3359</v>
      </c>
      <c r="D4059" s="59" t="s">
        <v>3347</v>
      </c>
      <c r="E4059" s="78" t="s">
        <v>3342</v>
      </c>
      <c r="F4059" s="58" t="s">
        <v>3315</v>
      </c>
    </row>
    <row r="4060" spans="1:6">
      <c r="A4060" s="58" t="s">
        <v>909</v>
      </c>
      <c r="B4060" s="58" t="s">
        <v>3315</v>
      </c>
      <c r="C4060" s="58" t="s">
        <v>3359</v>
      </c>
      <c r="D4060" s="59" t="s">
        <v>3347</v>
      </c>
      <c r="E4060" s="78" t="s">
        <v>3342</v>
      </c>
      <c r="F4060" s="58" t="s">
        <v>3315</v>
      </c>
    </row>
    <row r="4061" spans="1:6">
      <c r="A4061" s="58" t="s">
        <v>635</v>
      </c>
      <c r="B4061" s="58" t="s">
        <v>3315</v>
      </c>
      <c r="C4061" s="58" t="s">
        <v>3359</v>
      </c>
      <c r="D4061" s="59" t="s">
        <v>3347</v>
      </c>
      <c r="E4061" s="78" t="s">
        <v>3342</v>
      </c>
      <c r="F4061" s="58" t="s">
        <v>3315</v>
      </c>
    </row>
    <row r="4062" spans="1:6">
      <c r="A4062" s="58" t="s">
        <v>843</v>
      </c>
      <c r="B4062" s="58" t="s">
        <v>3315</v>
      </c>
      <c r="C4062" s="58" t="s">
        <v>3359</v>
      </c>
      <c r="D4062" s="59" t="s">
        <v>3347</v>
      </c>
      <c r="E4062" s="78" t="s">
        <v>3342</v>
      </c>
      <c r="F4062" s="58" t="s">
        <v>3315</v>
      </c>
    </row>
    <row r="4063" spans="1:6">
      <c r="A4063" s="58" t="s">
        <v>730</v>
      </c>
      <c r="B4063" s="58" t="s">
        <v>3315</v>
      </c>
      <c r="C4063" s="58" t="s">
        <v>3359</v>
      </c>
      <c r="D4063" s="59" t="s">
        <v>3347</v>
      </c>
      <c r="E4063" s="78" t="s">
        <v>3342</v>
      </c>
      <c r="F4063" s="58" t="s">
        <v>3315</v>
      </c>
    </row>
    <row r="4064" spans="1:6">
      <c r="A4064" s="58" t="s">
        <v>685</v>
      </c>
      <c r="B4064" s="58" t="s">
        <v>3315</v>
      </c>
      <c r="C4064" s="58" t="s">
        <v>3359</v>
      </c>
      <c r="D4064" s="59" t="s">
        <v>3347</v>
      </c>
      <c r="E4064" s="78" t="s">
        <v>3342</v>
      </c>
      <c r="F4064" s="58" t="s">
        <v>3315</v>
      </c>
    </row>
    <row r="4065" spans="1:6">
      <c r="A4065" s="58" t="s">
        <v>778</v>
      </c>
      <c r="B4065" s="58" t="s">
        <v>3315</v>
      </c>
      <c r="C4065" s="58" t="s">
        <v>3359</v>
      </c>
      <c r="D4065" s="59" t="s">
        <v>3347</v>
      </c>
      <c r="E4065" s="78" t="s">
        <v>3342</v>
      </c>
      <c r="F4065" s="58" t="s">
        <v>3315</v>
      </c>
    </row>
    <row r="4066" spans="1:6">
      <c r="A4066" s="58" t="s">
        <v>3188</v>
      </c>
      <c r="B4066" s="58" t="s">
        <v>3315</v>
      </c>
      <c r="C4066" s="58" t="s">
        <v>3359</v>
      </c>
      <c r="D4066" s="59" t="s">
        <v>3347</v>
      </c>
      <c r="E4066" s="78" t="s">
        <v>3342</v>
      </c>
      <c r="F4066" s="58" t="s">
        <v>3315</v>
      </c>
    </row>
    <row r="4067" spans="1:6">
      <c r="A4067" s="58" t="s">
        <v>822</v>
      </c>
      <c r="B4067" s="58" t="s">
        <v>3315</v>
      </c>
      <c r="C4067" s="58" t="s">
        <v>3359</v>
      </c>
      <c r="D4067" s="59" t="s">
        <v>3347</v>
      </c>
      <c r="E4067" s="78" t="s">
        <v>3342</v>
      </c>
      <c r="F4067" s="58" t="s">
        <v>3315</v>
      </c>
    </row>
    <row r="4068" spans="1:6">
      <c r="A4068" s="58" t="s">
        <v>959</v>
      </c>
      <c r="B4068" s="58" t="s">
        <v>3315</v>
      </c>
      <c r="C4068" s="58" t="s">
        <v>3359</v>
      </c>
      <c r="D4068" s="59" t="s">
        <v>3347</v>
      </c>
      <c r="E4068" s="78" t="s">
        <v>3342</v>
      </c>
      <c r="F4068" s="58" t="s">
        <v>3315</v>
      </c>
    </row>
    <row r="4069" spans="1:6">
      <c r="A4069" s="58" t="s">
        <v>825</v>
      </c>
      <c r="B4069" s="58" t="s">
        <v>3315</v>
      </c>
      <c r="C4069" s="58" t="s">
        <v>3359</v>
      </c>
      <c r="D4069" s="59" t="s">
        <v>3347</v>
      </c>
      <c r="E4069" s="78" t="s">
        <v>3342</v>
      </c>
      <c r="F4069" s="58" t="s">
        <v>3315</v>
      </c>
    </row>
    <row r="4070" spans="1:6">
      <c r="A4070" s="58" t="s">
        <v>3189</v>
      </c>
      <c r="B4070" s="58" t="s">
        <v>3315</v>
      </c>
      <c r="C4070" s="58" t="s">
        <v>3359</v>
      </c>
      <c r="D4070" s="59" t="s">
        <v>3347</v>
      </c>
      <c r="E4070" s="78" t="s">
        <v>3342</v>
      </c>
      <c r="F4070" s="58" t="s">
        <v>3315</v>
      </c>
    </row>
    <row r="4071" spans="1:6">
      <c r="A4071" s="58" t="s">
        <v>844</v>
      </c>
      <c r="B4071" s="58" t="s">
        <v>3315</v>
      </c>
      <c r="C4071" s="58" t="s">
        <v>3359</v>
      </c>
      <c r="D4071" s="59" t="s">
        <v>3347</v>
      </c>
      <c r="E4071" s="78" t="s">
        <v>3342</v>
      </c>
      <c r="F4071" s="58" t="s">
        <v>3315</v>
      </c>
    </row>
    <row r="4072" spans="1:6">
      <c r="A4072" s="58" t="s">
        <v>3200</v>
      </c>
      <c r="B4072" s="58" t="s">
        <v>3315</v>
      </c>
      <c r="C4072" s="58" t="s">
        <v>3359</v>
      </c>
      <c r="D4072" s="59" t="s">
        <v>3347</v>
      </c>
      <c r="E4072" s="78" t="s">
        <v>3342</v>
      </c>
      <c r="F4072" s="58" t="s">
        <v>3315</v>
      </c>
    </row>
    <row r="4073" spans="1:6">
      <c r="A4073" s="58" t="s">
        <v>3224</v>
      </c>
      <c r="B4073" s="58" t="s">
        <v>3315</v>
      </c>
      <c r="C4073" s="58" t="s">
        <v>3359</v>
      </c>
      <c r="D4073" s="59" t="s">
        <v>3347</v>
      </c>
      <c r="E4073" s="78" t="s">
        <v>3342</v>
      </c>
      <c r="F4073" s="58" t="s">
        <v>3315</v>
      </c>
    </row>
    <row r="4074" spans="1:6">
      <c r="A4074" s="58" t="s">
        <v>736</v>
      </c>
      <c r="B4074" s="58" t="s">
        <v>3315</v>
      </c>
      <c r="C4074" s="58" t="s">
        <v>3359</v>
      </c>
      <c r="D4074" s="59" t="s">
        <v>3347</v>
      </c>
      <c r="E4074" s="78" t="s">
        <v>3342</v>
      </c>
      <c r="F4074" s="58" t="s">
        <v>3315</v>
      </c>
    </row>
    <row r="4075" spans="1:6">
      <c r="A4075" s="58" t="s">
        <v>980</v>
      </c>
      <c r="B4075" s="58" t="s">
        <v>3315</v>
      </c>
      <c r="C4075" s="58" t="s">
        <v>3359</v>
      </c>
      <c r="D4075" s="59" t="s">
        <v>3347</v>
      </c>
      <c r="E4075" s="78" t="s">
        <v>3342</v>
      </c>
      <c r="F4075" s="58" t="s">
        <v>3315</v>
      </c>
    </row>
    <row r="4076" spans="1:6">
      <c r="A4076" s="58" t="s">
        <v>1692</v>
      </c>
      <c r="B4076" s="58" t="s">
        <v>3316</v>
      </c>
      <c r="C4076" s="58" t="s">
        <v>3358</v>
      </c>
      <c r="D4076" s="59" t="s">
        <v>3345</v>
      </c>
      <c r="E4076" s="78" t="s">
        <v>3343</v>
      </c>
      <c r="F4076" s="58" t="s">
        <v>3316</v>
      </c>
    </row>
    <row r="4077" spans="1:6">
      <c r="A4077" s="58" t="s">
        <v>2849</v>
      </c>
      <c r="B4077" s="58" t="s">
        <v>3316</v>
      </c>
      <c r="C4077" s="58" t="s">
        <v>3358</v>
      </c>
      <c r="D4077" s="59" t="s">
        <v>3345</v>
      </c>
      <c r="E4077" s="78" t="s">
        <v>3343</v>
      </c>
      <c r="F4077" s="58" t="s">
        <v>3316</v>
      </c>
    </row>
    <row r="4078" spans="1:6">
      <c r="A4078" s="58" t="s">
        <v>1587</v>
      </c>
      <c r="B4078" s="58" t="s">
        <v>3316</v>
      </c>
      <c r="C4078" s="58" t="s">
        <v>3358</v>
      </c>
      <c r="D4078" s="59" t="s">
        <v>3345</v>
      </c>
      <c r="E4078" s="78" t="s">
        <v>3343</v>
      </c>
      <c r="F4078" s="58" t="s">
        <v>3316</v>
      </c>
    </row>
    <row r="4079" spans="1:6">
      <c r="A4079" s="58" t="s">
        <v>2731</v>
      </c>
      <c r="B4079" s="58" t="s">
        <v>3316</v>
      </c>
      <c r="C4079" s="58" t="s">
        <v>3358</v>
      </c>
      <c r="D4079" s="59" t="s">
        <v>3345</v>
      </c>
      <c r="E4079" s="78" t="s">
        <v>3343</v>
      </c>
      <c r="F4079" s="58" t="s">
        <v>3316</v>
      </c>
    </row>
    <row r="4080" spans="1:6">
      <c r="A4080" s="58" t="s">
        <v>1835</v>
      </c>
      <c r="B4080" s="58" t="s">
        <v>3316</v>
      </c>
      <c r="C4080" s="58" t="s">
        <v>3358</v>
      </c>
      <c r="D4080" s="59" t="s">
        <v>3345</v>
      </c>
      <c r="E4080" s="78" t="s">
        <v>3343</v>
      </c>
      <c r="F4080" s="58" t="s">
        <v>3316</v>
      </c>
    </row>
    <row r="4081" spans="1:6">
      <c r="A4081" s="58" t="s">
        <v>1913</v>
      </c>
      <c r="B4081" s="58" t="s">
        <v>3316</v>
      </c>
      <c r="C4081" s="58" t="s">
        <v>3358</v>
      </c>
      <c r="D4081" s="59" t="s">
        <v>3345</v>
      </c>
      <c r="E4081" s="78" t="s">
        <v>3343</v>
      </c>
      <c r="F4081" s="58" t="s">
        <v>3316</v>
      </c>
    </row>
    <row r="4082" spans="1:6">
      <c r="A4082" s="58" t="s">
        <v>2405</v>
      </c>
      <c r="B4082" s="58" t="s">
        <v>3316</v>
      </c>
      <c r="C4082" s="58" t="s">
        <v>3358</v>
      </c>
      <c r="D4082" s="59" t="s">
        <v>3345</v>
      </c>
      <c r="E4082" s="78" t="s">
        <v>3343</v>
      </c>
      <c r="F4082" s="58" t="s">
        <v>3316</v>
      </c>
    </row>
    <row r="4083" spans="1:6">
      <c r="A4083" s="58" t="s">
        <v>1602</v>
      </c>
      <c r="B4083" s="58" t="s">
        <v>3316</v>
      </c>
      <c r="C4083" s="58" t="s">
        <v>3358</v>
      </c>
      <c r="D4083" s="59" t="s">
        <v>3345</v>
      </c>
      <c r="E4083" s="78" t="s">
        <v>3343</v>
      </c>
      <c r="F4083" s="58" t="s">
        <v>3316</v>
      </c>
    </row>
    <row r="4084" spans="1:6">
      <c r="A4084" s="58" t="s">
        <v>1693</v>
      </c>
      <c r="B4084" s="58" t="s">
        <v>3316</v>
      </c>
      <c r="C4084" s="58" t="s">
        <v>3358</v>
      </c>
      <c r="D4084" s="59" t="s">
        <v>3345</v>
      </c>
      <c r="E4084" s="78" t="s">
        <v>3343</v>
      </c>
      <c r="F4084" s="58" t="s">
        <v>3316</v>
      </c>
    </row>
    <row r="4085" spans="1:6">
      <c r="A4085" s="58" t="s">
        <v>1816</v>
      </c>
      <c r="B4085" s="58" t="s">
        <v>3316</v>
      </c>
      <c r="C4085" s="58" t="s">
        <v>3358</v>
      </c>
      <c r="D4085" s="59" t="s">
        <v>3345</v>
      </c>
      <c r="E4085" s="78" t="s">
        <v>3343</v>
      </c>
      <c r="F4085" s="58" t="s">
        <v>3316</v>
      </c>
    </row>
    <row r="4086" spans="1:6">
      <c r="A4086" s="58" t="s">
        <v>1915</v>
      </c>
      <c r="B4086" s="58" t="s">
        <v>3316</v>
      </c>
      <c r="C4086" s="58" t="s">
        <v>3358</v>
      </c>
      <c r="D4086" s="59" t="s">
        <v>3345</v>
      </c>
      <c r="E4086" s="78" t="s">
        <v>3343</v>
      </c>
      <c r="F4086" s="58" t="s">
        <v>3316</v>
      </c>
    </row>
    <row r="4087" spans="1:6">
      <c r="A4087" s="58" t="s">
        <v>1919</v>
      </c>
      <c r="B4087" s="58" t="s">
        <v>3316</v>
      </c>
      <c r="C4087" s="58" t="s">
        <v>3358</v>
      </c>
      <c r="D4087" s="59" t="s">
        <v>3345</v>
      </c>
      <c r="E4087" s="78" t="s">
        <v>3343</v>
      </c>
      <c r="F4087" s="58" t="s">
        <v>3316</v>
      </c>
    </row>
    <row r="4088" spans="1:6">
      <c r="A4088" s="58" t="s">
        <v>2359</v>
      </c>
      <c r="B4088" s="58" t="s">
        <v>3316</v>
      </c>
      <c r="C4088" s="58" t="s">
        <v>3358</v>
      </c>
      <c r="D4088" s="59" t="s">
        <v>3345</v>
      </c>
      <c r="E4088" s="78" t="s">
        <v>3343</v>
      </c>
      <c r="F4088" s="58" t="s">
        <v>3316</v>
      </c>
    </row>
    <row r="4089" spans="1:6">
      <c r="A4089" s="58" t="s">
        <v>2436</v>
      </c>
      <c r="B4089" s="58" t="s">
        <v>3316</v>
      </c>
      <c r="C4089" s="58" t="s">
        <v>3358</v>
      </c>
      <c r="D4089" s="59" t="s">
        <v>3345</v>
      </c>
      <c r="E4089" s="78" t="s">
        <v>3343</v>
      </c>
      <c r="F4089" s="58" t="s">
        <v>3316</v>
      </c>
    </row>
    <row r="4090" spans="1:6">
      <c r="A4090" s="58" t="s">
        <v>2993</v>
      </c>
      <c r="B4090" s="58" t="s">
        <v>3316</v>
      </c>
      <c r="C4090" s="58" t="s">
        <v>3358</v>
      </c>
      <c r="D4090" s="59" t="s">
        <v>3345</v>
      </c>
      <c r="E4090" s="78" t="s">
        <v>3343</v>
      </c>
      <c r="F4090" s="58" t="s">
        <v>3316</v>
      </c>
    </row>
    <row r="4091" spans="1:6">
      <c r="A4091" s="58" t="s">
        <v>2885</v>
      </c>
      <c r="B4091" s="58" t="s">
        <v>3316</v>
      </c>
      <c r="C4091" s="58" t="s">
        <v>3358</v>
      </c>
      <c r="D4091" s="59" t="s">
        <v>3345</v>
      </c>
      <c r="E4091" s="78" t="s">
        <v>3343</v>
      </c>
      <c r="F4091" s="58" t="s">
        <v>3316</v>
      </c>
    </row>
    <row r="4092" spans="1:6">
      <c r="A4092" s="58" t="s">
        <v>1609</v>
      </c>
      <c r="B4092" s="58" t="s">
        <v>3316</v>
      </c>
      <c r="C4092" s="58" t="s">
        <v>3358</v>
      </c>
      <c r="D4092" s="59" t="s">
        <v>3345</v>
      </c>
      <c r="E4092" s="78" t="s">
        <v>3343</v>
      </c>
      <c r="F4092" s="58" t="s">
        <v>3316</v>
      </c>
    </row>
    <row r="4093" spans="1:6">
      <c r="A4093" s="58" t="s">
        <v>3075</v>
      </c>
      <c r="B4093" s="58" t="s">
        <v>3316</v>
      </c>
      <c r="C4093" s="58" t="s">
        <v>3358</v>
      </c>
      <c r="D4093" s="59" t="s">
        <v>3345</v>
      </c>
      <c r="E4093" s="78" t="s">
        <v>3343</v>
      </c>
      <c r="F4093" s="58" t="s">
        <v>3316</v>
      </c>
    </row>
    <row r="4094" spans="1:6">
      <c r="A4094" s="58" t="s">
        <v>2936</v>
      </c>
      <c r="B4094" s="58" t="s">
        <v>3316</v>
      </c>
      <c r="C4094" s="58" t="s">
        <v>3358</v>
      </c>
      <c r="D4094" s="59" t="s">
        <v>3345</v>
      </c>
      <c r="E4094" s="78" t="s">
        <v>3343</v>
      </c>
      <c r="F4094" s="58" t="s">
        <v>3316</v>
      </c>
    </row>
    <row r="4095" spans="1:6">
      <c r="A4095" s="58" t="s">
        <v>1823</v>
      </c>
      <c r="B4095" s="58" t="s">
        <v>3316</v>
      </c>
      <c r="C4095" s="58" t="s">
        <v>3358</v>
      </c>
      <c r="D4095" s="59" t="s">
        <v>3345</v>
      </c>
      <c r="E4095" s="78" t="s">
        <v>3343</v>
      </c>
      <c r="F4095" s="58" t="s">
        <v>3316</v>
      </c>
    </row>
    <row r="4096" spans="1:6">
      <c r="A4096" s="58" t="s">
        <v>1922</v>
      </c>
      <c r="B4096" s="58" t="s">
        <v>3316</v>
      </c>
      <c r="C4096" s="58" t="s">
        <v>3358</v>
      </c>
      <c r="D4096" s="59" t="s">
        <v>3345</v>
      </c>
      <c r="E4096" s="78" t="s">
        <v>3343</v>
      </c>
      <c r="F4096" s="58" t="s">
        <v>3316</v>
      </c>
    </row>
    <row r="4097" spans="1:6">
      <c r="A4097" s="58" t="s">
        <v>1604</v>
      </c>
      <c r="B4097" s="58" t="s">
        <v>3316</v>
      </c>
      <c r="C4097" s="58" t="s">
        <v>3358</v>
      </c>
      <c r="D4097" s="59" t="s">
        <v>3345</v>
      </c>
      <c r="E4097" s="78" t="s">
        <v>3343</v>
      </c>
      <c r="F4097" s="58" t="s">
        <v>3316</v>
      </c>
    </row>
    <row r="4098" spans="1:6">
      <c r="A4098" s="58" t="s">
        <v>1695</v>
      </c>
      <c r="B4098" s="58" t="s">
        <v>3316</v>
      </c>
      <c r="C4098" s="58" t="s">
        <v>3358</v>
      </c>
      <c r="D4098" s="59" t="s">
        <v>3345</v>
      </c>
      <c r="E4098" s="78" t="s">
        <v>3343</v>
      </c>
      <c r="F4098" s="58" t="s">
        <v>3316</v>
      </c>
    </row>
    <row r="4099" spans="1:6">
      <c r="A4099" s="58" t="s">
        <v>2694</v>
      </c>
      <c r="B4099" s="58" t="s">
        <v>3316</v>
      </c>
      <c r="C4099" s="58" t="s">
        <v>3358</v>
      </c>
      <c r="D4099" s="59" t="s">
        <v>3345</v>
      </c>
      <c r="E4099" s="78" t="s">
        <v>3343</v>
      </c>
      <c r="F4099" s="58" t="s">
        <v>3316</v>
      </c>
    </row>
    <row r="4100" spans="1:6">
      <c r="A4100" s="58" t="s">
        <v>1926</v>
      </c>
      <c r="B4100" s="58" t="s">
        <v>3316</v>
      </c>
      <c r="C4100" s="58" t="s">
        <v>3358</v>
      </c>
      <c r="D4100" s="59" t="s">
        <v>3345</v>
      </c>
      <c r="E4100" s="78" t="s">
        <v>3343</v>
      </c>
      <c r="F4100" s="58" t="s">
        <v>3316</v>
      </c>
    </row>
    <row r="4101" spans="1:6">
      <c r="A4101" s="58" t="s">
        <v>3083</v>
      </c>
      <c r="B4101" s="58" t="s">
        <v>3316</v>
      </c>
      <c r="C4101" s="58" t="s">
        <v>3358</v>
      </c>
      <c r="D4101" s="59" t="s">
        <v>3345</v>
      </c>
      <c r="E4101" s="78" t="s">
        <v>3343</v>
      </c>
      <c r="F4101" s="58" t="s">
        <v>3316</v>
      </c>
    </row>
    <row r="4102" spans="1:6">
      <c r="A4102" s="58" t="s">
        <v>2812</v>
      </c>
      <c r="B4102" s="58" t="s">
        <v>3316</v>
      </c>
      <c r="C4102" s="58" t="s">
        <v>3358</v>
      </c>
      <c r="D4102" s="59" t="s">
        <v>3345</v>
      </c>
      <c r="E4102" s="78" t="s">
        <v>3343</v>
      </c>
      <c r="F4102" s="58" t="s">
        <v>3316</v>
      </c>
    </row>
    <row r="4103" spans="1:6">
      <c r="A4103" s="58" t="s">
        <v>1697</v>
      </c>
      <c r="B4103" s="58" t="s">
        <v>3316</v>
      </c>
      <c r="C4103" s="58" t="s">
        <v>3358</v>
      </c>
      <c r="D4103" s="59" t="s">
        <v>3345</v>
      </c>
      <c r="E4103" s="78" t="s">
        <v>3343</v>
      </c>
      <c r="F4103" s="58" t="s">
        <v>3316</v>
      </c>
    </row>
    <row r="4104" spans="1:6">
      <c r="A4104" s="58" t="s">
        <v>2291</v>
      </c>
      <c r="B4104" s="58" t="s">
        <v>3316</v>
      </c>
      <c r="C4104" s="58" t="s">
        <v>3358</v>
      </c>
      <c r="D4104" s="59" t="s">
        <v>3345</v>
      </c>
      <c r="E4104" s="78" t="s">
        <v>3343</v>
      </c>
      <c r="F4104" s="58" t="s">
        <v>3316</v>
      </c>
    </row>
    <row r="4105" spans="1:6">
      <c r="A4105" s="58" t="s">
        <v>1958</v>
      </c>
      <c r="B4105" s="58" t="s">
        <v>3316</v>
      </c>
      <c r="C4105" s="58" t="s">
        <v>3358</v>
      </c>
      <c r="D4105" s="59" t="s">
        <v>3345</v>
      </c>
      <c r="E4105" s="78" t="s">
        <v>3343</v>
      </c>
      <c r="F4105" s="58" t="s">
        <v>3316</v>
      </c>
    </row>
    <row r="4106" spans="1:6">
      <c r="A4106" s="58" t="s">
        <v>2605</v>
      </c>
      <c r="B4106" s="58" t="s">
        <v>3316</v>
      </c>
      <c r="C4106" s="58" t="s">
        <v>3358</v>
      </c>
      <c r="D4106" s="59" t="s">
        <v>3345</v>
      </c>
      <c r="E4106" s="78" t="s">
        <v>3343</v>
      </c>
      <c r="F4106" s="58" t="s">
        <v>3316</v>
      </c>
    </row>
    <row r="4107" spans="1:6">
      <c r="A4107" s="58" t="s">
        <v>2416</v>
      </c>
      <c r="B4107" s="58" t="s">
        <v>3316</v>
      </c>
      <c r="C4107" s="58" t="s">
        <v>3358</v>
      </c>
      <c r="D4107" s="59" t="s">
        <v>3345</v>
      </c>
      <c r="E4107" s="78" t="s">
        <v>3343</v>
      </c>
      <c r="F4107" s="58" t="s">
        <v>3316</v>
      </c>
    </row>
    <row r="4108" spans="1:6">
      <c r="A4108" s="58" t="s">
        <v>230</v>
      </c>
      <c r="B4108" s="58" t="s">
        <v>3316</v>
      </c>
      <c r="C4108" s="58" t="s">
        <v>3358</v>
      </c>
      <c r="D4108" s="59" t="s">
        <v>3345</v>
      </c>
      <c r="E4108" s="78" t="s">
        <v>3343</v>
      </c>
      <c r="F4108" s="58" t="s">
        <v>3316</v>
      </c>
    </row>
    <row r="4109" spans="1:6">
      <c r="A4109" s="58" t="s">
        <v>2733</v>
      </c>
      <c r="B4109" s="58" t="s">
        <v>3316</v>
      </c>
      <c r="C4109" s="58" t="s">
        <v>3358</v>
      </c>
      <c r="D4109" s="59" t="s">
        <v>3345</v>
      </c>
      <c r="E4109" s="78" t="s">
        <v>3343</v>
      </c>
      <c r="F4109" s="58" t="s">
        <v>3316</v>
      </c>
    </row>
    <row r="4110" spans="1:6">
      <c r="A4110" s="58" t="s">
        <v>2295</v>
      </c>
      <c r="B4110" s="58" t="s">
        <v>3316</v>
      </c>
      <c r="C4110" s="58" t="s">
        <v>3358</v>
      </c>
      <c r="D4110" s="59" t="s">
        <v>3345</v>
      </c>
      <c r="E4110" s="78" t="s">
        <v>3343</v>
      </c>
      <c r="F4110" s="58" t="s">
        <v>3316</v>
      </c>
    </row>
    <row r="4111" spans="1:6">
      <c r="A4111" s="58" t="s">
        <v>2712</v>
      </c>
      <c r="B4111" s="58" t="s">
        <v>3316</v>
      </c>
      <c r="C4111" s="58" t="s">
        <v>3358</v>
      </c>
      <c r="D4111" s="59" t="s">
        <v>3345</v>
      </c>
      <c r="E4111" s="78" t="s">
        <v>3343</v>
      </c>
      <c r="F4111" s="58" t="s">
        <v>3316</v>
      </c>
    </row>
    <row r="4112" spans="1:6">
      <c r="A4112" s="58" t="s">
        <v>399</v>
      </c>
      <c r="B4112" s="58" t="s">
        <v>3316</v>
      </c>
      <c r="C4112" s="58" t="s">
        <v>3358</v>
      </c>
      <c r="D4112" s="59" t="s">
        <v>3345</v>
      </c>
      <c r="E4112" s="78" t="s">
        <v>3343</v>
      </c>
      <c r="F4112" s="58" t="s">
        <v>3316</v>
      </c>
    </row>
    <row r="4113" spans="1:6">
      <c r="A4113" s="58" t="s">
        <v>2007</v>
      </c>
      <c r="B4113" s="58" t="s">
        <v>3316</v>
      </c>
      <c r="C4113" s="58" t="s">
        <v>3358</v>
      </c>
      <c r="D4113" s="59" t="s">
        <v>3345</v>
      </c>
      <c r="E4113" s="78" t="s">
        <v>3343</v>
      </c>
      <c r="F4113" s="58" t="s">
        <v>3316</v>
      </c>
    </row>
    <row r="4114" spans="1:6">
      <c r="A4114" s="58" t="s">
        <v>2199</v>
      </c>
      <c r="B4114" s="58" t="s">
        <v>3316</v>
      </c>
      <c r="C4114" s="58" t="s">
        <v>3358</v>
      </c>
      <c r="D4114" s="59" t="s">
        <v>3345</v>
      </c>
      <c r="E4114" s="78" t="s">
        <v>3343</v>
      </c>
      <c r="F4114" s="58" t="s">
        <v>3316</v>
      </c>
    </row>
    <row r="4115" spans="1:6">
      <c r="A4115" s="58" t="s">
        <v>1595</v>
      </c>
      <c r="B4115" s="58" t="s">
        <v>3316</v>
      </c>
      <c r="C4115" s="58" t="s">
        <v>3358</v>
      </c>
      <c r="D4115" s="59" t="s">
        <v>3345</v>
      </c>
      <c r="E4115" s="78" t="s">
        <v>3343</v>
      </c>
      <c r="F4115" s="58" t="s">
        <v>3316</v>
      </c>
    </row>
    <row r="4116" spans="1:6">
      <c r="A4116" s="58" t="s">
        <v>2771</v>
      </c>
      <c r="B4116" s="58" t="s">
        <v>3316</v>
      </c>
      <c r="C4116" s="58" t="s">
        <v>3358</v>
      </c>
      <c r="D4116" s="59" t="s">
        <v>3345</v>
      </c>
      <c r="E4116" s="78" t="s">
        <v>3343</v>
      </c>
      <c r="F4116" s="58" t="s">
        <v>3316</v>
      </c>
    </row>
    <row r="4117" spans="1:6">
      <c r="A4117" s="58" t="s">
        <v>2339</v>
      </c>
      <c r="B4117" s="58" t="s">
        <v>3316</v>
      </c>
      <c r="C4117" s="58" t="s">
        <v>3358</v>
      </c>
      <c r="D4117" s="59" t="s">
        <v>3345</v>
      </c>
      <c r="E4117" s="78" t="s">
        <v>3343</v>
      </c>
      <c r="F4117" s="58" t="s">
        <v>3316</v>
      </c>
    </row>
    <row r="4118" spans="1:6">
      <c r="A4118" s="58" t="s">
        <v>2639</v>
      </c>
      <c r="B4118" s="58" t="s">
        <v>3316</v>
      </c>
      <c r="C4118" s="58" t="s">
        <v>3358</v>
      </c>
      <c r="D4118" s="59" t="s">
        <v>3345</v>
      </c>
      <c r="E4118" s="78" t="s">
        <v>3343</v>
      </c>
      <c r="F4118" s="58" t="s">
        <v>3316</v>
      </c>
    </row>
    <row r="4119" spans="1:6">
      <c r="A4119" s="58" t="s">
        <v>1591</v>
      </c>
      <c r="B4119" s="58" t="s">
        <v>3316</v>
      </c>
      <c r="C4119" s="58" t="s">
        <v>3358</v>
      </c>
      <c r="D4119" s="59" t="s">
        <v>3345</v>
      </c>
      <c r="E4119" s="78" t="s">
        <v>3343</v>
      </c>
      <c r="F4119" s="58" t="s">
        <v>3316</v>
      </c>
    </row>
    <row r="4120" spans="1:6">
      <c r="A4120" s="58" t="s">
        <v>2663</v>
      </c>
      <c r="B4120" s="58" t="s">
        <v>3316</v>
      </c>
      <c r="C4120" s="58" t="s">
        <v>3358</v>
      </c>
      <c r="D4120" s="59" t="s">
        <v>3345</v>
      </c>
      <c r="E4120" s="78" t="s">
        <v>3343</v>
      </c>
      <c r="F4120" s="58" t="s">
        <v>3316</v>
      </c>
    </row>
    <row r="4121" spans="1:6">
      <c r="A4121" s="58" t="s">
        <v>3003</v>
      </c>
      <c r="B4121" s="58" t="s">
        <v>3316</v>
      </c>
      <c r="C4121" s="58" t="s">
        <v>3358</v>
      </c>
      <c r="D4121" s="59" t="s">
        <v>3345</v>
      </c>
      <c r="E4121" s="78" t="s">
        <v>3343</v>
      </c>
      <c r="F4121" s="58" t="s">
        <v>3316</v>
      </c>
    </row>
    <row r="4122" spans="1:6">
      <c r="A4122" s="58" t="s">
        <v>1928</v>
      </c>
      <c r="B4122" s="58" t="s">
        <v>3316</v>
      </c>
      <c r="C4122" s="58" t="s">
        <v>3358</v>
      </c>
      <c r="D4122" s="59" t="s">
        <v>3345</v>
      </c>
      <c r="E4122" s="78" t="s">
        <v>3343</v>
      </c>
      <c r="F4122" s="58" t="s">
        <v>3316</v>
      </c>
    </row>
    <row r="4123" spans="1:6">
      <c r="A4123" s="58" t="s">
        <v>1700</v>
      </c>
      <c r="B4123" s="58" t="s">
        <v>3316</v>
      </c>
      <c r="C4123" s="58" t="s">
        <v>3358</v>
      </c>
      <c r="D4123" s="59" t="s">
        <v>3345</v>
      </c>
      <c r="E4123" s="78" t="s">
        <v>3343</v>
      </c>
      <c r="F4123" s="58" t="s">
        <v>3316</v>
      </c>
    </row>
    <row r="4124" spans="1:6">
      <c r="A4124" s="58" t="s">
        <v>2423</v>
      </c>
      <c r="B4124" s="58" t="s">
        <v>3316</v>
      </c>
      <c r="C4124" s="58" t="s">
        <v>3358</v>
      </c>
      <c r="D4124" s="59" t="s">
        <v>3345</v>
      </c>
      <c r="E4124" s="78" t="s">
        <v>3343</v>
      </c>
      <c r="F4124" s="58" t="s">
        <v>3316</v>
      </c>
    </row>
    <row r="4125" spans="1:6">
      <c r="A4125" s="58" t="s">
        <v>1807</v>
      </c>
      <c r="B4125" s="58" t="s">
        <v>3316</v>
      </c>
      <c r="C4125" s="58" t="s">
        <v>3358</v>
      </c>
      <c r="D4125" s="59" t="s">
        <v>3345</v>
      </c>
      <c r="E4125" s="78" t="s">
        <v>3343</v>
      </c>
      <c r="F4125" s="58" t="s">
        <v>3316</v>
      </c>
    </row>
    <row r="4126" spans="1:6">
      <c r="A4126" s="58" t="s">
        <v>1940</v>
      </c>
      <c r="B4126" s="58" t="s">
        <v>3316</v>
      </c>
      <c r="C4126" s="58" t="s">
        <v>3358</v>
      </c>
      <c r="D4126" s="59" t="s">
        <v>3345</v>
      </c>
      <c r="E4126" s="78" t="s">
        <v>3343</v>
      </c>
      <c r="F4126" s="58" t="s">
        <v>3316</v>
      </c>
    </row>
    <row r="4127" spans="1:6">
      <c r="A4127" s="58" t="s">
        <v>1701</v>
      </c>
      <c r="B4127" s="58" t="s">
        <v>3316</v>
      </c>
      <c r="C4127" s="58" t="s">
        <v>3358</v>
      </c>
      <c r="D4127" s="59" t="s">
        <v>3345</v>
      </c>
      <c r="E4127" s="78" t="s">
        <v>3343</v>
      </c>
      <c r="F4127" s="58" t="s">
        <v>3316</v>
      </c>
    </row>
    <row r="4128" spans="1:6">
      <c r="A4128" s="58" t="s">
        <v>1963</v>
      </c>
      <c r="B4128" s="58" t="s">
        <v>3316</v>
      </c>
      <c r="C4128" s="58" t="s">
        <v>3358</v>
      </c>
      <c r="D4128" s="59" t="s">
        <v>3345</v>
      </c>
      <c r="E4128" s="78" t="s">
        <v>3343</v>
      </c>
      <c r="F4128" s="58" t="s">
        <v>3316</v>
      </c>
    </row>
    <row r="4129" spans="1:6">
      <c r="A4129" s="58" t="s">
        <v>3122</v>
      </c>
      <c r="B4129" s="58" t="s">
        <v>3316</v>
      </c>
      <c r="C4129" s="58" t="s">
        <v>3358</v>
      </c>
      <c r="D4129" s="59" t="s">
        <v>3345</v>
      </c>
      <c r="E4129" s="78" t="s">
        <v>3343</v>
      </c>
      <c r="F4129" s="58" t="s">
        <v>3316</v>
      </c>
    </row>
    <row r="4130" spans="1:6">
      <c r="A4130" s="58" t="s">
        <v>2018</v>
      </c>
      <c r="B4130" s="58" t="s">
        <v>3316</v>
      </c>
      <c r="C4130" s="58" t="s">
        <v>3358</v>
      </c>
      <c r="D4130" s="59" t="s">
        <v>3345</v>
      </c>
      <c r="E4130" s="78" t="s">
        <v>3343</v>
      </c>
      <c r="F4130" s="58" t="s">
        <v>3316</v>
      </c>
    </row>
    <row r="4131" spans="1:6">
      <c r="A4131" s="58" t="s">
        <v>1702</v>
      </c>
      <c r="B4131" s="58" t="s">
        <v>3316</v>
      </c>
      <c r="C4131" s="58" t="s">
        <v>3358</v>
      </c>
      <c r="D4131" s="59" t="s">
        <v>3345</v>
      </c>
      <c r="E4131" s="78" t="s">
        <v>3343</v>
      </c>
      <c r="F4131" s="58" t="s">
        <v>3316</v>
      </c>
    </row>
    <row r="4132" spans="1:6">
      <c r="A4132" s="58" t="s">
        <v>2772</v>
      </c>
      <c r="B4132" s="58" t="s">
        <v>3316</v>
      </c>
      <c r="C4132" s="58" t="s">
        <v>3358</v>
      </c>
      <c r="D4132" s="59" t="s">
        <v>3345</v>
      </c>
      <c r="E4132" s="78" t="s">
        <v>3343</v>
      </c>
      <c r="F4132" s="58" t="s">
        <v>3316</v>
      </c>
    </row>
    <row r="4133" spans="1:6">
      <c r="A4133" s="58" t="s">
        <v>1763</v>
      </c>
      <c r="B4133" s="58" t="s">
        <v>3316</v>
      </c>
      <c r="C4133" s="58" t="s">
        <v>3358</v>
      </c>
      <c r="D4133" s="59" t="s">
        <v>3345</v>
      </c>
      <c r="E4133" s="78" t="s">
        <v>3343</v>
      </c>
      <c r="F4133" s="58" t="s">
        <v>3316</v>
      </c>
    </row>
    <row r="4134" spans="1:6">
      <c r="A4134" s="58" t="s">
        <v>2311</v>
      </c>
      <c r="B4134" s="58" t="s">
        <v>3316</v>
      </c>
      <c r="C4134" s="58" t="s">
        <v>3358</v>
      </c>
      <c r="D4134" s="59" t="s">
        <v>3345</v>
      </c>
      <c r="E4134" s="78" t="s">
        <v>3343</v>
      </c>
      <c r="F4134" s="58" t="s">
        <v>3316</v>
      </c>
    </row>
    <row r="4135" spans="1:6">
      <c r="A4135" s="58" t="s">
        <v>1703</v>
      </c>
      <c r="B4135" s="58" t="s">
        <v>3316</v>
      </c>
      <c r="C4135" s="58" t="s">
        <v>3358</v>
      </c>
      <c r="D4135" s="59" t="s">
        <v>3345</v>
      </c>
      <c r="E4135" s="78" t="s">
        <v>3343</v>
      </c>
      <c r="F4135" s="58" t="s">
        <v>3316</v>
      </c>
    </row>
    <row r="4136" spans="1:6">
      <c r="A4136" s="58" t="s">
        <v>2714</v>
      </c>
      <c r="B4136" s="58" t="s">
        <v>3316</v>
      </c>
      <c r="C4136" s="58" t="s">
        <v>3358</v>
      </c>
      <c r="D4136" s="59" t="s">
        <v>3345</v>
      </c>
      <c r="E4136" s="78" t="s">
        <v>3343</v>
      </c>
      <c r="F4136" s="58" t="s">
        <v>3316</v>
      </c>
    </row>
    <row r="4137" spans="1:6">
      <c r="A4137" s="58" t="s">
        <v>2815</v>
      </c>
      <c r="B4137" s="58" t="s">
        <v>3316</v>
      </c>
      <c r="C4137" s="58" t="s">
        <v>3358</v>
      </c>
      <c r="D4137" s="59" t="s">
        <v>3345</v>
      </c>
      <c r="E4137" s="78" t="s">
        <v>3343</v>
      </c>
      <c r="F4137" s="58" t="s">
        <v>3316</v>
      </c>
    </row>
    <row r="4138" spans="1:6">
      <c r="A4138" s="58" t="s">
        <v>3053</v>
      </c>
      <c r="B4138" s="58" t="s">
        <v>3316</v>
      </c>
      <c r="C4138" s="58" t="s">
        <v>3358</v>
      </c>
      <c r="D4138" s="59" t="s">
        <v>3345</v>
      </c>
      <c r="E4138" s="78" t="s">
        <v>3343</v>
      </c>
      <c r="F4138" s="58" t="s">
        <v>3316</v>
      </c>
    </row>
    <row r="4139" spans="1:6">
      <c r="A4139" s="58" t="s">
        <v>1704</v>
      </c>
      <c r="B4139" s="58" t="s">
        <v>3316</v>
      </c>
      <c r="C4139" s="58" t="s">
        <v>3358</v>
      </c>
      <c r="D4139" s="59" t="s">
        <v>3345</v>
      </c>
      <c r="E4139" s="78" t="s">
        <v>3343</v>
      </c>
      <c r="F4139" s="58" t="s">
        <v>3316</v>
      </c>
    </row>
    <row r="4140" spans="1:6">
      <c r="A4140" s="58" t="s">
        <v>1766</v>
      </c>
      <c r="B4140" s="58" t="s">
        <v>3316</v>
      </c>
      <c r="C4140" s="58" t="s">
        <v>3358</v>
      </c>
      <c r="D4140" s="59" t="s">
        <v>3345</v>
      </c>
      <c r="E4140" s="78" t="s">
        <v>3343</v>
      </c>
      <c r="F4140" s="58" t="s">
        <v>3316</v>
      </c>
    </row>
    <row r="4141" spans="1:6">
      <c r="A4141" s="58" t="s">
        <v>2344</v>
      </c>
      <c r="B4141" s="58" t="s">
        <v>829</v>
      </c>
      <c r="C4141" s="58" t="s">
        <v>3358</v>
      </c>
      <c r="D4141" s="59" t="s">
        <v>3346</v>
      </c>
      <c r="E4141" s="78" t="s">
        <v>3343</v>
      </c>
      <c r="F4141" s="58" t="s">
        <v>829</v>
      </c>
    </row>
    <row r="4142" spans="1:6">
      <c r="A4142" s="58" t="s">
        <v>2059</v>
      </c>
      <c r="B4142" s="58" t="s">
        <v>829</v>
      </c>
      <c r="C4142" s="58" t="s">
        <v>3358</v>
      </c>
      <c r="D4142" s="59" t="s">
        <v>3346</v>
      </c>
      <c r="E4142" s="78" t="s">
        <v>3343</v>
      </c>
      <c r="F4142" s="58" t="s">
        <v>829</v>
      </c>
    </row>
    <row r="4143" spans="1:6">
      <c r="A4143" s="58" t="s">
        <v>615</v>
      </c>
      <c r="B4143" s="58" t="s">
        <v>829</v>
      </c>
      <c r="C4143" s="58" t="s">
        <v>3358</v>
      </c>
      <c r="D4143" s="59" t="s">
        <v>3346</v>
      </c>
      <c r="E4143" s="78" t="s">
        <v>3343</v>
      </c>
      <c r="F4143" s="58" t="s">
        <v>829</v>
      </c>
    </row>
    <row r="4144" spans="1:6">
      <c r="A4144" s="58" t="s">
        <v>2551</v>
      </c>
      <c r="B4144" s="58" t="s">
        <v>829</v>
      </c>
      <c r="C4144" s="58" t="s">
        <v>3358</v>
      </c>
      <c r="D4144" s="59" t="s">
        <v>3346</v>
      </c>
      <c r="E4144" s="78" t="s">
        <v>3343</v>
      </c>
      <c r="F4144" s="58" t="s">
        <v>829</v>
      </c>
    </row>
    <row r="4145" spans="1:6">
      <c r="A4145" s="58" t="s">
        <v>2820</v>
      </c>
      <c r="B4145" s="58" t="s">
        <v>829</v>
      </c>
      <c r="C4145" s="58" t="s">
        <v>3358</v>
      </c>
      <c r="D4145" s="59" t="s">
        <v>3346</v>
      </c>
      <c r="E4145" s="78" t="s">
        <v>3343</v>
      </c>
      <c r="F4145" s="58" t="s">
        <v>829</v>
      </c>
    </row>
    <row r="4146" spans="1:6">
      <c r="A4146" s="58" t="s">
        <v>276</v>
      </c>
      <c r="B4146" s="58" t="s">
        <v>829</v>
      </c>
      <c r="C4146" s="58" t="s">
        <v>3358</v>
      </c>
      <c r="D4146" s="59" t="s">
        <v>3346</v>
      </c>
      <c r="E4146" s="78" t="s">
        <v>3343</v>
      </c>
      <c r="F4146" s="58" t="s">
        <v>829</v>
      </c>
    </row>
    <row r="4147" spans="1:6">
      <c r="A4147" s="58" t="s">
        <v>203</v>
      </c>
      <c r="B4147" s="58" t="s">
        <v>829</v>
      </c>
      <c r="C4147" s="58" t="s">
        <v>3358</v>
      </c>
      <c r="D4147" s="59" t="s">
        <v>3346</v>
      </c>
      <c r="E4147" s="78" t="s">
        <v>3343</v>
      </c>
      <c r="F4147" s="58" t="s">
        <v>829</v>
      </c>
    </row>
    <row r="4148" spans="1:6">
      <c r="A4148" s="58" t="s">
        <v>2874</v>
      </c>
      <c r="B4148" s="58" t="s">
        <v>829</v>
      </c>
      <c r="C4148" s="58" t="s">
        <v>3358</v>
      </c>
      <c r="D4148" s="59" t="s">
        <v>3346</v>
      </c>
      <c r="E4148" s="78" t="s">
        <v>3343</v>
      </c>
      <c r="F4148" s="58" t="s">
        <v>829</v>
      </c>
    </row>
    <row r="4149" spans="1:6">
      <c r="A4149" s="58" t="s">
        <v>2348</v>
      </c>
      <c r="B4149" s="58" t="s">
        <v>829</v>
      </c>
      <c r="C4149" s="58" t="s">
        <v>3358</v>
      </c>
      <c r="D4149" s="59" t="s">
        <v>3346</v>
      </c>
      <c r="E4149" s="78" t="s">
        <v>3343</v>
      </c>
      <c r="F4149" s="58" t="s">
        <v>829</v>
      </c>
    </row>
    <row r="4150" spans="1:6">
      <c r="A4150" s="58" t="s">
        <v>2864</v>
      </c>
      <c r="B4150" s="58" t="s">
        <v>829</v>
      </c>
      <c r="C4150" s="58" t="s">
        <v>3358</v>
      </c>
      <c r="D4150" s="59" t="s">
        <v>3346</v>
      </c>
      <c r="E4150" s="78" t="s">
        <v>3343</v>
      </c>
      <c r="F4150" s="58" t="s">
        <v>829</v>
      </c>
    </row>
    <row r="4151" spans="1:6">
      <c r="A4151" s="58" t="s">
        <v>2892</v>
      </c>
      <c r="B4151" s="58" t="s">
        <v>829</v>
      </c>
      <c r="C4151" s="58" t="s">
        <v>3358</v>
      </c>
      <c r="D4151" s="59" t="s">
        <v>3346</v>
      </c>
      <c r="E4151" s="78" t="s">
        <v>3343</v>
      </c>
      <c r="F4151" s="58" t="s">
        <v>829</v>
      </c>
    </row>
    <row r="4152" spans="1:6">
      <c r="A4152" s="58" t="s">
        <v>278</v>
      </c>
      <c r="B4152" s="58" t="s">
        <v>829</v>
      </c>
      <c r="C4152" s="58" t="s">
        <v>3358</v>
      </c>
      <c r="D4152" s="59" t="s">
        <v>3346</v>
      </c>
      <c r="E4152" s="78" t="s">
        <v>3343</v>
      </c>
      <c r="F4152" s="58" t="s">
        <v>829</v>
      </c>
    </row>
    <row r="4153" spans="1:6">
      <c r="A4153" s="58" t="s">
        <v>653</v>
      </c>
      <c r="B4153" s="58" t="s">
        <v>829</v>
      </c>
      <c r="C4153" s="58" t="s">
        <v>3358</v>
      </c>
      <c r="D4153" s="59" t="s">
        <v>3346</v>
      </c>
      <c r="E4153" s="78" t="s">
        <v>3343</v>
      </c>
      <c r="F4153" s="58" t="s">
        <v>829</v>
      </c>
    </row>
    <row r="4154" spans="1:6">
      <c r="A4154" s="58" t="s">
        <v>1747</v>
      </c>
      <c r="B4154" s="58" t="s">
        <v>829</v>
      </c>
      <c r="C4154" s="58" t="s">
        <v>3358</v>
      </c>
      <c r="D4154" s="59" t="s">
        <v>3346</v>
      </c>
      <c r="E4154" s="78" t="s">
        <v>3343</v>
      </c>
      <c r="F4154" s="58" t="s">
        <v>829</v>
      </c>
    </row>
    <row r="4155" spans="1:6">
      <c r="A4155" s="58" t="s">
        <v>1865</v>
      </c>
      <c r="B4155" s="58" t="s">
        <v>829</v>
      </c>
      <c r="C4155" s="58" t="s">
        <v>3358</v>
      </c>
      <c r="D4155" s="59" t="s">
        <v>3346</v>
      </c>
      <c r="E4155" s="78" t="s">
        <v>3343</v>
      </c>
      <c r="F4155" s="58" t="s">
        <v>829</v>
      </c>
    </row>
    <row r="4156" spans="1:6">
      <c r="A4156" s="58" t="s">
        <v>2709</v>
      </c>
      <c r="B4156" s="58" t="s">
        <v>829</v>
      </c>
      <c r="C4156" s="58" t="s">
        <v>3358</v>
      </c>
      <c r="D4156" s="59" t="s">
        <v>3346</v>
      </c>
      <c r="E4156" s="78" t="s">
        <v>3343</v>
      </c>
      <c r="F4156" s="58" t="s">
        <v>829</v>
      </c>
    </row>
    <row r="4157" spans="1:6">
      <c r="A4157" s="58" t="s">
        <v>2624</v>
      </c>
      <c r="B4157" s="58" t="s">
        <v>829</v>
      </c>
      <c r="C4157" s="58" t="s">
        <v>3358</v>
      </c>
      <c r="D4157" s="59" t="s">
        <v>3346</v>
      </c>
      <c r="E4157" s="78" t="s">
        <v>3343</v>
      </c>
      <c r="F4157" s="58" t="s">
        <v>829</v>
      </c>
    </row>
    <row r="4158" spans="1:6">
      <c r="A4158" s="58" t="s">
        <v>2002</v>
      </c>
      <c r="B4158" s="58" t="s">
        <v>829</v>
      </c>
      <c r="C4158" s="58" t="s">
        <v>3358</v>
      </c>
      <c r="D4158" s="59" t="s">
        <v>3346</v>
      </c>
      <c r="E4158" s="78" t="s">
        <v>3343</v>
      </c>
      <c r="F4158" s="58" t="s">
        <v>829</v>
      </c>
    </row>
    <row r="4159" spans="1:6">
      <c r="A4159" s="58" t="s">
        <v>947</v>
      </c>
      <c r="B4159" s="58" t="s">
        <v>829</v>
      </c>
      <c r="C4159" s="58" t="s">
        <v>3358</v>
      </c>
      <c r="D4159" s="59" t="s">
        <v>3346</v>
      </c>
      <c r="E4159" s="78" t="s">
        <v>3343</v>
      </c>
      <c r="F4159" s="58" t="s">
        <v>829</v>
      </c>
    </row>
    <row r="4160" spans="1:6">
      <c r="A4160" s="58" t="s">
        <v>2353</v>
      </c>
      <c r="B4160" s="58" t="s">
        <v>829</v>
      </c>
      <c r="C4160" s="58" t="s">
        <v>3358</v>
      </c>
      <c r="D4160" s="59" t="s">
        <v>3346</v>
      </c>
      <c r="E4160" s="78" t="s">
        <v>3343</v>
      </c>
      <c r="F4160" s="58" t="s">
        <v>829</v>
      </c>
    </row>
    <row r="4161" spans="1:6">
      <c r="A4161" s="58" t="s">
        <v>2392</v>
      </c>
      <c r="B4161" s="58" t="s">
        <v>829</v>
      </c>
      <c r="C4161" s="58" t="s">
        <v>3358</v>
      </c>
      <c r="D4161" s="59" t="s">
        <v>3346</v>
      </c>
      <c r="E4161" s="78" t="s">
        <v>3343</v>
      </c>
      <c r="F4161" s="58" t="s">
        <v>829</v>
      </c>
    </row>
    <row r="4162" spans="1:6">
      <c r="A4162" s="58" t="s">
        <v>2793</v>
      </c>
      <c r="B4162" s="58" t="s">
        <v>829</v>
      </c>
      <c r="C4162" s="58" t="s">
        <v>3358</v>
      </c>
      <c r="D4162" s="59" t="s">
        <v>3346</v>
      </c>
      <c r="E4162" s="78" t="s">
        <v>3343</v>
      </c>
      <c r="F4162" s="58" t="s">
        <v>829</v>
      </c>
    </row>
    <row r="4163" spans="1:6">
      <c r="A4163" s="58" t="s">
        <v>3024</v>
      </c>
      <c r="B4163" s="58" t="s">
        <v>829</v>
      </c>
      <c r="C4163" s="58" t="s">
        <v>3358</v>
      </c>
      <c r="D4163" s="59" t="s">
        <v>3346</v>
      </c>
      <c r="E4163" s="78" t="s">
        <v>3343</v>
      </c>
      <c r="F4163" s="58" t="s">
        <v>829</v>
      </c>
    </row>
    <row r="4164" spans="1:6">
      <c r="A4164" s="58" t="s">
        <v>1631</v>
      </c>
      <c r="B4164" s="58" t="s">
        <v>829</v>
      </c>
      <c r="C4164" s="58" t="s">
        <v>3358</v>
      </c>
      <c r="D4164" s="59" t="s">
        <v>3346</v>
      </c>
      <c r="E4164" s="78" t="s">
        <v>3343</v>
      </c>
      <c r="F4164" s="58" t="s">
        <v>829</v>
      </c>
    </row>
    <row r="4165" spans="1:6">
      <c r="A4165" s="58" t="s">
        <v>2869</v>
      </c>
      <c r="B4165" s="58" t="s">
        <v>829</v>
      </c>
      <c r="C4165" s="58" t="s">
        <v>3358</v>
      </c>
      <c r="D4165" s="59" t="s">
        <v>3346</v>
      </c>
      <c r="E4165" s="78" t="s">
        <v>3343</v>
      </c>
      <c r="F4165" s="58" t="s">
        <v>829</v>
      </c>
    </row>
    <row r="4166" spans="1:6">
      <c r="A4166" s="58" t="s">
        <v>2486</v>
      </c>
      <c r="B4166" s="58" t="s">
        <v>829</v>
      </c>
      <c r="C4166" s="58" t="s">
        <v>3358</v>
      </c>
      <c r="D4166" s="59" t="s">
        <v>3346</v>
      </c>
      <c r="E4166" s="78" t="s">
        <v>3343</v>
      </c>
      <c r="F4166" s="58" t="s">
        <v>829</v>
      </c>
    </row>
    <row r="4167" spans="1:6">
      <c r="A4167" s="58" t="s">
        <v>2725</v>
      </c>
      <c r="B4167" s="58" t="s">
        <v>829</v>
      </c>
      <c r="C4167" s="58" t="s">
        <v>3358</v>
      </c>
      <c r="D4167" s="59" t="s">
        <v>3346</v>
      </c>
      <c r="E4167" s="78" t="s">
        <v>3343</v>
      </c>
      <c r="F4167" s="58" t="s">
        <v>829</v>
      </c>
    </row>
    <row r="4168" spans="1:6">
      <c r="A4168" s="58" t="s">
        <v>2355</v>
      </c>
      <c r="B4168" s="58" t="s">
        <v>829</v>
      </c>
      <c r="C4168" s="58" t="s">
        <v>3358</v>
      </c>
      <c r="D4168" s="59" t="s">
        <v>3346</v>
      </c>
      <c r="E4168" s="78" t="s">
        <v>3343</v>
      </c>
      <c r="F4168" s="58" t="s">
        <v>829</v>
      </c>
    </row>
    <row r="4169" spans="1:6">
      <c r="A4169" s="58" t="s">
        <v>2294</v>
      </c>
      <c r="B4169" s="58" t="s">
        <v>829</v>
      </c>
      <c r="C4169" s="58" t="s">
        <v>3358</v>
      </c>
      <c r="D4169" s="59" t="s">
        <v>3346</v>
      </c>
      <c r="E4169" s="78" t="s">
        <v>3343</v>
      </c>
      <c r="F4169" s="58" t="s">
        <v>829</v>
      </c>
    </row>
    <row r="4170" spans="1:6">
      <c r="A4170" s="58" t="s">
        <v>936</v>
      </c>
      <c r="B4170" s="58" t="s">
        <v>829</v>
      </c>
      <c r="C4170" s="58" t="s">
        <v>3358</v>
      </c>
      <c r="D4170" s="59" t="s">
        <v>3346</v>
      </c>
      <c r="E4170" s="78" t="s">
        <v>3343</v>
      </c>
      <c r="F4170" s="58" t="s">
        <v>829</v>
      </c>
    </row>
    <row r="4171" spans="1:6">
      <c r="A4171" s="58" t="s">
        <v>2739</v>
      </c>
      <c r="B4171" s="58" t="s">
        <v>829</v>
      </c>
      <c r="C4171" s="58" t="s">
        <v>3358</v>
      </c>
      <c r="D4171" s="59" t="s">
        <v>3346</v>
      </c>
      <c r="E4171" s="78" t="s">
        <v>3343</v>
      </c>
      <c r="F4171" s="58" t="s">
        <v>829</v>
      </c>
    </row>
    <row r="4172" spans="1:6">
      <c r="A4172" s="58" t="s">
        <v>2178</v>
      </c>
      <c r="B4172" s="58" t="s">
        <v>829</v>
      </c>
      <c r="C4172" s="58" t="s">
        <v>3358</v>
      </c>
      <c r="D4172" s="59" t="s">
        <v>3346</v>
      </c>
      <c r="E4172" s="78" t="s">
        <v>3343</v>
      </c>
      <c r="F4172" s="58" t="s">
        <v>829</v>
      </c>
    </row>
    <row r="4173" spans="1:6">
      <c r="A4173" s="58" t="s">
        <v>2298</v>
      </c>
      <c r="B4173" s="58" t="s">
        <v>829</v>
      </c>
      <c r="C4173" s="58" t="s">
        <v>3358</v>
      </c>
      <c r="D4173" s="59" t="s">
        <v>3346</v>
      </c>
      <c r="E4173" s="78" t="s">
        <v>3343</v>
      </c>
      <c r="F4173" s="58" t="s">
        <v>829</v>
      </c>
    </row>
    <row r="4174" spans="1:6">
      <c r="A4174" s="58" t="s">
        <v>2790</v>
      </c>
      <c r="B4174" s="58" t="s">
        <v>829</v>
      </c>
      <c r="C4174" s="58" t="s">
        <v>3358</v>
      </c>
      <c r="D4174" s="59" t="s">
        <v>3346</v>
      </c>
      <c r="E4174" s="78" t="s">
        <v>3343</v>
      </c>
      <c r="F4174" s="58" t="s">
        <v>829</v>
      </c>
    </row>
    <row r="4175" spans="1:6">
      <c r="A4175" s="58" t="s">
        <v>1735</v>
      </c>
      <c r="B4175" s="58" t="s">
        <v>829</v>
      </c>
      <c r="C4175" s="58" t="s">
        <v>3358</v>
      </c>
      <c r="D4175" s="59" t="s">
        <v>3346</v>
      </c>
      <c r="E4175" s="78" t="s">
        <v>3343</v>
      </c>
      <c r="F4175" s="58" t="s">
        <v>829</v>
      </c>
    </row>
    <row r="4176" spans="1:6">
      <c r="A4176" s="58" t="s">
        <v>2368</v>
      </c>
      <c r="B4176" s="58" t="s">
        <v>829</v>
      </c>
      <c r="C4176" s="58" t="s">
        <v>3358</v>
      </c>
      <c r="D4176" s="59" t="s">
        <v>3346</v>
      </c>
      <c r="E4176" s="78" t="s">
        <v>3343</v>
      </c>
      <c r="F4176" s="58" t="s">
        <v>829</v>
      </c>
    </row>
    <row r="4177" spans="1:6">
      <c r="A4177" s="58" t="s">
        <v>2394</v>
      </c>
      <c r="B4177" s="58" t="s">
        <v>829</v>
      </c>
      <c r="C4177" s="58" t="s">
        <v>3358</v>
      </c>
      <c r="D4177" s="59" t="s">
        <v>3346</v>
      </c>
      <c r="E4177" s="78" t="s">
        <v>3343</v>
      </c>
      <c r="F4177" s="58" t="s">
        <v>829</v>
      </c>
    </row>
    <row r="4178" spans="1:6">
      <c r="A4178" s="58" t="s">
        <v>1632</v>
      </c>
      <c r="B4178" s="58" t="s">
        <v>829</v>
      </c>
      <c r="C4178" s="58" t="s">
        <v>3358</v>
      </c>
      <c r="D4178" s="59" t="s">
        <v>3346</v>
      </c>
      <c r="E4178" s="78" t="s">
        <v>3343</v>
      </c>
      <c r="F4178" s="58" t="s">
        <v>829</v>
      </c>
    </row>
    <row r="4179" spans="1:6">
      <c r="A4179" s="58" t="s">
        <v>2395</v>
      </c>
      <c r="B4179" s="58" t="s">
        <v>829</v>
      </c>
      <c r="C4179" s="58" t="s">
        <v>3358</v>
      </c>
      <c r="D4179" s="59" t="s">
        <v>3346</v>
      </c>
      <c r="E4179" s="78" t="s">
        <v>3343</v>
      </c>
      <c r="F4179" s="58" t="s">
        <v>829</v>
      </c>
    </row>
    <row r="4180" spans="1:6">
      <c r="A4180" s="58" t="s">
        <v>1909</v>
      </c>
      <c r="B4180" s="58" t="s">
        <v>829</v>
      </c>
      <c r="C4180" s="58" t="s">
        <v>3358</v>
      </c>
      <c r="D4180" s="59" t="s">
        <v>3346</v>
      </c>
      <c r="E4180" s="78" t="s">
        <v>3343</v>
      </c>
      <c r="F4180" s="58" t="s">
        <v>829</v>
      </c>
    </row>
    <row r="4181" spans="1:6">
      <c r="A4181" s="58" t="s">
        <v>2397</v>
      </c>
      <c r="B4181" s="58" t="s">
        <v>829</v>
      </c>
      <c r="C4181" s="58" t="s">
        <v>3358</v>
      </c>
      <c r="D4181" s="59" t="s">
        <v>3346</v>
      </c>
      <c r="E4181" s="78" t="s">
        <v>3343</v>
      </c>
      <c r="F4181" s="58" t="s">
        <v>829</v>
      </c>
    </row>
    <row r="4182" spans="1:6">
      <c r="A4182" s="58" t="s">
        <v>1878</v>
      </c>
      <c r="B4182" s="58" t="s">
        <v>829</v>
      </c>
      <c r="C4182" s="58" t="s">
        <v>3358</v>
      </c>
      <c r="D4182" s="59" t="s">
        <v>3346</v>
      </c>
      <c r="E4182" s="78" t="s">
        <v>3343</v>
      </c>
      <c r="F4182" s="58" t="s">
        <v>829</v>
      </c>
    </row>
    <row r="4183" spans="1:6">
      <c r="A4183" s="58" t="s">
        <v>3135</v>
      </c>
      <c r="B4183" s="58" t="s">
        <v>829</v>
      </c>
      <c r="C4183" s="58" t="s">
        <v>3358</v>
      </c>
      <c r="D4183" s="59" t="s">
        <v>3346</v>
      </c>
      <c r="E4183" s="78" t="s">
        <v>3343</v>
      </c>
      <c r="F4183" s="58" t="s">
        <v>829</v>
      </c>
    </row>
    <row r="4184" spans="1:6">
      <c r="A4184" s="58" t="s">
        <v>3064</v>
      </c>
      <c r="B4184" s="58" t="s">
        <v>829</v>
      </c>
      <c r="C4184" s="58" t="s">
        <v>3358</v>
      </c>
      <c r="D4184" s="59" t="s">
        <v>3346</v>
      </c>
      <c r="E4184" s="78" t="s">
        <v>3343</v>
      </c>
      <c r="F4184" s="58" t="s">
        <v>829</v>
      </c>
    </row>
    <row r="4185" spans="1:6">
      <c r="A4185" s="58" t="s">
        <v>3108</v>
      </c>
      <c r="B4185" s="58" t="s">
        <v>829</v>
      </c>
      <c r="C4185" s="58" t="s">
        <v>3358</v>
      </c>
      <c r="D4185" s="59" t="s">
        <v>3346</v>
      </c>
      <c r="E4185" s="78" t="s">
        <v>3343</v>
      </c>
      <c r="F4185" s="58" t="s">
        <v>829</v>
      </c>
    </row>
    <row r="4186" spans="1:6">
      <c r="A4186" s="58" t="s">
        <v>1932</v>
      </c>
      <c r="B4186" s="58" t="s">
        <v>829</v>
      </c>
      <c r="C4186" s="58" t="s">
        <v>3358</v>
      </c>
      <c r="D4186" s="59" t="s">
        <v>3346</v>
      </c>
      <c r="E4186" s="78" t="s">
        <v>3343</v>
      </c>
      <c r="F4186" s="58" t="s">
        <v>829</v>
      </c>
    </row>
    <row r="4187" spans="1:6">
      <c r="A4187" s="58" t="s">
        <v>2398</v>
      </c>
      <c r="B4187" s="58" t="s">
        <v>829</v>
      </c>
      <c r="C4187" s="58" t="s">
        <v>3358</v>
      </c>
      <c r="D4187" s="59" t="s">
        <v>3346</v>
      </c>
      <c r="E4187" s="78" t="s">
        <v>3343</v>
      </c>
      <c r="F4187" s="58" t="s">
        <v>829</v>
      </c>
    </row>
    <row r="4188" spans="1:6">
      <c r="A4188" s="58" t="s">
        <v>249</v>
      </c>
      <c r="B4188" s="58" t="s">
        <v>829</v>
      </c>
      <c r="C4188" s="58" t="s">
        <v>3358</v>
      </c>
      <c r="D4188" s="59" t="s">
        <v>3346</v>
      </c>
      <c r="E4188" s="78" t="s">
        <v>3343</v>
      </c>
      <c r="F4188" s="58" t="s">
        <v>829</v>
      </c>
    </row>
    <row r="4189" spans="1:6">
      <c r="A4189" s="58" t="s">
        <v>1933</v>
      </c>
      <c r="B4189" s="58" t="s">
        <v>829</v>
      </c>
      <c r="C4189" s="58" t="s">
        <v>3358</v>
      </c>
      <c r="D4189" s="59" t="s">
        <v>3346</v>
      </c>
      <c r="E4189" s="78" t="s">
        <v>3343</v>
      </c>
      <c r="F4189" s="58" t="s">
        <v>829</v>
      </c>
    </row>
    <row r="4190" spans="1:6">
      <c r="A4190" s="58" t="s">
        <v>3037</v>
      </c>
      <c r="B4190" s="58" t="s">
        <v>829</v>
      </c>
      <c r="C4190" s="58" t="s">
        <v>3358</v>
      </c>
      <c r="D4190" s="59" t="s">
        <v>3346</v>
      </c>
      <c r="E4190" s="78" t="s">
        <v>3343</v>
      </c>
      <c r="F4190" s="58" t="s">
        <v>829</v>
      </c>
    </row>
    <row r="4191" spans="1:6">
      <c r="A4191" s="58" t="s">
        <v>2400</v>
      </c>
      <c r="B4191" s="58" t="s">
        <v>829</v>
      </c>
      <c r="C4191" s="58" t="s">
        <v>3358</v>
      </c>
      <c r="D4191" s="59" t="s">
        <v>3346</v>
      </c>
      <c r="E4191" s="78" t="s">
        <v>3343</v>
      </c>
      <c r="F4191" s="58" t="s">
        <v>829</v>
      </c>
    </row>
    <row r="4192" spans="1:6">
      <c r="A4192" s="58" t="s">
        <v>2376</v>
      </c>
      <c r="B4192" s="58" t="s">
        <v>829</v>
      </c>
      <c r="C4192" s="58" t="s">
        <v>3358</v>
      </c>
      <c r="D4192" s="59" t="s">
        <v>3346</v>
      </c>
      <c r="E4192" s="78" t="s">
        <v>3343</v>
      </c>
      <c r="F4192" s="58" t="s">
        <v>829</v>
      </c>
    </row>
    <row r="4193" spans="1:6">
      <c r="A4193" s="58" t="s">
        <v>1881</v>
      </c>
      <c r="B4193" s="58" t="s">
        <v>829</v>
      </c>
      <c r="C4193" s="58" t="s">
        <v>3358</v>
      </c>
      <c r="D4193" s="59" t="s">
        <v>3346</v>
      </c>
      <c r="E4193" s="78" t="s">
        <v>3343</v>
      </c>
      <c r="F4193" s="58" t="s">
        <v>829</v>
      </c>
    </row>
    <row r="4194" spans="1:6">
      <c r="A4194" s="58" t="s">
        <v>267</v>
      </c>
      <c r="B4194" s="58" t="s">
        <v>829</v>
      </c>
      <c r="C4194" s="58" t="s">
        <v>3358</v>
      </c>
      <c r="D4194" s="59" t="s">
        <v>3346</v>
      </c>
      <c r="E4194" s="78" t="s">
        <v>3343</v>
      </c>
      <c r="F4194" s="58" t="s">
        <v>829</v>
      </c>
    </row>
    <row r="4195" spans="1:6">
      <c r="A4195" s="58" t="s">
        <v>2632</v>
      </c>
      <c r="B4195" s="58" t="s">
        <v>829</v>
      </c>
      <c r="C4195" s="58" t="s">
        <v>3358</v>
      </c>
      <c r="D4195" s="59" t="s">
        <v>3346</v>
      </c>
      <c r="E4195" s="78" t="s">
        <v>3343</v>
      </c>
      <c r="F4195" s="58" t="s">
        <v>829</v>
      </c>
    </row>
    <row r="4196" spans="1:6">
      <c r="A4196" s="58" t="s">
        <v>2401</v>
      </c>
      <c r="B4196" s="58" t="s">
        <v>829</v>
      </c>
      <c r="C4196" s="58" t="s">
        <v>3358</v>
      </c>
      <c r="D4196" s="59" t="s">
        <v>3346</v>
      </c>
      <c r="E4196" s="78" t="s">
        <v>3343</v>
      </c>
      <c r="F4196" s="58" t="s">
        <v>829</v>
      </c>
    </row>
    <row r="4197" spans="1:6">
      <c r="A4197" s="58" t="s">
        <v>2702</v>
      </c>
      <c r="B4197" s="58" t="s">
        <v>829</v>
      </c>
      <c r="C4197" s="58" t="s">
        <v>3358</v>
      </c>
      <c r="D4197" s="59" t="s">
        <v>3346</v>
      </c>
      <c r="E4197" s="78" t="s">
        <v>3343</v>
      </c>
      <c r="F4197" s="58" t="s">
        <v>829</v>
      </c>
    </row>
    <row r="4198" spans="1:6">
      <c r="A4198" s="58" t="s">
        <v>825</v>
      </c>
      <c r="B4198" s="58" t="s">
        <v>829</v>
      </c>
      <c r="C4198" s="58" t="s">
        <v>3358</v>
      </c>
      <c r="D4198" s="59" t="s">
        <v>3346</v>
      </c>
      <c r="E4198" s="78" t="s">
        <v>3343</v>
      </c>
      <c r="F4198" s="58" t="s">
        <v>829</v>
      </c>
    </row>
    <row r="4199" spans="1:6">
      <c r="A4199" s="58" t="s">
        <v>1718</v>
      </c>
      <c r="B4199" s="58" t="s">
        <v>829</v>
      </c>
      <c r="C4199" s="58" t="s">
        <v>3358</v>
      </c>
      <c r="D4199" s="59" t="s">
        <v>3346</v>
      </c>
      <c r="E4199" s="78" t="s">
        <v>3343</v>
      </c>
      <c r="F4199" s="58" t="s">
        <v>829</v>
      </c>
    </row>
    <row r="4200" spans="1:6">
      <c r="A4200" s="58" t="s">
        <v>2828</v>
      </c>
      <c r="B4200" s="58" t="s">
        <v>829</v>
      </c>
      <c r="C4200" s="58" t="s">
        <v>3358</v>
      </c>
      <c r="D4200" s="59" t="s">
        <v>3346</v>
      </c>
      <c r="E4200" s="78" t="s">
        <v>3343</v>
      </c>
      <c r="F4200" s="58" t="s">
        <v>829</v>
      </c>
    </row>
    <row r="4201" spans="1:6">
      <c r="A4201" s="58" t="s">
        <v>3039</v>
      </c>
      <c r="B4201" s="58" t="s">
        <v>3317</v>
      </c>
      <c r="C4201" s="58" t="s">
        <v>3362</v>
      </c>
      <c r="D4201" s="59" t="s">
        <v>3345</v>
      </c>
      <c r="E4201" s="78" t="s">
        <v>3344</v>
      </c>
      <c r="F4201" s="58" t="s">
        <v>3317</v>
      </c>
    </row>
    <row r="4202" spans="1:6">
      <c r="A4202" s="58" t="s">
        <v>2332</v>
      </c>
      <c r="B4202" s="58" t="s">
        <v>3317</v>
      </c>
      <c r="C4202" s="58" t="s">
        <v>3362</v>
      </c>
      <c r="D4202" s="59" t="s">
        <v>3345</v>
      </c>
      <c r="E4202" s="78" t="s">
        <v>3344</v>
      </c>
      <c r="F4202" s="58" t="s">
        <v>3317</v>
      </c>
    </row>
    <row r="4203" spans="1:6">
      <c r="A4203" s="58" t="s">
        <v>2685</v>
      </c>
      <c r="B4203" s="58" t="s">
        <v>3317</v>
      </c>
      <c r="C4203" s="58" t="s">
        <v>3362</v>
      </c>
      <c r="D4203" s="59" t="s">
        <v>3345</v>
      </c>
      <c r="E4203" s="78" t="s">
        <v>3344</v>
      </c>
      <c r="F4203" s="58" t="s">
        <v>3317</v>
      </c>
    </row>
    <row r="4204" spans="1:6">
      <c r="A4204" s="58" t="s">
        <v>261</v>
      </c>
      <c r="B4204" s="58" t="s">
        <v>3317</v>
      </c>
      <c r="C4204" s="58" t="s">
        <v>3362</v>
      </c>
      <c r="D4204" s="59" t="s">
        <v>3345</v>
      </c>
      <c r="E4204" s="78" t="s">
        <v>3344</v>
      </c>
      <c r="F4204" s="58" t="s">
        <v>3317</v>
      </c>
    </row>
    <row r="4205" spans="1:6">
      <c r="A4205" s="58" t="s">
        <v>2750</v>
      </c>
      <c r="B4205" s="58" t="s">
        <v>3317</v>
      </c>
      <c r="C4205" s="58" t="s">
        <v>3362</v>
      </c>
      <c r="D4205" s="59" t="s">
        <v>3345</v>
      </c>
      <c r="E4205" s="78" t="s">
        <v>3344</v>
      </c>
      <c r="F4205" s="58" t="s">
        <v>3317</v>
      </c>
    </row>
    <row r="4206" spans="1:6">
      <c r="A4206" s="58" t="s">
        <v>2616</v>
      </c>
      <c r="B4206" s="58" t="s">
        <v>3317</v>
      </c>
      <c r="C4206" s="58" t="s">
        <v>3362</v>
      </c>
      <c r="D4206" s="59" t="s">
        <v>3345</v>
      </c>
      <c r="E4206" s="78" t="s">
        <v>3344</v>
      </c>
      <c r="F4206" s="58" t="s">
        <v>3317</v>
      </c>
    </row>
    <row r="4207" spans="1:6">
      <c r="A4207" s="58" t="s">
        <v>2619</v>
      </c>
      <c r="B4207" s="58" t="s">
        <v>3317</v>
      </c>
      <c r="C4207" s="58" t="s">
        <v>3362</v>
      </c>
      <c r="D4207" s="59" t="s">
        <v>3345</v>
      </c>
      <c r="E4207" s="78" t="s">
        <v>3344</v>
      </c>
      <c r="F4207" s="58" t="s">
        <v>3317</v>
      </c>
    </row>
    <row r="4208" spans="1:6">
      <c r="A4208" s="58" t="s">
        <v>1999</v>
      </c>
      <c r="B4208" s="58" t="s">
        <v>3317</v>
      </c>
      <c r="C4208" s="58" t="s">
        <v>3362</v>
      </c>
      <c r="D4208" s="59" t="s">
        <v>3345</v>
      </c>
      <c r="E4208" s="78" t="s">
        <v>3344</v>
      </c>
      <c r="F4208" s="58" t="s">
        <v>3317</v>
      </c>
    </row>
    <row r="4209" spans="1:6">
      <c r="A4209" s="58" t="s">
        <v>2620</v>
      </c>
      <c r="B4209" s="58" t="s">
        <v>3317</v>
      </c>
      <c r="C4209" s="58" t="s">
        <v>3362</v>
      </c>
      <c r="D4209" s="59" t="s">
        <v>3345</v>
      </c>
      <c r="E4209" s="78" t="s">
        <v>3344</v>
      </c>
      <c r="F4209" s="58" t="s">
        <v>3317</v>
      </c>
    </row>
    <row r="4210" spans="1:6">
      <c r="A4210" s="58" t="s">
        <v>2221</v>
      </c>
      <c r="B4210" s="58" t="s">
        <v>3317</v>
      </c>
      <c r="C4210" s="58" t="s">
        <v>3362</v>
      </c>
      <c r="D4210" s="59" t="s">
        <v>3345</v>
      </c>
      <c r="E4210" s="78" t="s">
        <v>3344</v>
      </c>
      <c r="F4210" s="58" t="s">
        <v>3317</v>
      </c>
    </row>
    <row r="4211" spans="1:6">
      <c r="A4211" s="58" t="s">
        <v>2960</v>
      </c>
      <c r="B4211" s="58" t="s">
        <v>3317</v>
      </c>
      <c r="C4211" s="58" t="s">
        <v>3362</v>
      </c>
      <c r="D4211" s="59" t="s">
        <v>3345</v>
      </c>
      <c r="E4211" s="78" t="s">
        <v>3344</v>
      </c>
      <c r="F4211" s="58" t="s">
        <v>3317</v>
      </c>
    </row>
    <row r="4212" spans="1:6">
      <c r="A4212" s="58" t="s">
        <v>2875</v>
      </c>
      <c r="B4212" s="58" t="s">
        <v>3317</v>
      </c>
      <c r="C4212" s="58" t="s">
        <v>3362</v>
      </c>
      <c r="D4212" s="59" t="s">
        <v>3345</v>
      </c>
      <c r="E4212" s="78" t="s">
        <v>3344</v>
      </c>
      <c r="F4212" s="58" t="s">
        <v>3317</v>
      </c>
    </row>
    <row r="4213" spans="1:6">
      <c r="A4213" s="58" t="s">
        <v>2569</v>
      </c>
      <c r="B4213" s="58" t="s">
        <v>3317</v>
      </c>
      <c r="C4213" s="58" t="s">
        <v>3362</v>
      </c>
      <c r="D4213" s="59" t="s">
        <v>3345</v>
      </c>
      <c r="E4213" s="78" t="s">
        <v>3344</v>
      </c>
      <c r="F4213" s="58" t="s">
        <v>3317</v>
      </c>
    </row>
    <row r="4214" spans="1:6">
      <c r="A4214" s="58" t="s">
        <v>3054</v>
      </c>
      <c r="B4214" s="58" t="s">
        <v>3317</v>
      </c>
      <c r="C4214" s="58" t="s">
        <v>3362</v>
      </c>
      <c r="D4214" s="59" t="s">
        <v>3345</v>
      </c>
      <c r="E4214" s="78" t="s">
        <v>3344</v>
      </c>
      <c r="F4214" s="58" t="s">
        <v>3317</v>
      </c>
    </row>
    <row r="4215" spans="1:6">
      <c r="A4215" s="58" t="s">
        <v>2471</v>
      </c>
      <c r="B4215" s="58" t="s">
        <v>3317</v>
      </c>
      <c r="C4215" s="58" t="s">
        <v>3362</v>
      </c>
      <c r="D4215" s="59" t="s">
        <v>3345</v>
      </c>
      <c r="E4215" s="78" t="s">
        <v>3344</v>
      </c>
      <c r="F4215" s="58" t="s">
        <v>3317</v>
      </c>
    </row>
    <row r="4216" spans="1:6">
      <c r="A4216" s="58" t="s">
        <v>2501</v>
      </c>
      <c r="B4216" s="58" t="s">
        <v>3317</v>
      </c>
      <c r="C4216" s="58" t="s">
        <v>3362</v>
      </c>
      <c r="D4216" s="59" t="s">
        <v>3345</v>
      </c>
      <c r="E4216" s="78" t="s">
        <v>3344</v>
      </c>
      <c r="F4216" s="58" t="s">
        <v>3317</v>
      </c>
    </row>
    <row r="4217" spans="1:6">
      <c r="A4217" s="58" t="s">
        <v>2603</v>
      </c>
      <c r="B4217" s="58" t="s">
        <v>3317</v>
      </c>
      <c r="C4217" s="58" t="s">
        <v>3362</v>
      </c>
      <c r="D4217" s="59" t="s">
        <v>3345</v>
      </c>
      <c r="E4217" s="78" t="s">
        <v>3344</v>
      </c>
      <c r="F4217" s="58" t="s">
        <v>3317</v>
      </c>
    </row>
    <row r="4218" spans="1:6">
      <c r="A4218" s="58" t="s">
        <v>2822</v>
      </c>
      <c r="B4218" s="58" t="s">
        <v>3317</v>
      </c>
      <c r="C4218" s="58" t="s">
        <v>3362</v>
      </c>
      <c r="D4218" s="59" t="s">
        <v>3345</v>
      </c>
      <c r="E4218" s="78" t="s">
        <v>3344</v>
      </c>
      <c r="F4218" s="58" t="s">
        <v>3317</v>
      </c>
    </row>
    <row r="4219" spans="1:6">
      <c r="A4219" s="58" t="s">
        <v>2350</v>
      </c>
      <c r="B4219" s="58" t="s">
        <v>3317</v>
      </c>
      <c r="C4219" s="58" t="s">
        <v>3362</v>
      </c>
      <c r="D4219" s="59" t="s">
        <v>3345</v>
      </c>
      <c r="E4219" s="78" t="s">
        <v>3344</v>
      </c>
      <c r="F4219" s="58" t="s">
        <v>3317</v>
      </c>
    </row>
    <row r="4220" spans="1:6">
      <c r="A4220" s="58" t="s">
        <v>2823</v>
      </c>
      <c r="B4220" s="58" t="s">
        <v>3317</v>
      </c>
      <c r="C4220" s="58" t="s">
        <v>3362</v>
      </c>
      <c r="D4220" s="59" t="s">
        <v>3345</v>
      </c>
      <c r="E4220" s="78" t="s">
        <v>3344</v>
      </c>
      <c r="F4220" s="58" t="s">
        <v>3317</v>
      </c>
    </row>
    <row r="4221" spans="1:6">
      <c r="A4221" s="58" t="s">
        <v>3041</v>
      </c>
      <c r="B4221" s="58" t="s">
        <v>3317</v>
      </c>
      <c r="C4221" s="58" t="s">
        <v>3362</v>
      </c>
      <c r="D4221" s="59" t="s">
        <v>3345</v>
      </c>
      <c r="E4221" s="78" t="s">
        <v>3344</v>
      </c>
      <c r="F4221" s="58" t="s">
        <v>3317</v>
      </c>
    </row>
    <row r="4222" spans="1:6">
      <c r="A4222" s="58" t="s">
        <v>2732</v>
      </c>
      <c r="B4222" s="58" t="s">
        <v>3317</v>
      </c>
      <c r="C4222" s="58" t="s">
        <v>3362</v>
      </c>
      <c r="D4222" s="59" t="s">
        <v>3345</v>
      </c>
      <c r="E4222" s="78" t="s">
        <v>3344</v>
      </c>
      <c r="F4222" s="58" t="s">
        <v>3317</v>
      </c>
    </row>
    <row r="4223" spans="1:6">
      <c r="A4223" s="58" t="s">
        <v>2752</v>
      </c>
      <c r="B4223" s="58" t="s">
        <v>3317</v>
      </c>
      <c r="C4223" s="58" t="s">
        <v>3362</v>
      </c>
      <c r="D4223" s="59" t="s">
        <v>3345</v>
      </c>
      <c r="E4223" s="78" t="s">
        <v>3344</v>
      </c>
      <c r="F4223" s="58" t="s">
        <v>3317</v>
      </c>
    </row>
    <row r="4224" spans="1:6">
      <c r="A4224" s="58" t="s">
        <v>2738</v>
      </c>
      <c r="B4224" s="58" t="s">
        <v>3317</v>
      </c>
      <c r="C4224" s="58" t="s">
        <v>3362</v>
      </c>
      <c r="D4224" s="59" t="s">
        <v>3345</v>
      </c>
      <c r="E4224" s="78" t="s">
        <v>3344</v>
      </c>
      <c r="F4224" s="58" t="s">
        <v>3317</v>
      </c>
    </row>
    <row r="4225" spans="1:6">
      <c r="A4225" s="58" t="s">
        <v>1748</v>
      </c>
      <c r="B4225" s="58" t="s">
        <v>3317</v>
      </c>
      <c r="C4225" s="58" t="s">
        <v>3362</v>
      </c>
      <c r="D4225" s="59" t="s">
        <v>3345</v>
      </c>
      <c r="E4225" s="78" t="s">
        <v>3344</v>
      </c>
      <c r="F4225" s="58" t="s">
        <v>3317</v>
      </c>
    </row>
    <row r="4226" spans="1:6">
      <c r="A4226" s="58" t="s">
        <v>2337</v>
      </c>
      <c r="B4226" s="58" t="s">
        <v>3317</v>
      </c>
      <c r="C4226" s="58" t="s">
        <v>3362</v>
      </c>
      <c r="D4226" s="59" t="s">
        <v>3345</v>
      </c>
      <c r="E4226" s="78" t="s">
        <v>3344</v>
      </c>
      <c r="F4226" s="58" t="s">
        <v>3317</v>
      </c>
    </row>
    <row r="4227" spans="1:6">
      <c r="A4227" s="58" t="s">
        <v>2003</v>
      </c>
      <c r="B4227" s="58" t="s">
        <v>3317</v>
      </c>
      <c r="C4227" s="58" t="s">
        <v>3362</v>
      </c>
      <c r="D4227" s="59" t="s">
        <v>3345</v>
      </c>
      <c r="E4227" s="78" t="s">
        <v>3344</v>
      </c>
      <c r="F4227" s="58" t="s">
        <v>3317</v>
      </c>
    </row>
    <row r="4228" spans="1:6">
      <c r="A4228" s="58" t="s">
        <v>1751</v>
      </c>
      <c r="B4228" s="58" t="s">
        <v>3317</v>
      </c>
      <c r="C4228" s="58" t="s">
        <v>3362</v>
      </c>
      <c r="D4228" s="59" t="s">
        <v>3345</v>
      </c>
      <c r="E4228" s="78" t="s">
        <v>3344</v>
      </c>
      <c r="F4228" s="58" t="s">
        <v>3317</v>
      </c>
    </row>
    <row r="4229" spans="1:6">
      <c r="A4229" s="58" t="s">
        <v>1630</v>
      </c>
      <c r="B4229" s="58" t="s">
        <v>3317</v>
      </c>
      <c r="C4229" s="58" t="s">
        <v>3362</v>
      </c>
      <c r="D4229" s="59" t="s">
        <v>3345</v>
      </c>
      <c r="E4229" s="78" t="s">
        <v>3344</v>
      </c>
      <c r="F4229" s="58" t="s">
        <v>3317</v>
      </c>
    </row>
    <row r="4230" spans="1:6">
      <c r="A4230" s="58" t="s">
        <v>1849</v>
      </c>
      <c r="B4230" s="58" t="s">
        <v>3317</v>
      </c>
      <c r="C4230" s="58" t="s">
        <v>3362</v>
      </c>
      <c r="D4230" s="59" t="s">
        <v>3345</v>
      </c>
      <c r="E4230" s="78" t="s">
        <v>3344</v>
      </c>
      <c r="F4230" s="58" t="s">
        <v>3317</v>
      </c>
    </row>
    <row r="4231" spans="1:6">
      <c r="A4231" s="58" t="s">
        <v>1610</v>
      </c>
      <c r="B4231" s="58" t="s">
        <v>3317</v>
      </c>
      <c r="C4231" s="58" t="s">
        <v>3362</v>
      </c>
      <c r="D4231" s="59" t="s">
        <v>3345</v>
      </c>
      <c r="E4231" s="78" t="s">
        <v>3344</v>
      </c>
      <c r="F4231" s="58" t="s">
        <v>3317</v>
      </c>
    </row>
    <row r="4232" spans="1:6">
      <c r="A4232" s="58" t="s">
        <v>2916</v>
      </c>
      <c r="B4232" s="58" t="s">
        <v>3317</v>
      </c>
      <c r="C4232" s="58" t="s">
        <v>3362</v>
      </c>
      <c r="D4232" s="59" t="s">
        <v>3345</v>
      </c>
      <c r="E4232" s="78" t="s">
        <v>3344</v>
      </c>
      <c r="F4232" s="58" t="s">
        <v>3317</v>
      </c>
    </row>
    <row r="4233" spans="1:6">
      <c r="A4233" s="58" t="s">
        <v>1713</v>
      </c>
      <c r="B4233" s="58" t="s">
        <v>3317</v>
      </c>
      <c r="C4233" s="58" t="s">
        <v>3362</v>
      </c>
      <c r="D4233" s="59" t="s">
        <v>3345</v>
      </c>
      <c r="E4233" s="78" t="s">
        <v>3344</v>
      </c>
      <c r="F4233" s="58" t="s">
        <v>3317</v>
      </c>
    </row>
    <row r="4234" spans="1:6">
      <c r="A4234" s="58" t="s">
        <v>2606</v>
      </c>
      <c r="B4234" s="58" t="s">
        <v>3317</v>
      </c>
      <c r="C4234" s="58" t="s">
        <v>3362</v>
      </c>
      <c r="D4234" s="59" t="s">
        <v>3345</v>
      </c>
      <c r="E4234" s="78" t="s">
        <v>3344</v>
      </c>
      <c r="F4234" s="58" t="s">
        <v>3317</v>
      </c>
    </row>
    <row r="4235" spans="1:6">
      <c r="A4235" s="58" t="s">
        <v>1907</v>
      </c>
      <c r="B4235" s="58" t="s">
        <v>3317</v>
      </c>
      <c r="C4235" s="58" t="s">
        <v>3362</v>
      </c>
      <c r="D4235" s="59" t="s">
        <v>3345</v>
      </c>
      <c r="E4235" s="78" t="s">
        <v>3344</v>
      </c>
      <c r="F4235" s="58" t="s">
        <v>3317</v>
      </c>
    </row>
    <row r="4236" spans="1:6">
      <c r="A4236" s="58" t="s">
        <v>3042</v>
      </c>
      <c r="B4236" s="58" t="s">
        <v>3317</v>
      </c>
      <c r="C4236" s="58" t="s">
        <v>3362</v>
      </c>
      <c r="D4236" s="59" t="s">
        <v>3345</v>
      </c>
      <c r="E4236" s="78" t="s">
        <v>3344</v>
      </c>
      <c r="F4236" s="58" t="s">
        <v>3317</v>
      </c>
    </row>
    <row r="4237" spans="1:6">
      <c r="A4237" s="58" t="s">
        <v>2367</v>
      </c>
      <c r="B4237" s="58" t="s">
        <v>3317</v>
      </c>
      <c r="C4237" s="58" t="s">
        <v>3362</v>
      </c>
      <c r="D4237" s="59" t="s">
        <v>3345</v>
      </c>
      <c r="E4237" s="78" t="s">
        <v>3344</v>
      </c>
      <c r="F4237" s="58" t="s">
        <v>3317</v>
      </c>
    </row>
    <row r="4238" spans="1:6">
      <c r="A4238" s="58" t="s">
        <v>2747</v>
      </c>
      <c r="B4238" s="58" t="s">
        <v>3317</v>
      </c>
      <c r="C4238" s="58" t="s">
        <v>3362</v>
      </c>
      <c r="D4238" s="59" t="s">
        <v>3345</v>
      </c>
      <c r="E4238" s="78" t="s">
        <v>3344</v>
      </c>
      <c r="F4238" s="58" t="s">
        <v>3317</v>
      </c>
    </row>
    <row r="4239" spans="1:6">
      <c r="A4239" s="58" t="s">
        <v>3043</v>
      </c>
      <c r="B4239" s="58" t="s">
        <v>3317</v>
      </c>
      <c r="C4239" s="58" t="s">
        <v>3362</v>
      </c>
      <c r="D4239" s="59" t="s">
        <v>3345</v>
      </c>
      <c r="E4239" s="78" t="s">
        <v>3344</v>
      </c>
      <c r="F4239" s="58" t="s">
        <v>3317</v>
      </c>
    </row>
    <row r="4240" spans="1:6">
      <c r="A4240" s="58" t="s">
        <v>3063</v>
      </c>
      <c r="B4240" s="58" t="s">
        <v>3317</v>
      </c>
      <c r="C4240" s="58" t="s">
        <v>3362</v>
      </c>
      <c r="D4240" s="59" t="s">
        <v>3345</v>
      </c>
      <c r="E4240" s="78" t="s">
        <v>3344</v>
      </c>
      <c r="F4240" s="58" t="s">
        <v>3317</v>
      </c>
    </row>
    <row r="4241" spans="1:6">
      <c r="A4241" s="58" t="s">
        <v>1874</v>
      </c>
      <c r="B4241" s="58" t="s">
        <v>3317</v>
      </c>
      <c r="C4241" s="58" t="s">
        <v>3362</v>
      </c>
      <c r="D4241" s="59" t="s">
        <v>3345</v>
      </c>
      <c r="E4241" s="78" t="s">
        <v>3344</v>
      </c>
      <c r="F4241" s="58" t="s">
        <v>3317</v>
      </c>
    </row>
    <row r="4242" spans="1:6">
      <c r="A4242" s="58" t="s">
        <v>2638</v>
      </c>
      <c r="B4242" s="58" t="s">
        <v>3317</v>
      </c>
      <c r="C4242" s="58" t="s">
        <v>3362</v>
      </c>
      <c r="D4242" s="59" t="s">
        <v>3345</v>
      </c>
      <c r="E4242" s="78" t="s">
        <v>3344</v>
      </c>
      <c r="F4242" s="58" t="s">
        <v>3317</v>
      </c>
    </row>
    <row r="4243" spans="1:6">
      <c r="A4243" s="58" t="s">
        <v>3044</v>
      </c>
      <c r="B4243" s="58" t="s">
        <v>3317</v>
      </c>
      <c r="C4243" s="58" t="s">
        <v>3362</v>
      </c>
      <c r="D4243" s="59" t="s">
        <v>3345</v>
      </c>
      <c r="E4243" s="78" t="s">
        <v>3344</v>
      </c>
      <c r="F4243" s="58" t="s">
        <v>3317</v>
      </c>
    </row>
    <row r="4244" spans="1:6">
      <c r="A4244" s="58" t="s">
        <v>2010</v>
      </c>
      <c r="B4244" s="58" t="s">
        <v>3317</v>
      </c>
      <c r="C4244" s="58" t="s">
        <v>3362</v>
      </c>
      <c r="D4244" s="59" t="s">
        <v>3345</v>
      </c>
      <c r="E4244" s="78" t="s">
        <v>3344</v>
      </c>
      <c r="F4244" s="58" t="s">
        <v>3317</v>
      </c>
    </row>
    <row r="4245" spans="1:6">
      <c r="A4245" s="58" t="s">
        <v>2965</v>
      </c>
      <c r="B4245" s="58" t="s">
        <v>3317</v>
      </c>
      <c r="C4245" s="58" t="s">
        <v>3362</v>
      </c>
      <c r="D4245" s="59" t="s">
        <v>3345</v>
      </c>
      <c r="E4245" s="78" t="s">
        <v>3344</v>
      </c>
      <c r="F4245" s="58" t="s">
        <v>3317</v>
      </c>
    </row>
    <row r="4246" spans="1:6">
      <c r="A4246" s="58" t="s">
        <v>1737</v>
      </c>
      <c r="B4246" s="58" t="s">
        <v>3317</v>
      </c>
      <c r="C4246" s="58" t="s">
        <v>3362</v>
      </c>
      <c r="D4246" s="59" t="s">
        <v>3345</v>
      </c>
      <c r="E4246" s="78" t="s">
        <v>3344</v>
      </c>
      <c r="F4246" s="58" t="s">
        <v>3317</v>
      </c>
    </row>
    <row r="4247" spans="1:6">
      <c r="A4247" s="58" t="s">
        <v>2303</v>
      </c>
      <c r="B4247" s="58" t="s">
        <v>3317</v>
      </c>
      <c r="C4247" s="58" t="s">
        <v>3362</v>
      </c>
      <c r="D4247" s="59" t="s">
        <v>3345</v>
      </c>
      <c r="E4247" s="78" t="s">
        <v>3344</v>
      </c>
      <c r="F4247" s="58" t="s">
        <v>3317</v>
      </c>
    </row>
    <row r="4248" spans="1:6">
      <c r="A4248" s="58" t="s">
        <v>2813</v>
      </c>
      <c r="B4248" s="58" t="s">
        <v>3317</v>
      </c>
      <c r="C4248" s="58" t="s">
        <v>3362</v>
      </c>
      <c r="D4248" s="59" t="s">
        <v>3345</v>
      </c>
      <c r="E4248" s="78" t="s">
        <v>3344</v>
      </c>
      <c r="F4248" s="58" t="s">
        <v>3317</v>
      </c>
    </row>
    <row r="4249" spans="1:6">
      <c r="A4249" s="58" t="s">
        <v>1910</v>
      </c>
      <c r="B4249" s="58" t="s">
        <v>3317</v>
      </c>
      <c r="C4249" s="58" t="s">
        <v>3362</v>
      </c>
      <c r="D4249" s="59" t="s">
        <v>3345</v>
      </c>
      <c r="E4249" s="78" t="s">
        <v>3344</v>
      </c>
      <c r="F4249" s="58" t="s">
        <v>3317</v>
      </c>
    </row>
    <row r="4250" spans="1:6">
      <c r="A4250" s="58" t="s">
        <v>156</v>
      </c>
      <c r="B4250" s="58" t="s">
        <v>3317</v>
      </c>
      <c r="C4250" s="58" t="s">
        <v>3362</v>
      </c>
      <c r="D4250" s="59" t="s">
        <v>3345</v>
      </c>
      <c r="E4250" s="78" t="s">
        <v>3344</v>
      </c>
      <c r="F4250" s="58" t="s">
        <v>3317</v>
      </c>
    </row>
    <row r="4251" spans="1:6">
      <c r="A4251" s="58" t="s">
        <v>2856</v>
      </c>
      <c r="B4251" s="58" t="s">
        <v>3317</v>
      </c>
      <c r="C4251" s="58" t="s">
        <v>3362</v>
      </c>
      <c r="D4251" s="59" t="s">
        <v>3345</v>
      </c>
      <c r="E4251" s="78" t="s">
        <v>3344</v>
      </c>
      <c r="F4251" s="58" t="s">
        <v>3317</v>
      </c>
    </row>
    <row r="4252" spans="1:6">
      <c r="A4252" s="58" t="s">
        <v>3055</v>
      </c>
      <c r="B4252" s="58" t="s">
        <v>3317</v>
      </c>
      <c r="C4252" s="58" t="s">
        <v>3362</v>
      </c>
      <c r="D4252" s="59" t="s">
        <v>3345</v>
      </c>
      <c r="E4252" s="78" t="s">
        <v>3344</v>
      </c>
      <c r="F4252" s="58" t="s">
        <v>3317</v>
      </c>
    </row>
    <row r="4253" spans="1:6">
      <c r="A4253" s="58" t="s">
        <v>2608</v>
      </c>
      <c r="B4253" s="58" t="s">
        <v>3317</v>
      </c>
      <c r="C4253" s="58" t="s">
        <v>3362</v>
      </c>
      <c r="D4253" s="59" t="s">
        <v>3345</v>
      </c>
      <c r="E4253" s="78" t="s">
        <v>3344</v>
      </c>
      <c r="F4253" s="58" t="s">
        <v>3317</v>
      </c>
    </row>
    <row r="4254" spans="1:6">
      <c r="A4254" s="58" t="s">
        <v>2183</v>
      </c>
      <c r="B4254" s="58" t="s">
        <v>3317</v>
      </c>
      <c r="C4254" s="58" t="s">
        <v>3362</v>
      </c>
      <c r="D4254" s="59" t="s">
        <v>3345</v>
      </c>
      <c r="E4254" s="78" t="s">
        <v>3344</v>
      </c>
      <c r="F4254" s="58" t="s">
        <v>3317</v>
      </c>
    </row>
    <row r="4255" spans="1:6">
      <c r="A4255" s="58" t="s">
        <v>2341</v>
      </c>
      <c r="B4255" s="58" t="s">
        <v>3317</v>
      </c>
      <c r="C4255" s="58" t="s">
        <v>3362</v>
      </c>
      <c r="D4255" s="59" t="s">
        <v>3345</v>
      </c>
      <c r="E4255" s="78" t="s">
        <v>3344</v>
      </c>
      <c r="F4255" s="58" t="s">
        <v>3317</v>
      </c>
    </row>
    <row r="4256" spans="1:6">
      <c r="A4256" s="58" t="s">
        <v>2645</v>
      </c>
      <c r="B4256" s="58" t="s">
        <v>3317</v>
      </c>
      <c r="C4256" s="58" t="s">
        <v>3362</v>
      </c>
      <c r="D4256" s="59" t="s">
        <v>3345</v>
      </c>
      <c r="E4256" s="78" t="s">
        <v>3344</v>
      </c>
      <c r="F4256" s="58" t="s">
        <v>3317</v>
      </c>
    </row>
    <row r="4257" spans="1:6">
      <c r="A4257" s="58" t="s">
        <v>1645</v>
      </c>
      <c r="B4257" s="58" t="s">
        <v>3317</v>
      </c>
      <c r="C4257" s="58" t="s">
        <v>3362</v>
      </c>
      <c r="D4257" s="59" t="s">
        <v>3345</v>
      </c>
      <c r="E4257" s="78" t="s">
        <v>3344</v>
      </c>
      <c r="F4257" s="58" t="s">
        <v>3317</v>
      </c>
    </row>
    <row r="4258" spans="1:6">
      <c r="A4258" s="58" t="s">
        <v>2399</v>
      </c>
      <c r="B4258" s="58" t="s">
        <v>3317</v>
      </c>
      <c r="C4258" s="58" t="s">
        <v>3362</v>
      </c>
      <c r="D4258" s="59" t="s">
        <v>3345</v>
      </c>
      <c r="E4258" s="78" t="s">
        <v>3344</v>
      </c>
      <c r="F4258" s="58" t="s">
        <v>3317</v>
      </c>
    </row>
    <row r="4259" spans="1:6">
      <c r="A4259" s="58" t="s">
        <v>2375</v>
      </c>
      <c r="B4259" s="58" t="s">
        <v>3317</v>
      </c>
      <c r="C4259" s="58" t="s">
        <v>3362</v>
      </c>
      <c r="D4259" s="59" t="s">
        <v>3345</v>
      </c>
      <c r="E4259" s="78" t="s">
        <v>3344</v>
      </c>
      <c r="F4259" s="58" t="s">
        <v>3317</v>
      </c>
    </row>
    <row r="4260" spans="1:6">
      <c r="A4260" s="58" t="s">
        <v>1637</v>
      </c>
      <c r="B4260" s="58" t="s">
        <v>3317</v>
      </c>
      <c r="C4260" s="58" t="s">
        <v>3362</v>
      </c>
      <c r="D4260" s="59" t="s">
        <v>3345</v>
      </c>
      <c r="E4260" s="78" t="s">
        <v>3344</v>
      </c>
      <c r="F4260" s="58" t="s">
        <v>3317</v>
      </c>
    </row>
    <row r="4261" spans="1:6">
      <c r="A4261" s="58" t="s">
        <v>2800</v>
      </c>
      <c r="B4261" s="58" t="s">
        <v>3317</v>
      </c>
      <c r="C4261" s="58" t="s">
        <v>3362</v>
      </c>
      <c r="D4261" s="59" t="s">
        <v>3345</v>
      </c>
      <c r="E4261" s="78" t="s">
        <v>3344</v>
      </c>
      <c r="F4261" s="58" t="s">
        <v>3317</v>
      </c>
    </row>
    <row r="4262" spans="1:6">
      <c r="A4262" s="58" t="s">
        <v>2861</v>
      </c>
      <c r="B4262" s="58" t="s">
        <v>3317</v>
      </c>
      <c r="C4262" s="58" t="s">
        <v>3362</v>
      </c>
      <c r="D4262" s="59" t="s">
        <v>3345</v>
      </c>
      <c r="E4262" s="78" t="s">
        <v>3344</v>
      </c>
      <c r="F4262" s="58" t="s">
        <v>3317</v>
      </c>
    </row>
    <row r="4263" spans="1:6">
      <c r="A4263" s="58" t="s">
        <v>2403</v>
      </c>
      <c r="B4263" s="58" t="s">
        <v>3317</v>
      </c>
      <c r="C4263" s="58" t="s">
        <v>3362</v>
      </c>
      <c r="D4263" s="59" t="s">
        <v>3345</v>
      </c>
      <c r="E4263" s="78" t="s">
        <v>3344</v>
      </c>
      <c r="F4263" s="58" t="s">
        <v>3317</v>
      </c>
    </row>
    <row r="4264" spans="1:6">
      <c r="A4264" s="58" t="s">
        <v>2786</v>
      </c>
      <c r="B4264" s="58" t="s">
        <v>3317</v>
      </c>
      <c r="C4264" s="58" t="s">
        <v>3362</v>
      </c>
      <c r="D4264" s="59" t="s">
        <v>3345</v>
      </c>
      <c r="E4264" s="78" t="s">
        <v>3344</v>
      </c>
      <c r="F4264" s="58" t="s">
        <v>3317</v>
      </c>
    </row>
    <row r="4265" spans="1:6">
      <c r="A4265" s="58" t="s">
        <v>2377</v>
      </c>
      <c r="B4265" s="58" t="s">
        <v>3317</v>
      </c>
      <c r="C4265" s="58" t="s">
        <v>3362</v>
      </c>
      <c r="D4265" s="59" t="s">
        <v>3345</v>
      </c>
      <c r="E4265" s="78" t="s">
        <v>3344</v>
      </c>
      <c r="F4265" s="58" t="s">
        <v>3317</v>
      </c>
    </row>
    <row r="4266" spans="1:6">
      <c r="A4266" s="58" t="s">
        <v>1613</v>
      </c>
      <c r="B4266" s="58" t="s">
        <v>940</v>
      </c>
      <c r="C4266" s="58" t="s">
        <v>188</v>
      </c>
      <c r="D4266" s="59" t="s">
        <v>3345</v>
      </c>
      <c r="E4266" s="78" t="s">
        <v>3344</v>
      </c>
      <c r="F4266" s="58" t="s">
        <v>940</v>
      </c>
    </row>
    <row r="4267" spans="1:6">
      <c r="A4267" s="58" t="s">
        <v>710</v>
      </c>
      <c r="B4267" s="58" t="s">
        <v>940</v>
      </c>
      <c r="C4267" s="58" t="s">
        <v>188</v>
      </c>
      <c r="D4267" s="59" t="s">
        <v>3345</v>
      </c>
      <c r="E4267" s="78" t="s">
        <v>3344</v>
      </c>
      <c r="F4267" s="58" t="s">
        <v>940</v>
      </c>
    </row>
    <row r="4268" spans="1:6">
      <c r="A4268" s="58" t="s">
        <v>939</v>
      </c>
      <c r="B4268" s="58" t="s">
        <v>940</v>
      </c>
      <c r="C4268" s="58" t="s">
        <v>188</v>
      </c>
      <c r="D4268" s="59" t="s">
        <v>3345</v>
      </c>
      <c r="E4268" s="78" t="s">
        <v>3344</v>
      </c>
      <c r="F4268" s="58" t="s">
        <v>940</v>
      </c>
    </row>
    <row r="4269" spans="1:6">
      <c r="A4269" s="58" t="s">
        <v>2131</v>
      </c>
      <c r="B4269" s="58" t="s">
        <v>940</v>
      </c>
      <c r="C4269" s="58" t="s">
        <v>188</v>
      </c>
      <c r="D4269" s="59" t="s">
        <v>3345</v>
      </c>
      <c r="E4269" s="78" t="s">
        <v>3344</v>
      </c>
      <c r="F4269" s="58" t="s">
        <v>940</v>
      </c>
    </row>
    <row r="4270" spans="1:6">
      <c r="A4270" s="58" t="s">
        <v>2920</v>
      </c>
      <c r="B4270" s="58" t="s">
        <v>940</v>
      </c>
      <c r="C4270" s="58" t="s">
        <v>188</v>
      </c>
      <c r="D4270" s="59" t="s">
        <v>3345</v>
      </c>
      <c r="E4270" s="78" t="s">
        <v>3344</v>
      </c>
      <c r="F4270" s="58" t="s">
        <v>940</v>
      </c>
    </row>
    <row r="4271" spans="1:6">
      <c r="A4271" s="58" t="s">
        <v>502</v>
      </c>
      <c r="B4271" s="58" t="s">
        <v>940</v>
      </c>
      <c r="C4271" s="58" t="s">
        <v>188</v>
      </c>
      <c r="D4271" s="59" t="s">
        <v>3345</v>
      </c>
      <c r="E4271" s="78" t="s">
        <v>3344</v>
      </c>
      <c r="F4271" s="58" t="s">
        <v>940</v>
      </c>
    </row>
    <row r="4272" spans="1:6">
      <c r="A4272" s="58" t="s">
        <v>405</v>
      </c>
      <c r="B4272" s="58" t="s">
        <v>940</v>
      </c>
      <c r="C4272" s="58" t="s">
        <v>188</v>
      </c>
      <c r="D4272" s="59" t="s">
        <v>3345</v>
      </c>
      <c r="E4272" s="78" t="s">
        <v>3344</v>
      </c>
      <c r="F4272" s="58" t="s">
        <v>940</v>
      </c>
    </row>
    <row r="4273" spans="1:6">
      <c r="A4273" s="58" t="s">
        <v>2850</v>
      </c>
      <c r="B4273" s="58" t="s">
        <v>940</v>
      </c>
      <c r="C4273" s="58" t="s">
        <v>188</v>
      </c>
      <c r="D4273" s="59" t="s">
        <v>3345</v>
      </c>
      <c r="E4273" s="78" t="s">
        <v>3344</v>
      </c>
      <c r="F4273" s="58" t="s">
        <v>940</v>
      </c>
    </row>
    <row r="4274" spans="1:6">
      <c r="A4274" s="58" t="s">
        <v>422</v>
      </c>
      <c r="B4274" s="58" t="s">
        <v>940</v>
      </c>
      <c r="C4274" s="58" t="s">
        <v>188</v>
      </c>
      <c r="D4274" s="59" t="s">
        <v>3345</v>
      </c>
      <c r="E4274" s="78" t="s">
        <v>3344</v>
      </c>
      <c r="F4274" s="58" t="s">
        <v>940</v>
      </c>
    </row>
    <row r="4275" spans="1:6">
      <c r="A4275" s="58" t="s">
        <v>622</v>
      </c>
      <c r="B4275" s="58" t="s">
        <v>940</v>
      </c>
      <c r="C4275" s="58" t="s">
        <v>188</v>
      </c>
      <c r="D4275" s="59" t="s">
        <v>3345</v>
      </c>
      <c r="E4275" s="78" t="s">
        <v>3344</v>
      </c>
      <c r="F4275" s="58" t="s">
        <v>940</v>
      </c>
    </row>
    <row r="4276" spans="1:6">
      <c r="A4276" s="58" t="s">
        <v>769</v>
      </c>
      <c r="B4276" s="58" t="s">
        <v>940</v>
      </c>
      <c r="C4276" s="58" t="s">
        <v>188</v>
      </c>
      <c r="D4276" s="59" t="s">
        <v>3345</v>
      </c>
      <c r="E4276" s="78" t="s">
        <v>3344</v>
      </c>
      <c r="F4276" s="58" t="s">
        <v>940</v>
      </c>
    </row>
    <row r="4277" spans="1:6">
      <c r="A4277" s="58" t="s">
        <v>378</v>
      </c>
      <c r="B4277" s="58" t="s">
        <v>940</v>
      </c>
      <c r="C4277" s="58" t="s">
        <v>188</v>
      </c>
      <c r="D4277" s="59" t="s">
        <v>3345</v>
      </c>
      <c r="E4277" s="78" t="s">
        <v>3344</v>
      </c>
      <c r="F4277" s="58" t="s">
        <v>940</v>
      </c>
    </row>
    <row r="4278" spans="1:6">
      <c r="A4278" s="58" t="s">
        <v>753</v>
      </c>
      <c r="B4278" s="58" t="s">
        <v>940</v>
      </c>
      <c r="C4278" s="58" t="s">
        <v>188</v>
      </c>
      <c r="D4278" s="59" t="s">
        <v>3345</v>
      </c>
      <c r="E4278" s="78" t="s">
        <v>3344</v>
      </c>
      <c r="F4278" s="58" t="s">
        <v>940</v>
      </c>
    </row>
    <row r="4279" spans="1:6">
      <c r="A4279" s="58" t="s">
        <v>713</v>
      </c>
      <c r="B4279" s="58" t="s">
        <v>940</v>
      </c>
      <c r="C4279" s="58" t="s">
        <v>188</v>
      </c>
      <c r="D4279" s="59" t="s">
        <v>3345</v>
      </c>
      <c r="E4279" s="78" t="s">
        <v>3344</v>
      </c>
      <c r="F4279" s="58" t="s">
        <v>940</v>
      </c>
    </row>
    <row r="4280" spans="1:6">
      <c r="A4280" s="58" t="s">
        <v>2115</v>
      </c>
      <c r="B4280" s="58" t="s">
        <v>940</v>
      </c>
      <c r="C4280" s="58" t="s">
        <v>188</v>
      </c>
      <c r="D4280" s="59" t="s">
        <v>3345</v>
      </c>
      <c r="E4280" s="78" t="s">
        <v>3344</v>
      </c>
      <c r="F4280" s="58" t="s">
        <v>940</v>
      </c>
    </row>
    <row r="4281" spans="1:6">
      <c r="A4281" s="58" t="s">
        <v>911</v>
      </c>
      <c r="B4281" s="58" t="s">
        <v>940</v>
      </c>
      <c r="C4281" s="58" t="s">
        <v>188</v>
      </c>
      <c r="D4281" s="59" t="s">
        <v>3345</v>
      </c>
      <c r="E4281" s="78" t="s">
        <v>3344</v>
      </c>
      <c r="F4281" s="58" t="s">
        <v>940</v>
      </c>
    </row>
    <row r="4282" spans="1:6">
      <c r="A4282" s="58" t="s">
        <v>2117</v>
      </c>
      <c r="B4282" s="58" t="s">
        <v>940</v>
      </c>
      <c r="C4282" s="58" t="s">
        <v>188</v>
      </c>
      <c r="D4282" s="59" t="s">
        <v>3345</v>
      </c>
      <c r="E4282" s="78" t="s">
        <v>3344</v>
      </c>
      <c r="F4282" s="58" t="s">
        <v>940</v>
      </c>
    </row>
    <row r="4283" spans="1:6">
      <c r="A4283" s="58" t="s">
        <v>3181</v>
      </c>
      <c r="B4283" s="58" t="s">
        <v>940</v>
      </c>
      <c r="C4283" s="58" t="s">
        <v>188</v>
      </c>
      <c r="D4283" s="59" t="s">
        <v>3345</v>
      </c>
      <c r="E4283" s="78" t="s">
        <v>3344</v>
      </c>
      <c r="F4283" s="58" t="s">
        <v>940</v>
      </c>
    </row>
    <row r="4284" spans="1:6">
      <c r="A4284" s="58" t="s">
        <v>222</v>
      </c>
      <c r="B4284" s="58" t="s">
        <v>940</v>
      </c>
      <c r="C4284" s="58" t="s">
        <v>188</v>
      </c>
      <c r="D4284" s="59" t="s">
        <v>3345</v>
      </c>
      <c r="E4284" s="78" t="s">
        <v>3344</v>
      </c>
      <c r="F4284" s="58" t="s">
        <v>940</v>
      </c>
    </row>
    <row r="4285" spans="1:6">
      <c r="A4285" s="58" t="s">
        <v>553</v>
      </c>
      <c r="B4285" s="58" t="s">
        <v>940</v>
      </c>
      <c r="C4285" s="58" t="s">
        <v>188</v>
      </c>
      <c r="D4285" s="59" t="s">
        <v>3345</v>
      </c>
      <c r="E4285" s="78" t="s">
        <v>3344</v>
      </c>
      <c r="F4285" s="58" t="s">
        <v>940</v>
      </c>
    </row>
    <row r="4286" spans="1:6">
      <c r="A4286" s="58" t="s">
        <v>755</v>
      </c>
      <c r="B4286" s="58" t="s">
        <v>940</v>
      </c>
      <c r="C4286" s="58" t="s">
        <v>188</v>
      </c>
      <c r="D4286" s="59" t="s">
        <v>3345</v>
      </c>
      <c r="E4286" s="78" t="s">
        <v>3344</v>
      </c>
      <c r="F4286" s="58" t="s">
        <v>940</v>
      </c>
    </row>
    <row r="4287" spans="1:6">
      <c r="A4287" s="58" t="s">
        <v>807</v>
      </c>
      <c r="B4287" s="58" t="s">
        <v>940</v>
      </c>
      <c r="C4287" s="58" t="s">
        <v>188</v>
      </c>
      <c r="D4287" s="59" t="s">
        <v>3345</v>
      </c>
      <c r="E4287" s="78" t="s">
        <v>3344</v>
      </c>
      <c r="F4287" s="58" t="s">
        <v>940</v>
      </c>
    </row>
    <row r="4288" spans="1:6">
      <c r="A4288" s="58" t="s">
        <v>2254</v>
      </c>
      <c r="B4288" s="58" t="s">
        <v>940</v>
      </c>
      <c r="C4288" s="58" t="s">
        <v>188</v>
      </c>
      <c r="D4288" s="59" t="s">
        <v>3345</v>
      </c>
      <c r="E4288" s="78" t="s">
        <v>3344</v>
      </c>
      <c r="F4288" s="58" t="s">
        <v>940</v>
      </c>
    </row>
    <row r="4289" spans="1:6">
      <c r="A4289" s="58" t="s">
        <v>741</v>
      </c>
      <c r="B4289" s="58" t="s">
        <v>940</v>
      </c>
      <c r="C4289" s="58" t="s">
        <v>188</v>
      </c>
      <c r="D4289" s="59" t="s">
        <v>3345</v>
      </c>
      <c r="E4289" s="78" t="s">
        <v>3344</v>
      </c>
      <c r="F4289" s="58" t="s">
        <v>940</v>
      </c>
    </row>
    <row r="4290" spans="1:6">
      <c r="A4290" s="58" t="s">
        <v>1649</v>
      </c>
      <c r="B4290" s="58" t="s">
        <v>940</v>
      </c>
      <c r="C4290" s="58" t="s">
        <v>188</v>
      </c>
      <c r="D4290" s="59" t="s">
        <v>3345</v>
      </c>
      <c r="E4290" s="78" t="s">
        <v>3344</v>
      </c>
      <c r="F4290" s="58" t="s">
        <v>940</v>
      </c>
    </row>
    <row r="4291" spans="1:6">
      <c r="A4291" s="58" t="s">
        <v>272</v>
      </c>
      <c r="B4291" s="58" t="s">
        <v>940</v>
      </c>
      <c r="C4291" s="58" t="s">
        <v>188</v>
      </c>
      <c r="D4291" s="59" t="s">
        <v>3345</v>
      </c>
      <c r="E4291" s="78" t="s">
        <v>3344</v>
      </c>
      <c r="F4291" s="58" t="s">
        <v>940</v>
      </c>
    </row>
    <row r="4292" spans="1:6">
      <c r="A4292" s="58" t="s">
        <v>857</v>
      </c>
      <c r="B4292" s="58" t="s">
        <v>940</v>
      </c>
      <c r="C4292" s="58" t="s">
        <v>188</v>
      </c>
      <c r="D4292" s="59" t="s">
        <v>3345</v>
      </c>
      <c r="E4292" s="78" t="s">
        <v>3344</v>
      </c>
      <c r="F4292" s="58" t="s">
        <v>940</v>
      </c>
    </row>
    <row r="4293" spans="1:6">
      <c r="A4293" s="58" t="s">
        <v>2122</v>
      </c>
      <c r="B4293" s="58" t="s">
        <v>940</v>
      </c>
      <c r="C4293" s="58" t="s">
        <v>188</v>
      </c>
      <c r="D4293" s="59" t="s">
        <v>3345</v>
      </c>
      <c r="E4293" s="78" t="s">
        <v>3344</v>
      </c>
      <c r="F4293" s="58" t="s">
        <v>940</v>
      </c>
    </row>
    <row r="4294" spans="1:6">
      <c r="A4294" s="58" t="s">
        <v>719</v>
      </c>
      <c r="B4294" s="58" t="s">
        <v>940</v>
      </c>
      <c r="C4294" s="58" t="s">
        <v>188</v>
      </c>
      <c r="D4294" s="59" t="s">
        <v>3345</v>
      </c>
      <c r="E4294" s="78" t="s">
        <v>3344</v>
      </c>
      <c r="F4294" s="58" t="s">
        <v>940</v>
      </c>
    </row>
    <row r="4295" spans="1:6">
      <c r="A4295" s="58" t="s">
        <v>402</v>
      </c>
      <c r="B4295" s="58" t="s">
        <v>940</v>
      </c>
      <c r="C4295" s="58" t="s">
        <v>188</v>
      </c>
      <c r="D4295" s="59" t="s">
        <v>3345</v>
      </c>
      <c r="E4295" s="78" t="s">
        <v>3344</v>
      </c>
      <c r="F4295" s="58" t="s">
        <v>940</v>
      </c>
    </row>
    <row r="4296" spans="1:6">
      <c r="A4296" s="58" t="s">
        <v>2728</v>
      </c>
      <c r="B4296" s="58" t="s">
        <v>940</v>
      </c>
      <c r="C4296" s="58" t="s">
        <v>188</v>
      </c>
      <c r="D4296" s="59" t="s">
        <v>3345</v>
      </c>
      <c r="E4296" s="78" t="s">
        <v>3344</v>
      </c>
      <c r="F4296" s="58" t="s">
        <v>940</v>
      </c>
    </row>
    <row r="4297" spans="1:6">
      <c r="A4297" s="58" t="s">
        <v>1651</v>
      </c>
      <c r="B4297" s="58" t="s">
        <v>940</v>
      </c>
      <c r="C4297" s="58" t="s">
        <v>188</v>
      </c>
      <c r="D4297" s="59" t="s">
        <v>3345</v>
      </c>
      <c r="E4297" s="78" t="s">
        <v>3344</v>
      </c>
      <c r="F4297" s="58" t="s">
        <v>940</v>
      </c>
    </row>
    <row r="4298" spans="1:6">
      <c r="A4298" s="58" t="s">
        <v>846</v>
      </c>
      <c r="B4298" s="58" t="s">
        <v>940</v>
      </c>
      <c r="C4298" s="58" t="s">
        <v>188</v>
      </c>
      <c r="D4298" s="59" t="s">
        <v>3345</v>
      </c>
      <c r="E4298" s="78" t="s">
        <v>3344</v>
      </c>
      <c r="F4298" s="58" t="s">
        <v>940</v>
      </c>
    </row>
    <row r="4299" spans="1:6">
      <c r="A4299" s="58" t="s">
        <v>571</v>
      </c>
      <c r="B4299" s="58" t="s">
        <v>940</v>
      </c>
      <c r="C4299" s="58" t="s">
        <v>188</v>
      </c>
      <c r="D4299" s="59" t="s">
        <v>3345</v>
      </c>
      <c r="E4299" s="78" t="s">
        <v>3344</v>
      </c>
      <c r="F4299" s="58" t="s">
        <v>940</v>
      </c>
    </row>
    <row r="4300" spans="1:6">
      <c r="A4300" s="58" t="s">
        <v>847</v>
      </c>
      <c r="B4300" s="58" t="s">
        <v>940</v>
      </c>
      <c r="C4300" s="58" t="s">
        <v>188</v>
      </c>
      <c r="D4300" s="59" t="s">
        <v>3345</v>
      </c>
      <c r="E4300" s="78" t="s">
        <v>3344</v>
      </c>
      <c r="F4300" s="58" t="s">
        <v>940</v>
      </c>
    </row>
    <row r="4301" spans="1:6">
      <c r="A4301" s="58" t="s">
        <v>859</v>
      </c>
      <c r="B4301" s="58" t="s">
        <v>940</v>
      </c>
      <c r="C4301" s="58" t="s">
        <v>271</v>
      </c>
      <c r="D4301" s="59" t="s">
        <v>3345</v>
      </c>
      <c r="E4301" s="78" t="s">
        <v>3344</v>
      </c>
      <c r="F4301" s="58" t="s">
        <v>940</v>
      </c>
    </row>
    <row r="4302" spans="1:6">
      <c r="A4302" s="58" t="s">
        <v>801</v>
      </c>
      <c r="B4302" s="58" t="s">
        <v>940</v>
      </c>
      <c r="C4302" s="58" t="s">
        <v>271</v>
      </c>
      <c r="D4302" s="59" t="s">
        <v>3345</v>
      </c>
      <c r="E4302" s="78" t="s">
        <v>3344</v>
      </c>
      <c r="F4302" s="58" t="s">
        <v>940</v>
      </c>
    </row>
    <row r="4303" spans="1:6">
      <c r="A4303" s="58" t="s">
        <v>396</v>
      </c>
      <c r="B4303" s="58" t="s">
        <v>940</v>
      </c>
      <c r="C4303" s="58" t="s">
        <v>271</v>
      </c>
      <c r="D4303" s="59" t="s">
        <v>3345</v>
      </c>
      <c r="E4303" s="78" t="s">
        <v>3344</v>
      </c>
      <c r="F4303" s="58" t="s">
        <v>940</v>
      </c>
    </row>
    <row r="4304" spans="1:6">
      <c r="A4304" s="58" t="s">
        <v>382</v>
      </c>
      <c r="B4304" s="58" t="s">
        <v>940</v>
      </c>
      <c r="C4304" s="58" t="s">
        <v>271</v>
      </c>
      <c r="D4304" s="59" t="s">
        <v>3345</v>
      </c>
      <c r="E4304" s="78" t="s">
        <v>3344</v>
      </c>
      <c r="F4304" s="58" t="s">
        <v>940</v>
      </c>
    </row>
    <row r="4305" spans="1:6">
      <c r="A4305" s="58" t="s">
        <v>2788</v>
      </c>
      <c r="B4305" s="58" t="s">
        <v>940</v>
      </c>
      <c r="C4305" s="58" t="s">
        <v>271</v>
      </c>
      <c r="D4305" s="59" t="s">
        <v>3345</v>
      </c>
      <c r="E4305" s="78" t="s">
        <v>3344</v>
      </c>
      <c r="F4305" s="58" t="s">
        <v>940</v>
      </c>
    </row>
    <row r="4306" spans="1:6">
      <c r="A4306" s="58" t="s">
        <v>861</v>
      </c>
      <c r="B4306" s="58" t="s">
        <v>940</v>
      </c>
      <c r="C4306" s="58" t="s">
        <v>271</v>
      </c>
      <c r="D4306" s="59" t="s">
        <v>3345</v>
      </c>
      <c r="E4306" s="78" t="s">
        <v>3344</v>
      </c>
      <c r="F4306" s="58" t="s">
        <v>940</v>
      </c>
    </row>
    <row r="4307" spans="1:6">
      <c r="A4307" s="58" t="s">
        <v>431</v>
      </c>
      <c r="B4307" s="58" t="s">
        <v>940</v>
      </c>
      <c r="C4307" s="58" t="s">
        <v>271</v>
      </c>
      <c r="D4307" s="59" t="s">
        <v>3345</v>
      </c>
      <c r="E4307" s="78" t="s">
        <v>3344</v>
      </c>
      <c r="F4307" s="58" t="s">
        <v>940</v>
      </c>
    </row>
    <row r="4308" spans="1:6">
      <c r="A4308" s="58" t="s">
        <v>383</v>
      </c>
      <c r="B4308" s="58" t="s">
        <v>940</v>
      </c>
      <c r="C4308" s="58" t="s">
        <v>271</v>
      </c>
      <c r="D4308" s="59" t="s">
        <v>3345</v>
      </c>
      <c r="E4308" s="78" t="s">
        <v>3344</v>
      </c>
      <c r="F4308" s="58" t="s">
        <v>940</v>
      </c>
    </row>
    <row r="4309" spans="1:6">
      <c r="A4309" s="58" t="s">
        <v>888</v>
      </c>
      <c r="B4309" s="58" t="s">
        <v>940</v>
      </c>
      <c r="C4309" s="58" t="s">
        <v>271</v>
      </c>
      <c r="D4309" s="59" t="s">
        <v>3345</v>
      </c>
      <c r="E4309" s="78" t="s">
        <v>3344</v>
      </c>
      <c r="F4309" s="58" t="s">
        <v>940</v>
      </c>
    </row>
    <row r="4310" spans="1:6">
      <c r="A4310" s="58" t="s">
        <v>762</v>
      </c>
      <c r="B4310" s="58" t="s">
        <v>940</v>
      </c>
      <c r="C4310" s="58" t="s">
        <v>271</v>
      </c>
      <c r="D4310" s="59" t="s">
        <v>3345</v>
      </c>
      <c r="E4310" s="78" t="s">
        <v>3344</v>
      </c>
      <c r="F4310" s="58" t="s">
        <v>940</v>
      </c>
    </row>
    <row r="4311" spans="1:6">
      <c r="A4311" s="58" t="s">
        <v>2780</v>
      </c>
      <c r="B4311" s="58" t="s">
        <v>940</v>
      </c>
      <c r="C4311" s="58" t="s">
        <v>271</v>
      </c>
      <c r="D4311" s="59" t="s">
        <v>3345</v>
      </c>
      <c r="E4311" s="78" t="s">
        <v>3344</v>
      </c>
      <c r="F4311" s="58" t="s">
        <v>940</v>
      </c>
    </row>
    <row r="4312" spans="1:6">
      <c r="A4312" s="58" t="s">
        <v>3170</v>
      </c>
      <c r="B4312" s="58" t="s">
        <v>940</v>
      </c>
      <c r="C4312" s="58" t="s">
        <v>271</v>
      </c>
      <c r="D4312" s="59" t="s">
        <v>3345</v>
      </c>
      <c r="E4312" s="78" t="s">
        <v>3344</v>
      </c>
      <c r="F4312" s="58" t="s">
        <v>940</v>
      </c>
    </row>
    <row r="4313" spans="1:6">
      <c r="A4313" s="58" t="s">
        <v>776</v>
      </c>
      <c r="B4313" s="58" t="s">
        <v>940</v>
      </c>
      <c r="C4313" s="58" t="s">
        <v>271</v>
      </c>
      <c r="D4313" s="59" t="s">
        <v>3345</v>
      </c>
      <c r="E4313" s="78" t="s">
        <v>3344</v>
      </c>
      <c r="F4313" s="58" t="s">
        <v>940</v>
      </c>
    </row>
    <row r="4314" spans="1:6">
      <c r="A4314" s="58" t="s">
        <v>579</v>
      </c>
      <c r="B4314" s="58" t="s">
        <v>940</v>
      </c>
      <c r="C4314" s="58" t="s">
        <v>271</v>
      </c>
      <c r="D4314" s="59" t="s">
        <v>3345</v>
      </c>
      <c r="E4314" s="78" t="s">
        <v>3344</v>
      </c>
      <c r="F4314" s="58" t="s">
        <v>940</v>
      </c>
    </row>
    <row r="4315" spans="1:6">
      <c r="A4315" s="58" t="s">
        <v>3171</v>
      </c>
      <c r="B4315" s="58" t="s">
        <v>940</v>
      </c>
      <c r="C4315" s="58" t="s">
        <v>271</v>
      </c>
      <c r="D4315" s="59" t="s">
        <v>3345</v>
      </c>
      <c r="E4315" s="78" t="s">
        <v>3344</v>
      </c>
      <c r="F4315" s="58" t="s">
        <v>940</v>
      </c>
    </row>
    <row r="4316" spans="1:6">
      <c r="A4316" s="58" t="s">
        <v>749</v>
      </c>
      <c r="B4316" s="58" t="s">
        <v>940</v>
      </c>
      <c r="C4316" s="58" t="s">
        <v>271</v>
      </c>
      <c r="D4316" s="59" t="s">
        <v>3345</v>
      </c>
      <c r="E4316" s="78" t="s">
        <v>3344</v>
      </c>
      <c r="F4316" s="58" t="s">
        <v>940</v>
      </c>
    </row>
    <row r="4317" spans="1:6">
      <c r="A4317" s="58" t="s">
        <v>510</v>
      </c>
      <c r="B4317" s="58" t="s">
        <v>940</v>
      </c>
      <c r="C4317" s="58" t="s">
        <v>271</v>
      </c>
      <c r="D4317" s="59" t="s">
        <v>3345</v>
      </c>
      <c r="E4317" s="78" t="s">
        <v>3344</v>
      </c>
      <c r="F4317" s="58" t="s">
        <v>940</v>
      </c>
    </row>
    <row r="4318" spans="1:6">
      <c r="A4318" s="58" t="s">
        <v>777</v>
      </c>
      <c r="B4318" s="58" t="s">
        <v>940</v>
      </c>
      <c r="C4318" s="58" t="s">
        <v>271</v>
      </c>
      <c r="D4318" s="59" t="s">
        <v>3345</v>
      </c>
      <c r="E4318" s="78" t="s">
        <v>3344</v>
      </c>
      <c r="F4318" s="58" t="s">
        <v>940</v>
      </c>
    </row>
    <row r="4319" spans="1:6">
      <c r="A4319" s="58" t="s">
        <v>750</v>
      </c>
      <c r="B4319" s="58" t="s">
        <v>940</v>
      </c>
      <c r="C4319" s="58" t="s">
        <v>271</v>
      </c>
      <c r="D4319" s="59" t="s">
        <v>3345</v>
      </c>
      <c r="E4319" s="78" t="s">
        <v>3344</v>
      </c>
      <c r="F4319" s="58" t="s">
        <v>940</v>
      </c>
    </row>
    <row r="4320" spans="1:6">
      <c r="A4320" s="58" t="s">
        <v>2730</v>
      </c>
      <c r="B4320" s="58" t="s">
        <v>940</v>
      </c>
      <c r="C4320" s="58" t="s">
        <v>271</v>
      </c>
      <c r="D4320" s="59" t="s">
        <v>3345</v>
      </c>
      <c r="E4320" s="78" t="s">
        <v>3344</v>
      </c>
      <c r="F4320" s="58" t="s">
        <v>940</v>
      </c>
    </row>
    <row r="4321" spans="1:6">
      <c r="A4321" s="58" t="s">
        <v>3253</v>
      </c>
      <c r="B4321" s="58" t="s">
        <v>940</v>
      </c>
      <c r="C4321" s="58" t="s">
        <v>271</v>
      </c>
      <c r="D4321" s="59" t="s">
        <v>3345</v>
      </c>
      <c r="E4321" s="78" t="s">
        <v>3344</v>
      </c>
      <c r="F4321" s="58" t="s">
        <v>940</v>
      </c>
    </row>
    <row r="4322" spans="1:6">
      <c r="A4322" s="58" t="s">
        <v>2067</v>
      </c>
      <c r="B4322" s="58" t="s">
        <v>940</v>
      </c>
      <c r="C4322" s="58" t="s">
        <v>271</v>
      </c>
      <c r="D4322" s="59" t="s">
        <v>3345</v>
      </c>
      <c r="E4322" s="78" t="s">
        <v>3344</v>
      </c>
      <c r="F4322" s="58" t="s">
        <v>940</v>
      </c>
    </row>
    <row r="4323" spans="1:6">
      <c r="A4323" s="58" t="s">
        <v>851</v>
      </c>
      <c r="B4323" s="58" t="s">
        <v>940</v>
      </c>
      <c r="C4323" s="58" t="s">
        <v>271</v>
      </c>
      <c r="D4323" s="59" t="s">
        <v>3345</v>
      </c>
      <c r="E4323" s="78" t="s">
        <v>3344</v>
      </c>
      <c r="F4323" s="58" t="s">
        <v>940</v>
      </c>
    </row>
    <row r="4324" spans="1:6">
      <c r="A4324" s="58" t="s">
        <v>763</v>
      </c>
      <c r="B4324" s="58" t="s">
        <v>940</v>
      </c>
      <c r="C4324" s="58" t="s">
        <v>271</v>
      </c>
      <c r="D4324" s="59" t="s">
        <v>3345</v>
      </c>
      <c r="E4324" s="78" t="s">
        <v>3344</v>
      </c>
      <c r="F4324" s="58" t="s">
        <v>940</v>
      </c>
    </row>
    <row r="4325" spans="1:6">
      <c r="A4325" s="58" t="s">
        <v>2128</v>
      </c>
      <c r="B4325" s="58" t="s">
        <v>940</v>
      </c>
      <c r="C4325" s="58" t="s">
        <v>271</v>
      </c>
      <c r="D4325" s="59" t="s">
        <v>3345</v>
      </c>
      <c r="E4325" s="78" t="s">
        <v>3344</v>
      </c>
      <c r="F4325" s="58" t="s">
        <v>940</v>
      </c>
    </row>
    <row r="4326" spans="1:6">
      <c r="A4326" s="58" t="s">
        <v>557</v>
      </c>
      <c r="B4326" s="58" t="s">
        <v>940</v>
      </c>
      <c r="C4326" s="58" t="s">
        <v>271</v>
      </c>
      <c r="D4326" s="59" t="s">
        <v>3345</v>
      </c>
      <c r="E4326" s="78" t="s">
        <v>3344</v>
      </c>
      <c r="F4326" s="58" t="s">
        <v>940</v>
      </c>
    </row>
    <row r="4327" spans="1:6">
      <c r="A4327" s="58" t="s">
        <v>547</v>
      </c>
      <c r="B4327" s="58" t="s">
        <v>940</v>
      </c>
      <c r="C4327" s="58" t="s">
        <v>271</v>
      </c>
      <c r="D4327" s="59" t="s">
        <v>3345</v>
      </c>
      <c r="E4327" s="78" t="s">
        <v>3344</v>
      </c>
      <c r="F4327" s="58" t="s">
        <v>940</v>
      </c>
    </row>
    <row r="4328" spans="1:6">
      <c r="A4328" s="58" t="s">
        <v>474</v>
      </c>
      <c r="B4328" s="58" t="s">
        <v>940</v>
      </c>
      <c r="C4328" s="58" t="s">
        <v>271</v>
      </c>
      <c r="D4328" s="59" t="s">
        <v>3345</v>
      </c>
      <c r="E4328" s="78" t="s">
        <v>3344</v>
      </c>
      <c r="F4328" s="58" t="s">
        <v>940</v>
      </c>
    </row>
    <row r="4329" spans="1:6">
      <c r="A4329" s="58" t="s">
        <v>3183</v>
      </c>
      <c r="B4329" s="58" t="s">
        <v>940</v>
      </c>
      <c r="C4329" s="58" t="s">
        <v>271</v>
      </c>
      <c r="D4329" s="59" t="s">
        <v>3345</v>
      </c>
      <c r="E4329" s="78" t="s">
        <v>3344</v>
      </c>
      <c r="F4329" s="58" t="s">
        <v>940</v>
      </c>
    </row>
    <row r="4330" spans="1:6">
      <c r="A4330" s="58" t="s">
        <v>1653</v>
      </c>
      <c r="B4330" s="58" t="s">
        <v>940</v>
      </c>
      <c r="C4330" s="58" t="s">
        <v>271</v>
      </c>
      <c r="D4330" s="59" t="s">
        <v>3345</v>
      </c>
      <c r="E4330" s="78" t="s">
        <v>3344</v>
      </c>
      <c r="F4330" s="58" t="s">
        <v>940</v>
      </c>
    </row>
    <row r="4331" spans="1:6">
      <c r="A4331" s="58" t="s">
        <v>2553</v>
      </c>
      <c r="B4331" s="58" t="s">
        <v>940</v>
      </c>
      <c r="C4331" s="58" t="s">
        <v>271</v>
      </c>
      <c r="D4331" s="59" t="s">
        <v>3345</v>
      </c>
      <c r="E4331" s="78" t="s">
        <v>3344</v>
      </c>
      <c r="F4331" s="58" t="s">
        <v>940</v>
      </c>
    </row>
    <row r="4332" spans="1:6">
      <c r="A4332" s="58" t="s">
        <v>3184</v>
      </c>
      <c r="B4332" s="58" t="s">
        <v>940</v>
      </c>
      <c r="C4332" s="58" t="s">
        <v>271</v>
      </c>
      <c r="D4332" s="59" t="s">
        <v>3345</v>
      </c>
      <c r="E4332" s="78" t="s">
        <v>3344</v>
      </c>
      <c r="F4332" s="58" t="s">
        <v>940</v>
      </c>
    </row>
    <row r="4333" spans="1:6">
      <c r="A4333" s="58" t="s">
        <v>897</v>
      </c>
      <c r="B4333" s="58" t="s">
        <v>940</v>
      </c>
      <c r="C4333" s="58" t="s">
        <v>271</v>
      </c>
      <c r="D4333" s="59" t="s">
        <v>3345</v>
      </c>
      <c r="E4333" s="78" t="s">
        <v>3344</v>
      </c>
      <c r="F4333" s="58" t="s">
        <v>940</v>
      </c>
    </row>
    <row r="4334" spans="1:6">
      <c r="A4334" s="58" t="s">
        <v>2933</v>
      </c>
      <c r="B4334" s="58" t="s">
        <v>940</v>
      </c>
      <c r="C4334" s="58" t="s">
        <v>271</v>
      </c>
      <c r="D4334" s="59" t="s">
        <v>3345</v>
      </c>
      <c r="E4334" s="78" t="s">
        <v>3344</v>
      </c>
      <c r="F4334" s="58" t="s">
        <v>940</v>
      </c>
    </row>
    <row r="4335" spans="1:6">
      <c r="A4335" s="58" t="s">
        <v>3158</v>
      </c>
      <c r="B4335" s="58" t="s">
        <v>3318</v>
      </c>
      <c r="C4335" s="58" t="s">
        <v>159</v>
      </c>
      <c r="D4335" s="59" t="s">
        <v>3345</v>
      </c>
      <c r="E4335" s="78" t="s">
        <v>3344</v>
      </c>
      <c r="F4335" s="58" t="s">
        <v>3318</v>
      </c>
    </row>
    <row r="4336" spans="1:6">
      <c r="A4336" s="58" t="s">
        <v>420</v>
      </c>
      <c r="B4336" s="58" t="s">
        <v>3318</v>
      </c>
      <c r="C4336" s="58" t="s">
        <v>159</v>
      </c>
      <c r="D4336" s="59" t="s">
        <v>3345</v>
      </c>
      <c r="E4336" s="78" t="s">
        <v>3344</v>
      </c>
      <c r="F4336" s="58" t="s">
        <v>3318</v>
      </c>
    </row>
    <row r="4337" spans="1:6">
      <c r="A4337" s="58" t="s">
        <v>2113</v>
      </c>
      <c r="B4337" s="58" t="s">
        <v>3318</v>
      </c>
      <c r="C4337" s="58" t="s">
        <v>159</v>
      </c>
      <c r="D4337" s="59" t="s">
        <v>3345</v>
      </c>
      <c r="E4337" s="78" t="s">
        <v>3344</v>
      </c>
      <c r="F4337" s="58" t="s">
        <v>3318</v>
      </c>
    </row>
    <row r="4338" spans="1:6">
      <c r="A4338" s="58" t="s">
        <v>533</v>
      </c>
      <c r="B4338" s="58" t="s">
        <v>3318</v>
      </c>
      <c r="C4338" s="58" t="s">
        <v>159</v>
      </c>
      <c r="D4338" s="59" t="s">
        <v>3345</v>
      </c>
      <c r="E4338" s="78" t="s">
        <v>3344</v>
      </c>
      <c r="F4338" s="58" t="s">
        <v>3318</v>
      </c>
    </row>
    <row r="4339" spans="1:6">
      <c r="A4339" s="58" t="s">
        <v>518</v>
      </c>
      <c r="B4339" s="58" t="s">
        <v>3318</v>
      </c>
      <c r="C4339" s="58" t="s">
        <v>159</v>
      </c>
      <c r="D4339" s="59" t="s">
        <v>3345</v>
      </c>
      <c r="E4339" s="78" t="s">
        <v>3344</v>
      </c>
      <c r="F4339" s="58" t="s">
        <v>3318</v>
      </c>
    </row>
    <row r="4340" spans="1:6">
      <c r="A4340" s="58" t="s">
        <v>3180</v>
      </c>
      <c r="B4340" s="58" t="s">
        <v>3318</v>
      </c>
      <c r="C4340" s="58" t="s">
        <v>159</v>
      </c>
      <c r="D4340" s="59" t="s">
        <v>3345</v>
      </c>
      <c r="E4340" s="78" t="s">
        <v>3344</v>
      </c>
      <c r="F4340" s="58" t="s">
        <v>3318</v>
      </c>
    </row>
    <row r="4341" spans="1:6">
      <c r="A4341" s="58" t="s">
        <v>3168</v>
      </c>
      <c r="B4341" s="58" t="s">
        <v>3318</v>
      </c>
      <c r="C4341" s="58" t="s">
        <v>159</v>
      </c>
      <c r="D4341" s="59" t="s">
        <v>3345</v>
      </c>
      <c r="E4341" s="78" t="s">
        <v>3344</v>
      </c>
      <c r="F4341" s="58" t="s">
        <v>3318</v>
      </c>
    </row>
    <row r="4342" spans="1:6">
      <c r="A4342" s="58" t="s">
        <v>2114</v>
      </c>
      <c r="B4342" s="58" t="s">
        <v>3318</v>
      </c>
      <c r="C4342" s="58" t="s">
        <v>159</v>
      </c>
      <c r="D4342" s="59" t="s">
        <v>3345</v>
      </c>
      <c r="E4342" s="78" t="s">
        <v>3344</v>
      </c>
      <c r="F4342" s="58" t="s">
        <v>3318</v>
      </c>
    </row>
    <row r="4343" spans="1:6">
      <c r="A4343" s="58" t="s">
        <v>472</v>
      </c>
      <c r="B4343" s="58" t="s">
        <v>3318</v>
      </c>
      <c r="C4343" s="58" t="s">
        <v>159</v>
      </c>
      <c r="D4343" s="59" t="s">
        <v>3345</v>
      </c>
      <c r="E4343" s="78" t="s">
        <v>3344</v>
      </c>
      <c r="F4343" s="58" t="s">
        <v>3318</v>
      </c>
    </row>
    <row r="4344" spans="1:6">
      <c r="A4344" s="58" t="s">
        <v>771</v>
      </c>
      <c r="B4344" s="58" t="s">
        <v>3318</v>
      </c>
      <c r="C4344" s="58" t="s">
        <v>159</v>
      </c>
      <c r="D4344" s="59" t="s">
        <v>3345</v>
      </c>
      <c r="E4344" s="78" t="s">
        <v>3344</v>
      </c>
      <c r="F4344" s="58" t="s">
        <v>3318</v>
      </c>
    </row>
    <row r="4345" spans="1:6">
      <c r="A4345" s="58" t="s">
        <v>1623</v>
      </c>
      <c r="B4345" s="58" t="s">
        <v>3318</v>
      </c>
      <c r="C4345" s="58" t="s">
        <v>159</v>
      </c>
      <c r="D4345" s="59" t="s">
        <v>3345</v>
      </c>
      <c r="E4345" s="78" t="s">
        <v>3344</v>
      </c>
      <c r="F4345" s="58" t="s">
        <v>3318</v>
      </c>
    </row>
    <row r="4346" spans="1:6">
      <c r="A4346" s="58" t="s">
        <v>2149</v>
      </c>
      <c r="B4346" s="58" t="s">
        <v>3318</v>
      </c>
      <c r="C4346" s="58" t="s">
        <v>159</v>
      </c>
      <c r="D4346" s="59" t="s">
        <v>3345</v>
      </c>
      <c r="E4346" s="78" t="s">
        <v>3344</v>
      </c>
      <c r="F4346" s="58" t="s">
        <v>3318</v>
      </c>
    </row>
    <row r="4347" spans="1:6">
      <c r="A4347" s="58" t="s">
        <v>423</v>
      </c>
      <c r="B4347" s="58" t="s">
        <v>3318</v>
      </c>
      <c r="C4347" s="58" t="s">
        <v>159</v>
      </c>
      <c r="D4347" s="59" t="s">
        <v>3345</v>
      </c>
      <c r="E4347" s="78" t="s">
        <v>3344</v>
      </c>
      <c r="F4347" s="58" t="s">
        <v>3318</v>
      </c>
    </row>
    <row r="4348" spans="1:6">
      <c r="A4348" s="58" t="s">
        <v>885</v>
      </c>
      <c r="B4348" s="58" t="s">
        <v>3318</v>
      </c>
      <c r="C4348" s="58" t="s">
        <v>159</v>
      </c>
      <c r="D4348" s="59" t="s">
        <v>3345</v>
      </c>
      <c r="E4348" s="78" t="s">
        <v>3344</v>
      </c>
      <c r="F4348" s="58" t="s">
        <v>3318</v>
      </c>
    </row>
    <row r="4349" spans="1:6">
      <c r="A4349" s="58" t="s">
        <v>742</v>
      </c>
      <c r="B4349" s="58" t="s">
        <v>3318</v>
      </c>
      <c r="C4349" s="58" t="s">
        <v>159</v>
      </c>
      <c r="D4349" s="59" t="s">
        <v>3345</v>
      </c>
      <c r="E4349" s="78" t="s">
        <v>3344</v>
      </c>
      <c r="F4349" s="58" t="s">
        <v>3318</v>
      </c>
    </row>
    <row r="4350" spans="1:6">
      <c r="A4350" s="58" t="s">
        <v>2135</v>
      </c>
      <c r="B4350" s="58" t="s">
        <v>3318</v>
      </c>
      <c r="C4350" s="58" t="s">
        <v>159</v>
      </c>
      <c r="D4350" s="59" t="s">
        <v>3345</v>
      </c>
      <c r="E4350" s="78" t="s">
        <v>3344</v>
      </c>
      <c r="F4350" s="58" t="s">
        <v>3318</v>
      </c>
    </row>
    <row r="4351" spans="1:6">
      <c r="A4351" s="58" t="s">
        <v>2150</v>
      </c>
      <c r="B4351" s="58" t="s">
        <v>3318</v>
      </c>
      <c r="C4351" s="58" t="s">
        <v>159</v>
      </c>
      <c r="D4351" s="59" t="s">
        <v>3345</v>
      </c>
      <c r="E4351" s="78" t="s">
        <v>3344</v>
      </c>
      <c r="F4351" s="58" t="s">
        <v>3318</v>
      </c>
    </row>
    <row r="4352" spans="1:6">
      <c r="A4352" s="58" t="s">
        <v>2911</v>
      </c>
      <c r="B4352" s="58" t="s">
        <v>3318</v>
      </c>
      <c r="C4352" s="58" t="s">
        <v>159</v>
      </c>
      <c r="D4352" s="59" t="s">
        <v>3345</v>
      </c>
      <c r="E4352" s="78" t="s">
        <v>3344</v>
      </c>
      <c r="F4352" s="58" t="s">
        <v>3318</v>
      </c>
    </row>
    <row r="4353" spans="1:6">
      <c r="A4353" s="58" t="s">
        <v>2121</v>
      </c>
      <c r="B4353" s="58" t="s">
        <v>3318</v>
      </c>
      <c r="C4353" s="58" t="s">
        <v>159</v>
      </c>
      <c r="D4353" s="59" t="s">
        <v>3345</v>
      </c>
      <c r="E4353" s="78" t="s">
        <v>3344</v>
      </c>
      <c r="F4353" s="58" t="s">
        <v>3318</v>
      </c>
    </row>
    <row r="4354" spans="1:6">
      <c r="A4354" s="58" t="s">
        <v>950</v>
      </c>
      <c r="B4354" s="58" t="s">
        <v>3318</v>
      </c>
      <c r="C4354" s="58" t="s">
        <v>159</v>
      </c>
      <c r="D4354" s="59" t="s">
        <v>3345</v>
      </c>
      <c r="E4354" s="78" t="s">
        <v>3344</v>
      </c>
      <c r="F4354" s="58" t="s">
        <v>3318</v>
      </c>
    </row>
    <row r="4355" spans="1:6">
      <c r="A4355" s="58" t="s">
        <v>466</v>
      </c>
      <c r="B4355" s="58" t="s">
        <v>3318</v>
      </c>
      <c r="C4355" s="58" t="s">
        <v>159</v>
      </c>
      <c r="D4355" s="59" t="s">
        <v>3345</v>
      </c>
      <c r="E4355" s="78" t="s">
        <v>3344</v>
      </c>
      <c r="F4355" s="58" t="s">
        <v>3318</v>
      </c>
    </row>
    <row r="4356" spans="1:6">
      <c r="A4356" s="58" t="s">
        <v>537</v>
      </c>
      <c r="B4356" s="58" t="s">
        <v>3318</v>
      </c>
      <c r="C4356" s="58" t="s">
        <v>159</v>
      </c>
      <c r="D4356" s="59" t="s">
        <v>3345</v>
      </c>
      <c r="E4356" s="78" t="s">
        <v>3344</v>
      </c>
      <c r="F4356" s="58" t="s">
        <v>3318</v>
      </c>
    </row>
    <row r="4357" spans="1:6">
      <c r="A4357" s="58" t="s">
        <v>453</v>
      </c>
      <c r="B4357" s="58" t="s">
        <v>3318</v>
      </c>
      <c r="C4357" s="58" t="s">
        <v>159</v>
      </c>
      <c r="D4357" s="59" t="s">
        <v>3345</v>
      </c>
      <c r="E4357" s="78" t="s">
        <v>3344</v>
      </c>
      <c r="F4357" s="58" t="s">
        <v>3318</v>
      </c>
    </row>
    <row r="4358" spans="1:6">
      <c r="A4358" s="58" t="s">
        <v>2437</v>
      </c>
      <c r="B4358" s="58" t="s">
        <v>3318</v>
      </c>
      <c r="C4358" s="58" t="s">
        <v>159</v>
      </c>
      <c r="D4358" s="59" t="s">
        <v>3345</v>
      </c>
      <c r="E4358" s="78" t="s">
        <v>3344</v>
      </c>
      <c r="F4358" s="58" t="s">
        <v>3318</v>
      </c>
    </row>
    <row r="4359" spans="1:6">
      <c r="A4359" s="58" t="s">
        <v>279</v>
      </c>
      <c r="B4359" s="58" t="s">
        <v>3318</v>
      </c>
      <c r="C4359" s="58" t="s">
        <v>159</v>
      </c>
      <c r="D4359" s="59" t="s">
        <v>3345</v>
      </c>
      <c r="E4359" s="78" t="s">
        <v>3344</v>
      </c>
      <c r="F4359" s="58" t="s">
        <v>3318</v>
      </c>
    </row>
    <row r="4360" spans="1:6">
      <c r="A4360" s="58" t="s">
        <v>381</v>
      </c>
      <c r="B4360" s="58" t="s">
        <v>3318</v>
      </c>
      <c r="C4360" s="58" t="s">
        <v>159</v>
      </c>
      <c r="D4360" s="59" t="s">
        <v>3345</v>
      </c>
      <c r="E4360" s="78" t="s">
        <v>3344</v>
      </c>
      <c r="F4360" s="58" t="s">
        <v>3318</v>
      </c>
    </row>
    <row r="4361" spans="1:6">
      <c r="A4361" s="58" t="s">
        <v>2765</v>
      </c>
      <c r="B4361" s="58" t="s">
        <v>3318</v>
      </c>
      <c r="C4361" s="58" t="s">
        <v>159</v>
      </c>
      <c r="D4361" s="59" t="s">
        <v>3345</v>
      </c>
      <c r="E4361" s="78" t="s">
        <v>3344</v>
      </c>
      <c r="F4361" s="58" t="s">
        <v>3318</v>
      </c>
    </row>
    <row r="4362" spans="1:6">
      <c r="A4362" s="58" t="s">
        <v>429</v>
      </c>
      <c r="B4362" s="58" t="s">
        <v>3318</v>
      </c>
      <c r="C4362" s="58" t="s">
        <v>159</v>
      </c>
      <c r="D4362" s="59" t="s">
        <v>3345</v>
      </c>
      <c r="E4362" s="78" t="s">
        <v>3344</v>
      </c>
      <c r="F4362" s="58" t="s">
        <v>3318</v>
      </c>
    </row>
    <row r="4363" spans="1:6">
      <c r="A4363" s="58" t="s">
        <v>430</v>
      </c>
      <c r="B4363" s="58" t="s">
        <v>3318</v>
      </c>
      <c r="C4363" s="58" t="s">
        <v>159</v>
      </c>
      <c r="D4363" s="59" t="s">
        <v>3345</v>
      </c>
      <c r="E4363" s="78" t="s">
        <v>3344</v>
      </c>
      <c r="F4363" s="58" t="s">
        <v>3318</v>
      </c>
    </row>
    <row r="4364" spans="1:6">
      <c r="A4364" s="58" t="s">
        <v>887</v>
      </c>
      <c r="B4364" s="58" t="s">
        <v>3318</v>
      </c>
      <c r="C4364" s="58" t="s">
        <v>159</v>
      </c>
      <c r="D4364" s="59" t="s">
        <v>3345</v>
      </c>
      <c r="E4364" s="78" t="s">
        <v>3344</v>
      </c>
      <c r="F4364" s="58" t="s">
        <v>3318</v>
      </c>
    </row>
    <row r="4365" spans="1:6">
      <c r="A4365" s="58" t="s">
        <v>726</v>
      </c>
      <c r="B4365" s="58" t="s">
        <v>3318</v>
      </c>
      <c r="C4365" s="58" t="s">
        <v>159</v>
      </c>
      <c r="D4365" s="59" t="s">
        <v>3345</v>
      </c>
      <c r="E4365" s="78" t="s">
        <v>3344</v>
      </c>
      <c r="F4365" s="58" t="s">
        <v>3318</v>
      </c>
    </row>
    <row r="4366" spans="1:6">
      <c r="A4366" s="58" t="s">
        <v>456</v>
      </c>
      <c r="B4366" s="58" t="s">
        <v>3318</v>
      </c>
      <c r="C4366" s="58" t="s">
        <v>159</v>
      </c>
      <c r="D4366" s="59" t="s">
        <v>3345</v>
      </c>
      <c r="E4366" s="78" t="s">
        <v>3344</v>
      </c>
      <c r="F4366" s="58" t="s">
        <v>3318</v>
      </c>
    </row>
    <row r="4367" spans="1:6">
      <c r="A4367" s="58" t="s">
        <v>2439</v>
      </c>
      <c r="B4367" s="58" t="s">
        <v>3318</v>
      </c>
      <c r="C4367" s="58" t="s">
        <v>159</v>
      </c>
      <c r="D4367" s="59" t="s">
        <v>3345</v>
      </c>
      <c r="E4367" s="78" t="s">
        <v>3344</v>
      </c>
      <c r="F4367" s="58" t="s">
        <v>3318</v>
      </c>
    </row>
    <row r="4368" spans="1:6">
      <c r="A4368" s="58" t="s">
        <v>435</v>
      </c>
      <c r="B4368" s="58" t="s">
        <v>3318</v>
      </c>
      <c r="C4368" s="58" t="s">
        <v>159</v>
      </c>
      <c r="D4368" s="59" t="s">
        <v>3345</v>
      </c>
      <c r="E4368" s="78" t="s">
        <v>3344</v>
      </c>
      <c r="F4368" s="58" t="s">
        <v>3318</v>
      </c>
    </row>
    <row r="4369" spans="1:6">
      <c r="A4369" s="58" t="s">
        <v>3176</v>
      </c>
      <c r="B4369" s="58" t="s">
        <v>3318</v>
      </c>
      <c r="C4369" s="58" t="s">
        <v>3357</v>
      </c>
      <c r="D4369" s="59" t="s">
        <v>3345</v>
      </c>
      <c r="E4369" s="78" t="s">
        <v>3344</v>
      </c>
      <c r="F4369" s="58" t="s">
        <v>3318</v>
      </c>
    </row>
    <row r="4370" spans="1:6">
      <c r="A4370" s="58" t="s">
        <v>608</v>
      </c>
      <c r="B4370" s="58" t="s">
        <v>3318</v>
      </c>
      <c r="C4370" s="58" t="s">
        <v>3357</v>
      </c>
      <c r="D4370" s="59" t="s">
        <v>3345</v>
      </c>
      <c r="E4370" s="78" t="s">
        <v>3344</v>
      </c>
      <c r="F4370" s="58" t="s">
        <v>3318</v>
      </c>
    </row>
    <row r="4371" spans="1:6">
      <c r="A4371" s="58" t="s">
        <v>2910</v>
      </c>
      <c r="B4371" s="58" t="s">
        <v>3318</v>
      </c>
      <c r="C4371" s="58" t="s">
        <v>3357</v>
      </c>
      <c r="D4371" s="59" t="s">
        <v>3345</v>
      </c>
      <c r="E4371" s="78" t="s">
        <v>3344</v>
      </c>
      <c r="F4371" s="58" t="s">
        <v>3318</v>
      </c>
    </row>
    <row r="4372" spans="1:6">
      <c r="A4372" s="58" t="s">
        <v>2124</v>
      </c>
      <c r="B4372" s="58" t="s">
        <v>3318</v>
      </c>
      <c r="C4372" s="58" t="s">
        <v>3357</v>
      </c>
      <c r="D4372" s="59" t="s">
        <v>3345</v>
      </c>
      <c r="E4372" s="78" t="s">
        <v>3344</v>
      </c>
      <c r="F4372" s="58" t="s">
        <v>3318</v>
      </c>
    </row>
    <row r="4373" spans="1:6">
      <c r="A4373" s="58" t="s">
        <v>2795</v>
      </c>
      <c r="B4373" s="58" t="s">
        <v>3318</v>
      </c>
      <c r="C4373" s="58" t="s">
        <v>3357</v>
      </c>
      <c r="D4373" s="59" t="s">
        <v>3345</v>
      </c>
      <c r="E4373" s="78" t="s">
        <v>3344</v>
      </c>
      <c r="F4373" s="58" t="s">
        <v>3318</v>
      </c>
    </row>
    <row r="4374" spans="1:6">
      <c r="A4374" s="58" t="s">
        <v>609</v>
      </c>
      <c r="B4374" s="58" t="s">
        <v>3318</v>
      </c>
      <c r="C4374" s="58" t="s">
        <v>3357</v>
      </c>
      <c r="D4374" s="59" t="s">
        <v>3345</v>
      </c>
      <c r="E4374" s="78" t="s">
        <v>3344</v>
      </c>
      <c r="F4374" s="58" t="s">
        <v>3318</v>
      </c>
    </row>
    <row r="4375" spans="1:6">
      <c r="A4375" s="58" t="s">
        <v>2507</v>
      </c>
      <c r="B4375" s="58" t="s">
        <v>3318</v>
      </c>
      <c r="C4375" s="58" t="s">
        <v>3357</v>
      </c>
      <c r="D4375" s="59" t="s">
        <v>3345</v>
      </c>
      <c r="E4375" s="78" t="s">
        <v>3344</v>
      </c>
      <c r="F4375" s="58" t="s">
        <v>3318</v>
      </c>
    </row>
    <row r="4376" spans="1:6">
      <c r="A4376" s="58" t="s">
        <v>471</v>
      </c>
      <c r="B4376" s="58" t="s">
        <v>3318</v>
      </c>
      <c r="C4376" s="58" t="s">
        <v>3357</v>
      </c>
      <c r="D4376" s="59" t="s">
        <v>3345</v>
      </c>
      <c r="E4376" s="78" t="s">
        <v>3344</v>
      </c>
      <c r="F4376" s="58" t="s">
        <v>3318</v>
      </c>
    </row>
    <row r="4377" spans="1:6">
      <c r="A4377" s="58" t="s">
        <v>2155</v>
      </c>
      <c r="B4377" s="58" t="s">
        <v>3318</v>
      </c>
      <c r="C4377" s="58" t="s">
        <v>3357</v>
      </c>
      <c r="D4377" s="59" t="s">
        <v>3345</v>
      </c>
      <c r="E4377" s="78" t="s">
        <v>3344</v>
      </c>
      <c r="F4377" s="58" t="s">
        <v>3318</v>
      </c>
    </row>
    <row r="4378" spans="1:6">
      <c r="A4378" s="58" t="s">
        <v>2508</v>
      </c>
      <c r="B4378" s="58" t="s">
        <v>3318</v>
      </c>
      <c r="C4378" s="58" t="s">
        <v>3357</v>
      </c>
      <c r="D4378" s="59" t="s">
        <v>3345</v>
      </c>
      <c r="E4378" s="78" t="s">
        <v>3344</v>
      </c>
      <c r="F4378" s="58" t="s">
        <v>3318</v>
      </c>
    </row>
    <row r="4379" spans="1:6">
      <c r="A4379" s="58" t="s">
        <v>2126</v>
      </c>
      <c r="B4379" s="58" t="s">
        <v>3318</v>
      </c>
      <c r="C4379" s="58" t="s">
        <v>3357</v>
      </c>
      <c r="D4379" s="59" t="s">
        <v>3345</v>
      </c>
      <c r="E4379" s="78" t="s">
        <v>3344</v>
      </c>
      <c r="F4379" s="58" t="s">
        <v>3318</v>
      </c>
    </row>
    <row r="4380" spans="1:6">
      <c r="A4380" s="58" t="s">
        <v>2442</v>
      </c>
      <c r="B4380" s="58" t="s">
        <v>3318</v>
      </c>
      <c r="C4380" s="58" t="s">
        <v>3357</v>
      </c>
      <c r="D4380" s="59" t="s">
        <v>3345</v>
      </c>
      <c r="E4380" s="78" t="s">
        <v>3344</v>
      </c>
      <c r="F4380" s="58" t="s">
        <v>3318</v>
      </c>
    </row>
    <row r="4381" spans="1:6">
      <c r="A4381" s="58" t="s">
        <v>473</v>
      </c>
      <c r="B4381" s="58" t="s">
        <v>3318</v>
      </c>
      <c r="C4381" s="58" t="s">
        <v>3357</v>
      </c>
      <c r="D4381" s="59" t="s">
        <v>3345</v>
      </c>
      <c r="E4381" s="78" t="s">
        <v>3344</v>
      </c>
      <c r="F4381" s="58" t="s">
        <v>3318</v>
      </c>
    </row>
    <row r="4382" spans="1:6">
      <c r="A4382" s="58" t="s">
        <v>2127</v>
      </c>
      <c r="B4382" s="58" t="s">
        <v>3318</v>
      </c>
      <c r="C4382" s="58" t="s">
        <v>3357</v>
      </c>
      <c r="D4382" s="59" t="s">
        <v>3345</v>
      </c>
      <c r="E4382" s="78" t="s">
        <v>3344</v>
      </c>
      <c r="F4382" s="58" t="s">
        <v>3318</v>
      </c>
    </row>
    <row r="4383" spans="1:6">
      <c r="A4383" s="58" t="s">
        <v>264</v>
      </c>
      <c r="B4383" s="58" t="s">
        <v>3318</v>
      </c>
      <c r="C4383" s="58" t="s">
        <v>3357</v>
      </c>
      <c r="D4383" s="59" t="s">
        <v>3345</v>
      </c>
      <c r="E4383" s="78" t="s">
        <v>3344</v>
      </c>
      <c r="F4383" s="58" t="s">
        <v>3318</v>
      </c>
    </row>
    <row r="4384" spans="1:6">
      <c r="A4384" s="58" t="s">
        <v>2138</v>
      </c>
      <c r="B4384" s="58" t="s">
        <v>3318</v>
      </c>
      <c r="C4384" s="58" t="s">
        <v>3357</v>
      </c>
      <c r="D4384" s="59" t="s">
        <v>3345</v>
      </c>
      <c r="E4384" s="78" t="s">
        <v>3344</v>
      </c>
      <c r="F4384" s="58" t="s">
        <v>3318</v>
      </c>
    </row>
    <row r="4385" spans="1:6">
      <c r="A4385" s="58" t="s">
        <v>3164</v>
      </c>
      <c r="B4385" s="58" t="s">
        <v>3318</v>
      </c>
      <c r="C4385" s="58" t="s">
        <v>3357</v>
      </c>
      <c r="D4385" s="59" t="s">
        <v>3345</v>
      </c>
      <c r="E4385" s="78" t="s">
        <v>3344</v>
      </c>
      <c r="F4385" s="58" t="s">
        <v>3318</v>
      </c>
    </row>
    <row r="4386" spans="1:6">
      <c r="A4386" s="58" t="s">
        <v>265</v>
      </c>
      <c r="B4386" s="58" t="s">
        <v>3318</v>
      </c>
      <c r="C4386" s="58" t="s">
        <v>3357</v>
      </c>
      <c r="D4386" s="59" t="s">
        <v>3345</v>
      </c>
      <c r="E4386" s="78" t="s">
        <v>3344</v>
      </c>
      <c r="F4386" s="58" t="s">
        <v>3318</v>
      </c>
    </row>
    <row r="4387" spans="1:6">
      <c r="A4387" s="58" t="s">
        <v>2680</v>
      </c>
      <c r="B4387" s="58" t="s">
        <v>3318</v>
      </c>
      <c r="C4387" s="58" t="s">
        <v>3357</v>
      </c>
      <c r="D4387" s="59" t="s">
        <v>3345</v>
      </c>
      <c r="E4387" s="78" t="s">
        <v>3344</v>
      </c>
      <c r="F4387" s="58" t="s">
        <v>3318</v>
      </c>
    </row>
    <row r="4388" spans="1:6">
      <c r="A4388" s="58" t="s">
        <v>3159</v>
      </c>
      <c r="B4388" s="58" t="s">
        <v>3318</v>
      </c>
      <c r="C4388" s="58" t="s">
        <v>3357</v>
      </c>
      <c r="D4388" s="59" t="s">
        <v>3345</v>
      </c>
      <c r="E4388" s="78" t="s">
        <v>3344</v>
      </c>
      <c r="F4388" s="58" t="s">
        <v>3318</v>
      </c>
    </row>
    <row r="4389" spans="1:6">
      <c r="A4389" s="58" t="s">
        <v>806</v>
      </c>
      <c r="B4389" s="58" t="s">
        <v>3318</v>
      </c>
      <c r="C4389" s="58" t="s">
        <v>3357</v>
      </c>
      <c r="D4389" s="59" t="s">
        <v>3345</v>
      </c>
      <c r="E4389" s="78" t="s">
        <v>3344</v>
      </c>
      <c r="F4389" s="58" t="s">
        <v>3318</v>
      </c>
    </row>
    <row r="4390" spans="1:6">
      <c r="A4390" s="58" t="s">
        <v>439</v>
      </c>
      <c r="B4390" s="58" t="s">
        <v>3318</v>
      </c>
      <c r="C4390" s="58" t="s">
        <v>3357</v>
      </c>
      <c r="D4390" s="59" t="s">
        <v>3345</v>
      </c>
      <c r="E4390" s="78" t="s">
        <v>3344</v>
      </c>
      <c r="F4390" s="58" t="s">
        <v>3318</v>
      </c>
    </row>
    <row r="4391" spans="1:6">
      <c r="A4391" s="58" t="s">
        <v>559</v>
      </c>
      <c r="B4391" s="58" t="s">
        <v>3318</v>
      </c>
      <c r="C4391" s="58" t="s">
        <v>3357</v>
      </c>
      <c r="D4391" s="59" t="s">
        <v>3345</v>
      </c>
      <c r="E4391" s="78" t="s">
        <v>3344</v>
      </c>
      <c r="F4391" s="58" t="s">
        <v>3318</v>
      </c>
    </row>
    <row r="4392" spans="1:6">
      <c r="A4392" s="58" t="s">
        <v>764</v>
      </c>
      <c r="B4392" s="58" t="s">
        <v>3318</v>
      </c>
      <c r="C4392" s="58" t="s">
        <v>3357</v>
      </c>
      <c r="D4392" s="59" t="s">
        <v>3345</v>
      </c>
      <c r="E4392" s="78" t="s">
        <v>3344</v>
      </c>
      <c r="F4392" s="58" t="s">
        <v>3318</v>
      </c>
    </row>
    <row r="4393" spans="1:6">
      <c r="A4393" s="58" t="s">
        <v>259</v>
      </c>
      <c r="B4393" s="58" t="s">
        <v>3318</v>
      </c>
      <c r="C4393" s="58" t="s">
        <v>3357</v>
      </c>
      <c r="D4393" s="59" t="s">
        <v>3345</v>
      </c>
      <c r="E4393" s="78" t="s">
        <v>3344</v>
      </c>
      <c r="F4393" s="58" t="s">
        <v>3318</v>
      </c>
    </row>
    <row r="4394" spans="1:6">
      <c r="A4394" s="58" t="s">
        <v>2141</v>
      </c>
      <c r="B4394" s="58" t="s">
        <v>3318</v>
      </c>
      <c r="C4394" s="58" t="s">
        <v>3357</v>
      </c>
      <c r="D4394" s="59" t="s">
        <v>3345</v>
      </c>
      <c r="E4394" s="78" t="s">
        <v>3344</v>
      </c>
      <c r="F4394" s="58" t="s">
        <v>3318</v>
      </c>
    </row>
    <row r="4395" spans="1:6">
      <c r="A4395" s="58" t="s">
        <v>400</v>
      </c>
      <c r="B4395" s="58" t="s">
        <v>3318</v>
      </c>
      <c r="C4395" s="58" t="s">
        <v>3357</v>
      </c>
      <c r="D4395" s="59" t="s">
        <v>3345</v>
      </c>
      <c r="E4395" s="78" t="s">
        <v>3344</v>
      </c>
      <c r="F4395" s="58" t="s">
        <v>3318</v>
      </c>
    </row>
    <row r="4396" spans="1:6">
      <c r="A4396" s="58" t="s">
        <v>2143</v>
      </c>
      <c r="B4396" s="58" t="s">
        <v>3318</v>
      </c>
      <c r="C4396" s="58" t="s">
        <v>3357</v>
      </c>
      <c r="D4396" s="59" t="s">
        <v>3345</v>
      </c>
      <c r="E4396" s="78" t="s">
        <v>3344</v>
      </c>
      <c r="F4396" s="58" t="s">
        <v>3318</v>
      </c>
    </row>
    <row r="4397" spans="1:6">
      <c r="A4397" s="58" t="s">
        <v>2159</v>
      </c>
      <c r="B4397" s="58" t="s">
        <v>3318</v>
      </c>
      <c r="C4397" s="58" t="s">
        <v>3357</v>
      </c>
      <c r="D4397" s="59" t="s">
        <v>3345</v>
      </c>
      <c r="E4397" s="78" t="s">
        <v>3344</v>
      </c>
      <c r="F4397" s="58" t="s">
        <v>3318</v>
      </c>
    </row>
    <row r="4398" spans="1:6">
      <c r="A4398" s="58" t="s">
        <v>890</v>
      </c>
      <c r="B4398" s="58" t="s">
        <v>3318</v>
      </c>
      <c r="C4398" s="58" t="s">
        <v>3357</v>
      </c>
      <c r="D4398" s="59" t="s">
        <v>3345</v>
      </c>
      <c r="E4398" s="78" t="s">
        <v>3344</v>
      </c>
      <c r="F4398" s="58" t="s">
        <v>3318</v>
      </c>
    </row>
    <row r="4399" spans="1:6">
      <c r="A4399" s="58" t="s">
        <v>548</v>
      </c>
      <c r="B4399" s="58" t="s">
        <v>3318</v>
      </c>
      <c r="C4399" s="58" t="s">
        <v>3357</v>
      </c>
      <c r="D4399" s="59" t="s">
        <v>3345</v>
      </c>
      <c r="E4399" s="78" t="s">
        <v>3344</v>
      </c>
      <c r="F4399" s="58" t="s">
        <v>3318</v>
      </c>
    </row>
    <row r="4400" spans="1:6">
      <c r="A4400" s="58" t="s">
        <v>443</v>
      </c>
      <c r="B4400" s="58" t="s">
        <v>3318</v>
      </c>
      <c r="C4400" s="58" t="s">
        <v>3357</v>
      </c>
      <c r="D4400" s="59" t="s">
        <v>3345</v>
      </c>
      <c r="E4400" s="78" t="s">
        <v>3344</v>
      </c>
      <c r="F4400" s="58" t="s">
        <v>3318</v>
      </c>
    </row>
    <row r="4401" spans="1:6">
      <c r="A4401" s="58" t="s">
        <v>2863</v>
      </c>
      <c r="B4401" s="58" t="s">
        <v>3318</v>
      </c>
      <c r="C4401" s="58" t="s">
        <v>3357</v>
      </c>
      <c r="D4401" s="59" t="s">
        <v>3345</v>
      </c>
      <c r="E4401" s="78" t="s">
        <v>3344</v>
      </c>
      <c r="F4401" s="58" t="s">
        <v>3318</v>
      </c>
    </row>
    <row r="4402" spans="1:6">
      <c r="A4402" s="58" t="s">
        <v>444</v>
      </c>
      <c r="B4402" s="58" t="s">
        <v>3318</v>
      </c>
      <c r="C4402" s="58" t="s">
        <v>3357</v>
      </c>
      <c r="D4402" s="59" t="s">
        <v>3345</v>
      </c>
      <c r="E4402" s="78" t="s">
        <v>3344</v>
      </c>
      <c r="F4402" s="58" t="s">
        <v>3318</v>
      </c>
    </row>
    <row r="4403" spans="1:6">
      <c r="A4403" s="58" t="s">
        <v>189</v>
      </c>
      <c r="B4403" s="58" t="s">
        <v>3319</v>
      </c>
      <c r="C4403" s="58" t="s">
        <v>179</v>
      </c>
      <c r="D4403" s="59" t="s">
        <v>3345</v>
      </c>
      <c r="E4403" s="78" t="s">
        <v>3344</v>
      </c>
      <c r="F4403" s="58" t="s">
        <v>3319</v>
      </c>
    </row>
    <row r="4404" spans="1:6">
      <c r="A4404" s="58" t="s">
        <v>376</v>
      </c>
      <c r="B4404" s="58" t="s">
        <v>3319</v>
      </c>
      <c r="C4404" s="58" t="s">
        <v>179</v>
      </c>
      <c r="D4404" s="59" t="s">
        <v>3345</v>
      </c>
      <c r="E4404" s="78" t="s">
        <v>3344</v>
      </c>
      <c r="F4404" s="58" t="s">
        <v>3319</v>
      </c>
    </row>
    <row r="4405" spans="1:6">
      <c r="A4405" s="58" t="s">
        <v>404</v>
      </c>
      <c r="B4405" s="58" t="s">
        <v>3319</v>
      </c>
      <c r="C4405" s="58" t="s">
        <v>179</v>
      </c>
      <c r="D4405" s="59" t="s">
        <v>3345</v>
      </c>
      <c r="E4405" s="78" t="s">
        <v>3344</v>
      </c>
      <c r="F4405" s="58" t="s">
        <v>3319</v>
      </c>
    </row>
    <row r="4406" spans="1:6">
      <c r="A4406" s="58" t="s">
        <v>695</v>
      </c>
      <c r="B4406" s="58" t="s">
        <v>3319</v>
      </c>
      <c r="C4406" s="58" t="s">
        <v>179</v>
      </c>
      <c r="D4406" s="59" t="s">
        <v>3345</v>
      </c>
      <c r="E4406" s="78" t="s">
        <v>3344</v>
      </c>
      <c r="F4406" s="58" t="s">
        <v>3319</v>
      </c>
    </row>
    <row r="4407" spans="1:6">
      <c r="A4407" s="58" t="s">
        <v>2445</v>
      </c>
      <c r="B4407" s="58" t="s">
        <v>3319</v>
      </c>
      <c r="C4407" s="58" t="s">
        <v>179</v>
      </c>
      <c r="D4407" s="59" t="s">
        <v>3345</v>
      </c>
      <c r="E4407" s="78" t="s">
        <v>3344</v>
      </c>
      <c r="F4407" s="58" t="s">
        <v>3319</v>
      </c>
    </row>
    <row r="4408" spans="1:6">
      <c r="A4408" s="58" t="s">
        <v>2252</v>
      </c>
      <c r="B4408" s="58" t="s">
        <v>3319</v>
      </c>
      <c r="C4408" s="58" t="s">
        <v>179</v>
      </c>
      <c r="D4408" s="59" t="s">
        <v>3345</v>
      </c>
      <c r="E4408" s="78" t="s">
        <v>3344</v>
      </c>
      <c r="F4408" s="58" t="s">
        <v>3319</v>
      </c>
    </row>
    <row r="4409" spans="1:6">
      <c r="A4409" s="58" t="s">
        <v>339</v>
      </c>
      <c r="B4409" s="58" t="s">
        <v>3319</v>
      </c>
      <c r="C4409" s="58" t="s">
        <v>179</v>
      </c>
      <c r="D4409" s="59" t="s">
        <v>3345</v>
      </c>
      <c r="E4409" s="78" t="s">
        <v>3344</v>
      </c>
      <c r="F4409" s="58" t="s">
        <v>3319</v>
      </c>
    </row>
    <row r="4410" spans="1:6">
      <c r="A4410" s="58" t="s">
        <v>550</v>
      </c>
      <c r="B4410" s="58" t="s">
        <v>3319</v>
      </c>
      <c r="C4410" s="58" t="s">
        <v>179</v>
      </c>
      <c r="D4410" s="59" t="s">
        <v>3345</v>
      </c>
      <c r="E4410" s="78" t="s">
        <v>3344</v>
      </c>
      <c r="F4410" s="58" t="s">
        <v>3319</v>
      </c>
    </row>
    <row r="4411" spans="1:6">
      <c r="A4411" s="58" t="s">
        <v>2836</v>
      </c>
      <c r="B4411" s="58" t="s">
        <v>3319</v>
      </c>
      <c r="C4411" s="58" t="s">
        <v>179</v>
      </c>
      <c r="D4411" s="59" t="s">
        <v>3345</v>
      </c>
      <c r="E4411" s="78" t="s">
        <v>3344</v>
      </c>
      <c r="F4411" s="58" t="s">
        <v>3319</v>
      </c>
    </row>
    <row r="4412" spans="1:6">
      <c r="A4412" s="58" t="s">
        <v>3156</v>
      </c>
      <c r="B4412" s="58" t="s">
        <v>3319</v>
      </c>
      <c r="C4412" s="58" t="s">
        <v>179</v>
      </c>
      <c r="D4412" s="59" t="s">
        <v>3345</v>
      </c>
      <c r="E4412" s="78" t="s">
        <v>3344</v>
      </c>
      <c r="F4412" s="58" t="s">
        <v>3319</v>
      </c>
    </row>
    <row r="4413" spans="1:6">
      <c r="A4413" s="58" t="s">
        <v>3296</v>
      </c>
      <c r="B4413" s="58" t="s">
        <v>3319</v>
      </c>
      <c r="C4413" s="58" t="s">
        <v>179</v>
      </c>
      <c r="D4413" s="59" t="s">
        <v>3345</v>
      </c>
      <c r="E4413" s="78" t="s">
        <v>3344</v>
      </c>
      <c r="F4413" s="58" t="s">
        <v>3319</v>
      </c>
    </row>
    <row r="4414" spans="1:6">
      <c r="A4414" s="58" t="s">
        <v>536</v>
      </c>
      <c r="B4414" s="58" t="s">
        <v>3319</v>
      </c>
      <c r="C4414" s="58" t="s">
        <v>179</v>
      </c>
      <c r="D4414" s="59" t="s">
        <v>3345</v>
      </c>
      <c r="E4414" s="78" t="s">
        <v>3344</v>
      </c>
      <c r="F4414" s="58" t="s">
        <v>3319</v>
      </c>
    </row>
    <row r="4415" spans="1:6">
      <c r="A4415" s="58" t="s">
        <v>592</v>
      </c>
      <c r="B4415" s="58" t="s">
        <v>3319</v>
      </c>
      <c r="C4415" s="58" t="s">
        <v>179</v>
      </c>
      <c r="D4415" s="59" t="s">
        <v>3345</v>
      </c>
      <c r="E4415" s="78" t="s">
        <v>3344</v>
      </c>
      <c r="F4415" s="58" t="s">
        <v>3319</v>
      </c>
    </row>
    <row r="4416" spans="1:6">
      <c r="A4416" s="58" t="s">
        <v>581</v>
      </c>
      <c r="B4416" s="58" t="s">
        <v>3319</v>
      </c>
      <c r="C4416" s="58" t="s">
        <v>179</v>
      </c>
      <c r="D4416" s="59" t="s">
        <v>3345</v>
      </c>
      <c r="E4416" s="78" t="s">
        <v>3344</v>
      </c>
      <c r="F4416" s="58" t="s">
        <v>3319</v>
      </c>
    </row>
    <row r="4417" spans="1:6">
      <c r="A4417" s="58" t="s">
        <v>639</v>
      </c>
      <c r="B4417" s="58" t="s">
        <v>3319</v>
      </c>
      <c r="C4417" s="58" t="s">
        <v>179</v>
      </c>
      <c r="D4417" s="59" t="s">
        <v>3345</v>
      </c>
      <c r="E4417" s="78" t="s">
        <v>3344</v>
      </c>
      <c r="F4417" s="58" t="s">
        <v>3319</v>
      </c>
    </row>
    <row r="4418" spans="1:6">
      <c r="A4418" s="58" t="s">
        <v>926</v>
      </c>
      <c r="B4418" s="58" t="s">
        <v>3319</v>
      </c>
      <c r="C4418" s="58" t="s">
        <v>179</v>
      </c>
      <c r="D4418" s="59" t="s">
        <v>3345</v>
      </c>
      <c r="E4418" s="78" t="s">
        <v>3344</v>
      </c>
      <c r="F4418" s="58" t="s">
        <v>3319</v>
      </c>
    </row>
    <row r="4419" spans="1:6">
      <c r="A4419" s="58" t="s">
        <v>3152</v>
      </c>
      <c r="B4419" s="58" t="s">
        <v>3319</v>
      </c>
      <c r="C4419" s="58" t="s">
        <v>179</v>
      </c>
      <c r="D4419" s="59" t="s">
        <v>3345</v>
      </c>
      <c r="E4419" s="78" t="s">
        <v>3344</v>
      </c>
      <c r="F4419" s="58" t="s">
        <v>3319</v>
      </c>
    </row>
    <row r="4420" spans="1:6">
      <c r="A4420" s="58" t="s">
        <v>880</v>
      </c>
      <c r="B4420" s="58" t="s">
        <v>3319</v>
      </c>
      <c r="C4420" s="58" t="s">
        <v>179</v>
      </c>
      <c r="D4420" s="59" t="s">
        <v>3345</v>
      </c>
      <c r="E4420" s="78" t="s">
        <v>3344</v>
      </c>
      <c r="F4420" s="58" t="s">
        <v>3319</v>
      </c>
    </row>
    <row r="4421" spans="1:6">
      <c r="A4421" s="58" t="s">
        <v>2560</v>
      </c>
      <c r="B4421" s="58" t="s">
        <v>3319</v>
      </c>
      <c r="C4421" s="58" t="s">
        <v>179</v>
      </c>
      <c r="D4421" s="59" t="s">
        <v>3345</v>
      </c>
      <c r="E4421" s="78" t="s">
        <v>3344</v>
      </c>
      <c r="F4421" s="58" t="s">
        <v>3319</v>
      </c>
    </row>
    <row r="4422" spans="1:6">
      <c r="A4422" s="58" t="s">
        <v>520</v>
      </c>
      <c r="B4422" s="58" t="s">
        <v>3319</v>
      </c>
      <c r="C4422" s="58" t="s">
        <v>179</v>
      </c>
      <c r="D4422" s="59" t="s">
        <v>3345</v>
      </c>
      <c r="E4422" s="78" t="s">
        <v>3344</v>
      </c>
      <c r="F4422" s="58" t="s">
        <v>3319</v>
      </c>
    </row>
    <row r="4423" spans="1:6">
      <c r="A4423" s="58" t="s">
        <v>2886</v>
      </c>
      <c r="B4423" s="58" t="s">
        <v>3319</v>
      </c>
      <c r="C4423" s="58" t="s">
        <v>179</v>
      </c>
      <c r="D4423" s="59" t="s">
        <v>3345</v>
      </c>
      <c r="E4423" s="78" t="s">
        <v>3344</v>
      </c>
      <c r="F4423" s="58" t="s">
        <v>3319</v>
      </c>
    </row>
    <row r="4424" spans="1:6">
      <c r="A4424" s="58" t="s">
        <v>632</v>
      </c>
      <c r="B4424" s="58" t="s">
        <v>3319</v>
      </c>
      <c r="C4424" s="58" t="s">
        <v>179</v>
      </c>
      <c r="D4424" s="59" t="s">
        <v>3345</v>
      </c>
      <c r="E4424" s="78" t="s">
        <v>3344</v>
      </c>
      <c r="F4424" s="58" t="s">
        <v>3319</v>
      </c>
    </row>
    <row r="4425" spans="1:6">
      <c r="A4425" s="58" t="s">
        <v>445</v>
      </c>
      <c r="B4425" s="58" t="s">
        <v>3319</v>
      </c>
      <c r="C4425" s="58" t="s">
        <v>179</v>
      </c>
      <c r="D4425" s="59" t="s">
        <v>3345</v>
      </c>
      <c r="E4425" s="78" t="s">
        <v>3344</v>
      </c>
      <c r="F4425" s="58" t="s">
        <v>3319</v>
      </c>
    </row>
    <row r="4426" spans="1:6">
      <c r="A4426" s="58" t="s">
        <v>653</v>
      </c>
      <c r="B4426" s="58" t="s">
        <v>3319</v>
      </c>
      <c r="C4426" s="58" t="s">
        <v>179</v>
      </c>
      <c r="D4426" s="59" t="s">
        <v>3345</v>
      </c>
      <c r="E4426" s="78" t="s">
        <v>3344</v>
      </c>
      <c r="F4426" s="58" t="s">
        <v>3319</v>
      </c>
    </row>
    <row r="4427" spans="1:6">
      <c r="A4427" s="58" t="s">
        <v>570</v>
      </c>
      <c r="B4427" s="58" t="s">
        <v>3319</v>
      </c>
      <c r="C4427" s="58" t="s">
        <v>179</v>
      </c>
      <c r="D4427" s="59" t="s">
        <v>3345</v>
      </c>
      <c r="E4427" s="78" t="s">
        <v>3344</v>
      </c>
      <c r="F4427" s="58" t="s">
        <v>3319</v>
      </c>
    </row>
    <row r="4428" spans="1:6">
      <c r="A4428" s="58" t="s">
        <v>342</v>
      </c>
      <c r="B4428" s="58" t="s">
        <v>3319</v>
      </c>
      <c r="C4428" s="58" t="s">
        <v>179</v>
      </c>
      <c r="D4428" s="59" t="s">
        <v>3345</v>
      </c>
      <c r="E4428" s="78" t="s">
        <v>3344</v>
      </c>
      <c r="F4428" s="58" t="s">
        <v>3319</v>
      </c>
    </row>
    <row r="4429" spans="1:6">
      <c r="A4429" s="58" t="s">
        <v>523</v>
      </c>
      <c r="B4429" s="58" t="s">
        <v>3319</v>
      </c>
      <c r="C4429" s="58" t="s">
        <v>179</v>
      </c>
      <c r="D4429" s="59" t="s">
        <v>3345</v>
      </c>
      <c r="E4429" s="78" t="s">
        <v>3344</v>
      </c>
      <c r="F4429" s="58" t="s">
        <v>3319</v>
      </c>
    </row>
    <row r="4430" spans="1:6">
      <c r="A4430" s="58" t="s">
        <v>2255</v>
      </c>
      <c r="B4430" s="58" t="s">
        <v>3319</v>
      </c>
      <c r="C4430" s="58" t="s">
        <v>179</v>
      </c>
      <c r="D4430" s="59" t="s">
        <v>3345</v>
      </c>
      <c r="E4430" s="78" t="s">
        <v>3344</v>
      </c>
      <c r="F4430" s="58" t="s">
        <v>3319</v>
      </c>
    </row>
    <row r="4431" spans="1:6">
      <c r="A4431" s="58" t="s">
        <v>2563</v>
      </c>
      <c r="B4431" s="58" t="s">
        <v>3319</v>
      </c>
      <c r="C4431" s="58" t="s">
        <v>179</v>
      </c>
      <c r="D4431" s="59" t="s">
        <v>3345</v>
      </c>
      <c r="E4431" s="78" t="s">
        <v>3344</v>
      </c>
      <c r="F4431" s="58" t="s">
        <v>3319</v>
      </c>
    </row>
    <row r="4432" spans="1:6">
      <c r="A4432" s="58" t="s">
        <v>572</v>
      </c>
      <c r="B4432" s="58" t="s">
        <v>3319</v>
      </c>
      <c r="C4432" s="58" t="s">
        <v>179</v>
      </c>
      <c r="D4432" s="59" t="s">
        <v>3345</v>
      </c>
      <c r="E4432" s="78" t="s">
        <v>3344</v>
      </c>
      <c r="F4432" s="58" t="s">
        <v>3319</v>
      </c>
    </row>
    <row r="4433" spans="1:6">
      <c r="A4433" s="58" t="s">
        <v>343</v>
      </c>
      <c r="B4433" s="58" t="s">
        <v>3319</v>
      </c>
      <c r="C4433" s="58" t="s">
        <v>179</v>
      </c>
      <c r="D4433" s="59" t="s">
        <v>3345</v>
      </c>
      <c r="E4433" s="78" t="s">
        <v>3344</v>
      </c>
      <c r="F4433" s="58" t="s">
        <v>3319</v>
      </c>
    </row>
    <row r="4434" spans="1:6">
      <c r="A4434" s="58" t="s">
        <v>247</v>
      </c>
      <c r="B4434" s="58" t="s">
        <v>3319</v>
      </c>
      <c r="C4434" s="58" t="s">
        <v>179</v>
      </c>
      <c r="D4434" s="59" t="s">
        <v>3345</v>
      </c>
      <c r="E4434" s="78" t="s">
        <v>3344</v>
      </c>
      <c r="F4434" s="58" t="s">
        <v>3319</v>
      </c>
    </row>
    <row r="4435" spans="1:6">
      <c r="A4435" s="58" t="s">
        <v>192</v>
      </c>
      <c r="B4435" s="58" t="s">
        <v>3319</v>
      </c>
      <c r="C4435" s="58" t="s">
        <v>179</v>
      </c>
      <c r="D4435" s="59" t="s">
        <v>3345</v>
      </c>
      <c r="E4435" s="78" t="s">
        <v>3344</v>
      </c>
      <c r="F4435" s="58" t="s">
        <v>3319</v>
      </c>
    </row>
    <row r="4436" spans="1:6">
      <c r="A4436" s="58" t="s">
        <v>212</v>
      </c>
      <c r="B4436" s="58" t="s">
        <v>3319</v>
      </c>
      <c r="C4436" s="58" t="s">
        <v>224</v>
      </c>
      <c r="D4436" s="59" t="s">
        <v>3345</v>
      </c>
      <c r="E4436" s="78" t="s">
        <v>3344</v>
      </c>
      <c r="F4436" s="58" t="s">
        <v>3319</v>
      </c>
    </row>
    <row r="4437" spans="1:6">
      <c r="A4437" s="58" t="s">
        <v>356</v>
      </c>
      <c r="B4437" s="58" t="s">
        <v>3319</v>
      </c>
      <c r="C4437" s="58" t="s">
        <v>224</v>
      </c>
      <c r="D4437" s="59" t="s">
        <v>3345</v>
      </c>
      <c r="E4437" s="78" t="s">
        <v>3344</v>
      </c>
      <c r="F4437" s="58" t="s">
        <v>3319</v>
      </c>
    </row>
    <row r="4438" spans="1:6">
      <c r="A4438" s="58" t="s">
        <v>3254</v>
      </c>
      <c r="B4438" s="58" t="s">
        <v>3319</v>
      </c>
      <c r="C4438" s="58" t="s">
        <v>224</v>
      </c>
      <c r="D4438" s="59" t="s">
        <v>3345</v>
      </c>
      <c r="E4438" s="78" t="s">
        <v>3344</v>
      </c>
      <c r="F4438" s="58" t="s">
        <v>3319</v>
      </c>
    </row>
    <row r="4439" spans="1:6">
      <c r="A4439" s="58" t="s">
        <v>3163</v>
      </c>
      <c r="B4439" s="58" t="s">
        <v>3319</v>
      </c>
      <c r="C4439" s="58" t="s">
        <v>224</v>
      </c>
      <c r="D4439" s="59" t="s">
        <v>3345</v>
      </c>
      <c r="E4439" s="78" t="s">
        <v>3344</v>
      </c>
      <c r="F4439" s="58" t="s">
        <v>3319</v>
      </c>
    </row>
    <row r="4440" spans="1:6">
      <c r="A4440" s="58" t="s">
        <v>597</v>
      </c>
      <c r="B4440" s="58" t="s">
        <v>3319</v>
      </c>
      <c r="C4440" s="58" t="s">
        <v>224</v>
      </c>
      <c r="D4440" s="59" t="s">
        <v>3345</v>
      </c>
      <c r="E4440" s="78" t="s">
        <v>3344</v>
      </c>
      <c r="F4440" s="58" t="s">
        <v>3319</v>
      </c>
    </row>
    <row r="4441" spans="1:6">
      <c r="A4441" s="58" t="s">
        <v>2136</v>
      </c>
      <c r="B4441" s="58" t="s">
        <v>3319</v>
      </c>
      <c r="C4441" s="58" t="s">
        <v>224</v>
      </c>
      <c r="D4441" s="59" t="s">
        <v>3345</v>
      </c>
      <c r="E4441" s="78" t="s">
        <v>3344</v>
      </c>
      <c r="F4441" s="58" t="s">
        <v>3319</v>
      </c>
    </row>
    <row r="4442" spans="1:6">
      <c r="A4442" s="58" t="s">
        <v>273</v>
      </c>
      <c r="B4442" s="58" t="s">
        <v>3319</v>
      </c>
      <c r="C4442" s="58" t="s">
        <v>224</v>
      </c>
      <c r="D4442" s="59" t="s">
        <v>3345</v>
      </c>
      <c r="E4442" s="78" t="s">
        <v>3344</v>
      </c>
      <c r="F4442" s="58" t="s">
        <v>3319</v>
      </c>
    </row>
    <row r="4443" spans="1:6">
      <c r="A4443" s="58" t="s">
        <v>168</v>
      </c>
      <c r="B4443" s="58" t="s">
        <v>3319</v>
      </c>
      <c r="C4443" s="58" t="s">
        <v>224</v>
      </c>
      <c r="D4443" s="59" t="s">
        <v>3345</v>
      </c>
      <c r="E4443" s="78" t="s">
        <v>3344</v>
      </c>
      <c r="F4443" s="58" t="s">
        <v>3319</v>
      </c>
    </row>
    <row r="4444" spans="1:6">
      <c r="A4444" s="58" t="s">
        <v>454</v>
      </c>
      <c r="B4444" s="58" t="s">
        <v>3319</v>
      </c>
      <c r="C4444" s="58" t="s">
        <v>224</v>
      </c>
      <c r="D4444" s="59" t="s">
        <v>3345</v>
      </c>
      <c r="E4444" s="78" t="s">
        <v>3344</v>
      </c>
      <c r="F4444" s="58" t="s">
        <v>3319</v>
      </c>
    </row>
    <row r="4445" spans="1:6">
      <c r="A4445" s="58" t="s">
        <v>727</v>
      </c>
      <c r="B4445" s="58" t="s">
        <v>3319</v>
      </c>
      <c r="C4445" s="58" t="s">
        <v>224</v>
      </c>
      <c r="D4445" s="59" t="s">
        <v>3345</v>
      </c>
      <c r="E4445" s="78" t="s">
        <v>3344</v>
      </c>
      <c r="F4445" s="58" t="s">
        <v>3319</v>
      </c>
    </row>
    <row r="4446" spans="1:6">
      <c r="A4446" s="58" t="s">
        <v>416</v>
      </c>
      <c r="B4446" s="58" t="s">
        <v>3319</v>
      </c>
      <c r="C4446" s="58" t="s">
        <v>224</v>
      </c>
      <c r="D4446" s="59" t="s">
        <v>3345</v>
      </c>
      <c r="E4446" s="78" t="s">
        <v>3344</v>
      </c>
      <c r="F4446" s="58" t="s">
        <v>3319</v>
      </c>
    </row>
    <row r="4447" spans="1:6">
      <c r="A4447" s="58" t="s">
        <v>3025</v>
      </c>
      <c r="B4447" s="58" t="s">
        <v>3319</v>
      </c>
      <c r="C4447" s="58" t="s">
        <v>224</v>
      </c>
      <c r="D4447" s="59" t="s">
        <v>3345</v>
      </c>
      <c r="E4447" s="78" t="s">
        <v>3344</v>
      </c>
      <c r="F4447" s="58" t="s">
        <v>3319</v>
      </c>
    </row>
    <row r="4448" spans="1:6">
      <c r="A4448" s="58" t="s">
        <v>599</v>
      </c>
      <c r="B4448" s="58" t="s">
        <v>3319</v>
      </c>
      <c r="C4448" s="58" t="s">
        <v>224</v>
      </c>
      <c r="D4448" s="59" t="s">
        <v>3345</v>
      </c>
      <c r="E4448" s="78" t="s">
        <v>3344</v>
      </c>
      <c r="F4448" s="58" t="s">
        <v>3319</v>
      </c>
    </row>
    <row r="4449" spans="1:6">
      <c r="A4449" s="58" t="s">
        <v>238</v>
      </c>
      <c r="B4449" s="58" t="s">
        <v>3319</v>
      </c>
      <c r="C4449" s="58" t="s">
        <v>224</v>
      </c>
      <c r="D4449" s="59" t="s">
        <v>3345</v>
      </c>
      <c r="E4449" s="78" t="s">
        <v>3344</v>
      </c>
      <c r="F4449" s="58" t="s">
        <v>3319</v>
      </c>
    </row>
    <row r="4450" spans="1:6">
      <c r="A4450" s="58" t="s">
        <v>2256</v>
      </c>
      <c r="B4450" s="58" t="s">
        <v>3319</v>
      </c>
      <c r="C4450" s="58" t="s">
        <v>224</v>
      </c>
      <c r="D4450" s="59" t="s">
        <v>3345</v>
      </c>
      <c r="E4450" s="78" t="s">
        <v>3344</v>
      </c>
      <c r="F4450" s="58" t="s">
        <v>3319</v>
      </c>
    </row>
    <row r="4451" spans="1:6">
      <c r="A4451" s="58" t="s">
        <v>2529</v>
      </c>
      <c r="B4451" s="58" t="s">
        <v>3319</v>
      </c>
      <c r="C4451" s="58" t="s">
        <v>224</v>
      </c>
      <c r="D4451" s="59" t="s">
        <v>3345</v>
      </c>
      <c r="E4451" s="78" t="s">
        <v>3344</v>
      </c>
      <c r="F4451" s="58" t="s">
        <v>3319</v>
      </c>
    </row>
    <row r="4452" spans="1:6">
      <c r="A4452" s="58" t="s">
        <v>810</v>
      </c>
      <c r="B4452" s="58" t="s">
        <v>3319</v>
      </c>
      <c r="C4452" s="58" t="s">
        <v>224</v>
      </c>
      <c r="D4452" s="59" t="s">
        <v>3345</v>
      </c>
      <c r="E4452" s="78" t="s">
        <v>3344</v>
      </c>
      <c r="F4452" s="58" t="s">
        <v>3319</v>
      </c>
    </row>
    <row r="4453" spans="1:6">
      <c r="A4453" s="58" t="s">
        <v>2105</v>
      </c>
      <c r="B4453" s="58" t="s">
        <v>3319</v>
      </c>
      <c r="C4453" s="58" t="s">
        <v>224</v>
      </c>
      <c r="D4453" s="59" t="s">
        <v>3345</v>
      </c>
      <c r="E4453" s="78" t="s">
        <v>3344</v>
      </c>
      <c r="F4453" s="58" t="s">
        <v>3319</v>
      </c>
    </row>
    <row r="4454" spans="1:6">
      <c r="A4454" s="58" t="s">
        <v>462</v>
      </c>
      <c r="B4454" s="58" t="s">
        <v>3319</v>
      </c>
      <c r="C4454" s="58" t="s">
        <v>224</v>
      </c>
      <c r="D4454" s="59" t="s">
        <v>3345</v>
      </c>
      <c r="E4454" s="78" t="s">
        <v>3344</v>
      </c>
      <c r="F4454" s="58" t="s">
        <v>3319</v>
      </c>
    </row>
    <row r="4455" spans="1:6">
      <c r="A4455" s="58" t="s">
        <v>3050</v>
      </c>
      <c r="B4455" s="58" t="s">
        <v>3319</v>
      </c>
      <c r="C4455" s="58" t="s">
        <v>224</v>
      </c>
      <c r="D4455" s="59" t="s">
        <v>3345</v>
      </c>
      <c r="E4455" s="78" t="s">
        <v>3344</v>
      </c>
      <c r="F4455" s="58" t="s">
        <v>3319</v>
      </c>
    </row>
    <row r="4456" spans="1:6">
      <c r="A4456" s="58" t="s">
        <v>2531</v>
      </c>
      <c r="B4456" s="58" t="s">
        <v>3319</v>
      </c>
      <c r="C4456" s="58" t="s">
        <v>224</v>
      </c>
      <c r="D4456" s="59" t="s">
        <v>3345</v>
      </c>
      <c r="E4456" s="78" t="s">
        <v>3344</v>
      </c>
      <c r="F4456" s="58" t="s">
        <v>3319</v>
      </c>
    </row>
    <row r="4457" spans="1:6">
      <c r="A4457" s="58" t="s">
        <v>346</v>
      </c>
      <c r="B4457" s="58" t="s">
        <v>3319</v>
      </c>
      <c r="C4457" s="58" t="s">
        <v>224</v>
      </c>
      <c r="D4457" s="59" t="s">
        <v>3345</v>
      </c>
      <c r="E4457" s="78" t="s">
        <v>3344</v>
      </c>
      <c r="F4457" s="58" t="s">
        <v>3319</v>
      </c>
    </row>
    <row r="4458" spans="1:6">
      <c r="A4458" s="58" t="s">
        <v>388</v>
      </c>
      <c r="B4458" s="58" t="s">
        <v>3319</v>
      </c>
      <c r="C4458" s="58" t="s">
        <v>224</v>
      </c>
      <c r="D4458" s="59" t="s">
        <v>3345</v>
      </c>
      <c r="E4458" s="78" t="s">
        <v>3344</v>
      </c>
      <c r="F4458" s="58" t="s">
        <v>3319</v>
      </c>
    </row>
    <row r="4459" spans="1:6">
      <c r="A4459" s="58" t="s">
        <v>440</v>
      </c>
      <c r="B4459" s="58" t="s">
        <v>3319</v>
      </c>
      <c r="C4459" s="58" t="s">
        <v>224</v>
      </c>
      <c r="D4459" s="59" t="s">
        <v>3345</v>
      </c>
      <c r="E4459" s="78" t="s">
        <v>3344</v>
      </c>
      <c r="F4459" s="58" t="s">
        <v>3319</v>
      </c>
    </row>
    <row r="4460" spans="1:6">
      <c r="A4460" s="58" t="s">
        <v>2109</v>
      </c>
      <c r="B4460" s="58" t="s">
        <v>3319</v>
      </c>
      <c r="C4460" s="58" t="s">
        <v>224</v>
      </c>
      <c r="D4460" s="59" t="s">
        <v>3345</v>
      </c>
      <c r="E4460" s="78" t="s">
        <v>3344</v>
      </c>
      <c r="F4460" s="58" t="s">
        <v>3319</v>
      </c>
    </row>
    <row r="4461" spans="1:6">
      <c r="A4461" s="58" t="s">
        <v>2165</v>
      </c>
      <c r="B4461" s="58" t="s">
        <v>3319</v>
      </c>
      <c r="C4461" s="58" t="s">
        <v>224</v>
      </c>
      <c r="D4461" s="59" t="s">
        <v>3345</v>
      </c>
      <c r="E4461" s="78" t="s">
        <v>3344</v>
      </c>
      <c r="F4461" s="58" t="s">
        <v>3319</v>
      </c>
    </row>
    <row r="4462" spans="1:6">
      <c r="A4462" s="58" t="s">
        <v>441</v>
      </c>
      <c r="B4462" s="58" t="s">
        <v>3319</v>
      </c>
      <c r="C4462" s="58" t="s">
        <v>224</v>
      </c>
      <c r="D4462" s="59" t="s">
        <v>3345</v>
      </c>
      <c r="E4462" s="78" t="s">
        <v>3344</v>
      </c>
      <c r="F4462" s="58" t="s">
        <v>3319</v>
      </c>
    </row>
    <row r="4463" spans="1:6">
      <c r="A4463" s="58" t="s">
        <v>3051</v>
      </c>
      <c r="B4463" s="58" t="s">
        <v>3319</v>
      </c>
      <c r="C4463" s="58" t="s">
        <v>224</v>
      </c>
      <c r="D4463" s="59" t="s">
        <v>3345</v>
      </c>
      <c r="E4463" s="78" t="s">
        <v>3344</v>
      </c>
      <c r="F4463" s="58" t="s">
        <v>3319</v>
      </c>
    </row>
    <row r="4464" spans="1:6">
      <c r="A4464" s="58" t="s">
        <v>3027</v>
      </c>
      <c r="B4464" s="58" t="s">
        <v>3319</v>
      </c>
      <c r="C4464" s="58" t="s">
        <v>224</v>
      </c>
      <c r="D4464" s="59" t="s">
        <v>3345</v>
      </c>
      <c r="E4464" s="78" t="s">
        <v>3344</v>
      </c>
      <c r="F4464" s="58" t="s">
        <v>3319</v>
      </c>
    </row>
    <row r="4465" spans="1:6">
      <c r="A4465" s="58" t="s">
        <v>450</v>
      </c>
      <c r="B4465" s="58" t="s">
        <v>3319</v>
      </c>
      <c r="C4465" s="58" t="s">
        <v>224</v>
      </c>
      <c r="D4465" s="59" t="s">
        <v>3345</v>
      </c>
      <c r="E4465" s="78" t="s">
        <v>3344</v>
      </c>
      <c r="F4465" s="58" t="s">
        <v>3319</v>
      </c>
    </row>
    <row r="4466" spans="1:6">
      <c r="A4466" s="58" t="s">
        <v>735</v>
      </c>
      <c r="B4466" s="58" t="s">
        <v>3319</v>
      </c>
      <c r="C4466" s="58" t="s">
        <v>224</v>
      </c>
      <c r="D4466" s="59" t="s">
        <v>3345</v>
      </c>
      <c r="E4466" s="78" t="s">
        <v>3344</v>
      </c>
      <c r="F4466" s="58" t="s">
        <v>3319</v>
      </c>
    </row>
    <row r="4467" spans="1:6">
      <c r="A4467" s="58" t="s">
        <v>2435</v>
      </c>
      <c r="B4467" s="58" t="s">
        <v>3319</v>
      </c>
      <c r="C4467" s="58" t="s">
        <v>224</v>
      </c>
      <c r="D4467" s="59" t="s">
        <v>3345</v>
      </c>
      <c r="E4467" s="78" t="s">
        <v>3344</v>
      </c>
      <c r="F4467" s="58" t="s">
        <v>3319</v>
      </c>
    </row>
    <row r="4468" spans="1:6">
      <c r="A4468" s="58" t="s">
        <v>606</v>
      </c>
      <c r="B4468" s="58" t="s">
        <v>3319</v>
      </c>
      <c r="C4468" s="58" t="s">
        <v>224</v>
      </c>
      <c r="D4468" s="59" t="s">
        <v>3345</v>
      </c>
      <c r="E4468" s="78" t="s">
        <v>3344</v>
      </c>
      <c r="F4468" s="58" t="s">
        <v>3319</v>
      </c>
    </row>
    <row r="4469" spans="1:6">
      <c r="A4469" s="58" t="s">
        <v>2091</v>
      </c>
      <c r="B4469" s="58" t="s">
        <v>3320</v>
      </c>
      <c r="C4469" s="58" t="s">
        <v>3350</v>
      </c>
      <c r="D4469" s="59" t="s">
        <v>3345</v>
      </c>
      <c r="E4469" s="78" t="s">
        <v>3344</v>
      </c>
      <c r="F4469" s="58" t="s">
        <v>3320</v>
      </c>
    </row>
    <row r="4470" spans="1:6">
      <c r="A4470" s="58" t="s">
        <v>1654</v>
      </c>
      <c r="B4470" s="58" t="s">
        <v>3320</v>
      </c>
      <c r="C4470" s="58" t="s">
        <v>3350</v>
      </c>
      <c r="D4470" s="59" t="s">
        <v>3345</v>
      </c>
      <c r="E4470" s="78" t="s">
        <v>3344</v>
      </c>
      <c r="F4470" s="58" t="s">
        <v>3320</v>
      </c>
    </row>
    <row r="4471" spans="1:6">
      <c r="A4471" s="58" t="s">
        <v>767</v>
      </c>
      <c r="B4471" s="58" t="s">
        <v>3320</v>
      </c>
      <c r="C4471" s="58" t="s">
        <v>3350</v>
      </c>
      <c r="D4471" s="59" t="s">
        <v>3345</v>
      </c>
      <c r="E4471" s="78" t="s">
        <v>3344</v>
      </c>
      <c r="F4471" s="58" t="s">
        <v>3320</v>
      </c>
    </row>
    <row r="4472" spans="1:6">
      <c r="A4472" s="58" t="s">
        <v>2145</v>
      </c>
      <c r="B4472" s="58" t="s">
        <v>3320</v>
      </c>
      <c r="C4472" s="58" t="s">
        <v>3350</v>
      </c>
      <c r="D4472" s="59" t="s">
        <v>3345</v>
      </c>
      <c r="E4472" s="78" t="s">
        <v>3344</v>
      </c>
      <c r="F4472" s="58" t="s">
        <v>3320</v>
      </c>
    </row>
    <row r="4473" spans="1:6">
      <c r="A4473" s="58" t="s">
        <v>2776</v>
      </c>
      <c r="B4473" s="58" t="s">
        <v>3320</v>
      </c>
      <c r="C4473" s="58" t="s">
        <v>3350</v>
      </c>
      <c r="D4473" s="59" t="s">
        <v>3345</v>
      </c>
      <c r="E4473" s="78" t="s">
        <v>3344</v>
      </c>
      <c r="F4473" s="58" t="s">
        <v>3320</v>
      </c>
    </row>
    <row r="4474" spans="1:6">
      <c r="A4474" s="58" t="s">
        <v>738</v>
      </c>
      <c r="B4474" s="58" t="s">
        <v>3320</v>
      </c>
      <c r="C4474" s="58" t="s">
        <v>3350</v>
      </c>
      <c r="D4474" s="59" t="s">
        <v>3345</v>
      </c>
      <c r="E4474" s="78" t="s">
        <v>3344</v>
      </c>
      <c r="F4474" s="58" t="s">
        <v>3320</v>
      </c>
    </row>
    <row r="4475" spans="1:6">
      <c r="A4475" s="58" t="s">
        <v>891</v>
      </c>
      <c r="B4475" s="58" t="s">
        <v>3320</v>
      </c>
      <c r="C4475" s="58" t="s">
        <v>3350</v>
      </c>
      <c r="D4475" s="59" t="s">
        <v>3345</v>
      </c>
      <c r="E4475" s="78" t="s">
        <v>3344</v>
      </c>
      <c r="F4475" s="58" t="s">
        <v>3320</v>
      </c>
    </row>
    <row r="4476" spans="1:6">
      <c r="A4476" s="58" t="s">
        <v>349</v>
      </c>
      <c r="B4476" s="58" t="s">
        <v>3320</v>
      </c>
      <c r="C4476" s="58" t="s">
        <v>3350</v>
      </c>
      <c r="D4476" s="59" t="s">
        <v>3345</v>
      </c>
      <c r="E4476" s="78" t="s">
        <v>3344</v>
      </c>
      <c r="F4476" s="58" t="s">
        <v>3320</v>
      </c>
    </row>
    <row r="4477" spans="1:6">
      <c r="A4477" s="58" t="s">
        <v>1655</v>
      </c>
      <c r="B4477" s="58" t="s">
        <v>3320</v>
      </c>
      <c r="C4477" s="58" t="s">
        <v>3350</v>
      </c>
      <c r="D4477" s="59" t="s">
        <v>3345</v>
      </c>
      <c r="E4477" s="78" t="s">
        <v>3344</v>
      </c>
      <c r="F4477" s="58" t="s">
        <v>3320</v>
      </c>
    </row>
    <row r="4478" spans="1:6">
      <c r="A4478" s="58" t="s">
        <v>363</v>
      </c>
      <c r="B4478" s="58" t="s">
        <v>3320</v>
      </c>
      <c r="C4478" s="58" t="s">
        <v>3350</v>
      </c>
      <c r="D4478" s="59" t="s">
        <v>3345</v>
      </c>
      <c r="E4478" s="78" t="s">
        <v>3344</v>
      </c>
      <c r="F4478" s="58" t="s">
        <v>3320</v>
      </c>
    </row>
    <row r="4479" spans="1:6">
      <c r="A4479" s="58" t="s">
        <v>2819</v>
      </c>
      <c r="B4479" s="58" t="s">
        <v>3320</v>
      </c>
      <c r="C4479" s="58" t="s">
        <v>3350</v>
      </c>
      <c r="D4479" s="59" t="s">
        <v>3345</v>
      </c>
      <c r="E4479" s="78" t="s">
        <v>3344</v>
      </c>
      <c r="F4479" s="58" t="s">
        <v>3320</v>
      </c>
    </row>
    <row r="4480" spans="1:6">
      <c r="A4480" s="58" t="s">
        <v>693</v>
      </c>
      <c r="B4480" s="58" t="s">
        <v>3320</v>
      </c>
      <c r="C4480" s="58" t="s">
        <v>3350</v>
      </c>
      <c r="D4480" s="59" t="s">
        <v>3345</v>
      </c>
      <c r="E4480" s="78" t="s">
        <v>3344</v>
      </c>
      <c r="F4480" s="58" t="s">
        <v>3320</v>
      </c>
    </row>
    <row r="4481" spans="1:6">
      <c r="A4481" s="58" t="s">
        <v>2773</v>
      </c>
      <c r="B4481" s="58" t="s">
        <v>3320</v>
      </c>
      <c r="C4481" s="58" t="s">
        <v>3350</v>
      </c>
      <c r="D4481" s="59" t="s">
        <v>3345</v>
      </c>
      <c r="E4481" s="78" t="s">
        <v>3344</v>
      </c>
      <c r="F4481" s="58" t="s">
        <v>3320</v>
      </c>
    </row>
    <row r="4482" spans="1:6">
      <c r="A4482" s="58" t="s">
        <v>902</v>
      </c>
      <c r="B4482" s="58" t="s">
        <v>3320</v>
      </c>
      <c r="C4482" s="58" t="s">
        <v>3350</v>
      </c>
      <c r="D4482" s="59" t="s">
        <v>3345</v>
      </c>
      <c r="E4482" s="78" t="s">
        <v>3344</v>
      </c>
      <c r="F4482" s="58" t="s">
        <v>3320</v>
      </c>
    </row>
    <row r="4483" spans="1:6">
      <c r="A4483" s="58" t="s">
        <v>340</v>
      </c>
      <c r="B4483" s="58" t="s">
        <v>3320</v>
      </c>
      <c r="C4483" s="58" t="s">
        <v>3350</v>
      </c>
      <c r="D4483" s="59" t="s">
        <v>3345</v>
      </c>
      <c r="E4483" s="78" t="s">
        <v>3344</v>
      </c>
      <c r="F4483" s="58" t="s">
        <v>3320</v>
      </c>
    </row>
    <row r="4484" spans="1:6">
      <c r="A4484" s="58" t="s">
        <v>3169</v>
      </c>
      <c r="B4484" s="58" t="s">
        <v>3320</v>
      </c>
      <c r="C4484" s="58" t="s">
        <v>3350</v>
      </c>
      <c r="D4484" s="59" t="s">
        <v>3345</v>
      </c>
      <c r="E4484" s="78" t="s">
        <v>3344</v>
      </c>
      <c r="F4484" s="58" t="s">
        <v>3320</v>
      </c>
    </row>
    <row r="4485" spans="1:6">
      <c r="A4485" s="58" t="s">
        <v>798</v>
      </c>
      <c r="B4485" s="58" t="s">
        <v>3320</v>
      </c>
      <c r="C4485" s="58" t="s">
        <v>3350</v>
      </c>
      <c r="D4485" s="59" t="s">
        <v>3345</v>
      </c>
      <c r="E4485" s="78" t="s">
        <v>3344</v>
      </c>
      <c r="F4485" s="58" t="s">
        <v>3320</v>
      </c>
    </row>
    <row r="4486" spans="1:6">
      <c r="A4486" s="58" t="s">
        <v>2148</v>
      </c>
      <c r="B4486" s="58" t="s">
        <v>3320</v>
      </c>
      <c r="C4486" s="58" t="s">
        <v>3350</v>
      </c>
      <c r="D4486" s="59" t="s">
        <v>3345</v>
      </c>
      <c r="E4486" s="78" t="s">
        <v>3344</v>
      </c>
      <c r="F4486" s="58" t="s">
        <v>3320</v>
      </c>
    </row>
    <row r="4487" spans="1:6">
      <c r="A4487" s="58" t="s">
        <v>845</v>
      </c>
      <c r="B4487" s="58" t="s">
        <v>3320</v>
      </c>
      <c r="C4487" s="58" t="s">
        <v>3350</v>
      </c>
      <c r="D4487" s="59" t="s">
        <v>3345</v>
      </c>
      <c r="E4487" s="78" t="s">
        <v>3344</v>
      </c>
      <c r="F4487" s="58" t="s">
        <v>3320</v>
      </c>
    </row>
    <row r="4488" spans="1:6">
      <c r="A4488" s="58" t="s">
        <v>290</v>
      </c>
      <c r="B4488" s="58" t="s">
        <v>3320</v>
      </c>
      <c r="C4488" s="58" t="s">
        <v>3350</v>
      </c>
      <c r="D4488" s="59" t="s">
        <v>3345</v>
      </c>
      <c r="E4488" s="78" t="s">
        <v>3344</v>
      </c>
      <c r="F4488" s="58" t="s">
        <v>3320</v>
      </c>
    </row>
    <row r="4489" spans="1:6">
      <c r="A4489" s="58" t="s">
        <v>582</v>
      </c>
      <c r="B4489" s="58" t="s">
        <v>3320</v>
      </c>
      <c r="C4489" s="58" t="s">
        <v>3350</v>
      </c>
      <c r="D4489" s="59" t="s">
        <v>3345</v>
      </c>
      <c r="E4489" s="78" t="s">
        <v>3344</v>
      </c>
      <c r="F4489" s="58" t="s">
        <v>3320</v>
      </c>
    </row>
    <row r="4490" spans="1:6">
      <c r="A4490" s="58" t="s">
        <v>180</v>
      </c>
      <c r="B4490" s="58" t="s">
        <v>3320</v>
      </c>
      <c r="C4490" s="58" t="s">
        <v>3350</v>
      </c>
      <c r="D4490" s="59" t="s">
        <v>3345</v>
      </c>
      <c r="E4490" s="78" t="s">
        <v>3344</v>
      </c>
      <c r="F4490" s="58" t="s">
        <v>3320</v>
      </c>
    </row>
    <row r="4491" spans="1:6">
      <c r="A4491" s="58" t="s">
        <v>485</v>
      </c>
      <c r="B4491" s="58" t="s">
        <v>3320</v>
      </c>
      <c r="C4491" s="58" t="s">
        <v>3350</v>
      </c>
      <c r="D4491" s="59" t="s">
        <v>3345</v>
      </c>
      <c r="E4491" s="78" t="s">
        <v>3344</v>
      </c>
      <c r="F4491" s="58" t="s">
        <v>3320</v>
      </c>
    </row>
    <row r="4492" spans="1:6">
      <c r="A4492" s="58" t="s">
        <v>858</v>
      </c>
      <c r="B4492" s="58" t="s">
        <v>3320</v>
      </c>
      <c r="C4492" s="58" t="s">
        <v>3350</v>
      </c>
      <c r="D4492" s="59" t="s">
        <v>3345</v>
      </c>
      <c r="E4492" s="78" t="s">
        <v>3344</v>
      </c>
      <c r="F4492" s="58" t="s">
        <v>3320</v>
      </c>
    </row>
    <row r="4493" spans="1:6">
      <c r="A4493" s="58" t="s">
        <v>2099</v>
      </c>
      <c r="B4493" s="58" t="s">
        <v>3320</v>
      </c>
      <c r="C4493" s="58" t="s">
        <v>3350</v>
      </c>
      <c r="D4493" s="59" t="s">
        <v>3345</v>
      </c>
      <c r="E4493" s="78" t="s">
        <v>3344</v>
      </c>
      <c r="F4493" s="58" t="s">
        <v>3320</v>
      </c>
    </row>
    <row r="4494" spans="1:6">
      <c r="A4494" s="58" t="s">
        <v>1605</v>
      </c>
      <c r="B4494" s="58" t="s">
        <v>3320</v>
      </c>
      <c r="C4494" s="58" t="s">
        <v>3350</v>
      </c>
      <c r="D4494" s="59" t="s">
        <v>3345</v>
      </c>
      <c r="E4494" s="78" t="s">
        <v>3344</v>
      </c>
      <c r="F4494" s="58" t="s">
        <v>3320</v>
      </c>
    </row>
    <row r="4495" spans="1:6">
      <c r="A4495" s="58" t="s">
        <v>775</v>
      </c>
      <c r="B4495" s="58" t="s">
        <v>3320</v>
      </c>
      <c r="C4495" s="58" t="s">
        <v>3350</v>
      </c>
      <c r="D4495" s="59" t="s">
        <v>3345</v>
      </c>
      <c r="E4495" s="78" t="s">
        <v>3344</v>
      </c>
      <c r="F4495" s="58" t="s">
        <v>3320</v>
      </c>
    </row>
    <row r="4496" spans="1:6">
      <c r="A4496" s="58" t="s">
        <v>428</v>
      </c>
      <c r="B4496" s="58" t="s">
        <v>3320</v>
      </c>
      <c r="C4496" s="58" t="s">
        <v>3350</v>
      </c>
      <c r="D4496" s="59" t="s">
        <v>3345</v>
      </c>
      <c r="E4496" s="78" t="s">
        <v>3344</v>
      </c>
      <c r="F4496" s="58" t="s">
        <v>3320</v>
      </c>
    </row>
    <row r="4497" spans="1:6">
      <c r="A4497" s="58" t="s">
        <v>175</v>
      </c>
      <c r="B4497" s="58" t="s">
        <v>3320</v>
      </c>
      <c r="C4497" s="58" t="s">
        <v>3350</v>
      </c>
      <c r="D4497" s="59" t="s">
        <v>3345</v>
      </c>
      <c r="E4497" s="78" t="s">
        <v>3344</v>
      </c>
      <c r="F4497" s="58" t="s">
        <v>3320</v>
      </c>
    </row>
    <row r="4498" spans="1:6">
      <c r="A4498" s="58" t="s">
        <v>794</v>
      </c>
      <c r="B4498" s="58" t="s">
        <v>3320</v>
      </c>
      <c r="C4498" s="58" t="s">
        <v>3350</v>
      </c>
      <c r="D4498" s="59" t="s">
        <v>3345</v>
      </c>
      <c r="E4498" s="78" t="s">
        <v>3344</v>
      </c>
      <c r="F4498" s="58" t="s">
        <v>3320</v>
      </c>
    </row>
    <row r="4499" spans="1:6">
      <c r="A4499" s="58" t="s">
        <v>2153</v>
      </c>
      <c r="B4499" s="58" t="s">
        <v>3320</v>
      </c>
      <c r="C4499" s="58" t="s">
        <v>3350</v>
      </c>
      <c r="D4499" s="59" t="s">
        <v>3345</v>
      </c>
      <c r="E4499" s="78" t="s">
        <v>3344</v>
      </c>
      <c r="F4499" s="58" t="s">
        <v>3320</v>
      </c>
    </row>
    <row r="4500" spans="1:6">
      <c r="A4500" s="58" t="s">
        <v>646</v>
      </c>
      <c r="B4500" s="58" t="s">
        <v>3320</v>
      </c>
      <c r="C4500" s="58" t="s">
        <v>3350</v>
      </c>
      <c r="D4500" s="59" t="s">
        <v>3345</v>
      </c>
      <c r="E4500" s="78" t="s">
        <v>3344</v>
      </c>
      <c r="F4500" s="58" t="s">
        <v>3320</v>
      </c>
    </row>
    <row r="4501" spans="1:6">
      <c r="A4501" s="58" t="s">
        <v>2915</v>
      </c>
      <c r="B4501" s="58" t="s">
        <v>3320</v>
      </c>
      <c r="C4501" s="58" t="s">
        <v>3350</v>
      </c>
      <c r="D4501" s="59" t="s">
        <v>3345</v>
      </c>
      <c r="E4501" s="78" t="s">
        <v>3344</v>
      </c>
      <c r="F4501" s="58" t="s">
        <v>3320</v>
      </c>
    </row>
    <row r="4502" spans="1:6">
      <c r="A4502" s="58" t="s">
        <v>458</v>
      </c>
      <c r="B4502" s="58" t="s">
        <v>3320</v>
      </c>
      <c r="C4502" s="58" t="s">
        <v>3350</v>
      </c>
      <c r="D4502" s="59" t="s">
        <v>3345</v>
      </c>
      <c r="E4502" s="78" t="s">
        <v>3344</v>
      </c>
      <c r="F4502" s="58" t="s">
        <v>3320</v>
      </c>
    </row>
    <row r="4503" spans="1:6">
      <c r="A4503" s="58" t="s">
        <v>920</v>
      </c>
      <c r="B4503" s="58" t="s">
        <v>3320</v>
      </c>
      <c r="C4503" s="58" t="s">
        <v>3350</v>
      </c>
      <c r="D4503" s="59" t="s">
        <v>3345</v>
      </c>
      <c r="E4503" s="78" t="s">
        <v>3344</v>
      </c>
      <c r="F4503" s="58" t="s">
        <v>3320</v>
      </c>
    </row>
    <row r="4504" spans="1:6">
      <c r="A4504" s="58" t="s">
        <v>1659</v>
      </c>
      <c r="B4504" s="58" t="s">
        <v>3320</v>
      </c>
      <c r="C4504" s="58" t="s">
        <v>165</v>
      </c>
      <c r="D4504" s="59" t="s">
        <v>3345</v>
      </c>
      <c r="E4504" s="78" t="s">
        <v>3344</v>
      </c>
      <c r="F4504" s="58" t="s">
        <v>3320</v>
      </c>
    </row>
    <row r="4505" spans="1:6">
      <c r="A4505" s="58" t="s">
        <v>3138</v>
      </c>
      <c r="B4505" s="58" t="s">
        <v>3320</v>
      </c>
      <c r="C4505" s="58" t="s">
        <v>165</v>
      </c>
      <c r="D4505" s="59" t="s">
        <v>3345</v>
      </c>
      <c r="E4505" s="78" t="s">
        <v>3344</v>
      </c>
      <c r="F4505" s="58" t="s">
        <v>3320</v>
      </c>
    </row>
    <row r="4506" spans="1:6">
      <c r="A4506" s="58" t="s">
        <v>459</v>
      </c>
      <c r="B4506" s="58" t="s">
        <v>3320</v>
      </c>
      <c r="C4506" s="58" t="s">
        <v>165</v>
      </c>
      <c r="D4506" s="59" t="s">
        <v>3345</v>
      </c>
      <c r="E4506" s="78" t="s">
        <v>3344</v>
      </c>
      <c r="F4506" s="58" t="s">
        <v>3320</v>
      </c>
    </row>
    <row r="4507" spans="1:6">
      <c r="A4507" s="58" t="s">
        <v>365</v>
      </c>
      <c r="B4507" s="58" t="s">
        <v>3320</v>
      </c>
      <c r="C4507" s="58" t="s">
        <v>165</v>
      </c>
      <c r="D4507" s="59" t="s">
        <v>3345</v>
      </c>
      <c r="E4507" s="78" t="s">
        <v>3344</v>
      </c>
      <c r="F4507" s="58" t="s">
        <v>3320</v>
      </c>
    </row>
    <row r="4508" spans="1:6">
      <c r="A4508" s="58" t="s">
        <v>2983</v>
      </c>
      <c r="B4508" s="58" t="s">
        <v>3320</v>
      </c>
      <c r="C4508" s="58" t="s">
        <v>165</v>
      </c>
      <c r="D4508" s="59" t="s">
        <v>3345</v>
      </c>
      <c r="E4508" s="78" t="s">
        <v>3344</v>
      </c>
      <c r="F4508" s="58" t="s">
        <v>3320</v>
      </c>
    </row>
    <row r="4509" spans="1:6">
      <c r="A4509" s="58" t="s">
        <v>183</v>
      </c>
      <c r="B4509" s="58" t="s">
        <v>3320</v>
      </c>
      <c r="C4509" s="58" t="s">
        <v>165</v>
      </c>
      <c r="D4509" s="59" t="s">
        <v>3345</v>
      </c>
      <c r="E4509" s="78" t="s">
        <v>3344</v>
      </c>
      <c r="F4509" s="58" t="s">
        <v>3320</v>
      </c>
    </row>
    <row r="4510" spans="1:6">
      <c r="A4510" s="58" t="s">
        <v>237</v>
      </c>
      <c r="B4510" s="58" t="s">
        <v>3320</v>
      </c>
      <c r="C4510" s="58" t="s">
        <v>165</v>
      </c>
      <c r="D4510" s="59" t="s">
        <v>3345</v>
      </c>
      <c r="E4510" s="78" t="s">
        <v>3344</v>
      </c>
      <c r="F4510" s="58" t="s">
        <v>3320</v>
      </c>
    </row>
    <row r="4511" spans="1:6">
      <c r="A4511" s="58" t="s">
        <v>2440</v>
      </c>
      <c r="B4511" s="58" t="s">
        <v>3320</v>
      </c>
      <c r="C4511" s="58" t="s">
        <v>165</v>
      </c>
      <c r="D4511" s="59" t="s">
        <v>3345</v>
      </c>
      <c r="E4511" s="78" t="s">
        <v>3344</v>
      </c>
      <c r="F4511" s="58" t="s">
        <v>3320</v>
      </c>
    </row>
    <row r="4512" spans="1:6">
      <c r="A4512" s="58" t="s">
        <v>578</v>
      </c>
      <c r="B4512" s="58" t="s">
        <v>3320</v>
      </c>
      <c r="C4512" s="58" t="s">
        <v>165</v>
      </c>
      <c r="D4512" s="59" t="s">
        <v>3345</v>
      </c>
      <c r="E4512" s="78" t="s">
        <v>3344</v>
      </c>
      <c r="F4512" s="58" t="s">
        <v>3320</v>
      </c>
    </row>
    <row r="4513" spans="1:6">
      <c r="A4513" s="58" t="s">
        <v>2154</v>
      </c>
      <c r="B4513" s="58" t="s">
        <v>3320</v>
      </c>
      <c r="C4513" s="58" t="s">
        <v>165</v>
      </c>
      <c r="D4513" s="59" t="s">
        <v>3345</v>
      </c>
      <c r="E4513" s="78" t="s">
        <v>3344</v>
      </c>
      <c r="F4513" s="58" t="s">
        <v>3320</v>
      </c>
    </row>
    <row r="4514" spans="1:6">
      <c r="A4514" s="58" t="s">
        <v>2917</v>
      </c>
      <c r="B4514" s="58" t="s">
        <v>3320</v>
      </c>
      <c r="C4514" s="58" t="s">
        <v>165</v>
      </c>
      <c r="D4514" s="59" t="s">
        <v>3345</v>
      </c>
      <c r="E4514" s="78" t="s">
        <v>3344</v>
      </c>
      <c r="F4514" s="58" t="s">
        <v>3320</v>
      </c>
    </row>
    <row r="4515" spans="1:6">
      <c r="A4515" s="58" t="s">
        <v>470</v>
      </c>
      <c r="B4515" s="58" t="s">
        <v>3320</v>
      </c>
      <c r="C4515" s="58" t="s">
        <v>165</v>
      </c>
      <c r="D4515" s="59" t="s">
        <v>3345</v>
      </c>
      <c r="E4515" s="78" t="s">
        <v>3344</v>
      </c>
      <c r="F4515" s="58" t="s">
        <v>3320</v>
      </c>
    </row>
    <row r="4516" spans="1:6">
      <c r="A4516" s="58" t="s">
        <v>2827</v>
      </c>
      <c r="B4516" s="58" t="s">
        <v>3320</v>
      </c>
      <c r="C4516" s="58" t="s">
        <v>165</v>
      </c>
      <c r="D4516" s="59" t="s">
        <v>3345</v>
      </c>
      <c r="E4516" s="78" t="s">
        <v>3344</v>
      </c>
      <c r="F4516" s="58" t="s">
        <v>3320</v>
      </c>
    </row>
    <row r="4517" spans="1:6">
      <c r="A4517" s="58" t="s">
        <v>386</v>
      </c>
      <c r="B4517" s="58" t="s">
        <v>3320</v>
      </c>
      <c r="C4517" s="58" t="s">
        <v>165</v>
      </c>
      <c r="D4517" s="59" t="s">
        <v>3345</v>
      </c>
      <c r="E4517" s="78" t="s">
        <v>3344</v>
      </c>
      <c r="F4517" s="58" t="s">
        <v>3320</v>
      </c>
    </row>
    <row r="4518" spans="1:6">
      <c r="A4518" s="58" t="s">
        <v>795</v>
      </c>
      <c r="B4518" s="58" t="s">
        <v>3320</v>
      </c>
      <c r="C4518" s="58" t="s">
        <v>165</v>
      </c>
      <c r="D4518" s="59" t="s">
        <v>3345</v>
      </c>
      <c r="E4518" s="78" t="s">
        <v>3344</v>
      </c>
      <c r="F4518" s="58" t="s">
        <v>3320</v>
      </c>
    </row>
    <row r="4519" spans="1:6">
      <c r="A4519" s="58" t="s">
        <v>460</v>
      </c>
      <c r="B4519" s="58" t="s">
        <v>3320</v>
      </c>
      <c r="C4519" s="58" t="s">
        <v>165</v>
      </c>
      <c r="D4519" s="59" t="s">
        <v>3345</v>
      </c>
      <c r="E4519" s="78" t="s">
        <v>3344</v>
      </c>
      <c r="F4519" s="58" t="s">
        <v>3320</v>
      </c>
    </row>
    <row r="4520" spans="1:6">
      <c r="A4520" s="58" t="s">
        <v>461</v>
      </c>
      <c r="B4520" s="58" t="s">
        <v>3320</v>
      </c>
      <c r="C4520" s="58" t="s">
        <v>165</v>
      </c>
      <c r="D4520" s="59" t="s">
        <v>3345</v>
      </c>
      <c r="E4520" s="78" t="s">
        <v>3344</v>
      </c>
      <c r="F4520" s="58" t="s">
        <v>3320</v>
      </c>
    </row>
    <row r="4521" spans="1:6">
      <c r="A4521" s="58" t="s">
        <v>2156</v>
      </c>
      <c r="B4521" s="58" t="s">
        <v>3320</v>
      </c>
      <c r="C4521" s="58" t="s">
        <v>165</v>
      </c>
      <c r="D4521" s="59" t="s">
        <v>3345</v>
      </c>
      <c r="E4521" s="78" t="s">
        <v>3344</v>
      </c>
      <c r="F4521" s="58" t="s">
        <v>3320</v>
      </c>
    </row>
    <row r="4522" spans="1:6">
      <c r="A4522" s="58" t="s">
        <v>889</v>
      </c>
      <c r="B4522" s="58" t="s">
        <v>3320</v>
      </c>
      <c r="C4522" s="58" t="s">
        <v>165</v>
      </c>
      <c r="D4522" s="59" t="s">
        <v>3345</v>
      </c>
      <c r="E4522" s="78" t="s">
        <v>3344</v>
      </c>
      <c r="F4522" s="58" t="s">
        <v>3320</v>
      </c>
    </row>
    <row r="4523" spans="1:6">
      <c r="A4523" s="58" t="s">
        <v>701</v>
      </c>
      <c r="B4523" s="58" t="s">
        <v>3320</v>
      </c>
      <c r="C4523" s="58" t="s">
        <v>165</v>
      </c>
      <c r="D4523" s="59" t="s">
        <v>3345</v>
      </c>
      <c r="E4523" s="78" t="s">
        <v>3344</v>
      </c>
      <c r="F4523" s="58" t="s">
        <v>3320</v>
      </c>
    </row>
    <row r="4524" spans="1:6">
      <c r="A4524" s="58" t="s">
        <v>3182</v>
      </c>
      <c r="B4524" s="58" t="s">
        <v>3320</v>
      </c>
      <c r="C4524" s="58" t="s">
        <v>165</v>
      </c>
      <c r="D4524" s="59" t="s">
        <v>3345</v>
      </c>
      <c r="E4524" s="78" t="s">
        <v>3344</v>
      </c>
      <c r="F4524" s="58" t="s">
        <v>3320</v>
      </c>
    </row>
    <row r="4525" spans="1:6">
      <c r="A4525" s="58" t="s">
        <v>2775</v>
      </c>
      <c r="B4525" s="58" t="s">
        <v>3320</v>
      </c>
      <c r="C4525" s="58" t="s">
        <v>165</v>
      </c>
      <c r="D4525" s="59" t="s">
        <v>3345</v>
      </c>
      <c r="E4525" s="78" t="s">
        <v>3344</v>
      </c>
      <c r="F4525" s="58" t="s">
        <v>3320</v>
      </c>
    </row>
    <row r="4526" spans="1:6">
      <c r="A4526" s="58" t="s">
        <v>367</v>
      </c>
      <c r="B4526" s="58" t="s">
        <v>3320</v>
      </c>
      <c r="C4526" s="58" t="s">
        <v>165</v>
      </c>
      <c r="D4526" s="59" t="s">
        <v>3345</v>
      </c>
      <c r="E4526" s="78" t="s">
        <v>3344</v>
      </c>
      <c r="F4526" s="58" t="s">
        <v>3320</v>
      </c>
    </row>
    <row r="4527" spans="1:6">
      <c r="A4527" s="58" t="s">
        <v>853</v>
      </c>
      <c r="B4527" s="58" t="s">
        <v>3320</v>
      </c>
      <c r="C4527" s="58" t="s">
        <v>165</v>
      </c>
      <c r="D4527" s="59" t="s">
        <v>3345</v>
      </c>
      <c r="E4527" s="78" t="s">
        <v>3344</v>
      </c>
      <c r="F4527" s="58" t="s">
        <v>3320</v>
      </c>
    </row>
    <row r="4528" spans="1:6">
      <c r="A4528" s="58" t="s">
        <v>604</v>
      </c>
      <c r="B4528" s="58" t="s">
        <v>3320</v>
      </c>
      <c r="C4528" s="58" t="s">
        <v>165</v>
      </c>
      <c r="D4528" s="59" t="s">
        <v>3345</v>
      </c>
      <c r="E4528" s="78" t="s">
        <v>3344</v>
      </c>
      <c r="F4528" s="58" t="s">
        <v>3320</v>
      </c>
    </row>
    <row r="4529" spans="1:6">
      <c r="A4529" s="58" t="s">
        <v>389</v>
      </c>
      <c r="B4529" s="58" t="s">
        <v>3320</v>
      </c>
      <c r="C4529" s="58" t="s">
        <v>165</v>
      </c>
      <c r="D4529" s="59" t="s">
        <v>3345</v>
      </c>
      <c r="E4529" s="78" t="s">
        <v>3344</v>
      </c>
      <c r="F4529" s="58" t="s">
        <v>3320</v>
      </c>
    </row>
    <row r="4530" spans="1:6">
      <c r="A4530" s="58" t="s">
        <v>878</v>
      </c>
      <c r="B4530" s="58" t="s">
        <v>3320</v>
      </c>
      <c r="C4530" s="58" t="s">
        <v>165</v>
      </c>
      <c r="D4530" s="59" t="s">
        <v>3345</v>
      </c>
      <c r="E4530" s="78" t="s">
        <v>3344</v>
      </c>
      <c r="F4530" s="58" t="s">
        <v>3320</v>
      </c>
    </row>
    <row r="4531" spans="1:6">
      <c r="A4531" s="58" t="s">
        <v>2902</v>
      </c>
      <c r="B4531" s="58" t="s">
        <v>3320</v>
      </c>
      <c r="C4531" s="58" t="s">
        <v>165</v>
      </c>
      <c r="D4531" s="59" t="s">
        <v>3345</v>
      </c>
      <c r="E4531" s="78" t="s">
        <v>3344</v>
      </c>
      <c r="F4531" s="58" t="s">
        <v>3320</v>
      </c>
    </row>
    <row r="4532" spans="1:6">
      <c r="A4532" s="58" t="s">
        <v>2890</v>
      </c>
      <c r="B4532" s="58" t="s">
        <v>3320</v>
      </c>
      <c r="C4532" s="58" t="s">
        <v>165</v>
      </c>
      <c r="D4532" s="59" t="s">
        <v>3345</v>
      </c>
      <c r="E4532" s="78" t="s">
        <v>3344</v>
      </c>
      <c r="F4532" s="58" t="s">
        <v>3320</v>
      </c>
    </row>
    <row r="4533" spans="1:6">
      <c r="A4533" s="58" t="s">
        <v>2158</v>
      </c>
      <c r="B4533" s="58" t="s">
        <v>3320</v>
      </c>
      <c r="C4533" s="58" t="s">
        <v>165</v>
      </c>
      <c r="D4533" s="59" t="s">
        <v>3345</v>
      </c>
      <c r="E4533" s="78" t="s">
        <v>3344</v>
      </c>
      <c r="F4533" s="58" t="s">
        <v>3320</v>
      </c>
    </row>
    <row r="4534" spans="1:6">
      <c r="A4534" s="58" t="s">
        <v>370</v>
      </c>
      <c r="B4534" s="58" t="s">
        <v>3320</v>
      </c>
      <c r="C4534" s="58" t="s">
        <v>165</v>
      </c>
      <c r="D4534" s="59" t="s">
        <v>3345</v>
      </c>
      <c r="E4534" s="78" t="s">
        <v>3344</v>
      </c>
      <c r="F4534" s="58" t="s">
        <v>3320</v>
      </c>
    </row>
    <row r="4535" spans="1:6">
      <c r="A4535" s="58" t="s">
        <v>898</v>
      </c>
      <c r="B4535" s="58" t="s">
        <v>3320</v>
      </c>
      <c r="C4535" s="58" t="s">
        <v>165</v>
      </c>
      <c r="D4535" s="59" t="s">
        <v>3345</v>
      </c>
      <c r="E4535" s="78" t="s">
        <v>3344</v>
      </c>
      <c r="F4535" s="58" t="s">
        <v>3320</v>
      </c>
    </row>
    <row r="4536" spans="1:6">
      <c r="A4536" s="58" t="s">
        <v>781</v>
      </c>
      <c r="B4536" s="58" t="s">
        <v>3320</v>
      </c>
      <c r="C4536" s="58" t="s">
        <v>165</v>
      </c>
      <c r="D4536" s="59" t="s">
        <v>3345</v>
      </c>
      <c r="E4536" s="78" t="s">
        <v>3344</v>
      </c>
      <c r="F4536" s="58" t="s">
        <v>3320</v>
      </c>
    </row>
    <row r="4537" spans="1:6">
      <c r="A4537" s="58" t="s">
        <v>2161</v>
      </c>
      <c r="B4537" s="58" t="s">
        <v>3320</v>
      </c>
      <c r="C4537" s="58" t="s">
        <v>165</v>
      </c>
      <c r="D4537" s="59" t="s">
        <v>3345</v>
      </c>
      <c r="E4537" s="78" t="s">
        <v>3344</v>
      </c>
      <c r="F4537" s="58" t="s">
        <v>3320</v>
      </c>
    </row>
    <row r="4538" spans="1:6">
      <c r="A4538" s="58" t="s">
        <v>403</v>
      </c>
      <c r="B4538" s="58" t="s">
        <v>3321</v>
      </c>
      <c r="C4538" s="58" t="s">
        <v>215</v>
      </c>
      <c r="D4538" s="59" t="s">
        <v>3345</v>
      </c>
      <c r="E4538" s="78" t="s">
        <v>3344</v>
      </c>
      <c r="F4538" s="58" t="s">
        <v>3321</v>
      </c>
    </row>
    <row r="4539" spans="1:6">
      <c r="A4539" s="58" t="s">
        <v>475</v>
      </c>
      <c r="B4539" s="58" t="s">
        <v>3321</v>
      </c>
      <c r="C4539" s="58" t="s">
        <v>215</v>
      </c>
      <c r="D4539" s="59" t="s">
        <v>3345</v>
      </c>
      <c r="E4539" s="78" t="s">
        <v>3344</v>
      </c>
      <c r="F4539" s="58" t="s">
        <v>3321</v>
      </c>
    </row>
    <row r="4540" spans="1:6">
      <c r="A4540" s="58" t="s">
        <v>590</v>
      </c>
      <c r="B4540" s="58" t="s">
        <v>3321</v>
      </c>
      <c r="C4540" s="58" t="s">
        <v>215</v>
      </c>
      <c r="D4540" s="59" t="s">
        <v>3345</v>
      </c>
      <c r="E4540" s="78" t="s">
        <v>3344</v>
      </c>
      <c r="F4540" s="58" t="s">
        <v>3321</v>
      </c>
    </row>
    <row r="4541" spans="1:6">
      <c r="A4541" s="58" t="s">
        <v>532</v>
      </c>
      <c r="B4541" s="58" t="s">
        <v>3321</v>
      </c>
      <c r="C4541" s="58" t="s">
        <v>215</v>
      </c>
      <c r="D4541" s="59" t="s">
        <v>3345</v>
      </c>
      <c r="E4541" s="78" t="s">
        <v>3344</v>
      </c>
      <c r="F4541" s="58" t="s">
        <v>3321</v>
      </c>
    </row>
    <row r="4542" spans="1:6">
      <c r="A4542" s="58" t="s">
        <v>2092</v>
      </c>
      <c r="B4542" s="58" t="s">
        <v>3321</v>
      </c>
      <c r="C4542" s="58" t="s">
        <v>215</v>
      </c>
      <c r="D4542" s="59" t="s">
        <v>3345</v>
      </c>
      <c r="E4542" s="78" t="s">
        <v>3344</v>
      </c>
      <c r="F4542" s="58" t="s">
        <v>3321</v>
      </c>
    </row>
    <row r="4543" spans="1:6">
      <c r="A4543" s="58" t="s">
        <v>476</v>
      </c>
      <c r="B4543" s="58" t="s">
        <v>3321</v>
      </c>
      <c r="C4543" s="58" t="s">
        <v>215</v>
      </c>
      <c r="D4543" s="59" t="s">
        <v>3345</v>
      </c>
      <c r="E4543" s="78" t="s">
        <v>3344</v>
      </c>
      <c r="F4543" s="58" t="s">
        <v>3321</v>
      </c>
    </row>
    <row r="4544" spans="1:6">
      <c r="A4544" s="58" t="s">
        <v>2558</v>
      </c>
      <c r="B4544" s="58" t="s">
        <v>3321</v>
      </c>
      <c r="C4544" s="58" t="s">
        <v>215</v>
      </c>
      <c r="D4544" s="59" t="s">
        <v>3345</v>
      </c>
      <c r="E4544" s="78" t="s">
        <v>3344</v>
      </c>
      <c r="F4544" s="58" t="s">
        <v>3321</v>
      </c>
    </row>
    <row r="4545" spans="1:6">
      <c r="A4545" s="58" t="s">
        <v>221</v>
      </c>
      <c r="B4545" s="58" t="s">
        <v>3321</v>
      </c>
      <c r="C4545" s="58" t="s">
        <v>215</v>
      </c>
      <c r="D4545" s="59" t="s">
        <v>3345</v>
      </c>
      <c r="E4545" s="78" t="s">
        <v>3344</v>
      </c>
      <c r="F4545" s="58" t="s">
        <v>3321</v>
      </c>
    </row>
    <row r="4546" spans="1:6">
      <c r="A4546" s="58" t="s">
        <v>421</v>
      </c>
      <c r="B4546" s="58" t="s">
        <v>3321</v>
      </c>
      <c r="C4546" s="58" t="s">
        <v>215</v>
      </c>
      <c r="D4546" s="59" t="s">
        <v>3345</v>
      </c>
      <c r="E4546" s="78" t="s">
        <v>3344</v>
      </c>
      <c r="F4546" s="58" t="s">
        <v>3321</v>
      </c>
    </row>
    <row r="4547" spans="1:6">
      <c r="A4547" s="58" t="s">
        <v>2133</v>
      </c>
      <c r="B4547" s="58" t="s">
        <v>3321</v>
      </c>
      <c r="C4547" s="58" t="s">
        <v>215</v>
      </c>
      <c r="D4547" s="59" t="s">
        <v>3345</v>
      </c>
      <c r="E4547" s="78" t="s">
        <v>3344</v>
      </c>
      <c r="F4547" s="58" t="s">
        <v>3321</v>
      </c>
    </row>
    <row r="4548" spans="1:6">
      <c r="A4548" s="58" t="s">
        <v>3251</v>
      </c>
      <c r="B4548" s="58" t="s">
        <v>3321</v>
      </c>
      <c r="C4548" s="58" t="s">
        <v>215</v>
      </c>
      <c r="D4548" s="59" t="s">
        <v>3345</v>
      </c>
      <c r="E4548" s="78" t="s">
        <v>3344</v>
      </c>
      <c r="F4548" s="58" t="s">
        <v>3321</v>
      </c>
    </row>
    <row r="4549" spans="1:6">
      <c r="A4549" s="58" t="s">
        <v>477</v>
      </c>
      <c r="B4549" s="58" t="s">
        <v>3321</v>
      </c>
      <c r="C4549" s="58" t="s">
        <v>215</v>
      </c>
      <c r="D4549" s="59" t="s">
        <v>3345</v>
      </c>
      <c r="E4549" s="78" t="s">
        <v>3344</v>
      </c>
      <c r="F4549" s="58" t="s">
        <v>3321</v>
      </c>
    </row>
    <row r="4550" spans="1:6">
      <c r="A4550" s="58" t="s">
        <v>568</v>
      </c>
      <c r="B4550" s="58" t="s">
        <v>3321</v>
      </c>
      <c r="C4550" s="58" t="s">
        <v>215</v>
      </c>
      <c r="D4550" s="59" t="s">
        <v>3345</v>
      </c>
      <c r="E4550" s="78" t="s">
        <v>3344</v>
      </c>
      <c r="F4550" s="58" t="s">
        <v>3321</v>
      </c>
    </row>
    <row r="4551" spans="1:6">
      <c r="A4551" s="58" t="s">
        <v>2093</v>
      </c>
      <c r="B4551" s="58" t="s">
        <v>3321</v>
      </c>
      <c r="C4551" s="58" t="s">
        <v>215</v>
      </c>
      <c r="D4551" s="59" t="s">
        <v>3345</v>
      </c>
      <c r="E4551" s="78" t="s">
        <v>3344</v>
      </c>
      <c r="F4551" s="58" t="s">
        <v>3321</v>
      </c>
    </row>
    <row r="4552" spans="1:6">
      <c r="A4552" s="58" t="s">
        <v>174</v>
      </c>
      <c r="B4552" s="58" t="s">
        <v>3321</v>
      </c>
      <c r="C4552" s="58" t="s">
        <v>215</v>
      </c>
      <c r="D4552" s="59" t="s">
        <v>3345</v>
      </c>
      <c r="E4552" s="78" t="s">
        <v>3344</v>
      </c>
      <c r="F4552" s="58" t="s">
        <v>3321</v>
      </c>
    </row>
    <row r="4553" spans="1:6">
      <c r="A4553" s="58" t="s">
        <v>407</v>
      </c>
      <c r="B4553" s="58" t="s">
        <v>3321</v>
      </c>
      <c r="C4553" s="58" t="s">
        <v>215</v>
      </c>
      <c r="D4553" s="59" t="s">
        <v>3345</v>
      </c>
      <c r="E4553" s="78" t="s">
        <v>3344</v>
      </c>
      <c r="F4553" s="58" t="s">
        <v>3321</v>
      </c>
    </row>
    <row r="4554" spans="1:6">
      <c r="A4554" s="58" t="s">
        <v>913</v>
      </c>
      <c r="B4554" s="58" t="s">
        <v>3321</v>
      </c>
      <c r="C4554" s="58" t="s">
        <v>215</v>
      </c>
      <c r="D4554" s="59" t="s">
        <v>3345</v>
      </c>
      <c r="E4554" s="78" t="s">
        <v>3344</v>
      </c>
      <c r="F4554" s="58" t="s">
        <v>3321</v>
      </c>
    </row>
    <row r="4555" spans="1:6">
      <c r="A4555" s="58" t="s">
        <v>2119</v>
      </c>
      <c r="B4555" s="58" t="s">
        <v>3321</v>
      </c>
      <c r="C4555" s="58" t="s">
        <v>215</v>
      </c>
      <c r="D4555" s="59" t="s">
        <v>3345</v>
      </c>
      <c r="E4555" s="78" t="s">
        <v>3344</v>
      </c>
      <c r="F4555" s="58" t="s">
        <v>3321</v>
      </c>
    </row>
    <row r="4556" spans="1:6">
      <c r="A4556" s="58" t="s">
        <v>2524</v>
      </c>
      <c r="B4556" s="58" t="s">
        <v>3321</v>
      </c>
      <c r="C4556" s="58" t="s">
        <v>215</v>
      </c>
      <c r="D4556" s="59" t="s">
        <v>3345</v>
      </c>
      <c r="E4556" s="78" t="s">
        <v>3344</v>
      </c>
      <c r="F4556" s="58" t="s">
        <v>3321</v>
      </c>
    </row>
    <row r="4557" spans="1:6">
      <c r="A4557" s="58" t="s">
        <v>364</v>
      </c>
      <c r="B4557" s="58" t="s">
        <v>3321</v>
      </c>
      <c r="C4557" s="58" t="s">
        <v>215</v>
      </c>
      <c r="D4557" s="59" t="s">
        <v>3345</v>
      </c>
      <c r="E4557" s="78" t="s">
        <v>3344</v>
      </c>
      <c r="F4557" s="58" t="s">
        <v>3321</v>
      </c>
    </row>
    <row r="4558" spans="1:6">
      <c r="A4558" s="58" t="s">
        <v>408</v>
      </c>
      <c r="B4558" s="58" t="s">
        <v>3321</v>
      </c>
      <c r="C4558" s="58" t="s">
        <v>215</v>
      </c>
      <c r="D4558" s="59" t="s">
        <v>3345</v>
      </c>
      <c r="E4558" s="78" t="s">
        <v>3344</v>
      </c>
      <c r="F4558" s="58" t="s">
        <v>3321</v>
      </c>
    </row>
    <row r="4559" spans="1:6">
      <c r="A4559" s="58" t="s">
        <v>2837</v>
      </c>
      <c r="B4559" s="58" t="s">
        <v>3321</v>
      </c>
      <c r="C4559" s="58" t="s">
        <v>215</v>
      </c>
      <c r="D4559" s="59" t="s">
        <v>3345</v>
      </c>
      <c r="E4559" s="78" t="s">
        <v>3344</v>
      </c>
      <c r="F4559" s="58" t="s">
        <v>3321</v>
      </c>
    </row>
    <row r="4560" spans="1:6">
      <c r="A4560" s="58" t="s">
        <v>409</v>
      </c>
      <c r="B4560" s="58" t="s">
        <v>3321</v>
      </c>
      <c r="C4560" s="58" t="s">
        <v>215</v>
      </c>
      <c r="D4560" s="59" t="s">
        <v>3345</v>
      </c>
      <c r="E4560" s="78" t="s">
        <v>3344</v>
      </c>
      <c r="F4560" s="58" t="s">
        <v>3321</v>
      </c>
    </row>
    <row r="4561" spans="1:6">
      <c r="A4561" s="58" t="s">
        <v>380</v>
      </c>
      <c r="B4561" s="58" t="s">
        <v>3321</v>
      </c>
      <c r="C4561" s="58" t="s">
        <v>215</v>
      </c>
      <c r="D4561" s="59" t="s">
        <v>3345</v>
      </c>
      <c r="E4561" s="78" t="s">
        <v>3344</v>
      </c>
      <c r="F4561" s="58" t="s">
        <v>3321</v>
      </c>
    </row>
    <row r="4562" spans="1:6">
      <c r="A4562" s="58" t="s">
        <v>410</v>
      </c>
      <c r="B4562" s="58" t="s">
        <v>3321</v>
      </c>
      <c r="C4562" s="58" t="s">
        <v>215</v>
      </c>
      <c r="D4562" s="59" t="s">
        <v>3345</v>
      </c>
      <c r="E4562" s="78" t="s">
        <v>3344</v>
      </c>
      <c r="F4562" s="58" t="s">
        <v>3321</v>
      </c>
    </row>
    <row r="4563" spans="1:6">
      <c r="A4563" s="58" t="s">
        <v>2096</v>
      </c>
      <c r="B4563" s="58" t="s">
        <v>3321</v>
      </c>
      <c r="C4563" s="58" t="s">
        <v>215</v>
      </c>
      <c r="D4563" s="59" t="s">
        <v>3345</v>
      </c>
      <c r="E4563" s="78" t="s">
        <v>3344</v>
      </c>
      <c r="F4563" s="58" t="s">
        <v>3321</v>
      </c>
    </row>
    <row r="4564" spans="1:6">
      <c r="A4564" s="58" t="s">
        <v>1650</v>
      </c>
      <c r="B4564" s="58" t="s">
        <v>3321</v>
      </c>
      <c r="C4564" s="58" t="s">
        <v>215</v>
      </c>
      <c r="D4564" s="59" t="s">
        <v>3345</v>
      </c>
      <c r="E4564" s="78" t="s">
        <v>3344</v>
      </c>
      <c r="F4564" s="58" t="s">
        <v>3321</v>
      </c>
    </row>
    <row r="4565" spans="1:6">
      <c r="A4565" s="58" t="s">
        <v>394</v>
      </c>
      <c r="B4565" s="58" t="s">
        <v>3321</v>
      </c>
      <c r="C4565" s="58" t="s">
        <v>215</v>
      </c>
      <c r="D4565" s="59" t="s">
        <v>3345</v>
      </c>
      <c r="E4565" s="78" t="s">
        <v>3344</v>
      </c>
      <c r="F4565" s="58" t="s">
        <v>3321</v>
      </c>
    </row>
    <row r="4566" spans="1:6">
      <c r="A4566" s="58" t="s">
        <v>642</v>
      </c>
      <c r="B4566" s="58" t="s">
        <v>3321</v>
      </c>
      <c r="C4566" s="58" t="s">
        <v>215</v>
      </c>
      <c r="D4566" s="59" t="s">
        <v>3345</v>
      </c>
      <c r="E4566" s="78" t="s">
        <v>3344</v>
      </c>
      <c r="F4566" s="58" t="s">
        <v>3321</v>
      </c>
    </row>
    <row r="4567" spans="1:6">
      <c r="A4567" s="58" t="s">
        <v>424</v>
      </c>
      <c r="B4567" s="58" t="s">
        <v>3321</v>
      </c>
      <c r="C4567" s="58" t="s">
        <v>215</v>
      </c>
      <c r="D4567" s="59" t="s">
        <v>3345</v>
      </c>
      <c r="E4567" s="78" t="s">
        <v>3344</v>
      </c>
      <c r="F4567" s="58" t="s">
        <v>3321</v>
      </c>
    </row>
    <row r="4568" spans="1:6">
      <c r="A4568" s="58" t="s">
        <v>791</v>
      </c>
      <c r="B4568" s="58" t="s">
        <v>3321</v>
      </c>
      <c r="C4568" s="58" t="s">
        <v>215</v>
      </c>
      <c r="D4568" s="59" t="s">
        <v>3345</v>
      </c>
      <c r="E4568" s="78" t="s">
        <v>3344</v>
      </c>
      <c r="F4568" s="58" t="s">
        <v>3321</v>
      </c>
    </row>
    <row r="4569" spans="1:6">
      <c r="A4569" s="58" t="s">
        <v>427</v>
      </c>
      <c r="B4569" s="58" t="s">
        <v>3321</v>
      </c>
      <c r="C4569" s="58" t="s">
        <v>215</v>
      </c>
      <c r="D4569" s="59" t="s">
        <v>3345</v>
      </c>
      <c r="E4569" s="78" t="s">
        <v>3344</v>
      </c>
      <c r="F4569" s="58" t="s">
        <v>3321</v>
      </c>
    </row>
    <row r="4570" spans="1:6">
      <c r="A4570" s="58" t="s">
        <v>625</v>
      </c>
      <c r="B4570" s="58" t="s">
        <v>3321</v>
      </c>
      <c r="C4570" s="58" t="s">
        <v>215</v>
      </c>
      <c r="D4570" s="59" t="s">
        <v>3345</v>
      </c>
      <c r="E4570" s="78" t="s">
        <v>3344</v>
      </c>
      <c r="F4570" s="58" t="s">
        <v>3321</v>
      </c>
    </row>
    <row r="4571" spans="1:6">
      <c r="A4571" s="58" t="s">
        <v>467</v>
      </c>
      <c r="B4571" s="58" t="s">
        <v>3321</v>
      </c>
      <c r="C4571" s="58" t="s">
        <v>215</v>
      </c>
      <c r="D4571" s="59" t="s">
        <v>3345</v>
      </c>
      <c r="E4571" s="78" t="s">
        <v>3344</v>
      </c>
      <c r="F4571" s="58" t="s">
        <v>3321</v>
      </c>
    </row>
    <row r="4572" spans="1:6">
      <c r="A4572" s="58" t="s">
        <v>2433</v>
      </c>
      <c r="B4572" s="58" t="s">
        <v>3321</v>
      </c>
      <c r="C4572" s="58" t="s">
        <v>215</v>
      </c>
      <c r="D4572" s="59" t="s">
        <v>3345</v>
      </c>
      <c r="E4572" s="78" t="s">
        <v>3344</v>
      </c>
      <c r="F4572" s="58" t="s">
        <v>3321</v>
      </c>
    </row>
    <row r="4573" spans="1:6">
      <c r="A4573" s="58" t="s">
        <v>397</v>
      </c>
      <c r="B4573" s="58" t="s">
        <v>3321</v>
      </c>
      <c r="C4573" s="58" t="s">
        <v>3352</v>
      </c>
      <c r="D4573" s="59" t="s">
        <v>3345</v>
      </c>
      <c r="E4573" s="78" t="s">
        <v>3344</v>
      </c>
      <c r="F4573" s="58" t="s">
        <v>3321</v>
      </c>
    </row>
    <row r="4574" spans="1:6">
      <c r="A4574" s="58" t="s">
        <v>3175</v>
      </c>
      <c r="B4574" s="58" t="s">
        <v>3321</v>
      </c>
      <c r="C4574" s="58" t="s">
        <v>3352</v>
      </c>
      <c r="D4574" s="59" t="s">
        <v>3345</v>
      </c>
      <c r="E4574" s="78" t="s">
        <v>3344</v>
      </c>
      <c r="F4574" s="58" t="s">
        <v>3321</v>
      </c>
    </row>
    <row r="4575" spans="1:6">
      <c r="A4575" s="58" t="s">
        <v>2564</v>
      </c>
      <c r="B4575" s="58" t="s">
        <v>3321</v>
      </c>
      <c r="C4575" s="58" t="s">
        <v>3352</v>
      </c>
      <c r="D4575" s="59" t="s">
        <v>3345</v>
      </c>
      <c r="E4575" s="78" t="s">
        <v>3344</v>
      </c>
      <c r="F4575" s="58" t="s">
        <v>3321</v>
      </c>
    </row>
    <row r="4576" spans="1:6">
      <c r="A4576" s="58" t="s">
        <v>413</v>
      </c>
      <c r="B4576" s="58" t="s">
        <v>3321</v>
      </c>
      <c r="C4576" s="58" t="s">
        <v>3352</v>
      </c>
      <c r="D4576" s="59" t="s">
        <v>3345</v>
      </c>
      <c r="E4576" s="78" t="s">
        <v>3344</v>
      </c>
      <c r="F4576" s="58" t="s">
        <v>3321</v>
      </c>
    </row>
    <row r="4577" spans="1:6">
      <c r="A4577" s="58" t="s">
        <v>594</v>
      </c>
      <c r="B4577" s="58" t="s">
        <v>3321</v>
      </c>
      <c r="C4577" s="58" t="s">
        <v>3352</v>
      </c>
      <c r="D4577" s="59" t="s">
        <v>3345</v>
      </c>
      <c r="E4577" s="78" t="s">
        <v>3344</v>
      </c>
      <c r="F4577" s="58" t="s">
        <v>3321</v>
      </c>
    </row>
    <row r="4578" spans="1:6">
      <c r="A4578" s="58" t="s">
        <v>414</v>
      </c>
      <c r="B4578" s="58" t="s">
        <v>3321</v>
      </c>
      <c r="C4578" s="58" t="s">
        <v>3352</v>
      </c>
      <c r="D4578" s="59" t="s">
        <v>3345</v>
      </c>
      <c r="E4578" s="78" t="s">
        <v>3344</v>
      </c>
      <c r="F4578" s="58" t="s">
        <v>3321</v>
      </c>
    </row>
    <row r="4579" spans="1:6">
      <c r="A4579" s="58" t="s">
        <v>486</v>
      </c>
      <c r="B4579" s="58" t="s">
        <v>3321</v>
      </c>
      <c r="C4579" s="58" t="s">
        <v>3352</v>
      </c>
      <c r="D4579" s="59" t="s">
        <v>3345</v>
      </c>
      <c r="E4579" s="78" t="s">
        <v>3344</v>
      </c>
      <c r="F4579" s="58" t="s">
        <v>3321</v>
      </c>
    </row>
    <row r="4580" spans="1:6">
      <c r="A4580" s="58" t="s">
        <v>434</v>
      </c>
      <c r="B4580" s="58" t="s">
        <v>3321</v>
      </c>
      <c r="C4580" s="58" t="s">
        <v>3352</v>
      </c>
      <c r="D4580" s="59" t="s">
        <v>3345</v>
      </c>
      <c r="E4580" s="78" t="s">
        <v>3344</v>
      </c>
      <c r="F4580" s="58" t="s">
        <v>3321</v>
      </c>
    </row>
    <row r="4581" spans="1:6">
      <c r="A4581" s="58" t="s">
        <v>446</v>
      </c>
      <c r="B4581" s="58" t="s">
        <v>3321</v>
      </c>
      <c r="C4581" s="58" t="s">
        <v>3352</v>
      </c>
      <c r="D4581" s="59" t="s">
        <v>3345</v>
      </c>
      <c r="E4581" s="78" t="s">
        <v>3344</v>
      </c>
      <c r="F4581" s="58" t="s">
        <v>3321</v>
      </c>
    </row>
    <row r="4582" spans="1:6">
      <c r="A4582" s="58" t="s">
        <v>596</v>
      </c>
      <c r="B4582" s="58" t="s">
        <v>3321</v>
      </c>
      <c r="C4582" s="58" t="s">
        <v>3352</v>
      </c>
      <c r="D4582" s="59" t="s">
        <v>3345</v>
      </c>
      <c r="E4582" s="78" t="s">
        <v>3344</v>
      </c>
      <c r="F4582" s="58" t="s">
        <v>3321</v>
      </c>
    </row>
    <row r="4583" spans="1:6">
      <c r="A4583" s="58" t="s">
        <v>415</v>
      </c>
      <c r="B4583" s="58" t="s">
        <v>3321</v>
      </c>
      <c r="C4583" s="58" t="s">
        <v>3352</v>
      </c>
      <c r="D4583" s="59" t="s">
        <v>3345</v>
      </c>
      <c r="E4583" s="78" t="s">
        <v>3344</v>
      </c>
      <c r="F4583" s="58" t="s">
        <v>3321</v>
      </c>
    </row>
    <row r="4584" spans="1:6">
      <c r="A4584" s="58" t="s">
        <v>598</v>
      </c>
      <c r="B4584" s="58" t="s">
        <v>3321</v>
      </c>
      <c r="C4584" s="58" t="s">
        <v>3352</v>
      </c>
      <c r="D4584" s="59" t="s">
        <v>3345</v>
      </c>
      <c r="E4584" s="78" t="s">
        <v>3344</v>
      </c>
      <c r="F4584" s="58" t="s">
        <v>3321</v>
      </c>
    </row>
    <row r="4585" spans="1:6">
      <c r="A4585" s="58" t="s">
        <v>3150</v>
      </c>
      <c r="B4585" s="58" t="s">
        <v>3321</v>
      </c>
      <c r="C4585" s="58" t="s">
        <v>3352</v>
      </c>
      <c r="D4585" s="59" t="s">
        <v>3345</v>
      </c>
      <c r="E4585" s="78" t="s">
        <v>3344</v>
      </c>
      <c r="F4585" s="58" t="s">
        <v>3321</v>
      </c>
    </row>
    <row r="4586" spans="1:6">
      <c r="A4586" s="58" t="s">
        <v>544</v>
      </c>
      <c r="B4586" s="58" t="s">
        <v>3321</v>
      </c>
      <c r="C4586" s="58" t="s">
        <v>3352</v>
      </c>
      <c r="D4586" s="59" t="s">
        <v>3345</v>
      </c>
      <c r="E4586" s="78" t="s">
        <v>3344</v>
      </c>
      <c r="F4586" s="58" t="s">
        <v>3321</v>
      </c>
    </row>
    <row r="4587" spans="1:6">
      <c r="A4587" s="58" t="s">
        <v>545</v>
      </c>
      <c r="B4587" s="58" t="s">
        <v>3321</v>
      </c>
      <c r="C4587" s="58" t="s">
        <v>3352</v>
      </c>
      <c r="D4587" s="59" t="s">
        <v>3345</v>
      </c>
      <c r="E4587" s="78" t="s">
        <v>3344</v>
      </c>
      <c r="F4587" s="58" t="s">
        <v>3321</v>
      </c>
    </row>
    <row r="4588" spans="1:6">
      <c r="A4588" s="58" t="s">
        <v>805</v>
      </c>
      <c r="B4588" s="58" t="s">
        <v>3321</v>
      </c>
      <c r="C4588" s="58" t="s">
        <v>3352</v>
      </c>
      <c r="D4588" s="59" t="s">
        <v>3345</v>
      </c>
      <c r="E4588" s="78" t="s">
        <v>3344</v>
      </c>
      <c r="F4588" s="58" t="s">
        <v>3321</v>
      </c>
    </row>
    <row r="4589" spans="1:6">
      <c r="A4589" s="58" t="s">
        <v>2103</v>
      </c>
      <c r="B4589" s="58" t="s">
        <v>3321</v>
      </c>
      <c r="C4589" s="58" t="s">
        <v>3352</v>
      </c>
      <c r="D4589" s="59" t="s">
        <v>3345</v>
      </c>
      <c r="E4589" s="78" t="s">
        <v>3344</v>
      </c>
      <c r="F4589" s="58" t="s">
        <v>3321</v>
      </c>
    </row>
    <row r="4590" spans="1:6">
      <c r="A4590" s="58" t="s">
        <v>2104</v>
      </c>
      <c r="B4590" s="58" t="s">
        <v>3321</v>
      </c>
      <c r="C4590" s="58" t="s">
        <v>3352</v>
      </c>
      <c r="D4590" s="59" t="s">
        <v>3345</v>
      </c>
      <c r="E4590" s="78" t="s">
        <v>3344</v>
      </c>
      <c r="F4590" s="58" t="s">
        <v>3321</v>
      </c>
    </row>
    <row r="4591" spans="1:6">
      <c r="A4591" s="58" t="s">
        <v>447</v>
      </c>
      <c r="B4591" s="58" t="s">
        <v>3321</v>
      </c>
      <c r="C4591" s="58" t="s">
        <v>3352</v>
      </c>
      <c r="D4591" s="59" t="s">
        <v>3345</v>
      </c>
      <c r="E4591" s="78" t="s">
        <v>3344</v>
      </c>
      <c r="F4591" s="58" t="s">
        <v>3321</v>
      </c>
    </row>
    <row r="4592" spans="1:6">
      <c r="A4592" s="58" t="s">
        <v>2107</v>
      </c>
      <c r="B4592" s="58" t="s">
        <v>3321</v>
      </c>
      <c r="C4592" s="58" t="s">
        <v>3352</v>
      </c>
      <c r="D4592" s="59" t="s">
        <v>3345</v>
      </c>
      <c r="E4592" s="78" t="s">
        <v>3344</v>
      </c>
      <c r="F4592" s="58" t="s">
        <v>3321</v>
      </c>
    </row>
    <row r="4593" spans="1:6">
      <c r="A4593" s="58" t="s">
        <v>852</v>
      </c>
      <c r="B4593" s="58" t="s">
        <v>3321</v>
      </c>
      <c r="C4593" s="58" t="s">
        <v>3352</v>
      </c>
      <c r="D4593" s="59" t="s">
        <v>3345</v>
      </c>
      <c r="E4593" s="78" t="s">
        <v>3344</v>
      </c>
      <c r="F4593" s="58" t="s">
        <v>3321</v>
      </c>
    </row>
    <row r="4594" spans="1:6">
      <c r="A4594" s="58" t="s">
        <v>481</v>
      </c>
      <c r="B4594" s="58" t="s">
        <v>3321</v>
      </c>
      <c r="C4594" s="58" t="s">
        <v>3352</v>
      </c>
      <c r="D4594" s="59" t="s">
        <v>3345</v>
      </c>
      <c r="E4594" s="78" t="s">
        <v>3344</v>
      </c>
      <c r="F4594" s="58" t="s">
        <v>3321</v>
      </c>
    </row>
    <row r="4595" spans="1:6">
      <c r="A4595" s="58" t="s">
        <v>575</v>
      </c>
      <c r="B4595" s="58" t="s">
        <v>3321</v>
      </c>
      <c r="C4595" s="58" t="s">
        <v>3352</v>
      </c>
      <c r="D4595" s="59" t="s">
        <v>3345</v>
      </c>
      <c r="E4595" s="78" t="s">
        <v>3344</v>
      </c>
      <c r="F4595" s="58" t="s">
        <v>3321</v>
      </c>
    </row>
    <row r="4596" spans="1:6">
      <c r="A4596" s="58" t="s">
        <v>2872</v>
      </c>
      <c r="B4596" s="58" t="s">
        <v>3321</v>
      </c>
      <c r="C4596" s="58" t="s">
        <v>3352</v>
      </c>
      <c r="D4596" s="59" t="s">
        <v>3345</v>
      </c>
      <c r="E4596" s="78" t="s">
        <v>3344</v>
      </c>
      <c r="F4596" s="58" t="s">
        <v>3321</v>
      </c>
    </row>
    <row r="4597" spans="1:6">
      <c r="A4597" s="58" t="s">
        <v>448</v>
      </c>
      <c r="B4597" s="58" t="s">
        <v>3321</v>
      </c>
      <c r="C4597" s="58" t="s">
        <v>3352</v>
      </c>
      <c r="D4597" s="59" t="s">
        <v>3345</v>
      </c>
      <c r="E4597" s="78" t="s">
        <v>3344</v>
      </c>
      <c r="F4597" s="58" t="s">
        <v>3321</v>
      </c>
    </row>
    <row r="4598" spans="1:6">
      <c r="A4598" s="58" t="s">
        <v>731</v>
      </c>
      <c r="B4598" s="58" t="s">
        <v>3321</v>
      </c>
      <c r="C4598" s="58" t="s">
        <v>3352</v>
      </c>
      <c r="D4598" s="59" t="s">
        <v>3345</v>
      </c>
      <c r="E4598" s="78" t="s">
        <v>3344</v>
      </c>
      <c r="F4598" s="58" t="s">
        <v>3321</v>
      </c>
    </row>
    <row r="4599" spans="1:6">
      <c r="A4599" s="58" t="s">
        <v>2139</v>
      </c>
      <c r="B4599" s="58" t="s">
        <v>3321</v>
      </c>
      <c r="C4599" s="58" t="s">
        <v>3352</v>
      </c>
      <c r="D4599" s="59" t="s">
        <v>3345</v>
      </c>
      <c r="E4599" s="78" t="s">
        <v>3344</v>
      </c>
      <c r="F4599" s="58" t="s">
        <v>3321</v>
      </c>
    </row>
    <row r="4600" spans="1:6">
      <c r="A4600" s="58" t="s">
        <v>482</v>
      </c>
      <c r="B4600" s="58" t="s">
        <v>3321</v>
      </c>
      <c r="C4600" s="58" t="s">
        <v>3352</v>
      </c>
      <c r="D4600" s="59" t="s">
        <v>3345</v>
      </c>
      <c r="E4600" s="78" t="s">
        <v>3344</v>
      </c>
      <c r="F4600" s="58" t="s">
        <v>3321</v>
      </c>
    </row>
    <row r="4601" spans="1:6">
      <c r="A4601" s="58" t="s">
        <v>587</v>
      </c>
      <c r="B4601" s="58" t="s">
        <v>3321</v>
      </c>
      <c r="C4601" s="58" t="s">
        <v>3352</v>
      </c>
      <c r="D4601" s="59" t="s">
        <v>3345</v>
      </c>
      <c r="E4601" s="78" t="s">
        <v>3344</v>
      </c>
      <c r="F4601" s="58" t="s">
        <v>3321</v>
      </c>
    </row>
    <row r="4602" spans="1:6">
      <c r="A4602" s="58" t="s">
        <v>449</v>
      </c>
      <c r="B4602" s="58" t="s">
        <v>3321</v>
      </c>
      <c r="C4602" s="58" t="s">
        <v>3352</v>
      </c>
      <c r="D4602" s="59" t="s">
        <v>3345</v>
      </c>
      <c r="E4602" s="78" t="s">
        <v>3344</v>
      </c>
      <c r="F4602" s="58" t="s">
        <v>3321</v>
      </c>
    </row>
    <row r="4603" spans="1:6">
      <c r="A4603" s="58" t="s">
        <v>3178</v>
      </c>
      <c r="B4603" s="58" t="s">
        <v>3321</v>
      </c>
      <c r="C4603" s="58" t="s">
        <v>3352</v>
      </c>
      <c r="D4603" s="59" t="s">
        <v>3345</v>
      </c>
      <c r="E4603" s="78" t="s">
        <v>3344</v>
      </c>
      <c r="F4603" s="58" t="s">
        <v>3321</v>
      </c>
    </row>
    <row r="4604" spans="1:6">
      <c r="A4604" s="58" t="s">
        <v>483</v>
      </c>
      <c r="B4604" s="58" t="s">
        <v>3321</v>
      </c>
      <c r="C4604" s="58" t="s">
        <v>3352</v>
      </c>
      <c r="D4604" s="59" t="s">
        <v>3345</v>
      </c>
      <c r="E4604" s="78" t="s">
        <v>3344</v>
      </c>
      <c r="F4604" s="58" t="s">
        <v>3321</v>
      </c>
    </row>
    <row r="4605" spans="1:6">
      <c r="A4605" s="58" t="s">
        <v>1600</v>
      </c>
      <c r="B4605" s="58" t="s">
        <v>3321</v>
      </c>
      <c r="C4605" s="58" t="s">
        <v>3352</v>
      </c>
      <c r="D4605" s="59" t="s">
        <v>3345</v>
      </c>
      <c r="E4605" s="78" t="s">
        <v>3344</v>
      </c>
      <c r="F4605" s="58" t="s">
        <v>3321</v>
      </c>
    </row>
    <row r="4606" spans="1:6">
      <c r="A4606" s="58" t="s">
        <v>3038</v>
      </c>
      <c r="B4606" s="58" t="s">
        <v>3321</v>
      </c>
      <c r="C4606" s="58" t="s">
        <v>3352</v>
      </c>
      <c r="D4606" s="59" t="s">
        <v>3345</v>
      </c>
      <c r="E4606" s="78" t="s">
        <v>3344</v>
      </c>
      <c r="F4606" s="58" t="s">
        <v>3321</v>
      </c>
    </row>
    <row r="4607" spans="1:6">
      <c r="A4607" s="58" t="s">
        <v>392</v>
      </c>
      <c r="B4607" s="58" t="s">
        <v>3322</v>
      </c>
      <c r="C4607" s="58" t="s">
        <v>178</v>
      </c>
      <c r="D4607" s="59" t="s">
        <v>3345</v>
      </c>
      <c r="E4607" s="78" t="s">
        <v>3344</v>
      </c>
      <c r="F4607" s="58" t="s">
        <v>3322</v>
      </c>
    </row>
    <row r="4608" spans="1:6">
      <c r="A4608" s="58" t="s">
        <v>752</v>
      </c>
      <c r="B4608" s="58" t="s">
        <v>3322</v>
      </c>
      <c r="C4608" s="58" t="s">
        <v>178</v>
      </c>
      <c r="D4608" s="59" t="s">
        <v>3345</v>
      </c>
      <c r="E4608" s="78" t="s">
        <v>3344</v>
      </c>
      <c r="F4608" s="58" t="s">
        <v>3322</v>
      </c>
    </row>
    <row r="4609" spans="1:6">
      <c r="A4609" s="58" t="s">
        <v>2498</v>
      </c>
      <c r="B4609" s="58" t="s">
        <v>3322</v>
      </c>
      <c r="C4609" s="58" t="s">
        <v>178</v>
      </c>
      <c r="D4609" s="59" t="s">
        <v>3345</v>
      </c>
      <c r="E4609" s="78" t="s">
        <v>3344</v>
      </c>
      <c r="F4609" s="58" t="s">
        <v>3322</v>
      </c>
    </row>
    <row r="4610" spans="1:6">
      <c r="A4610" s="58" t="s">
        <v>2132</v>
      </c>
      <c r="B4610" s="58" t="s">
        <v>3322</v>
      </c>
      <c r="C4610" s="58" t="s">
        <v>178</v>
      </c>
      <c r="D4610" s="59" t="s">
        <v>3345</v>
      </c>
      <c r="E4610" s="78" t="s">
        <v>3344</v>
      </c>
      <c r="F4610" s="58" t="s">
        <v>3322</v>
      </c>
    </row>
    <row r="4611" spans="1:6">
      <c r="A4611" s="58" t="s">
        <v>505</v>
      </c>
      <c r="B4611" s="58" t="s">
        <v>3322</v>
      </c>
      <c r="C4611" s="58" t="s">
        <v>178</v>
      </c>
      <c r="D4611" s="59" t="s">
        <v>3345</v>
      </c>
      <c r="E4611" s="78" t="s">
        <v>3344</v>
      </c>
      <c r="F4611" s="58" t="s">
        <v>3322</v>
      </c>
    </row>
    <row r="4612" spans="1:6">
      <c r="A4612" s="58" t="s">
        <v>551</v>
      </c>
      <c r="B4612" s="58" t="s">
        <v>3322</v>
      </c>
      <c r="C4612" s="58" t="s">
        <v>178</v>
      </c>
      <c r="D4612" s="59" t="s">
        <v>3345</v>
      </c>
      <c r="E4612" s="78" t="s">
        <v>3344</v>
      </c>
      <c r="F4612" s="58" t="s">
        <v>3322</v>
      </c>
    </row>
    <row r="4613" spans="1:6">
      <c r="A4613" s="58" t="s">
        <v>2568</v>
      </c>
      <c r="B4613" s="58" t="s">
        <v>3322</v>
      </c>
      <c r="C4613" s="58" t="s">
        <v>178</v>
      </c>
      <c r="D4613" s="59" t="s">
        <v>3345</v>
      </c>
      <c r="E4613" s="78" t="s">
        <v>3344</v>
      </c>
      <c r="F4613" s="58" t="s">
        <v>3322</v>
      </c>
    </row>
    <row r="4614" spans="1:6">
      <c r="A4614" s="58" t="s">
        <v>636</v>
      </c>
      <c r="B4614" s="58" t="s">
        <v>3322</v>
      </c>
      <c r="C4614" s="58" t="s">
        <v>178</v>
      </c>
      <c r="D4614" s="59" t="s">
        <v>3345</v>
      </c>
      <c r="E4614" s="78" t="s">
        <v>3344</v>
      </c>
      <c r="F4614" s="58" t="s">
        <v>3322</v>
      </c>
    </row>
    <row r="4615" spans="1:6">
      <c r="A4615" s="58" t="s">
        <v>1589</v>
      </c>
      <c r="B4615" s="58" t="s">
        <v>3322</v>
      </c>
      <c r="C4615" s="58" t="s">
        <v>178</v>
      </c>
      <c r="D4615" s="59" t="s">
        <v>3345</v>
      </c>
      <c r="E4615" s="78" t="s">
        <v>3344</v>
      </c>
      <c r="F4615" s="58" t="s">
        <v>3322</v>
      </c>
    </row>
    <row r="4616" spans="1:6">
      <c r="A4616" s="58" t="s">
        <v>390</v>
      </c>
      <c r="B4616" s="58" t="s">
        <v>3322</v>
      </c>
      <c r="C4616" s="58" t="s">
        <v>178</v>
      </c>
      <c r="D4616" s="59" t="s">
        <v>3345</v>
      </c>
      <c r="E4616" s="78" t="s">
        <v>3344</v>
      </c>
      <c r="F4616" s="58" t="s">
        <v>3322</v>
      </c>
    </row>
    <row r="4617" spans="1:6">
      <c r="A4617" s="58" t="s">
        <v>637</v>
      </c>
      <c r="B4617" s="58" t="s">
        <v>3322</v>
      </c>
      <c r="C4617" s="58" t="s">
        <v>178</v>
      </c>
      <c r="D4617" s="59" t="s">
        <v>3345</v>
      </c>
      <c r="E4617" s="78" t="s">
        <v>3344</v>
      </c>
      <c r="F4617" s="58" t="s">
        <v>3322</v>
      </c>
    </row>
    <row r="4618" spans="1:6">
      <c r="A4618" s="58" t="s">
        <v>2116</v>
      </c>
      <c r="B4618" s="58" t="s">
        <v>3322</v>
      </c>
      <c r="C4618" s="58" t="s">
        <v>178</v>
      </c>
      <c r="D4618" s="59" t="s">
        <v>3345</v>
      </c>
      <c r="E4618" s="78" t="s">
        <v>3344</v>
      </c>
      <c r="F4618" s="58" t="s">
        <v>3322</v>
      </c>
    </row>
    <row r="4619" spans="1:6">
      <c r="A4619" s="58" t="s">
        <v>2147</v>
      </c>
      <c r="B4619" s="58" t="s">
        <v>3322</v>
      </c>
      <c r="C4619" s="58" t="s">
        <v>178</v>
      </c>
      <c r="D4619" s="59" t="s">
        <v>3345</v>
      </c>
      <c r="E4619" s="78" t="s">
        <v>3344</v>
      </c>
      <c r="F4619" s="58" t="s">
        <v>3322</v>
      </c>
    </row>
    <row r="4620" spans="1:6">
      <c r="A4620" s="58" t="s">
        <v>2095</v>
      </c>
      <c r="B4620" s="58" t="s">
        <v>3322</v>
      </c>
      <c r="C4620" s="58" t="s">
        <v>178</v>
      </c>
      <c r="D4620" s="59" t="s">
        <v>3345</v>
      </c>
      <c r="E4620" s="78" t="s">
        <v>3344</v>
      </c>
      <c r="F4620" s="58" t="s">
        <v>3322</v>
      </c>
    </row>
    <row r="4621" spans="1:6">
      <c r="A4621" s="58" t="s">
        <v>790</v>
      </c>
      <c r="B4621" s="58" t="s">
        <v>3322</v>
      </c>
      <c r="C4621" s="58" t="s">
        <v>178</v>
      </c>
      <c r="D4621" s="59" t="s">
        <v>3345</v>
      </c>
      <c r="E4621" s="78" t="s">
        <v>3344</v>
      </c>
      <c r="F4621" s="58" t="s">
        <v>3322</v>
      </c>
    </row>
    <row r="4622" spans="1:6">
      <c r="A4622" s="58" t="s">
        <v>640</v>
      </c>
      <c r="B4622" s="58" t="s">
        <v>3322</v>
      </c>
      <c r="C4622" s="58" t="s">
        <v>178</v>
      </c>
      <c r="D4622" s="59" t="s">
        <v>3345</v>
      </c>
      <c r="E4622" s="78" t="s">
        <v>3344</v>
      </c>
      <c r="F4622" s="58" t="s">
        <v>3322</v>
      </c>
    </row>
    <row r="4623" spans="1:6">
      <c r="A4623" s="58" t="s">
        <v>569</v>
      </c>
      <c r="B4623" s="58" t="s">
        <v>3322</v>
      </c>
      <c r="C4623" s="58" t="s">
        <v>178</v>
      </c>
      <c r="D4623" s="59" t="s">
        <v>3345</v>
      </c>
      <c r="E4623" s="78" t="s">
        <v>3344</v>
      </c>
      <c r="F4623" s="58" t="s">
        <v>3322</v>
      </c>
    </row>
    <row r="4624" spans="1:6">
      <c r="A4624" s="58" t="s">
        <v>2570</v>
      </c>
      <c r="B4624" s="58" t="s">
        <v>3322</v>
      </c>
      <c r="C4624" s="58" t="s">
        <v>178</v>
      </c>
      <c r="D4624" s="59" t="s">
        <v>3345</v>
      </c>
      <c r="E4624" s="78" t="s">
        <v>3344</v>
      </c>
      <c r="F4624" s="58" t="s">
        <v>3322</v>
      </c>
    </row>
    <row r="4625" spans="1:6">
      <c r="A4625" s="58" t="s">
        <v>2678</v>
      </c>
      <c r="B4625" s="58" t="s">
        <v>3322</v>
      </c>
      <c r="C4625" s="58" t="s">
        <v>178</v>
      </c>
      <c r="D4625" s="59" t="s">
        <v>3345</v>
      </c>
      <c r="E4625" s="78" t="s">
        <v>3344</v>
      </c>
      <c r="F4625" s="58" t="s">
        <v>3322</v>
      </c>
    </row>
    <row r="4626" spans="1:6">
      <c r="A4626" s="58" t="s">
        <v>2891</v>
      </c>
      <c r="B4626" s="58" t="s">
        <v>3322</v>
      </c>
      <c r="C4626" s="58" t="s">
        <v>178</v>
      </c>
      <c r="D4626" s="59" t="s">
        <v>3345</v>
      </c>
      <c r="E4626" s="78" t="s">
        <v>3344</v>
      </c>
      <c r="F4626" s="58" t="s">
        <v>3322</v>
      </c>
    </row>
    <row r="4627" spans="1:6">
      <c r="A4627" s="58" t="s">
        <v>2777</v>
      </c>
      <c r="B4627" s="58" t="s">
        <v>3322</v>
      </c>
      <c r="C4627" s="58" t="s">
        <v>178</v>
      </c>
      <c r="D4627" s="59" t="s">
        <v>3345</v>
      </c>
      <c r="E4627" s="78" t="s">
        <v>3344</v>
      </c>
      <c r="F4627" s="58" t="s">
        <v>3322</v>
      </c>
    </row>
    <row r="4628" spans="1:6">
      <c r="A4628" s="58" t="s">
        <v>881</v>
      </c>
      <c r="B4628" s="58" t="s">
        <v>3322</v>
      </c>
      <c r="C4628" s="58" t="s">
        <v>178</v>
      </c>
      <c r="D4628" s="59" t="s">
        <v>3345</v>
      </c>
      <c r="E4628" s="78" t="s">
        <v>3344</v>
      </c>
      <c r="F4628" s="58" t="s">
        <v>3322</v>
      </c>
    </row>
    <row r="4629" spans="1:6">
      <c r="A4629" s="58" t="s">
        <v>808</v>
      </c>
      <c r="B4629" s="58" t="s">
        <v>3322</v>
      </c>
      <c r="C4629" s="58" t="s">
        <v>178</v>
      </c>
      <c r="D4629" s="59" t="s">
        <v>3345</v>
      </c>
      <c r="E4629" s="78" t="s">
        <v>3344</v>
      </c>
      <c r="F4629" s="58" t="s">
        <v>3322</v>
      </c>
    </row>
    <row r="4630" spans="1:6">
      <c r="A4630" s="58" t="s">
        <v>425</v>
      </c>
      <c r="B4630" s="58" t="s">
        <v>3322</v>
      </c>
      <c r="C4630" s="58" t="s">
        <v>178</v>
      </c>
      <c r="D4630" s="59" t="s">
        <v>3345</v>
      </c>
      <c r="E4630" s="78" t="s">
        <v>3344</v>
      </c>
      <c r="F4630" s="58" t="s">
        <v>3322</v>
      </c>
    </row>
    <row r="4631" spans="1:6">
      <c r="A4631" s="58" t="s">
        <v>2727</v>
      </c>
      <c r="B4631" s="58" t="s">
        <v>3322</v>
      </c>
      <c r="C4631" s="58" t="s">
        <v>178</v>
      </c>
      <c r="D4631" s="59" t="s">
        <v>3345</v>
      </c>
      <c r="E4631" s="78" t="s">
        <v>3344</v>
      </c>
      <c r="F4631" s="58" t="s">
        <v>3322</v>
      </c>
    </row>
    <row r="4632" spans="1:6">
      <c r="A4632" s="58" t="s">
        <v>2571</v>
      </c>
      <c r="B4632" s="58" t="s">
        <v>3322</v>
      </c>
      <c r="C4632" s="58" t="s">
        <v>178</v>
      </c>
      <c r="D4632" s="59" t="s">
        <v>3345</v>
      </c>
      <c r="E4632" s="78" t="s">
        <v>3344</v>
      </c>
      <c r="F4632" s="58" t="s">
        <v>3322</v>
      </c>
    </row>
    <row r="4633" spans="1:6">
      <c r="A4633" s="58" t="s">
        <v>2123</v>
      </c>
      <c r="B4633" s="58" t="s">
        <v>3322</v>
      </c>
      <c r="C4633" s="58" t="s">
        <v>178</v>
      </c>
      <c r="D4633" s="59" t="s">
        <v>3345</v>
      </c>
      <c r="E4633" s="78" t="s">
        <v>3344</v>
      </c>
      <c r="F4633" s="58" t="s">
        <v>3322</v>
      </c>
    </row>
    <row r="4634" spans="1:6">
      <c r="A4634" s="58" t="s">
        <v>696</v>
      </c>
      <c r="B4634" s="58" t="s">
        <v>3322</v>
      </c>
      <c r="C4634" s="58" t="s">
        <v>178</v>
      </c>
      <c r="D4634" s="59" t="s">
        <v>3345</v>
      </c>
      <c r="E4634" s="78" t="s">
        <v>3344</v>
      </c>
      <c r="F4634" s="58" t="s">
        <v>3322</v>
      </c>
    </row>
    <row r="4635" spans="1:6">
      <c r="A4635" s="58" t="s">
        <v>697</v>
      </c>
      <c r="B4635" s="58" t="s">
        <v>3322</v>
      </c>
      <c r="C4635" s="58" t="s">
        <v>178</v>
      </c>
      <c r="D4635" s="59" t="s">
        <v>3345</v>
      </c>
      <c r="E4635" s="78" t="s">
        <v>3344</v>
      </c>
      <c r="F4635" s="58" t="s">
        <v>3322</v>
      </c>
    </row>
    <row r="4636" spans="1:6">
      <c r="A4636" s="58" t="s">
        <v>522</v>
      </c>
      <c r="B4636" s="58" t="s">
        <v>3322</v>
      </c>
      <c r="C4636" s="58" t="s">
        <v>178</v>
      </c>
      <c r="D4636" s="59" t="s">
        <v>3345</v>
      </c>
      <c r="E4636" s="78" t="s">
        <v>3344</v>
      </c>
      <c r="F4636" s="58" t="s">
        <v>3322</v>
      </c>
    </row>
    <row r="4637" spans="1:6">
      <c r="A4637" s="58" t="s">
        <v>2906</v>
      </c>
      <c r="B4637" s="58" t="s">
        <v>3322</v>
      </c>
      <c r="C4637" s="58" t="s">
        <v>178</v>
      </c>
      <c r="D4637" s="59" t="s">
        <v>3345</v>
      </c>
      <c r="E4637" s="78" t="s">
        <v>3344</v>
      </c>
      <c r="F4637" s="58" t="s">
        <v>3322</v>
      </c>
    </row>
    <row r="4638" spans="1:6">
      <c r="A4638" s="58" t="s">
        <v>538</v>
      </c>
      <c r="B4638" s="58" t="s">
        <v>3322</v>
      </c>
      <c r="C4638" s="58" t="s">
        <v>178</v>
      </c>
      <c r="D4638" s="59" t="s">
        <v>3345</v>
      </c>
      <c r="E4638" s="78" t="s">
        <v>3344</v>
      </c>
      <c r="F4638" s="58" t="s">
        <v>3322</v>
      </c>
    </row>
    <row r="4639" spans="1:6">
      <c r="A4639" s="58" t="s">
        <v>2100</v>
      </c>
      <c r="B4639" s="58" t="s">
        <v>3322</v>
      </c>
      <c r="C4639" s="58" t="s">
        <v>178</v>
      </c>
      <c r="D4639" s="59" t="s">
        <v>3345</v>
      </c>
      <c r="E4639" s="78" t="s">
        <v>3344</v>
      </c>
      <c r="F4639" s="58" t="s">
        <v>3322</v>
      </c>
    </row>
    <row r="4640" spans="1:6">
      <c r="A4640" s="58" t="s">
        <v>893</v>
      </c>
      <c r="B4640" s="58" t="s">
        <v>3322</v>
      </c>
      <c r="C4640" s="58" t="s">
        <v>178</v>
      </c>
      <c r="D4640" s="59" t="s">
        <v>3345</v>
      </c>
      <c r="E4640" s="78" t="s">
        <v>3344</v>
      </c>
      <c r="F4640" s="58" t="s">
        <v>3322</v>
      </c>
    </row>
    <row r="4641" spans="1:6">
      <c r="A4641" s="58" t="s">
        <v>2838</v>
      </c>
      <c r="B4641" s="58" t="s">
        <v>3322</v>
      </c>
      <c r="C4641" s="58" t="s">
        <v>3355</v>
      </c>
      <c r="D4641" s="59" t="s">
        <v>3345</v>
      </c>
      <c r="E4641" s="78" t="s">
        <v>3344</v>
      </c>
      <c r="F4641" s="58" t="s">
        <v>3322</v>
      </c>
    </row>
    <row r="4642" spans="1:6">
      <c r="A4642" s="58" t="s">
        <v>645</v>
      </c>
      <c r="B4642" s="58" t="s">
        <v>3322</v>
      </c>
      <c r="C4642" s="58" t="s">
        <v>3355</v>
      </c>
      <c r="D4642" s="59" t="s">
        <v>3345</v>
      </c>
      <c r="E4642" s="78" t="s">
        <v>3344</v>
      </c>
      <c r="F4642" s="58" t="s">
        <v>3322</v>
      </c>
    </row>
    <row r="4643" spans="1:6">
      <c r="A4643" s="58" t="s">
        <v>793</v>
      </c>
      <c r="B4643" s="58" t="s">
        <v>3322</v>
      </c>
      <c r="C4643" s="58" t="s">
        <v>3355</v>
      </c>
      <c r="D4643" s="59" t="s">
        <v>3345</v>
      </c>
      <c r="E4643" s="78" t="s">
        <v>3344</v>
      </c>
      <c r="F4643" s="58" t="s">
        <v>3322</v>
      </c>
    </row>
    <row r="4644" spans="1:6">
      <c r="A4644" s="58" t="s">
        <v>2573</v>
      </c>
      <c r="B4644" s="58" t="s">
        <v>3322</v>
      </c>
      <c r="C4644" s="58" t="s">
        <v>3355</v>
      </c>
      <c r="D4644" s="59" t="s">
        <v>3345</v>
      </c>
      <c r="E4644" s="78" t="s">
        <v>3344</v>
      </c>
      <c r="F4644" s="58" t="s">
        <v>3322</v>
      </c>
    </row>
    <row r="4645" spans="1:6">
      <c r="A4645" s="58" t="s">
        <v>725</v>
      </c>
      <c r="B4645" s="58" t="s">
        <v>3322</v>
      </c>
      <c r="C4645" s="58" t="s">
        <v>3355</v>
      </c>
      <c r="D4645" s="59" t="s">
        <v>3345</v>
      </c>
      <c r="E4645" s="78" t="s">
        <v>3344</v>
      </c>
      <c r="F4645" s="58" t="s">
        <v>3322</v>
      </c>
    </row>
    <row r="4646" spans="1:6">
      <c r="A4646" s="58" t="s">
        <v>3174</v>
      </c>
      <c r="B4646" s="58" t="s">
        <v>3322</v>
      </c>
      <c r="C4646" s="58" t="s">
        <v>3355</v>
      </c>
      <c r="D4646" s="59" t="s">
        <v>3345</v>
      </c>
      <c r="E4646" s="78" t="s">
        <v>3344</v>
      </c>
      <c r="F4646" s="58" t="s">
        <v>3322</v>
      </c>
    </row>
    <row r="4647" spans="1:6">
      <c r="A4647" s="58" t="s">
        <v>2778</v>
      </c>
      <c r="B4647" s="58" t="s">
        <v>3322</v>
      </c>
      <c r="C4647" s="58" t="s">
        <v>3355</v>
      </c>
      <c r="D4647" s="59" t="s">
        <v>3345</v>
      </c>
      <c r="E4647" s="78" t="s">
        <v>3344</v>
      </c>
      <c r="F4647" s="58" t="s">
        <v>3322</v>
      </c>
    </row>
    <row r="4648" spans="1:6">
      <c r="A4648" s="58" t="s">
        <v>2502</v>
      </c>
      <c r="B4648" s="58" t="s">
        <v>3322</v>
      </c>
      <c r="C4648" s="58" t="s">
        <v>3355</v>
      </c>
      <c r="D4648" s="59" t="s">
        <v>3345</v>
      </c>
      <c r="E4648" s="78" t="s">
        <v>3344</v>
      </c>
      <c r="F4648" s="58" t="s">
        <v>3322</v>
      </c>
    </row>
    <row r="4649" spans="1:6">
      <c r="A4649" s="58" t="s">
        <v>952</v>
      </c>
      <c r="B4649" s="58" t="s">
        <v>3322</v>
      </c>
      <c r="C4649" s="58" t="s">
        <v>3355</v>
      </c>
      <c r="D4649" s="59" t="s">
        <v>3345</v>
      </c>
      <c r="E4649" s="78" t="s">
        <v>3344</v>
      </c>
      <c r="F4649" s="58" t="s">
        <v>3322</v>
      </c>
    </row>
    <row r="4650" spans="1:6">
      <c r="A4650" s="58" t="s">
        <v>2826</v>
      </c>
      <c r="B4650" s="58" t="s">
        <v>3322</v>
      </c>
      <c r="C4650" s="58" t="s">
        <v>3355</v>
      </c>
      <c r="D4650" s="59" t="s">
        <v>3345</v>
      </c>
      <c r="E4650" s="78" t="s">
        <v>3344</v>
      </c>
      <c r="F4650" s="58" t="s">
        <v>3322</v>
      </c>
    </row>
    <row r="4651" spans="1:6">
      <c r="A4651" s="58" t="s">
        <v>2434</v>
      </c>
      <c r="B4651" s="58" t="s">
        <v>3322</v>
      </c>
      <c r="C4651" s="58" t="s">
        <v>3355</v>
      </c>
      <c r="D4651" s="59" t="s">
        <v>3345</v>
      </c>
      <c r="E4651" s="78" t="s">
        <v>3344</v>
      </c>
      <c r="F4651" s="58" t="s">
        <v>3322</v>
      </c>
    </row>
    <row r="4652" spans="1:6">
      <c r="A4652" s="58" t="s">
        <v>543</v>
      </c>
      <c r="B4652" s="58" t="s">
        <v>3322</v>
      </c>
      <c r="C4652" s="58" t="s">
        <v>3355</v>
      </c>
      <c r="D4652" s="59" t="s">
        <v>3345</v>
      </c>
      <c r="E4652" s="78" t="s">
        <v>3344</v>
      </c>
      <c r="F4652" s="58" t="s">
        <v>3322</v>
      </c>
    </row>
    <row r="4653" spans="1:6">
      <c r="A4653" s="58" t="s">
        <v>495</v>
      </c>
      <c r="B4653" s="58" t="s">
        <v>3322</v>
      </c>
      <c r="C4653" s="58" t="s">
        <v>3355</v>
      </c>
      <c r="D4653" s="59" t="s">
        <v>3345</v>
      </c>
      <c r="E4653" s="78" t="s">
        <v>3344</v>
      </c>
      <c r="F4653" s="58" t="s">
        <v>3322</v>
      </c>
    </row>
    <row r="4654" spans="1:6">
      <c r="A4654" s="58" t="s">
        <v>2805</v>
      </c>
      <c r="B4654" s="58" t="s">
        <v>3322</v>
      </c>
      <c r="C4654" s="58" t="s">
        <v>3355</v>
      </c>
      <c r="D4654" s="59" t="s">
        <v>3345</v>
      </c>
      <c r="E4654" s="78" t="s">
        <v>3344</v>
      </c>
      <c r="F4654" s="58" t="s">
        <v>3322</v>
      </c>
    </row>
    <row r="4655" spans="1:6">
      <c r="A4655" s="58" t="s">
        <v>555</v>
      </c>
      <c r="B4655" s="58" t="s">
        <v>3322</v>
      </c>
      <c r="C4655" s="58" t="s">
        <v>3355</v>
      </c>
      <c r="D4655" s="59" t="s">
        <v>3345</v>
      </c>
      <c r="E4655" s="78" t="s">
        <v>3344</v>
      </c>
      <c r="F4655" s="58" t="s">
        <v>3322</v>
      </c>
    </row>
    <row r="4656" spans="1:6">
      <c r="A4656" s="58" t="s">
        <v>2509</v>
      </c>
      <c r="B4656" s="58" t="s">
        <v>3322</v>
      </c>
      <c r="C4656" s="58" t="s">
        <v>3355</v>
      </c>
      <c r="D4656" s="59" t="s">
        <v>3345</v>
      </c>
      <c r="E4656" s="78" t="s">
        <v>3344</v>
      </c>
      <c r="F4656" s="58" t="s">
        <v>3322</v>
      </c>
    </row>
    <row r="4657" spans="1:6">
      <c r="A4657" s="58" t="s">
        <v>3167</v>
      </c>
      <c r="B4657" s="58" t="s">
        <v>3322</v>
      </c>
      <c r="C4657" s="58" t="s">
        <v>3355</v>
      </c>
      <c r="D4657" s="59" t="s">
        <v>3345</v>
      </c>
      <c r="E4657" s="78" t="s">
        <v>3344</v>
      </c>
      <c r="F4657" s="58" t="s">
        <v>3322</v>
      </c>
    </row>
    <row r="4658" spans="1:6">
      <c r="A4658" s="58" t="s">
        <v>497</v>
      </c>
      <c r="B4658" s="58" t="s">
        <v>3322</v>
      </c>
      <c r="C4658" s="58" t="s">
        <v>3355</v>
      </c>
      <c r="D4658" s="59" t="s">
        <v>3345</v>
      </c>
      <c r="E4658" s="78" t="s">
        <v>3344</v>
      </c>
      <c r="F4658" s="58" t="s">
        <v>3322</v>
      </c>
    </row>
    <row r="4659" spans="1:6">
      <c r="A4659" s="58" t="s">
        <v>2106</v>
      </c>
      <c r="B4659" s="58" t="s">
        <v>3322</v>
      </c>
      <c r="C4659" s="58" t="s">
        <v>3355</v>
      </c>
      <c r="D4659" s="59" t="s">
        <v>3345</v>
      </c>
      <c r="E4659" s="78" t="s">
        <v>3344</v>
      </c>
      <c r="F4659" s="58" t="s">
        <v>3322</v>
      </c>
    </row>
    <row r="4660" spans="1:6">
      <c r="A4660" s="58" t="s">
        <v>1597</v>
      </c>
      <c r="B4660" s="58" t="s">
        <v>3322</v>
      </c>
      <c r="C4660" s="58" t="s">
        <v>3355</v>
      </c>
      <c r="D4660" s="59" t="s">
        <v>3345</v>
      </c>
      <c r="E4660" s="78" t="s">
        <v>3344</v>
      </c>
      <c r="F4660" s="58" t="s">
        <v>3322</v>
      </c>
    </row>
    <row r="4661" spans="1:6">
      <c r="A4661" s="58" t="s">
        <v>1987</v>
      </c>
      <c r="B4661" s="58" t="s">
        <v>3322</v>
      </c>
      <c r="C4661" s="58" t="s">
        <v>3355</v>
      </c>
      <c r="D4661" s="59" t="s">
        <v>3345</v>
      </c>
      <c r="E4661" s="78" t="s">
        <v>3344</v>
      </c>
      <c r="F4661" s="58" t="s">
        <v>3322</v>
      </c>
    </row>
    <row r="4662" spans="1:6">
      <c r="A4662" s="58" t="s">
        <v>586</v>
      </c>
      <c r="B4662" s="58" t="s">
        <v>3322</v>
      </c>
      <c r="C4662" s="58" t="s">
        <v>3355</v>
      </c>
      <c r="D4662" s="59" t="s">
        <v>3345</v>
      </c>
      <c r="E4662" s="78" t="s">
        <v>3344</v>
      </c>
      <c r="F4662" s="58" t="s">
        <v>3322</v>
      </c>
    </row>
    <row r="4663" spans="1:6">
      <c r="A4663" s="58" t="s">
        <v>2510</v>
      </c>
      <c r="B4663" s="58" t="s">
        <v>3322</v>
      </c>
      <c r="C4663" s="58" t="s">
        <v>3355</v>
      </c>
      <c r="D4663" s="59" t="s">
        <v>3345</v>
      </c>
      <c r="E4663" s="78" t="s">
        <v>3344</v>
      </c>
      <c r="F4663" s="58" t="s">
        <v>3322</v>
      </c>
    </row>
    <row r="4664" spans="1:6">
      <c r="A4664" s="58" t="s">
        <v>3165</v>
      </c>
      <c r="B4664" s="58" t="s">
        <v>3322</v>
      </c>
      <c r="C4664" s="58" t="s">
        <v>3355</v>
      </c>
      <c r="D4664" s="59" t="s">
        <v>3345</v>
      </c>
      <c r="E4664" s="78" t="s">
        <v>3344</v>
      </c>
      <c r="F4664" s="58" t="s">
        <v>3322</v>
      </c>
    </row>
    <row r="4665" spans="1:6">
      <c r="A4665" s="58" t="s">
        <v>184</v>
      </c>
      <c r="B4665" s="58" t="s">
        <v>3322</v>
      </c>
      <c r="C4665" s="58" t="s">
        <v>3355</v>
      </c>
      <c r="D4665" s="59" t="s">
        <v>3345</v>
      </c>
      <c r="E4665" s="78" t="s">
        <v>3344</v>
      </c>
      <c r="F4665" s="58" t="s">
        <v>3322</v>
      </c>
    </row>
    <row r="4666" spans="1:6">
      <c r="A4666" s="58" t="s">
        <v>2682</v>
      </c>
      <c r="B4666" s="58" t="s">
        <v>3322</v>
      </c>
      <c r="C4666" s="58" t="s">
        <v>3355</v>
      </c>
      <c r="D4666" s="59" t="s">
        <v>3345</v>
      </c>
      <c r="E4666" s="78" t="s">
        <v>3344</v>
      </c>
      <c r="F4666" s="58" t="s">
        <v>3322</v>
      </c>
    </row>
    <row r="4667" spans="1:6">
      <c r="A4667" s="58" t="s">
        <v>938</v>
      </c>
      <c r="B4667" s="58" t="s">
        <v>3322</v>
      </c>
      <c r="C4667" s="58" t="s">
        <v>3355</v>
      </c>
      <c r="D4667" s="59" t="s">
        <v>3345</v>
      </c>
      <c r="E4667" s="78" t="s">
        <v>3344</v>
      </c>
      <c r="F4667" s="58" t="s">
        <v>3322</v>
      </c>
    </row>
    <row r="4668" spans="1:6">
      <c r="A4668" s="58" t="s">
        <v>734</v>
      </c>
      <c r="B4668" s="58" t="s">
        <v>3322</v>
      </c>
      <c r="C4668" s="58" t="s">
        <v>3355</v>
      </c>
      <c r="D4668" s="59" t="s">
        <v>3345</v>
      </c>
      <c r="E4668" s="78" t="s">
        <v>3344</v>
      </c>
      <c r="F4668" s="58" t="s">
        <v>3322</v>
      </c>
    </row>
    <row r="4669" spans="1:6">
      <c r="A4669" s="58" t="s">
        <v>500</v>
      </c>
      <c r="B4669" s="58" t="s">
        <v>3322</v>
      </c>
      <c r="C4669" s="58" t="s">
        <v>3355</v>
      </c>
      <c r="D4669" s="59" t="s">
        <v>3345</v>
      </c>
      <c r="E4669" s="78" t="s">
        <v>3344</v>
      </c>
      <c r="F4669" s="58" t="s">
        <v>3322</v>
      </c>
    </row>
    <row r="4670" spans="1:6">
      <c r="A4670" s="58" t="s">
        <v>2909</v>
      </c>
      <c r="B4670" s="58" t="s">
        <v>3322</v>
      </c>
      <c r="C4670" s="58" t="s">
        <v>3355</v>
      </c>
      <c r="D4670" s="59" t="s">
        <v>3345</v>
      </c>
      <c r="E4670" s="78" t="s">
        <v>3344</v>
      </c>
      <c r="F4670" s="58" t="s">
        <v>3322</v>
      </c>
    </row>
    <row r="4671" spans="1:6">
      <c r="A4671" s="58" t="s">
        <v>3179</v>
      </c>
      <c r="B4671" s="58" t="s">
        <v>3322</v>
      </c>
      <c r="C4671" s="58" t="s">
        <v>3355</v>
      </c>
      <c r="D4671" s="59" t="s">
        <v>3345</v>
      </c>
      <c r="E4671" s="78" t="s">
        <v>3344</v>
      </c>
      <c r="F4671" s="58" t="s">
        <v>3322</v>
      </c>
    </row>
    <row r="4672" spans="1:6">
      <c r="A4672" s="58" t="s">
        <v>796</v>
      </c>
      <c r="B4672" s="58" t="s">
        <v>3322</v>
      </c>
      <c r="C4672" s="58" t="s">
        <v>3355</v>
      </c>
      <c r="D4672" s="59" t="s">
        <v>3345</v>
      </c>
      <c r="E4672" s="78" t="s">
        <v>3344</v>
      </c>
      <c r="F4672" s="58" t="s">
        <v>3322</v>
      </c>
    </row>
    <row r="4673" spans="1:6">
      <c r="A4673" s="58" t="s">
        <v>2111</v>
      </c>
      <c r="B4673" s="58" t="s">
        <v>3322</v>
      </c>
      <c r="C4673" s="58" t="s">
        <v>3355</v>
      </c>
      <c r="D4673" s="59" t="s">
        <v>3345</v>
      </c>
      <c r="E4673" s="78" t="s">
        <v>3344</v>
      </c>
      <c r="F4673" s="58" t="s">
        <v>3322</v>
      </c>
    </row>
    <row r="4674" spans="1:6">
      <c r="A4674" s="58" t="s">
        <v>560</v>
      </c>
      <c r="B4674" s="58" t="s">
        <v>3322</v>
      </c>
      <c r="C4674" s="58" t="s">
        <v>3355</v>
      </c>
      <c r="D4674" s="59" t="s">
        <v>3345</v>
      </c>
      <c r="E4674" s="78" t="s">
        <v>3344</v>
      </c>
      <c r="F4674" s="58" t="s">
        <v>3322</v>
      </c>
    </row>
    <row r="4675" spans="1:6">
      <c r="A4675" s="58" t="s">
        <v>883</v>
      </c>
      <c r="B4675" s="58" t="s">
        <v>3323</v>
      </c>
      <c r="C4675" s="58" t="s">
        <v>3353</v>
      </c>
      <c r="D4675" s="59" t="s">
        <v>3345</v>
      </c>
      <c r="E4675" s="78" t="s">
        <v>3344</v>
      </c>
      <c r="F4675" s="58" t="s">
        <v>3323</v>
      </c>
    </row>
    <row r="4676" spans="1:6">
      <c r="A4676" s="58" t="s">
        <v>170</v>
      </c>
      <c r="B4676" s="58" t="s">
        <v>3323</v>
      </c>
      <c r="C4676" s="58" t="s">
        <v>3353</v>
      </c>
      <c r="D4676" s="59" t="s">
        <v>3345</v>
      </c>
      <c r="E4676" s="78" t="s">
        <v>3344</v>
      </c>
      <c r="F4676" s="58" t="s">
        <v>3323</v>
      </c>
    </row>
    <row r="4677" spans="1:6">
      <c r="A4677" s="58" t="s">
        <v>2112</v>
      </c>
      <c r="B4677" s="58" t="s">
        <v>3323</v>
      </c>
      <c r="C4677" s="58" t="s">
        <v>3353</v>
      </c>
      <c r="D4677" s="59" t="s">
        <v>3345</v>
      </c>
      <c r="E4677" s="78" t="s">
        <v>3344</v>
      </c>
      <c r="F4677" s="58" t="s">
        <v>3323</v>
      </c>
    </row>
    <row r="4678" spans="1:6">
      <c r="A4678" s="58" t="s">
        <v>2921</v>
      </c>
      <c r="B4678" s="58" t="s">
        <v>3323</v>
      </c>
      <c r="C4678" s="58" t="s">
        <v>3353</v>
      </c>
      <c r="D4678" s="59" t="s">
        <v>3345</v>
      </c>
      <c r="E4678" s="78" t="s">
        <v>3344</v>
      </c>
      <c r="F4678" s="58" t="s">
        <v>3323</v>
      </c>
    </row>
    <row r="4679" spans="1:6">
      <c r="A4679" s="58" t="s">
        <v>377</v>
      </c>
      <c r="B4679" s="58" t="s">
        <v>3323</v>
      </c>
      <c r="C4679" s="58" t="s">
        <v>3353</v>
      </c>
      <c r="D4679" s="59" t="s">
        <v>3345</v>
      </c>
      <c r="E4679" s="78" t="s">
        <v>3344</v>
      </c>
      <c r="F4679" s="58" t="s">
        <v>3323</v>
      </c>
    </row>
    <row r="4680" spans="1:6">
      <c r="A4680" s="58" t="s">
        <v>506</v>
      </c>
      <c r="B4680" s="58" t="s">
        <v>3323</v>
      </c>
      <c r="C4680" s="58" t="s">
        <v>3353</v>
      </c>
      <c r="D4680" s="59" t="s">
        <v>3345</v>
      </c>
      <c r="E4680" s="78" t="s">
        <v>3344</v>
      </c>
      <c r="F4680" s="58" t="s">
        <v>3323</v>
      </c>
    </row>
    <row r="4681" spans="1:6">
      <c r="A4681" s="58" t="s">
        <v>2922</v>
      </c>
      <c r="B4681" s="58" t="s">
        <v>3323</v>
      </c>
      <c r="C4681" s="58" t="s">
        <v>3353</v>
      </c>
      <c r="D4681" s="59" t="s">
        <v>3345</v>
      </c>
      <c r="E4681" s="78" t="s">
        <v>3344</v>
      </c>
      <c r="F4681" s="58" t="s">
        <v>3323</v>
      </c>
    </row>
    <row r="4682" spans="1:6">
      <c r="A4682" s="58" t="s">
        <v>2134</v>
      </c>
      <c r="B4682" s="58" t="s">
        <v>3323</v>
      </c>
      <c r="C4682" s="58" t="s">
        <v>3353</v>
      </c>
      <c r="D4682" s="59" t="s">
        <v>3345</v>
      </c>
      <c r="E4682" s="78" t="s">
        <v>3344</v>
      </c>
      <c r="F4682" s="58" t="s">
        <v>3323</v>
      </c>
    </row>
    <row r="4683" spans="1:6">
      <c r="A4683" s="58" t="s">
        <v>406</v>
      </c>
      <c r="B4683" s="58" t="s">
        <v>3323</v>
      </c>
      <c r="C4683" s="58" t="s">
        <v>3353</v>
      </c>
      <c r="D4683" s="59" t="s">
        <v>3345</v>
      </c>
      <c r="E4683" s="78" t="s">
        <v>3344</v>
      </c>
      <c r="F4683" s="58" t="s">
        <v>3323</v>
      </c>
    </row>
    <row r="4684" spans="1:6">
      <c r="A4684" s="58" t="s">
        <v>2094</v>
      </c>
      <c r="B4684" s="58" t="s">
        <v>3323</v>
      </c>
      <c r="C4684" s="58" t="s">
        <v>3353</v>
      </c>
      <c r="D4684" s="59" t="s">
        <v>3345</v>
      </c>
      <c r="E4684" s="78" t="s">
        <v>3344</v>
      </c>
      <c r="F4684" s="58" t="s">
        <v>3323</v>
      </c>
    </row>
    <row r="4685" spans="1:6">
      <c r="A4685" s="58" t="s">
        <v>379</v>
      </c>
      <c r="B4685" s="58" t="s">
        <v>3323</v>
      </c>
      <c r="C4685" s="58" t="s">
        <v>3353</v>
      </c>
      <c r="D4685" s="59" t="s">
        <v>3345</v>
      </c>
      <c r="E4685" s="78" t="s">
        <v>3344</v>
      </c>
      <c r="F4685" s="58" t="s">
        <v>3323</v>
      </c>
    </row>
    <row r="4686" spans="1:6">
      <c r="A4686" s="58" t="s">
        <v>507</v>
      </c>
      <c r="B4686" s="58" t="s">
        <v>3323</v>
      </c>
      <c r="C4686" s="58" t="s">
        <v>3353</v>
      </c>
      <c r="D4686" s="59" t="s">
        <v>3345</v>
      </c>
      <c r="E4686" s="78" t="s">
        <v>3344</v>
      </c>
      <c r="F4686" s="58" t="s">
        <v>3323</v>
      </c>
    </row>
    <row r="4687" spans="1:6">
      <c r="A4687" s="58" t="s">
        <v>2118</v>
      </c>
      <c r="B4687" s="58" t="s">
        <v>3323</v>
      </c>
      <c r="C4687" s="58" t="s">
        <v>3353</v>
      </c>
      <c r="D4687" s="59" t="s">
        <v>3345</v>
      </c>
      <c r="E4687" s="78" t="s">
        <v>3344</v>
      </c>
      <c r="F4687" s="58" t="s">
        <v>3323</v>
      </c>
    </row>
    <row r="4688" spans="1:6">
      <c r="A4688" s="58" t="s">
        <v>478</v>
      </c>
      <c r="B4688" s="58" t="s">
        <v>3323</v>
      </c>
      <c r="C4688" s="58" t="s">
        <v>3353</v>
      </c>
      <c r="D4688" s="59" t="s">
        <v>3345</v>
      </c>
      <c r="E4688" s="78" t="s">
        <v>3344</v>
      </c>
      <c r="F4688" s="58" t="s">
        <v>3323</v>
      </c>
    </row>
    <row r="4689" spans="1:6">
      <c r="A4689" s="58" t="s">
        <v>2821</v>
      </c>
      <c r="B4689" s="58" t="s">
        <v>3323</v>
      </c>
      <c r="C4689" s="58" t="s">
        <v>3353</v>
      </c>
      <c r="D4689" s="59" t="s">
        <v>3345</v>
      </c>
      <c r="E4689" s="78" t="s">
        <v>3344</v>
      </c>
      <c r="F4689" s="58" t="s">
        <v>3323</v>
      </c>
    </row>
    <row r="4690" spans="1:6">
      <c r="A4690" s="58" t="s">
        <v>2120</v>
      </c>
      <c r="B4690" s="58" t="s">
        <v>3323</v>
      </c>
      <c r="C4690" s="58" t="s">
        <v>3353</v>
      </c>
      <c r="D4690" s="59" t="s">
        <v>3345</v>
      </c>
      <c r="E4690" s="78" t="s">
        <v>3344</v>
      </c>
      <c r="F4690" s="58" t="s">
        <v>3323</v>
      </c>
    </row>
    <row r="4691" spans="1:6">
      <c r="A4691" s="58" t="s">
        <v>465</v>
      </c>
      <c r="B4691" s="58" t="s">
        <v>3323</v>
      </c>
      <c r="C4691" s="58" t="s">
        <v>3353</v>
      </c>
      <c r="D4691" s="59" t="s">
        <v>3345</v>
      </c>
      <c r="E4691" s="78" t="s">
        <v>3344</v>
      </c>
      <c r="F4691" s="58" t="s">
        <v>3323</v>
      </c>
    </row>
    <row r="4692" spans="1:6">
      <c r="A4692" s="58" t="s">
        <v>743</v>
      </c>
      <c r="B4692" s="58" t="s">
        <v>3323</v>
      </c>
      <c r="C4692" s="58" t="s">
        <v>3353</v>
      </c>
      <c r="D4692" s="59" t="s">
        <v>3345</v>
      </c>
      <c r="E4692" s="78" t="s">
        <v>3344</v>
      </c>
      <c r="F4692" s="58" t="s">
        <v>3323</v>
      </c>
    </row>
    <row r="4693" spans="1:6">
      <c r="A4693" s="58" t="s">
        <v>2097</v>
      </c>
      <c r="B4693" s="58" t="s">
        <v>3323</v>
      </c>
      <c r="C4693" s="58" t="s">
        <v>3353</v>
      </c>
      <c r="D4693" s="59" t="s">
        <v>3345</v>
      </c>
      <c r="E4693" s="78" t="s">
        <v>3344</v>
      </c>
      <c r="F4693" s="58" t="s">
        <v>3323</v>
      </c>
    </row>
    <row r="4694" spans="1:6">
      <c r="A4694" s="58" t="s">
        <v>624</v>
      </c>
      <c r="B4694" s="58" t="s">
        <v>3323</v>
      </c>
      <c r="C4694" s="58" t="s">
        <v>3353</v>
      </c>
      <c r="D4694" s="59" t="s">
        <v>3345</v>
      </c>
      <c r="E4694" s="78" t="s">
        <v>3344</v>
      </c>
      <c r="F4694" s="58" t="s">
        <v>3323</v>
      </c>
    </row>
    <row r="4695" spans="1:6">
      <c r="A4695" s="58" t="s">
        <v>521</v>
      </c>
      <c r="B4695" s="58" t="s">
        <v>3323</v>
      </c>
      <c r="C4695" s="58" t="s">
        <v>3353</v>
      </c>
      <c r="D4695" s="59" t="s">
        <v>3345</v>
      </c>
      <c r="E4695" s="78" t="s">
        <v>3344</v>
      </c>
      <c r="F4695" s="58" t="s">
        <v>3323</v>
      </c>
    </row>
    <row r="4696" spans="1:6">
      <c r="A4696" s="58" t="s">
        <v>2098</v>
      </c>
      <c r="B4696" s="58" t="s">
        <v>3323</v>
      </c>
      <c r="C4696" s="58" t="s">
        <v>3353</v>
      </c>
      <c r="D4696" s="59" t="s">
        <v>3345</v>
      </c>
      <c r="E4696" s="78" t="s">
        <v>3344</v>
      </c>
      <c r="F4696" s="58" t="s">
        <v>3323</v>
      </c>
    </row>
    <row r="4697" spans="1:6">
      <c r="A4697" s="58" t="s">
        <v>412</v>
      </c>
      <c r="B4697" s="58" t="s">
        <v>3323</v>
      </c>
      <c r="C4697" s="58" t="s">
        <v>3353</v>
      </c>
      <c r="D4697" s="59" t="s">
        <v>3345</v>
      </c>
      <c r="E4697" s="78" t="s">
        <v>3344</v>
      </c>
      <c r="F4697" s="58" t="s">
        <v>3323</v>
      </c>
    </row>
    <row r="4698" spans="1:6">
      <c r="A4698" s="58" t="s">
        <v>886</v>
      </c>
      <c r="B4698" s="58" t="s">
        <v>3323</v>
      </c>
      <c r="C4698" s="58" t="s">
        <v>3353</v>
      </c>
      <c r="D4698" s="59" t="s">
        <v>3345</v>
      </c>
      <c r="E4698" s="78" t="s">
        <v>3344</v>
      </c>
      <c r="F4698" s="58" t="s">
        <v>3323</v>
      </c>
    </row>
    <row r="4699" spans="1:6">
      <c r="A4699" s="58" t="s">
        <v>2866</v>
      </c>
      <c r="B4699" s="58" t="s">
        <v>3323</v>
      </c>
      <c r="C4699" s="58" t="s">
        <v>3353</v>
      </c>
      <c r="D4699" s="59" t="s">
        <v>3345</v>
      </c>
      <c r="E4699" s="78" t="s">
        <v>3344</v>
      </c>
      <c r="F4699" s="58" t="s">
        <v>3323</v>
      </c>
    </row>
    <row r="4700" spans="1:6">
      <c r="A4700" s="58" t="s">
        <v>2562</v>
      </c>
      <c r="B4700" s="58" t="s">
        <v>3323</v>
      </c>
      <c r="C4700" s="58" t="s">
        <v>3353</v>
      </c>
      <c r="D4700" s="59" t="s">
        <v>3345</v>
      </c>
      <c r="E4700" s="78" t="s">
        <v>3344</v>
      </c>
      <c r="F4700" s="58" t="s">
        <v>3323</v>
      </c>
    </row>
    <row r="4701" spans="1:6">
      <c r="A4701" s="58" t="s">
        <v>491</v>
      </c>
      <c r="B4701" s="58" t="s">
        <v>3323</v>
      </c>
      <c r="C4701" s="58" t="s">
        <v>3353</v>
      </c>
      <c r="D4701" s="59" t="s">
        <v>3345</v>
      </c>
      <c r="E4701" s="78" t="s">
        <v>3344</v>
      </c>
      <c r="F4701" s="58" t="s">
        <v>3323</v>
      </c>
    </row>
    <row r="4702" spans="1:6">
      <c r="A4702" s="58" t="s">
        <v>2554</v>
      </c>
      <c r="B4702" s="58" t="s">
        <v>3323</v>
      </c>
      <c r="C4702" s="58" t="s">
        <v>3353</v>
      </c>
      <c r="D4702" s="59" t="s">
        <v>3345</v>
      </c>
      <c r="E4702" s="78" t="s">
        <v>3344</v>
      </c>
      <c r="F4702" s="58" t="s">
        <v>3323</v>
      </c>
    </row>
    <row r="4703" spans="1:6">
      <c r="A4703" s="58" t="s">
        <v>2925</v>
      </c>
      <c r="B4703" s="58" t="s">
        <v>3323</v>
      </c>
      <c r="C4703" s="58" t="s">
        <v>3353</v>
      </c>
      <c r="D4703" s="59" t="s">
        <v>3345</v>
      </c>
      <c r="E4703" s="78" t="s">
        <v>3344</v>
      </c>
      <c r="F4703" s="58" t="s">
        <v>3323</v>
      </c>
    </row>
    <row r="4704" spans="1:6">
      <c r="A4704" s="58" t="s">
        <v>2101</v>
      </c>
      <c r="B4704" s="58" t="s">
        <v>3323</v>
      </c>
      <c r="C4704" s="58" t="s">
        <v>3353</v>
      </c>
      <c r="D4704" s="59" t="s">
        <v>3345</v>
      </c>
      <c r="E4704" s="78" t="s">
        <v>3344</v>
      </c>
      <c r="F4704" s="58" t="s">
        <v>3323</v>
      </c>
    </row>
    <row r="4705" spans="1:6">
      <c r="A4705" s="58" t="s">
        <v>432</v>
      </c>
      <c r="B4705" s="58" t="s">
        <v>3323</v>
      </c>
      <c r="C4705" s="58" t="s">
        <v>3353</v>
      </c>
      <c r="D4705" s="59" t="s">
        <v>3345</v>
      </c>
      <c r="E4705" s="78" t="s">
        <v>3344</v>
      </c>
      <c r="F4705" s="58" t="s">
        <v>3323</v>
      </c>
    </row>
    <row r="4706" spans="1:6">
      <c r="A4706" s="58" t="s">
        <v>2679</v>
      </c>
      <c r="B4706" s="58" t="s">
        <v>3323</v>
      </c>
      <c r="C4706" s="58" t="s">
        <v>3353</v>
      </c>
      <c r="D4706" s="59" t="s">
        <v>3345</v>
      </c>
      <c r="E4706" s="78" t="s">
        <v>3344</v>
      </c>
      <c r="F4706" s="58" t="s">
        <v>3323</v>
      </c>
    </row>
    <row r="4707" spans="1:6">
      <c r="A4707" s="58" t="s">
        <v>540</v>
      </c>
      <c r="B4707" s="58" t="s">
        <v>3323</v>
      </c>
      <c r="C4707" s="58" t="s">
        <v>3353</v>
      </c>
      <c r="D4707" s="59" t="s">
        <v>3345</v>
      </c>
      <c r="E4707" s="78" t="s">
        <v>3344</v>
      </c>
      <c r="F4707" s="58" t="s">
        <v>3323</v>
      </c>
    </row>
    <row r="4708" spans="1:6">
      <c r="A4708" s="58" t="s">
        <v>803</v>
      </c>
      <c r="B4708" s="58" t="s">
        <v>3323</v>
      </c>
      <c r="C4708" s="58" t="s">
        <v>3353</v>
      </c>
      <c r="D4708" s="59" t="s">
        <v>3345</v>
      </c>
      <c r="E4708" s="78" t="s">
        <v>3344</v>
      </c>
      <c r="F4708" s="58" t="s">
        <v>3323</v>
      </c>
    </row>
    <row r="4709" spans="1:6">
      <c r="A4709" s="58" t="s">
        <v>384</v>
      </c>
      <c r="B4709" s="58" t="s">
        <v>3323</v>
      </c>
      <c r="C4709" s="58" t="s">
        <v>3354</v>
      </c>
      <c r="D4709" s="59" t="s">
        <v>3345</v>
      </c>
      <c r="E4709" s="78" t="s">
        <v>3344</v>
      </c>
      <c r="F4709" s="58" t="s">
        <v>3323</v>
      </c>
    </row>
    <row r="4710" spans="1:6">
      <c r="A4710" s="58" t="s">
        <v>167</v>
      </c>
      <c r="B4710" s="58" t="s">
        <v>3323</v>
      </c>
      <c r="C4710" s="58" t="s">
        <v>3354</v>
      </c>
      <c r="D4710" s="59" t="s">
        <v>3345</v>
      </c>
      <c r="E4710" s="78" t="s">
        <v>3344</v>
      </c>
      <c r="F4710" s="58" t="s">
        <v>3323</v>
      </c>
    </row>
    <row r="4711" spans="1:6">
      <c r="A4711" s="58" t="s">
        <v>692</v>
      </c>
      <c r="B4711" s="58" t="s">
        <v>3323</v>
      </c>
      <c r="C4711" s="58" t="s">
        <v>3354</v>
      </c>
      <c r="D4711" s="59" t="s">
        <v>3345</v>
      </c>
      <c r="E4711" s="78" t="s">
        <v>3344</v>
      </c>
      <c r="F4711" s="58" t="s">
        <v>3323</v>
      </c>
    </row>
    <row r="4712" spans="1:6">
      <c r="A4712" s="58" t="s">
        <v>479</v>
      </c>
      <c r="B4712" s="58" t="s">
        <v>3323</v>
      </c>
      <c r="C4712" s="58" t="s">
        <v>3354</v>
      </c>
      <c r="D4712" s="59" t="s">
        <v>3345</v>
      </c>
      <c r="E4712" s="78" t="s">
        <v>3344</v>
      </c>
      <c r="F4712" s="58" t="s">
        <v>3323</v>
      </c>
    </row>
    <row r="4713" spans="1:6">
      <c r="A4713" s="58" t="s">
        <v>1625</v>
      </c>
      <c r="B4713" s="58" t="s">
        <v>3323</v>
      </c>
      <c r="C4713" s="58" t="s">
        <v>3354</v>
      </c>
      <c r="D4713" s="59" t="s">
        <v>3345</v>
      </c>
      <c r="E4713" s="78" t="s">
        <v>3344</v>
      </c>
      <c r="F4713" s="58" t="s">
        <v>3323</v>
      </c>
    </row>
    <row r="4714" spans="1:6">
      <c r="A4714" s="58" t="s">
        <v>2544</v>
      </c>
      <c r="B4714" s="58" t="s">
        <v>3323</v>
      </c>
      <c r="C4714" s="58" t="s">
        <v>3354</v>
      </c>
      <c r="D4714" s="59" t="s">
        <v>3345</v>
      </c>
      <c r="E4714" s="78" t="s">
        <v>3344</v>
      </c>
      <c r="F4714" s="58" t="s">
        <v>3323</v>
      </c>
    </row>
    <row r="4715" spans="1:6">
      <c r="A4715" s="58" t="s">
        <v>469</v>
      </c>
      <c r="B4715" s="58" t="s">
        <v>3323</v>
      </c>
      <c r="C4715" s="58" t="s">
        <v>3354</v>
      </c>
      <c r="D4715" s="59" t="s">
        <v>3345</v>
      </c>
      <c r="E4715" s="78" t="s">
        <v>3344</v>
      </c>
      <c r="F4715" s="58" t="s">
        <v>3323</v>
      </c>
    </row>
    <row r="4716" spans="1:6">
      <c r="A4716" s="58" t="s">
        <v>2125</v>
      </c>
      <c r="B4716" s="58" t="s">
        <v>3323</v>
      </c>
      <c r="C4716" s="58" t="s">
        <v>3354</v>
      </c>
      <c r="D4716" s="59" t="s">
        <v>3345</v>
      </c>
      <c r="E4716" s="78" t="s">
        <v>3344</v>
      </c>
      <c r="F4716" s="58" t="s">
        <v>3323</v>
      </c>
    </row>
    <row r="4717" spans="1:6">
      <c r="A4717" s="58" t="s">
        <v>912</v>
      </c>
      <c r="B4717" s="58" t="s">
        <v>3323</v>
      </c>
      <c r="C4717" s="58" t="s">
        <v>3354</v>
      </c>
      <c r="D4717" s="59" t="s">
        <v>3345</v>
      </c>
      <c r="E4717" s="78" t="s">
        <v>3344</v>
      </c>
      <c r="F4717" s="58" t="s">
        <v>3323</v>
      </c>
    </row>
    <row r="4718" spans="1:6">
      <c r="A4718" s="58" t="s">
        <v>417</v>
      </c>
      <c r="B4718" s="58" t="s">
        <v>3323</v>
      </c>
      <c r="C4718" s="58" t="s">
        <v>3354</v>
      </c>
      <c r="D4718" s="59" t="s">
        <v>3345</v>
      </c>
      <c r="E4718" s="78" t="s">
        <v>3344</v>
      </c>
      <c r="F4718" s="58" t="s">
        <v>3323</v>
      </c>
    </row>
    <row r="4719" spans="1:6">
      <c r="A4719" s="58" t="s">
        <v>248</v>
      </c>
      <c r="B4719" s="58" t="s">
        <v>3323</v>
      </c>
      <c r="C4719" s="58" t="s">
        <v>3354</v>
      </c>
      <c r="D4719" s="59" t="s">
        <v>3345</v>
      </c>
      <c r="E4719" s="78" t="s">
        <v>3344</v>
      </c>
      <c r="F4719" s="58" t="s">
        <v>3323</v>
      </c>
    </row>
    <row r="4720" spans="1:6">
      <c r="A4720" s="58" t="s">
        <v>418</v>
      </c>
      <c r="B4720" s="58" t="s">
        <v>3323</v>
      </c>
      <c r="C4720" s="58" t="s">
        <v>3354</v>
      </c>
      <c r="D4720" s="59" t="s">
        <v>3345</v>
      </c>
      <c r="E4720" s="78" t="s">
        <v>3344</v>
      </c>
      <c r="F4720" s="58" t="s">
        <v>3323</v>
      </c>
    </row>
    <row r="4721" spans="1:6">
      <c r="A4721" s="58" t="s">
        <v>385</v>
      </c>
      <c r="B4721" s="58" t="s">
        <v>3323</v>
      </c>
      <c r="C4721" s="58" t="s">
        <v>3354</v>
      </c>
      <c r="D4721" s="59" t="s">
        <v>3345</v>
      </c>
      <c r="E4721" s="78" t="s">
        <v>3344</v>
      </c>
      <c r="F4721" s="58" t="s">
        <v>3323</v>
      </c>
    </row>
    <row r="4722" spans="1:6">
      <c r="A4722" s="58" t="s">
        <v>526</v>
      </c>
      <c r="B4722" s="58" t="s">
        <v>3323</v>
      </c>
      <c r="C4722" s="58" t="s">
        <v>3354</v>
      </c>
      <c r="D4722" s="59" t="s">
        <v>3345</v>
      </c>
      <c r="E4722" s="78" t="s">
        <v>3344</v>
      </c>
      <c r="F4722" s="58" t="s">
        <v>3323</v>
      </c>
    </row>
    <row r="4723" spans="1:6">
      <c r="A4723" s="58" t="s">
        <v>3146</v>
      </c>
      <c r="B4723" s="58" t="s">
        <v>3323</v>
      </c>
      <c r="C4723" s="58" t="s">
        <v>3354</v>
      </c>
      <c r="D4723" s="59" t="s">
        <v>3345</v>
      </c>
      <c r="E4723" s="78" t="s">
        <v>3344</v>
      </c>
      <c r="F4723" s="58" t="s">
        <v>3323</v>
      </c>
    </row>
    <row r="4724" spans="1:6">
      <c r="A4724" s="58" t="s">
        <v>3166</v>
      </c>
      <c r="B4724" s="58" t="s">
        <v>3323</v>
      </c>
      <c r="C4724" s="58" t="s">
        <v>3354</v>
      </c>
      <c r="D4724" s="59" t="s">
        <v>3345</v>
      </c>
      <c r="E4724" s="78" t="s">
        <v>3344</v>
      </c>
      <c r="F4724" s="58" t="s">
        <v>3323</v>
      </c>
    </row>
    <row r="4725" spans="1:6">
      <c r="A4725" s="58" t="s">
        <v>2557</v>
      </c>
      <c r="B4725" s="58" t="s">
        <v>3323</v>
      </c>
      <c r="C4725" s="58" t="s">
        <v>3354</v>
      </c>
      <c r="D4725" s="59" t="s">
        <v>3345</v>
      </c>
      <c r="E4725" s="78" t="s">
        <v>3344</v>
      </c>
      <c r="F4725" s="58" t="s">
        <v>3323</v>
      </c>
    </row>
    <row r="4726" spans="1:6">
      <c r="A4726" s="58" t="s">
        <v>2832</v>
      </c>
      <c r="B4726" s="58" t="s">
        <v>3323</v>
      </c>
      <c r="C4726" s="58" t="s">
        <v>3354</v>
      </c>
      <c r="D4726" s="59" t="s">
        <v>3345</v>
      </c>
      <c r="E4726" s="78" t="s">
        <v>3344</v>
      </c>
      <c r="F4726" s="58" t="s">
        <v>3323</v>
      </c>
    </row>
    <row r="4727" spans="1:6">
      <c r="A4727" s="58" t="s">
        <v>480</v>
      </c>
      <c r="B4727" s="58" t="s">
        <v>3323</v>
      </c>
      <c r="C4727" s="58" t="s">
        <v>3354</v>
      </c>
      <c r="D4727" s="59" t="s">
        <v>3345</v>
      </c>
      <c r="E4727" s="78" t="s">
        <v>3344</v>
      </c>
      <c r="F4727" s="58" t="s">
        <v>3323</v>
      </c>
    </row>
    <row r="4728" spans="1:6">
      <c r="A4728" s="58" t="s">
        <v>2781</v>
      </c>
      <c r="B4728" s="58" t="s">
        <v>3323</v>
      </c>
      <c r="C4728" s="58" t="s">
        <v>3354</v>
      </c>
      <c r="D4728" s="59" t="s">
        <v>3345</v>
      </c>
      <c r="E4728" s="78" t="s">
        <v>3344</v>
      </c>
      <c r="F4728" s="58" t="s">
        <v>3323</v>
      </c>
    </row>
    <row r="4729" spans="1:6">
      <c r="A4729" s="58" t="s">
        <v>574</v>
      </c>
      <c r="B4729" s="58" t="s">
        <v>3323</v>
      </c>
      <c r="C4729" s="58" t="s">
        <v>3354</v>
      </c>
      <c r="D4729" s="59" t="s">
        <v>3345</v>
      </c>
      <c r="E4729" s="78" t="s">
        <v>3344</v>
      </c>
      <c r="F4729" s="58" t="s">
        <v>3323</v>
      </c>
    </row>
    <row r="4730" spans="1:6">
      <c r="A4730" s="58" t="s">
        <v>3160</v>
      </c>
      <c r="B4730" s="58" t="s">
        <v>3323</v>
      </c>
      <c r="C4730" s="58" t="s">
        <v>3354</v>
      </c>
      <c r="D4730" s="59" t="s">
        <v>3345</v>
      </c>
      <c r="E4730" s="78" t="s">
        <v>3344</v>
      </c>
      <c r="F4730" s="58" t="s">
        <v>3323</v>
      </c>
    </row>
    <row r="4731" spans="1:6">
      <c r="A4731" s="58" t="s">
        <v>2140</v>
      </c>
      <c r="B4731" s="58" t="s">
        <v>3323</v>
      </c>
      <c r="C4731" s="58" t="s">
        <v>3354</v>
      </c>
      <c r="D4731" s="59" t="s">
        <v>3345</v>
      </c>
      <c r="E4731" s="78" t="s">
        <v>3344</v>
      </c>
      <c r="F4731" s="58" t="s">
        <v>3323</v>
      </c>
    </row>
    <row r="4732" spans="1:6">
      <c r="A4732" s="58" t="s">
        <v>2860</v>
      </c>
      <c r="B4732" s="58" t="s">
        <v>3323</v>
      </c>
      <c r="C4732" s="58" t="s">
        <v>3354</v>
      </c>
      <c r="D4732" s="59" t="s">
        <v>3345</v>
      </c>
      <c r="E4732" s="78" t="s">
        <v>3344</v>
      </c>
      <c r="F4732" s="58" t="s">
        <v>3323</v>
      </c>
    </row>
    <row r="4733" spans="1:6">
      <c r="A4733" s="58" t="s">
        <v>2108</v>
      </c>
      <c r="B4733" s="58" t="s">
        <v>3323</v>
      </c>
      <c r="C4733" s="58" t="s">
        <v>3354</v>
      </c>
      <c r="D4733" s="59" t="s">
        <v>3345</v>
      </c>
      <c r="E4733" s="78" t="s">
        <v>3344</v>
      </c>
      <c r="F4733" s="58" t="s">
        <v>3323</v>
      </c>
    </row>
    <row r="4734" spans="1:6">
      <c r="A4734" s="58" t="s">
        <v>629</v>
      </c>
      <c r="B4734" s="58" t="s">
        <v>3323</v>
      </c>
      <c r="C4734" s="58" t="s">
        <v>3354</v>
      </c>
      <c r="D4734" s="59" t="s">
        <v>3345</v>
      </c>
      <c r="E4734" s="78" t="s">
        <v>3344</v>
      </c>
      <c r="F4734" s="58" t="s">
        <v>3323</v>
      </c>
    </row>
    <row r="4735" spans="1:6">
      <c r="A4735" s="58" t="s">
        <v>457</v>
      </c>
      <c r="B4735" s="58" t="s">
        <v>3323</v>
      </c>
      <c r="C4735" s="58" t="s">
        <v>3354</v>
      </c>
      <c r="D4735" s="59" t="s">
        <v>3345</v>
      </c>
      <c r="E4735" s="78" t="s">
        <v>3344</v>
      </c>
      <c r="F4735" s="58" t="s">
        <v>3323</v>
      </c>
    </row>
    <row r="4736" spans="1:6">
      <c r="A4736" s="58" t="s">
        <v>2129</v>
      </c>
      <c r="B4736" s="58" t="s">
        <v>3323</v>
      </c>
      <c r="C4736" s="58" t="s">
        <v>3354</v>
      </c>
      <c r="D4736" s="59" t="s">
        <v>3345</v>
      </c>
      <c r="E4736" s="78" t="s">
        <v>3344</v>
      </c>
      <c r="F4736" s="58" t="s">
        <v>3323</v>
      </c>
    </row>
    <row r="4737" spans="1:6">
      <c r="A4737" s="58" t="s">
        <v>2782</v>
      </c>
      <c r="B4737" s="58" t="s">
        <v>3323</v>
      </c>
      <c r="C4737" s="58" t="s">
        <v>3354</v>
      </c>
      <c r="D4737" s="59" t="s">
        <v>3345</v>
      </c>
      <c r="E4737" s="78" t="s">
        <v>3344</v>
      </c>
      <c r="F4737" s="58" t="s">
        <v>3323</v>
      </c>
    </row>
    <row r="4738" spans="1:6">
      <c r="A4738" s="58" t="s">
        <v>463</v>
      </c>
      <c r="B4738" s="58" t="s">
        <v>3323</v>
      </c>
      <c r="C4738" s="58" t="s">
        <v>3354</v>
      </c>
      <c r="D4738" s="59" t="s">
        <v>3345</v>
      </c>
      <c r="E4738" s="78" t="s">
        <v>3344</v>
      </c>
      <c r="F4738" s="58" t="s">
        <v>3323</v>
      </c>
    </row>
    <row r="4739" spans="1:6">
      <c r="A4739" s="58" t="s">
        <v>2130</v>
      </c>
      <c r="B4739" s="58" t="s">
        <v>3323</v>
      </c>
      <c r="C4739" s="58" t="s">
        <v>3354</v>
      </c>
      <c r="D4739" s="59" t="s">
        <v>3345</v>
      </c>
      <c r="E4739" s="78" t="s">
        <v>3344</v>
      </c>
      <c r="F4739" s="58" t="s">
        <v>3323</v>
      </c>
    </row>
    <row r="4740" spans="1:6">
      <c r="A4740" s="58" t="s">
        <v>862</v>
      </c>
      <c r="B4740" s="58" t="s">
        <v>3323</v>
      </c>
      <c r="C4740" s="58" t="s">
        <v>3354</v>
      </c>
      <c r="D4740" s="59" t="s">
        <v>3345</v>
      </c>
      <c r="E4740" s="78" t="s">
        <v>3344</v>
      </c>
      <c r="F4740" s="58" t="s">
        <v>3323</v>
      </c>
    </row>
    <row r="4741" spans="1:6">
      <c r="A4741" s="58" t="s">
        <v>487</v>
      </c>
      <c r="B4741" s="58" t="s">
        <v>3323</v>
      </c>
      <c r="C4741" s="58" t="s">
        <v>3354</v>
      </c>
      <c r="D4741" s="59" t="s">
        <v>3345</v>
      </c>
      <c r="E4741" s="78" t="s">
        <v>3344</v>
      </c>
      <c r="F4741" s="58" t="s">
        <v>3323</v>
      </c>
    </row>
    <row r="4742" spans="1:6">
      <c r="A4742" s="58" t="s">
        <v>577</v>
      </c>
      <c r="B4742" s="58" t="s">
        <v>3323</v>
      </c>
      <c r="C4742" s="58" t="s">
        <v>3354</v>
      </c>
      <c r="D4742" s="59" t="s">
        <v>3345</v>
      </c>
      <c r="E4742" s="78" t="s">
        <v>3344</v>
      </c>
      <c r="F4742" s="58" t="s">
        <v>3323</v>
      </c>
    </row>
    <row r="4743" spans="1:6">
      <c r="A4743" s="58" t="s">
        <v>589</v>
      </c>
      <c r="B4743" s="58" t="s">
        <v>3324</v>
      </c>
      <c r="C4743" s="58" t="s">
        <v>3361</v>
      </c>
      <c r="D4743" s="59" t="s">
        <v>3345</v>
      </c>
      <c r="E4743" s="78" t="s">
        <v>3344</v>
      </c>
      <c r="F4743" s="58" t="s">
        <v>3324</v>
      </c>
    </row>
    <row r="4744" spans="1:6">
      <c r="A4744" s="58" t="s">
        <v>884</v>
      </c>
      <c r="B4744" s="58" t="s">
        <v>3324</v>
      </c>
      <c r="C4744" s="58" t="s">
        <v>3361</v>
      </c>
      <c r="D4744" s="59" t="s">
        <v>3345</v>
      </c>
      <c r="E4744" s="78" t="s">
        <v>3344</v>
      </c>
      <c r="F4744" s="58" t="s">
        <v>3324</v>
      </c>
    </row>
    <row r="4745" spans="1:6">
      <c r="A4745" s="58" t="s">
        <v>2818</v>
      </c>
      <c r="B4745" s="58" t="s">
        <v>3324</v>
      </c>
      <c r="C4745" s="58" t="s">
        <v>3361</v>
      </c>
      <c r="D4745" s="59" t="s">
        <v>3345</v>
      </c>
      <c r="E4745" s="78" t="s">
        <v>3344</v>
      </c>
      <c r="F4745" s="58" t="s">
        <v>3324</v>
      </c>
    </row>
    <row r="4746" spans="1:6">
      <c r="A4746" s="58" t="s">
        <v>504</v>
      </c>
      <c r="B4746" s="58" t="s">
        <v>3324</v>
      </c>
      <c r="C4746" s="58" t="s">
        <v>3361</v>
      </c>
      <c r="D4746" s="59" t="s">
        <v>3345</v>
      </c>
      <c r="E4746" s="78" t="s">
        <v>3344</v>
      </c>
      <c r="F4746" s="58" t="s">
        <v>3324</v>
      </c>
    </row>
    <row r="4747" spans="1:6">
      <c r="A4747" s="58" t="s">
        <v>740</v>
      </c>
      <c r="B4747" s="58" t="s">
        <v>3324</v>
      </c>
      <c r="C4747" s="58" t="s">
        <v>3361</v>
      </c>
      <c r="D4747" s="59" t="s">
        <v>3345</v>
      </c>
      <c r="E4747" s="78" t="s">
        <v>3344</v>
      </c>
      <c r="F4747" s="58" t="s">
        <v>3324</v>
      </c>
    </row>
    <row r="4748" spans="1:6">
      <c r="A4748" s="58" t="s">
        <v>702</v>
      </c>
      <c r="B4748" s="58" t="s">
        <v>3324</v>
      </c>
      <c r="C4748" s="58" t="s">
        <v>3361</v>
      </c>
      <c r="D4748" s="59" t="s">
        <v>3345</v>
      </c>
      <c r="E4748" s="78" t="s">
        <v>3344</v>
      </c>
      <c r="F4748" s="58" t="s">
        <v>3324</v>
      </c>
    </row>
    <row r="4749" spans="1:6">
      <c r="A4749" s="58" t="s">
        <v>214</v>
      </c>
      <c r="B4749" s="58" t="s">
        <v>3324</v>
      </c>
      <c r="C4749" s="58" t="s">
        <v>3361</v>
      </c>
      <c r="D4749" s="59" t="s">
        <v>3345</v>
      </c>
      <c r="E4749" s="78" t="s">
        <v>3344</v>
      </c>
      <c r="F4749" s="58" t="s">
        <v>3324</v>
      </c>
    </row>
    <row r="4750" spans="1:6">
      <c r="A4750" s="58" t="s">
        <v>703</v>
      </c>
      <c r="B4750" s="58" t="s">
        <v>3324</v>
      </c>
      <c r="C4750" s="58" t="s">
        <v>3361</v>
      </c>
      <c r="D4750" s="59" t="s">
        <v>3345</v>
      </c>
      <c r="E4750" s="78" t="s">
        <v>3344</v>
      </c>
      <c r="F4750" s="58" t="s">
        <v>3324</v>
      </c>
    </row>
    <row r="4751" spans="1:6">
      <c r="A4751" s="58" t="s">
        <v>2448</v>
      </c>
      <c r="B4751" s="58" t="s">
        <v>3324</v>
      </c>
      <c r="C4751" s="58" t="s">
        <v>3361</v>
      </c>
      <c r="D4751" s="59" t="s">
        <v>3345</v>
      </c>
      <c r="E4751" s="78" t="s">
        <v>3344</v>
      </c>
      <c r="F4751" s="58" t="s">
        <v>3324</v>
      </c>
    </row>
    <row r="4752" spans="1:6">
      <c r="A4752" s="58" t="s">
        <v>591</v>
      </c>
      <c r="B4752" s="58" t="s">
        <v>3324</v>
      </c>
      <c r="C4752" s="58" t="s">
        <v>3361</v>
      </c>
      <c r="D4752" s="59" t="s">
        <v>3345</v>
      </c>
      <c r="E4752" s="78" t="s">
        <v>3344</v>
      </c>
      <c r="F4752" s="58" t="s">
        <v>3324</v>
      </c>
    </row>
    <row r="4753" spans="1:6">
      <c r="A4753" s="58" t="s">
        <v>2590</v>
      </c>
      <c r="B4753" s="58" t="s">
        <v>3324</v>
      </c>
      <c r="C4753" s="58" t="s">
        <v>3361</v>
      </c>
      <c r="D4753" s="59" t="s">
        <v>3345</v>
      </c>
      <c r="E4753" s="78" t="s">
        <v>3344</v>
      </c>
      <c r="F4753" s="58" t="s">
        <v>3324</v>
      </c>
    </row>
    <row r="4754" spans="1:6">
      <c r="A4754" s="58" t="s">
        <v>2834</v>
      </c>
      <c r="B4754" s="58" t="s">
        <v>3324</v>
      </c>
      <c r="C4754" s="58" t="s">
        <v>3361</v>
      </c>
      <c r="D4754" s="59" t="s">
        <v>3345</v>
      </c>
      <c r="E4754" s="78" t="s">
        <v>3344</v>
      </c>
      <c r="F4754" s="58" t="s">
        <v>3324</v>
      </c>
    </row>
    <row r="4755" spans="1:6">
      <c r="A4755" s="58" t="s">
        <v>535</v>
      </c>
      <c r="B4755" s="58" t="s">
        <v>3324</v>
      </c>
      <c r="C4755" s="58" t="s">
        <v>3361</v>
      </c>
      <c r="D4755" s="59" t="s">
        <v>3345</v>
      </c>
      <c r="E4755" s="78" t="s">
        <v>3344</v>
      </c>
      <c r="F4755" s="58" t="s">
        <v>3324</v>
      </c>
    </row>
    <row r="4756" spans="1:6">
      <c r="A4756" s="58" t="s">
        <v>770</v>
      </c>
      <c r="B4756" s="58" t="s">
        <v>3324</v>
      </c>
      <c r="C4756" s="58" t="s">
        <v>3361</v>
      </c>
      <c r="D4756" s="59" t="s">
        <v>3345</v>
      </c>
      <c r="E4756" s="78" t="s">
        <v>3344</v>
      </c>
      <c r="F4756" s="58" t="s">
        <v>3324</v>
      </c>
    </row>
    <row r="4757" spans="1:6">
      <c r="A4757" s="58" t="s">
        <v>638</v>
      </c>
      <c r="B4757" s="58" t="s">
        <v>3324</v>
      </c>
      <c r="C4757" s="58" t="s">
        <v>3361</v>
      </c>
      <c r="D4757" s="59" t="s">
        <v>3345</v>
      </c>
      <c r="E4757" s="78" t="s">
        <v>3344</v>
      </c>
      <c r="F4757" s="58" t="s">
        <v>3324</v>
      </c>
    </row>
    <row r="4758" spans="1:6">
      <c r="A4758" s="58" t="s">
        <v>245</v>
      </c>
      <c r="B4758" s="58" t="s">
        <v>3324</v>
      </c>
      <c r="C4758" s="58" t="s">
        <v>3361</v>
      </c>
      <c r="D4758" s="59" t="s">
        <v>3345</v>
      </c>
      <c r="E4758" s="78" t="s">
        <v>3344</v>
      </c>
      <c r="F4758" s="58" t="s">
        <v>3324</v>
      </c>
    </row>
    <row r="4759" spans="1:6">
      <c r="A4759" s="58" t="s">
        <v>2724</v>
      </c>
      <c r="B4759" s="58" t="s">
        <v>3324</v>
      </c>
      <c r="C4759" s="58" t="s">
        <v>3361</v>
      </c>
      <c r="D4759" s="59" t="s">
        <v>3345</v>
      </c>
      <c r="E4759" s="78" t="s">
        <v>3344</v>
      </c>
      <c r="F4759" s="58" t="s">
        <v>3324</v>
      </c>
    </row>
    <row r="4760" spans="1:6">
      <c r="A4760" s="58" t="s">
        <v>641</v>
      </c>
      <c r="B4760" s="58" t="s">
        <v>3324</v>
      </c>
      <c r="C4760" s="58" t="s">
        <v>3361</v>
      </c>
      <c r="D4760" s="59" t="s">
        <v>3345</v>
      </c>
      <c r="E4760" s="78" t="s">
        <v>3344</v>
      </c>
      <c r="F4760" s="58" t="s">
        <v>3324</v>
      </c>
    </row>
    <row r="4761" spans="1:6">
      <c r="A4761" s="58" t="s">
        <v>2801</v>
      </c>
      <c r="B4761" s="58" t="s">
        <v>3324</v>
      </c>
      <c r="C4761" s="58" t="s">
        <v>3361</v>
      </c>
      <c r="D4761" s="59" t="s">
        <v>3345</v>
      </c>
      <c r="E4761" s="78" t="s">
        <v>3344</v>
      </c>
      <c r="F4761" s="58" t="s">
        <v>3324</v>
      </c>
    </row>
    <row r="4762" spans="1:6">
      <c r="A4762" s="58" t="s">
        <v>2904</v>
      </c>
      <c r="B4762" s="58" t="s">
        <v>3324</v>
      </c>
      <c r="C4762" s="58" t="s">
        <v>3361</v>
      </c>
      <c r="D4762" s="59" t="s">
        <v>3345</v>
      </c>
      <c r="E4762" s="78" t="s">
        <v>3344</v>
      </c>
      <c r="F4762" s="58" t="s">
        <v>3324</v>
      </c>
    </row>
    <row r="4763" spans="1:6">
      <c r="A4763" s="58" t="s">
        <v>2924</v>
      </c>
      <c r="B4763" s="58" t="s">
        <v>3324</v>
      </c>
      <c r="C4763" s="58" t="s">
        <v>3361</v>
      </c>
      <c r="D4763" s="59" t="s">
        <v>3345</v>
      </c>
      <c r="E4763" s="78" t="s">
        <v>3344</v>
      </c>
      <c r="F4763" s="58" t="s">
        <v>3324</v>
      </c>
    </row>
    <row r="4764" spans="1:6">
      <c r="A4764" s="58" t="s">
        <v>593</v>
      </c>
      <c r="B4764" s="58" t="s">
        <v>3324</v>
      </c>
      <c r="C4764" s="58" t="s">
        <v>3361</v>
      </c>
      <c r="D4764" s="59" t="s">
        <v>3345</v>
      </c>
      <c r="E4764" s="78" t="s">
        <v>3344</v>
      </c>
      <c r="F4764" s="58" t="s">
        <v>3324</v>
      </c>
    </row>
    <row r="4765" spans="1:6">
      <c r="A4765" s="58" t="s">
        <v>411</v>
      </c>
      <c r="B4765" s="58" t="s">
        <v>3324</v>
      </c>
      <c r="C4765" s="58" t="s">
        <v>3361</v>
      </c>
      <c r="D4765" s="59" t="s">
        <v>3345</v>
      </c>
      <c r="E4765" s="78" t="s">
        <v>3344</v>
      </c>
      <c r="F4765" s="58" t="s">
        <v>3324</v>
      </c>
    </row>
    <row r="4766" spans="1:6">
      <c r="A4766" s="58" t="s">
        <v>892</v>
      </c>
      <c r="B4766" s="58" t="s">
        <v>3324</v>
      </c>
      <c r="C4766" s="58" t="s">
        <v>3361</v>
      </c>
      <c r="D4766" s="59" t="s">
        <v>3345</v>
      </c>
      <c r="E4766" s="78" t="s">
        <v>3344</v>
      </c>
      <c r="F4766" s="58" t="s">
        <v>3324</v>
      </c>
    </row>
    <row r="4767" spans="1:6">
      <c r="A4767" s="58" t="s">
        <v>2905</v>
      </c>
      <c r="B4767" s="58" t="s">
        <v>3324</v>
      </c>
      <c r="C4767" s="58" t="s">
        <v>3361</v>
      </c>
      <c r="D4767" s="59" t="s">
        <v>3345</v>
      </c>
      <c r="E4767" s="78" t="s">
        <v>3344</v>
      </c>
      <c r="F4767" s="58" t="s">
        <v>3324</v>
      </c>
    </row>
    <row r="4768" spans="1:6">
      <c r="A4768" s="58" t="s">
        <v>2525</v>
      </c>
      <c r="B4768" s="58" t="s">
        <v>3324</v>
      </c>
      <c r="C4768" s="58" t="s">
        <v>3361</v>
      </c>
      <c r="D4768" s="59" t="s">
        <v>3345</v>
      </c>
      <c r="E4768" s="78" t="s">
        <v>3344</v>
      </c>
      <c r="F4768" s="58" t="s">
        <v>3324</v>
      </c>
    </row>
    <row r="4769" spans="1:6">
      <c r="A4769" s="58" t="s">
        <v>2151</v>
      </c>
      <c r="B4769" s="58" t="s">
        <v>3324</v>
      </c>
      <c r="C4769" s="58" t="s">
        <v>3361</v>
      </c>
      <c r="D4769" s="59" t="s">
        <v>3345</v>
      </c>
      <c r="E4769" s="78" t="s">
        <v>3344</v>
      </c>
      <c r="F4769" s="58" t="s">
        <v>3324</v>
      </c>
    </row>
    <row r="4770" spans="1:6">
      <c r="A4770" s="58" t="s">
        <v>800</v>
      </c>
      <c r="B4770" s="58" t="s">
        <v>3324</v>
      </c>
      <c r="C4770" s="58" t="s">
        <v>3361</v>
      </c>
      <c r="D4770" s="59" t="s">
        <v>3345</v>
      </c>
      <c r="E4770" s="78" t="s">
        <v>3344</v>
      </c>
      <c r="F4770" s="58" t="s">
        <v>3324</v>
      </c>
    </row>
    <row r="4771" spans="1:6">
      <c r="A4771" s="58" t="s">
        <v>426</v>
      </c>
      <c r="B4771" s="58" t="s">
        <v>3324</v>
      </c>
      <c r="C4771" s="58" t="s">
        <v>3361</v>
      </c>
      <c r="D4771" s="59" t="s">
        <v>3345</v>
      </c>
      <c r="E4771" s="78" t="s">
        <v>3344</v>
      </c>
      <c r="F4771" s="58" t="s">
        <v>3324</v>
      </c>
    </row>
    <row r="4772" spans="1:6">
      <c r="A4772" s="58" t="s">
        <v>691</v>
      </c>
      <c r="B4772" s="58" t="s">
        <v>3324</v>
      </c>
      <c r="C4772" s="58" t="s">
        <v>3361</v>
      </c>
      <c r="D4772" s="59" t="s">
        <v>3345</v>
      </c>
      <c r="E4772" s="78" t="s">
        <v>3344</v>
      </c>
      <c r="F4772" s="58" t="s">
        <v>3324</v>
      </c>
    </row>
    <row r="4773" spans="1:6">
      <c r="A4773" s="58" t="s">
        <v>848</v>
      </c>
      <c r="B4773" s="58" t="s">
        <v>3324</v>
      </c>
      <c r="C4773" s="58" t="s">
        <v>3361</v>
      </c>
      <c r="D4773" s="59" t="s">
        <v>3345</v>
      </c>
      <c r="E4773" s="78" t="s">
        <v>3344</v>
      </c>
      <c r="F4773" s="58" t="s">
        <v>3324</v>
      </c>
    </row>
    <row r="4774" spans="1:6">
      <c r="A4774" s="58" t="s">
        <v>946</v>
      </c>
      <c r="B4774" s="58" t="s">
        <v>3324</v>
      </c>
      <c r="C4774" s="58" t="s">
        <v>3361</v>
      </c>
      <c r="D4774" s="59" t="s">
        <v>3345</v>
      </c>
      <c r="E4774" s="78" t="s">
        <v>3344</v>
      </c>
      <c r="F4774" s="58" t="s">
        <v>3324</v>
      </c>
    </row>
    <row r="4775" spans="1:6">
      <c r="A4775" s="58" t="s">
        <v>2520</v>
      </c>
      <c r="B4775" s="58" t="s">
        <v>3324</v>
      </c>
      <c r="C4775" s="58" t="s">
        <v>3361</v>
      </c>
      <c r="D4775" s="59" t="s">
        <v>3345</v>
      </c>
      <c r="E4775" s="78" t="s">
        <v>3344</v>
      </c>
      <c r="F4775" s="58" t="s">
        <v>3324</v>
      </c>
    </row>
    <row r="4776" spans="1:6">
      <c r="A4776" s="58" t="s">
        <v>539</v>
      </c>
      <c r="B4776" s="58" t="s">
        <v>3324</v>
      </c>
      <c r="C4776" s="58" t="s">
        <v>3361</v>
      </c>
      <c r="D4776" s="59" t="s">
        <v>3345</v>
      </c>
      <c r="E4776" s="78" t="s">
        <v>3344</v>
      </c>
      <c r="F4776" s="58" t="s">
        <v>3324</v>
      </c>
    </row>
    <row r="4777" spans="1:6">
      <c r="A4777" s="58" t="s">
        <v>935</v>
      </c>
      <c r="B4777" s="58" t="s">
        <v>3324</v>
      </c>
      <c r="C4777" s="58" t="s">
        <v>3360</v>
      </c>
      <c r="D4777" s="59" t="s">
        <v>3345</v>
      </c>
      <c r="E4777" s="78" t="s">
        <v>3344</v>
      </c>
      <c r="F4777" s="58" t="s">
        <v>3324</v>
      </c>
    </row>
    <row r="4778" spans="1:6">
      <c r="A4778" s="58" t="s">
        <v>2907</v>
      </c>
      <c r="B4778" s="58" t="s">
        <v>3324</v>
      </c>
      <c r="C4778" s="58" t="s">
        <v>3360</v>
      </c>
      <c r="D4778" s="59" t="s">
        <v>3345</v>
      </c>
      <c r="E4778" s="78" t="s">
        <v>3344</v>
      </c>
      <c r="F4778" s="58" t="s">
        <v>3324</v>
      </c>
    </row>
    <row r="4779" spans="1:6">
      <c r="A4779" s="58" t="s">
        <v>2804</v>
      </c>
      <c r="B4779" s="58" t="s">
        <v>3324</v>
      </c>
      <c r="C4779" s="58" t="s">
        <v>3360</v>
      </c>
      <c r="D4779" s="59" t="s">
        <v>3345</v>
      </c>
      <c r="E4779" s="78" t="s">
        <v>3344</v>
      </c>
      <c r="F4779" s="58" t="s">
        <v>3324</v>
      </c>
    </row>
    <row r="4780" spans="1:6">
      <c r="A4780" s="58" t="s">
        <v>3162</v>
      </c>
      <c r="B4780" s="58" t="s">
        <v>3324</v>
      </c>
      <c r="C4780" s="58" t="s">
        <v>3360</v>
      </c>
      <c r="D4780" s="59" t="s">
        <v>3345</v>
      </c>
      <c r="E4780" s="78" t="s">
        <v>3344</v>
      </c>
      <c r="F4780" s="58" t="s">
        <v>3324</v>
      </c>
    </row>
    <row r="4781" spans="1:6">
      <c r="A4781" s="58" t="s">
        <v>541</v>
      </c>
      <c r="B4781" s="58" t="s">
        <v>3324</v>
      </c>
      <c r="C4781" s="58" t="s">
        <v>3360</v>
      </c>
      <c r="D4781" s="59" t="s">
        <v>3345</v>
      </c>
      <c r="E4781" s="78" t="s">
        <v>3344</v>
      </c>
      <c r="F4781" s="58" t="s">
        <v>3324</v>
      </c>
    </row>
    <row r="4782" spans="1:6">
      <c r="A4782" s="58" t="s">
        <v>2438</v>
      </c>
      <c r="B4782" s="58" t="s">
        <v>3324</v>
      </c>
      <c r="C4782" s="58" t="s">
        <v>3360</v>
      </c>
      <c r="D4782" s="59" t="s">
        <v>3345</v>
      </c>
      <c r="E4782" s="78" t="s">
        <v>3344</v>
      </c>
      <c r="F4782" s="58" t="s">
        <v>3324</v>
      </c>
    </row>
    <row r="4783" spans="1:6">
      <c r="A4783" s="58" t="s">
        <v>647</v>
      </c>
      <c r="B4783" s="58" t="s">
        <v>3324</v>
      </c>
      <c r="C4783" s="58" t="s">
        <v>3360</v>
      </c>
      <c r="D4783" s="59" t="s">
        <v>3345</v>
      </c>
      <c r="E4783" s="78" t="s">
        <v>3344</v>
      </c>
      <c r="F4783" s="58" t="s">
        <v>3324</v>
      </c>
    </row>
    <row r="4784" spans="1:6">
      <c r="A4784" s="58" t="s">
        <v>748</v>
      </c>
      <c r="B4784" s="58" t="s">
        <v>3324</v>
      </c>
      <c r="C4784" s="58" t="s">
        <v>3360</v>
      </c>
      <c r="D4784" s="59" t="s">
        <v>3345</v>
      </c>
      <c r="E4784" s="78" t="s">
        <v>3344</v>
      </c>
      <c r="F4784" s="58" t="s">
        <v>3324</v>
      </c>
    </row>
    <row r="4785" spans="1:6">
      <c r="A4785" s="58" t="s">
        <v>2770</v>
      </c>
      <c r="B4785" s="58" t="s">
        <v>3324</v>
      </c>
      <c r="C4785" s="58" t="s">
        <v>3360</v>
      </c>
      <c r="D4785" s="59" t="s">
        <v>3345</v>
      </c>
      <c r="E4785" s="78" t="s">
        <v>3344</v>
      </c>
      <c r="F4785" s="58" t="s">
        <v>3324</v>
      </c>
    </row>
    <row r="4786" spans="1:6">
      <c r="A4786" s="58" t="s">
        <v>894</v>
      </c>
      <c r="B4786" s="58" t="s">
        <v>3324</v>
      </c>
      <c r="C4786" s="58" t="s">
        <v>3360</v>
      </c>
      <c r="D4786" s="59" t="s">
        <v>3345</v>
      </c>
      <c r="E4786" s="78" t="s">
        <v>3344</v>
      </c>
      <c r="F4786" s="58" t="s">
        <v>3324</v>
      </c>
    </row>
    <row r="4787" spans="1:6">
      <c r="A4787" s="58" t="s">
        <v>2441</v>
      </c>
      <c r="B4787" s="58" t="s">
        <v>3324</v>
      </c>
      <c r="C4787" s="58" t="s">
        <v>3360</v>
      </c>
      <c r="D4787" s="59" t="s">
        <v>3345</v>
      </c>
      <c r="E4787" s="78" t="s">
        <v>3344</v>
      </c>
      <c r="F4787" s="58" t="s">
        <v>3324</v>
      </c>
    </row>
    <row r="4788" spans="1:6">
      <c r="A4788" s="58" t="s">
        <v>2102</v>
      </c>
      <c r="B4788" s="58" t="s">
        <v>3324</v>
      </c>
      <c r="C4788" s="58" t="s">
        <v>3360</v>
      </c>
      <c r="D4788" s="59" t="s">
        <v>3345</v>
      </c>
      <c r="E4788" s="78" t="s">
        <v>3344</v>
      </c>
      <c r="F4788" s="58" t="s">
        <v>3324</v>
      </c>
    </row>
    <row r="4789" spans="1:6">
      <c r="A4789" s="58" t="s">
        <v>804</v>
      </c>
      <c r="B4789" s="58" t="s">
        <v>3324</v>
      </c>
      <c r="C4789" s="58" t="s">
        <v>3360</v>
      </c>
      <c r="D4789" s="59" t="s">
        <v>3345</v>
      </c>
      <c r="E4789" s="78" t="s">
        <v>3344</v>
      </c>
      <c r="F4789" s="58" t="s">
        <v>3324</v>
      </c>
    </row>
    <row r="4790" spans="1:6">
      <c r="A4790" s="58" t="s">
        <v>648</v>
      </c>
      <c r="B4790" s="58" t="s">
        <v>3324</v>
      </c>
      <c r="C4790" s="58" t="s">
        <v>3360</v>
      </c>
      <c r="D4790" s="59" t="s">
        <v>3345</v>
      </c>
      <c r="E4790" s="78" t="s">
        <v>3344</v>
      </c>
      <c r="F4790" s="58" t="s">
        <v>3324</v>
      </c>
    </row>
    <row r="4791" spans="1:6">
      <c r="A4791" s="58" t="s">
        <v>2137</v>
      </c>
      <c r="B4791" s="58" t="s">
        <v>3324</v>
      </c>
      <c r="C4791" s="58" t="s">
        <v>3360</v>
      </c>
      <c r="D4791" s="59" t="s">
        <v>3345</v>
      </c>
      <c r="E4791" s="78" t="s">
        <v>3344</v>
      </c>
      <c r="F4791" s="58" t="s">
        <v>3324</v>
      </c>
    </row>
    <row r="4792" spans="1:6">
      <c r="A4792" s="58" t="s">
        <v>3173</v>
      </c>
      <c r="B4792" s="58" t="s">
        <v>3324</v>
      </c>
      <c r="C4792" s="58" t="s">
        <v>3360</v>
      </c>
      <c r="D4792" s="59" t="s">
        <v>3345</v>
      </c>
      <c r="E4792" s="78" t="s">
        <v>3344</v>
      </c>
      <c r="F4792" s="58" t="s">
        <v>3324</v>
      </c>
    </row>
    <row r="4793" spans="1:6">
      <c r="A4793" s="58" t="s">
        <v>602</v>
      </c>
      <c r="B4793" s="58" t="s">
        <v>3324</v>
      </c>
      <c r="C4793" s="58" t="s">
        <v>3360</v>
      </c>
      <c r="D4793" s="59" t="s">
        <v>3345</v>
      </c>
      <c r="E4793" s="78" t="s">
        <v>3344</v>
      </c>
      <c r="F4793" s="58" t="s">
        <v>3324</v>
      </c>
    </row>
    <row r="4794" spans="1:6">
      <c r="A4794" s="58" t="s">
        <v>512</v>
      </c>
      <c r="B4794" s="58" t="s">
        <v>3324</v>
      </c>
      <c r="C4794" s="58" t="s">
        <v>3360</v>
      </c>
      <c r="D4794" s="59" t="s">
        <v>3345</v>
      </c>
      <c r="E4794" s="78" t="s">
        <v>3344</v>
      </c>
      <c r="F4794" s="58" t="s">
        <v>3324</v>
      </c>
    </row>
    <row r="4795" spans="1:6">
      <c r="A4795" s="58" t="s">
        <v>650</v>
      </c>
      <c r="B4795" s="58" t="s">
        <v>3324</v>
      </c>
      <c r="C4795" s="58" t="s">
        <v>3360</v>
      </c>
      <c r="D4795" s="59" t="s">
        <v>3345</v>
      </c>
      <c r="E4795" s="78" t="s">
        <v>3344</v>
      </c>
      <c r="F4795" s="58" t="s">
        <v>3324</v>
      </c>
    </row>
    <row r="4796" spans="1:6">
      <c r="A4796" s="58" t="s">
        <v>896</v>
      </c>
      <c r="B4796" s="58" t="s">
        <v>3324</v>
      </c>
      <c r="C4796" s="58" t="s">
        <v>3360</v>
      </c>
      <c r="D4796" s="59" t="s">
        <v>3345</v>
      </c>
      <c r="E4796" s="78" t="s">
        <v>3344</v>
      </c>
      <c r="F4796" s="58" t="s">
        <v>3324</v>
      </c>
    </row>
    <row r="4797" spans="1:6">
      <c r="A4797" s="58" t="s">
        <v>651</v>
      </c>
      <c r="B4797" s="58" t="s">
        <v>3324</v>
      </c>
      <c r="C4797" s="58" t="s">
        <v>3360</v>
      </c>
      <c r="D4797" s="59" t="s">
        <v>3345</v>
      </c>
      <c r="E4797" s="78" t="s">
        <v>3344</v>
      </c>
      <c r="F4797" s="58" t="s">
        <v>3324</v>
      </c>
    </row>
    <row r="4798" spans="1:6">
      <c r="A4798" s="58" t="s">
        <v>707</v>
      </c>
      <c r="B4798" s="58" t="s">
        <v>3324</v>
      </c>
      <c r="C4798" s="58" t="s">
        <v>3360</v>
      </c>
      <c r="D4798" s="59" t="s">
        <v>3345</v>
      </c>
      <c r="E4798" s="78" t="s">
        <v>3344</v>
      </c>
      <c r="F4798" s="58" t="s">
        <v>3324</v>
      </c>
    </row>
    <row r="4799" spans="1:6">
      <c r="A4799" s="58" t="s">
        <v>779</v>
      </c>
      <c r="B4799" s="58" t="s">
        <v>3324</v>
      </c>
      <c r="C4799" s="58" t="s">
        <v>3360</v>
      </c>
      <c r="D4799" s="59" t="s">
        <v>3345</v>
      </c>
      <c r="E4799" s="78" t="s">
        <v>3344</v>
      </c>
      <c r="F4799" s="58" t="s">
        <v>3324</v>
      </c>
    </row>
    <row r="4800" spans="1:6">
      <c r="A4800" s="58" t="s">
        <v>928</v>
      </c>
      <c r="B4800" s="58" t="s">
        <v>3324</v>
      </c>
      <c r="C4800" s="58" t="s">
        <v>3360</v>
      </c>
      <c r="D4800" s="59" t="s">
        <v>3345</v>
      </c>
      <c r="E4800" s="78" t="s">
        <v>3344</v>
      </c>
      <c r="F4800" s="58" t="s">
        <v>3324</v>
      </c>
    </row>
    <row r="4801" spans="1:6">
      <c r="A4801" s="58" t="s">
        <v>2840</v>
      </c>
      <c r="B4801" s="58" t="s">
        <v>3324</v>
      </c>
      <c r="C4801" s="58" t="s">
        <v>3360</v>
      </c>
      <c r="D4801" s="59" t="s">
        <v>3345</v>
      </c>
      <c r="E4801" s="78" t="s">
        <v>3344</v>
      </c>
      <c r="F4801" s="58" t="s">
        <v>3324</v>
      </c>
    </row>
    <row r="4802" spans="1:6">
      <c r="A4802" s="58" t="s">
        <v>2817</v>
      </c>
      <c r="B4802" s="58" t="s">
        <v>3324</v>
      </c>
      <c r="C4802" s="58" t="s">
        <v>3360</v>
      </c>
      <c r="D4802" s="59" t="s">
        <v>3345</v>
      </c>
      <c r="E4802" s="78" t="s">
        <v>3344</v>
      </c>
      <c r="F4802" s="58" t="s">
        <v>3324</v>
      </c>
    </row>
    <row r="4803" spans="1:6">
      <c r="A4803" s="58" t="s">
        <v>513</v>
      </c>
      <c r="B4803" s="58" t="s">
        <v>3324</v>
      </c>
      <c r="C4803" s="58" t="s">
        <v>3360</v>
      </c>
      <c r="D4803" s="59" t="s">
        <v>3345</v>
      </c>
      <c r="E4803" s="78" t="s">
        <v>3344</v>
      </c>
      <c r="F4803" s="58" t="s">
        <v>3324</v>
      </c>
    </row>
    <row r="4804" spans="1:6">
      <c r="A4804" s="58" t="s">
        <v>732</v>
      </c>
      <c r="B4804" s="58" t="s">
        <v>3324</v>
      </c>
      <c r="C4804" s="58" t="s">
        <v>3360</v>
      </c>
      <c r="D4804" s="59" t="s">
        <v>3345</v>
      </c>
      <c r="E4804" s="78" t="s">
        <v>3344</v>
      </c>
      <c r="F4804" s="58" t="s">
        <v>3324</v>
      </c>
    </row>
    <row r="4805" spans="1:6">
      <c r="A4805" s="58" t="s">
        <v>2797</v>
      </c>
      <c r="B4805" s="58" t="s">
        <v>3324</v>
      </c>
      <c r="C4805" s="58" t="s">
        <v>3360</v>
      </c>
      <c r="D4805" s="59" t="s">
        <v>3345</v>
      </c>
      <c r="E4805" s="78" t="s">
        <v>3344</v>
      </c>
      <c r="F4805" s="58" t="s">
        <v>3324</v>
      </c>
    </row>
    <row r="4806" spans="1:6">
      <c r="A4806" s="58" t="s">
        <v>514</v>
      </c>
      <c r="B4806" s="58" t="s">
        <v>3324</v>
      </c>
      <c r="C4806" s="58" t="s">
        <v>3360</v>
      </c>
      <c r="D4806" s="59" t="s">
        <v>3345</v>
      </c>
      <c r="E4806" s="78" t="s">
        <v>3344</v>
      </c>
      <c r="F4806" s="58" t="s">
        <v>3324</v>
      </c>
    </row>
    <row r="4807" spans="1:6">
      <c r="A4807" s="58" t="s">
        <v>455</v>
      </c>
      <c r="B4807" s="58" t="s">
        <v>3324</v>
      </c>
      <c r="C4807" s="58" t="s">
        <v>3360</v>
      </c>
      <c r="D4807" s="59" t="s">
        <v>3345</v>
      </c>
      <c r="E4807" s="78" t="s">
        <v>3344</v>
      </c>
      <c r="F4807" s="58" t="s">
        <v>3324</v>
      </c>
    </row>
    <row r="4808" spans="1:6">
      <c r="A4808" s="58" t="s">
        <v>419</v>
      </c>
      <c r="B4808" s="58" t="s">
        <v>3324</v>
      </c>
      <c r="C4808" s="58" t="s">
        <v>3360</v>
      </c>
      <c r="D4808" s="59" t="s">
        <v>3345</v>
      </c>
      <c r="E4808" s="78" t="s">
        <v>3344</v>
      </c>
      <c r="F4808" s="58" t="s">
        <v>3324</v>
      </c>
    </row>
    <row r="4809" spans="1:6">
      <c r="A4809" s="58" t="s">
        <v>780</v>
      </c>
      <c r="B4809" s="58" t="s">
        <v>3324</v>
      </c>
      <c r="C4809" s="58" t="s">
        <v>3360</v>
      </c>
      <c r="D4809" s="59" t="s">
        <v>3345</v>
      </c>
      <c r="E4809" s="78" t="s">
        <v>3344</v>
      </c>
      <c r="F4809" s="58" t="s">
        <v>3324</v>
      </c>
    </row>
    <row r="4810" spans="1:6">
      <c r="A4810" s="58" t="s">
        <v>1765</v>
      </c>
      <c r="B4810" s="58" t="s">
        <v>3324</v>
      </c>
      <c r="C4810" s="58" t="s">
        <v>3360</v>
      </c>
      <c r="D4810" s="59" t="s">
        <v>3345</v>
      </c>
      <c r="E4810" s="78" t="s">
        <v>3344</v>
      </c>
      <c r="F4810" s="58" t="s">
        <v>3324</v>
      </c>
    </row>
    <row r="4811" spans="1:6">
      <c r="A4811" s="58" t="s">
        <v>1620</v>
      </c>
      <c r="B4811" s="58" t="s">
        <v>3325</v>
      </c>
      <c r="C4811" s="58" t="s">
        <v>171</v>
      </c>
      <c r="D4811" s="59" t="s">
        <v>3345</v>
      </c>
      <c r="E4811" s="78" t="s">
        <v>3344</v>
      </c>
      <c r="F4811" s="58" t="s">
        <v>3325</v>
      </c>
    </row>
    <row r="4812" spans="1:6">
      <c r="A4812" s="58" t="s">
        <v>393</v>
      </c>
      <c r="B4812" s="58" t="s">
        <v>3325</v>
      </c>
      <c r="C4812" s="58" t="s">
        <v>171</v>
      </c>
      <c r="D4812" s="59" t="s">
        <v>3345</v>
      </c>
      <c r="E4812" s="78" t="s">
        <v>3344</v>
      </c>
      <c r="F4812" s="58" t="s">
        <v>3325</v>
      </c>
    </row>
    <row r="4813" spans="1:6">
      <c r="A4813" s="58" t="s">
        <v>492</v>
      </c>
      <c r="B4813" s="58" t="s">
        <v>3325</v>
      </c>
      <c r="C4813" s="58" t="s">
        <v>171</v>
      </c>
      <c r="D4813" s="59" t="s">
        <v>3345</v>
      </c>
      <c r="E4813" s="78" t="s">
        <v>3344</v>
      </c>
      <c r="F4813" s="58" t="s">
        <v>3325</v>
      </c>
    </row>
    <row r="4814" spans="1:6">
      <c r="A4814" s="58" t="s">
        <v>2513</v>
      </c>
      <c r="B4814" s="58" t="s">
        <v>3325</v>
      </c>
      <c r="C4814" s="58" t="s">
        <v>171</v>
      </c>
      <c r="D4814" s="59" t="s">
        <v>3345</v>
      </c>
      <c r="E4814" s="78" t="s">
        <v>3344</v>
      </c>
      <c r="F4814" s="58" t="s">
        <v>3325</v>
      </c>
    </row>
    <row r="4815" spans="1:6">
      <c r="A4815" s="58" t="s">
        <v>464</v>
      </c>
      <c r="B4815" s="58" t="s">
        <v>3325</v>
      </c>
      <c r="C4815" s="58" t="s">
        <v>171</v>
      </c>
      <c r="D4815" s="59" t="s">
        <v>3345</v>
      </c>
      <c r="E4815" s="78" t="s">
        <v>3344</v>
      </c>
      <c r="F4815" s="58" t="s">
        <v>3325</v>
      </c>
    </row>
    <row r="4816" spans="1:6">
      <c r="A4816" s="58" t="s">
        <v>2146</v>
      </c>
      <c r="B4816" s="58" t="s">
        <v>3325</v>
      </c>
      <c r="C4816" s="58" t="s">
        <v>171</v>
      </c>
      <c r="D4816" s="59" t="s">
        <v>3345</v>
      </c>
      <c r="E4816" s="78" t="s">
        <v>3344</v>
      </c>
      <c r="F4816" s="58" t="s">
        <v>3325</v>
      </c>
    </row>
    <row r="4817" spans="1:6">
      <c r="A4817" s="58" t="s">
        <v>534</v>
      </c>
      <c r="B4817" s="58" t="s">
        <v>3325</v>
      </c>
      <c r="C4817" s="58" t="s">
        <v>171</v>
      </c>
      <c r="D4817" s="59" t="s">
        <v>3345</v>
      </c>
      <c r="E4817" s="78" t="s">
        <v>3344</v>
      </c>
      <c r="F4817" s="58" t="s">
        <v>3325</v>
      </c>
    </row>
    <row r="4818" spans="1:6">
      <c r="A4818" s="58" t="s">
        <v>620</v>
      </c>
      <c r="B4818" s="58" t="s">
        <v>3325</v>
      </c>
      <c r="C4818" s="58" t="s">
        <v>171</v>
      </c>
      <c r="D4818" s="59" t="s">
        <v>3345</v>
      </c>
      <c r="E4818" s="78" t="s">
        <v>3344</v>
      </c>
      <c r="F4818" s="58" t="s">
        <v>3325</v>
      </c>
    </row>
    <row r="4819" spans="1:6">
      <c r="A4819" s="58" t="s">
        <v>3161</v>
      </c>
      <c r="B4819" s="58" t="s">
        <v>3325</v>
      </c>
      <c r="C4819" s="58" t="s">
        <v>171</v>
      </c>
      <c r="D4819" s="59" t="s">
        <v>3345</v>
      </c>
      <c r="E4819" s="78" t="s">
        <v>3344</v>
      </c>
      <c r="F4819" s="58" t="s">
        <v>3325</v>
      </c>
    </row>
    <row r="4820" spans="1:6">
      <c r="A4820" s="58" t="s">
        <v>484</v>
      </c>
      <c r="B4820" s="58" t="s">
        <v>3325</v>
      </c>
      <c r="C4820" s="58" t="s">
        <v>171</v>
      </c>
      <c r="D4820" s="59" t="s">
        <v>3345</v>
      </c>
      <c r="E4820" s="78" t="s">
        <v>3344</v>
      </c>
      <c r="F4820" s="58" t="s">
        <v>3325</v>
      </c>
    </row>
    <row r="4821" spans="1:6">
      <c r="A4821" s="58" t="s">
        <v>2774</v>
      </c>
      <c r="B4821" s="58" t="s">
        <v>3325</v>
      </c>
      <c r="C4821" s="58" t="s">
        <v>171</v>
      </c>
      <c r="D4821" s="59" t="s">
        <v>3345</v>
      </c>
      <c r="E4821" s="78" t="s">
        <v>3344</v>
      </c>
      <c r="F4821" s="58" t="s">
        <v>3325</v>
      </c>
    </row>
    <row r="4822" spans="1:6">
      <c r="A4822" s="58" t="s">
        <v>2559</v>
      </c>
      <c r="B4822" s="58" t="s">
        <v>3325</v>
      </c>
      <c r="C4822" s="58" t="s">
        <v>171</v>
      </c>
      <c r="D4822" s="59" t="s">
        <v>3345</v>
      </c>
      <c r="E4822" s="78" t="s">
        <v>3344</v>
      </c>
      <c r="F4822" s="58" t="s">
        <v>3325</v>
      </c>
    </row>
    <row r="4823" spans="1:6">
      <c r="A4823" s="58" t="s">
        <v>508</v>
      </c>
      <c r="B4823" s="58" t="s">
        <v>3325</v>
      </c>
      <c r="C4823" s="58" t="s">
        <v>171</v>
      </c>
      <c r="D4823" s="59" t="s">
        <v>3345</v>
      </c>
      <c r="E4823" s="78" t="s">
        <v>3344</v>
      </c>
      <c r="F4823" s="58" t="s">
        <v>3325</v>
      </c>
    </row>
    <row r="4824" spans="1:6">
      <c r="A4824" s="58" t="s">
        <v>452</v>
      </c>
      <c r="B4824" s="58" t="s">
        <v>3325</v>
      </c>
      <c r="C4824" s="58" t="s">
        <v>171</v>
      </c>
      <c r="D4824" s="59" t="s">
        <v>3345</v>
      </c>
      <c r="E4824" s="78" t="s">
        <v>3344</v>
      </c>
      <c r="F4824" s="58" t="s">
        <v>3325</v>
      </c>
    </row>
    <row r="4825" spans="1:6">
      <c r="A4825" s="58" t="s">
        <v>2593</v>
      </c>
      <c r="B4825" s="58" t="s">
        <v>3325</v>
      </c>
      <c r="C4825" s="58" t="s">
        <v>171</v>
      </c>
      <c r="D4825" s="59" t="s">
        <v>3345</v>
      </c>
      <c r="E4825" s="78" t="s">
        <v>3344</v>
      </c>
      <c r="F4825" s="58" t="s">
        <v>3325</v>
      </c>
    </row>
    <row r="4826" spans="1:6">
      <c r="A4826" s="58" t="s">
        <v>2514</v>
      </c>
      <c r="B4826" s="58" t="s">
        <v>3325</v>
      </c>
      <c r="C4826" s="58" t="s">
        <v>171</v>
      </c>
      <c r="D4826" s="59" t="s">
        <v>3345</v>
      </c>
      <c r="E4826" s="78" t="s">
        <v>3344</v>
      </c>
      <c r="F4826" s="58" t="s">
        <v>3325</v>
      </c>
    </row>
    <row r="4827" spans="1:6">
      <c r="A4827" s="58" t="s">
        <v>2515</v>
      </c>
      <c r="B4827" s="58" t="s">
        <v>3325</v>
      </c>
      <c r="C4827" s="58" t="s">
        <v>171</v>
      </c>
      <c r="D4827" s="59" t="s">
        <v>3345</v>
      </c>
      <c r="E4827" s="78" t="s">
        <v>3344</v>
      </c>
      <c r="F4827" s="58" t="s">
        <v>3325</v>
      </c>
    </row>
    <row r="4828" spans="1:6">
      <c r="A4828" s="58" t="s">
        <v>643</v>
      </c>
      <c r="B4828" s="58" t="s">
        <v>3325</v>
      </c>
      <c r="C4828" s="58" t="s">
        <v>171</v>
      </c>
      <c r="D4828" s="59" t="s">
        <v>3345</v>
      </c>
      <c r="E4828" s="78" t="s">
        <v>3344</v>
      </c>
      <c r="F4828" s="58" t="s">
        <v>3325</v>
      </c>
    </row>
    <row r="4829" spans="1:6">
      <c r="A4829" s="58" t="s">
        <v>395</v>
      </c>
      <c r="B4829" s="58" t="s">
        <v>3325</v>
      </c>
      <c r="C4829" s="58" t="s">
        <v>171</v>
      </c>
      <c r="D4829" s="59" t="s">
        <v>3345</v>
      </c>
      <c r="E4829" s="78" t="s">
        <v>3344</v>
      </c>
      <c r="F4829" s="58" t="s">
        <v>3325</v>
      </c>
    </row>
    <row r="4830" spans="1:6">
      <c r="A4830" s="58" t="s">
        <v>583</v>
      </c>
      <c r="B4830" s="58" t="s">
        <v>3325</v>
      </c>
      <c r="C4830" s="58" t="s">
        <v>171</v>
      </c>
      <c r="D4830" s="59" t="s">
        <v>3345</v>
      </c>
      <c r="E4830" s="78" t="s">
        <v>3344</v>
      </c>
      <c r="F4830" s="58" t="s">
        <v>3325</v>
      </c>
    </row>
    <row r="4831" spans="1:6">
      <c r="A4831" s="58" t="s">
        <v>694</v>
      </c>
      <c r="B4831" s="58" t="s">
        <v>3325</v>
      </c>
      <c r="C4831" s="58" t="s">
        <v>171</v>
      </c>
      <c r="D4831" s="59" t="s">
        <v>3345</v>
      </c>
      <c r="E4831" s="78" t="s">
        <v>3344</v>
      </c>
      <c r="F4831" s="58" t="s">
        <v>3325</v>
      </c>
    </row>
    <row r="4832" spans="1:6">
      <c r="A4832" s="58" t="s">
        <v>774</v>
      </c>
      <c r="B4832" s="58" t="s">
        <v>3325</v>
      </c>
      <c r="C4832" s="58" t="s">
        <v>171</v>
      </c>
      <c r="D4832" s="59" t="s">
        <v>3345</v>
      </c>
      <c r="E4832" s="78" t="s">
        <v>3344</v>
      </c>
      <c r="F4832" s="58" t="s">
        <v>3325</v>
      </c>
    </row>
    <row r="4833" spans="1:6">
      <c r="A4833" s="58" t="s">
        <v>2887</v>
      </c>
      <c r="B4833" s="58" t="s">
        <v>3325</v>
      </c>
      <c r="C4833" s="58" t="s">
        <v>171</v>
      </c>
      <c r="D4833" s="59" t="s">
        <v>3345</v>
      </c>
      <c r="E4833" s="78" t="s">
        <v>3344</v>
      </c>
      <c r="F4833" s="58" t="s">
        <v>3325</v>
      </c>
    </row>
    <row r="4834" spans="1:6">
      <c r="A4834" s="58" t="s">
        <v>468</v>
      </c>
      <c r="B4834" s="58" t="s">
        <v>3325</v>
      </c>
      <c r="C4834" s="58" t="s">
        <v>171</v>
      </c>
      <c r="D4834" s="59" t="s">
        <v>3345</v>
      </c>
      <c r="E4834" s="78" t="s">
        <v>3344</v>
      </c>
      <c r="F4834" s="58" t="s">
        <v>3325</v>
      </c>
    </row>
    <row r="4835" spans="1:6">
      <c r="A4835" s="58" t="s">
        <v>849</v>
      </c>
      <c r="B4835" s="58" t="s">
        <v>3325</v>
      </c>
      <c r="C4835" s="58" t="s">
        <v>171</v>
      </c>
      <c r="D4835" s="59" t="s">
        <v>3345</v>
      </c>
      <c r="E4835" s="78" t="s">
        <v>3344</v>
      </c>
      <c r="F4835" s="58" t="s">
        <v>3325</v>
      </c>
    </row>
    <row r="4836" spans="1:6">
      <c r="A4836" s="58" t="s">
        <v>809</v>
      </c>
      <c r="B4836" s="58" t="s">
        <v>3325</v>
      </c>
      <c r="C4836" s="58" t="s">
        <v>171</v>
      </c>
      <c r="D4836" s="59" t="s">
        <v>3345</v>
      </c>
      <c r="E4836" s="78" t="s">
        <v>3344</v>
      </c>
      <c r="F4836" s="58" t="s">
        <v>3325</v>
      </c>
    </row>
    <row r="4837" spans="1:6">
      <c r="A4837" s="58" t="s">
        <v>401</v>
      </c>
      <c r="B4837" s="58" t="s">
        <v>3325</v>
      </c>
      <c r="C4837" s="58" t="s">
        <v>171</v>
      </c>
      <c r="D4837" s="59" t="s">
        <v>3345</v>
      </c>
      <c r="E4837" s="78" t="s">
        <v>3344</v>
      </c>
      <c r="F4837" s="58" t="s">
        <v>3325</v>
      </c>
    </row>
    <row r="4838" spans="1:6">
      <c r="A4838" s="58" t="s">
        <v>433</v>
      </c>
      <c r="B4838" s="58" t="s">
        <v>3325</v>
      </c>
      <c r="C4838" s="58" t="s">
        <v>171</v>
      </c>
      <c r="D4838" s="59" t="s">
        <v>3345</v>
      </c>
      <c r="E4838" s="78" t="s">
        <v>3344</v>
      </c>
      <c r="F4838" s="58" t="s">
        <v>3325</v>
      </c>
    </row>
    <row r="4839" spans="1:6">
      <c r="A4839" s="58" t="s">
        <v>398</v>
      </c>
      <c r="B4839" s="58" t="s">
        <v>3325</v>
      </c>
      <c r="C4839" s="58" t="s">
        <v>171</v>
      </c>
      <c r="D4839" s="59" t="s">
        <v>3345</v>
      </c>
      <c r="E4839" s="78" t="s">
        <v>3344</v>
      </c>
      <c r="F4839" s="58" t="s">
        <v>3325</v>
      </c>
    </row>
    <row r="4840" spans="1:6">
      <c r="A4840" s="58" t="s">
        <v>542</v>
      </c>
      <c r="B4840" s="58" t="s">
        <v>3325</v>
      </c>
      <c r="C4840" s="58" t="s">
        <v>171</v>
      </c>
      <c r="D4840" s="59" t="s">
        <v>3345</v>
      </c>
      <c r="E4840" s="78" t="s">
        <v>3344</v>
      </c>
      <c r="F4840" s="58" t="s">
        <v>3325</v>
      </c>
    </row>
    <row r="4841" spans="1:6">
      <c r="A4841" s="58" t="s">
        <v>2908</v>
      </c>
      <c r="B4841" s="58" t="s">
        <v>3325</v>
      </c>
      <c r="C4841" s="58" t="s">
        <v>171</v>
      </c>
      <c r="D4841" s="59" t="s">
        <v>3345</v>
      </c>
      <c r="E4841" s="78" t="s">
        <v>3344</v>
      </c>
      <c r="F4841" s="58" t="s">
        <v>3325</v>
      </c>
    </row>
    <row r="4842" spans="1:6">
      <c r="A4842" s="58" t="s">
        <v>855</v>
      </c>
      <c r="B4842" s="58" t="s">
        <v>3325</v>
      </c>
      <c r="C4842" s="58" t="s">
        <v>171</v>
      </c>
      <c r="D4842" s="59" t="s">
        <v>3345</v>
      </c>
      <c r="E4842" s="78" t="s">
        <v>3344</v>
      </c>
      <c r="F4842" s="58" t="s">
        <v>3325</v>
      </c>
    </row>
    <row r="4843" spans="1:6">
      <c r="A4843" s="58" t="s">
        <v>2517</v>
      </c>
      <c r="B4843" s="58" t="s">
        <v>3325</v>
      </c>
      <c r="C4843" s="58" t="s">
        <v>171</v>
      </c>
      <c r="D4843" s="59" t="s">
        <v>3345</v>
      </c>
      <c r="E4843" s="78" t="s">
        <v>3344</v>
      </c>
      <c r="F4843" s="58" t="s">
        <v>3325</v>
      </c>
    </row>
    <row r="4844" spans="1:6">
      <c r="A4844" s="58" t="s">
        <v>2839</v>
      </c>
      <c r="B4844" s="58" t="s">
        <v>3325</v>
      </c>
      <c r="C4844" s="58" t="s">
        <v>171</v>
      </c>
      <c r="D4844" s="59" t="s">
        <v>3345</v>
      </c>
      <c r="E4844" s="78" t="s">
        <v>3344</v>
      </c>
      <c r="F4844" s="58" t="s">
        <v>3325</v>
      </c>
    </row>
    <row r="4845" spans="1:6">
      <c r="A4845" s="58" t="s">
        <v>2251</v>
      </c>
      <c r="B4845" s="58" t="s">
        <v>3325</v>
      </c>
      <c r="C4845" s="58" t="s">
        <v>176</v>
      </c>
      <c r="D4845" s="59" t="s">
        <v>3345</v>
      </c>
      <c r="E4845" s="78" t="s">
        <v>3344</v>
      </c>
      <c r="F4845" s="58" t="s">
        <v>3325</v>
      </c>
    </row>
    <row r="4846" spans="1:6">
      <c r="A4846" s="58" t="s">
        <v>856</v>
      </c>
      <c r="B4846" s="58" t="s">
        <v>3325</v>
      </c>
      <c r="C4846" s="58" t="s">
        <v>176</v>
      </c>
      <c r="D4846" s="59" t="s">
        <v>3345</v>
      </c>
      <c r="E4846" s="78" t="s">
        <v>3344</v>
      </c>
      <c r="F4846" s="58" t="s">
        <v>3325</v>
      </c>
    </row>
    <row r="4847" spans="1:6">
      <c r="A4847" s="58" t="s">
        <v>436</v>
      </c>
      <c r="B4847" s="58" t="s">
        <v>3325</v>
      </c>
      <c r="C4847" s="58" t="s">
        <v>176</v>
      </c>
      <c r="D4847" s="59" t="s">
        <v>3345</v>
      </c>
      <c r="E4847" s="78" t="s">
        <v>3344</v>
      </c>
      <c r="F4847" s="58" t="s">
        <v>3325</v>
      </c>
    </row>
    <row r="4848" spans="1:6">
      <c r="A4848" s="58" t="s">
        <v>3172</v>
      </c>
      <c r="B4848" s="58" t="s">
        <v>3325</v>
      </c>
      <c r="C4848" s="58" t="s">
        <v>176</v>
      </c>
      <c r="D4848" s="59" t="s">
        <v>3345</v>
      </c>
      <c r="E4848" s="78" t="s">
        <v>3344</v>
      </c>
      <c r="F4848" s="58" t="s">
        <v>3325</v>
      </c>
    </row>
    <row r="4849" spans="1:6">
      <c r="A4849" s="58" t="s">
        <v>387</v>
      </c>
      <c r="B4849" s="58" t="s">
        <v>3325</v>
      </c>
      <c r="C4849" s="58" t="s">
        <v>176</v>
      </c>
      <c r="D4849" s="59" t="s">
        <v>3345</v>
      </c>
      <c r="E4849" s="78" t="s">
        <v>3344</v>
      </c>
      <c r="F4849" s="58" t="s">
        <v>3325</v>
      </c>
    </row>
    <row r="4850" spans="1:6">
      <c r="A4850" s="58" t="s">
        <v>3177</v>
      </c>
      <c r="B4850" s="58" t="s">
        <v>3325</v>
      </c>
      <c r="C4850" s="58" t="s">
        <v>176</v>
      </c>
      <c r="D4850" s="59" t="s">
        <v>3345</v>
      </c>
      <c r="E4850" s="78" t="s">
        <v>3344</v>
      </c>
      <c r="F4850" s="58" t="s">
        <v>3325</v>
      </c>
    </row>
    <row r="4851" spans="1:6">
      <c r="A4851" s="58" t="s">
        <v>437</v>
      </c>
      <c r="B4851" s="58" t="s">
        <v>3325</v>
      </c>
      <c r="C4851" s="58" t="s">
        <v>176</v>
      </c>
      <c r="D4851" s="59" t="s">
        <v>3345</v>
      </c>
      <c r="E4851" s="78" t="s">
        <v>3344</v>
      </c>
      <c r="F4851" s="58" t="s">
        <v>3325</v>
      </c>
    </row>
    <row r="4852" spans="1:6">
      <c r="A4852" s="58" t="s">
        <v>2914</v>
      </c>
      <c r="B4852" s="58" t="s">
        <v>3325</v>
      </c>
      <c r="C4852" s="58" t="s">
        <v>176</v>
      </c>
      <c r="D4852" s="59" t="s">
        <v>3345</v>
      </c>
      <c r="E4852" s="78" t="s">
        <v>3344</v>
      </c>
      <c r="F4852" s="58" t="s">
        <v>3325</v>
      </c>
    </row>
    <row r="4853" spans="1:6">
      <c r="A4853" s="58" t="s">
        <v>511</v>
      </c>
      <c r="B4853" s="58" t="s">
        <v>3325</v>
      </c>
      <c r="C4853" s="58" t="s">
        <v>176</v>
      </c>
      <c r="D4853" s="59" t="s">
        <v>3345</v>
      </c>
      <c r="E4853" s="78" t="s">
        <v>3344</v>
      </c>
      <c r="F4853" s="58" t="s">
        <v>3325</v>
      </c>
    </row>
    <row r="4854" spans="1:6">
      <c r="A4854" s="58" t="s">
        <v>700</v>
      </c>
      <c r="B4854" s="58" t="s">
        <v>3325</v>
      </c>
      <c r="C4854" s="58" t="s">
        <v>176</v>
      </c>
      <c r="D4854" s="59" t="s">
        <v>3345</v>
      </c>
      <c r="E4854" s="78" t="s">
        <v>3344</v>
      </c>
      <c r="F4854" s="58" t="s">
        <v>3325</v>
      </c>
    </row>
    <row r="4855" spans="1:6">
      <c r="A4855" s="58" t="s">
        <v>895</v>
      </c>
      <c r="B4855" s="58" t="s">
        <v>3325</v>
      </c>
      <c r="C4855" s="58" t="s">
        <v>176</v>
      </c>
      <c r="D4855" s="59" t="s">
        <v>3345</v>
      </c>
      <c r="E4855" s="78" t="s">
        <v>3344</v>
      </c>
      <c r="F4855" s="58" t="s">
        <v>3325</v>
      </c>
    </row>
    <row r="4856" spans="1:6">
      <c r="A4856" s="58" t="s">
        <v>2926</v>
      </c>
      <c r="B4856" s="58" t="s">
        <v>3325</v>
      </c>
      <c r="C4856" s="58" t="s">
        <v>176</v>
      </c>
      <c r="D4856" s="59" t="s">
        <v>3345</v>
      </c>
      <c r="E4856" s="78" t="s">
        <v>3344</v>
      </c>
      <c r="F4856" s="58" t="s">
        <v>3325</v>
      </c>
    </row>
    <row r="4857" spans="1:6">
      <c r="A4857" s="58" t="s">
        <v>391</v>
      </c>
      <c r="B4857" s="58" t="s">
        <v>3325</v>
      </c>
      <c r="C4857" s="58" t="s">
        <v>176</v>
      </c>
      <c r="D4857" s="59" t="s">
        <v>3345</v>
      </c>
      <c r="E4857" s="78" t="s">
        <v>3344</v>
      </c>
      <c r="F4857" s="58" t="s">
        <v>3325</v>
      </c>
    </row>
    <row r="4858" spans="1:6">
      <c r="A4858" s="58" t="s">
        <v>438</v>
      </c>
      <c r="B4858" s="58" t="s">
        <v>3325</v>
      </c>
      <c r="C4858" s="58" t="s">
        <v>176</v>
      </c>
      <c r="D4858" s="59" t="s">
        <v>3345</v>
      </c>
      <c r="E4858" s="78" t="s">
        <v>3344</v>
      </c>
      <c r="F4858" s="58" t="s">
        <v>3325</v>
      </c>
    </row>
    <row r="4859" spans="1:6">
      <c r="A4859" s="58" t="s">
        <v>2858</v>
      </c>
      <c r="B4859" s="58" t="s">
        <v>3325</v>
      </c>
      <c r="C4859" s="58" t="s">
        <v>176</v>
      </c>
      <c r="D4859" s="59" t="s">
        <v>3345</v>
      </c>
      <c r="E4859" s="78" t="s">
        <v>3344</v>
      </c>
      <c r="F4859" s="58" t="s">
        <v>3325</v>
      </c>
    </row>
    <row r="4860" spans="1:6">
      <c r="A4860" s="58" t="s">
        <v>2518</v>
      </c>
      <c r="B4860" s="58" t="s">
        <v>3325</v>
      </c>
      <c r="C4860" s="58" t="s">
        <v>176</v>
      </c>
      <c r="D4860" s="59" t="s">
        <v>3345</v>
      </c>
      <c r="E4860" s="78" t="s">
        <v>3344</v>
      </c>
      <c r="F4860" s="58" t="s">
        <v>3325</v>
      </c>
    </row>
    <row r="4861" spans="1:6">
      <c r="A4861" s="58" t="s">
        <v>2157</v>
      </c>
      <c r="B4861" s="58" t="s">
        <v>3325</v>
      </c>
      <c r="C4861" s="58" t="s">
        <v>176</v>
      </c>
      <c r="D4861" s="59" t="s">
        <v>3345</v>
      </c>
      <c r="E4861" s="78" t="s">
        <v>3344</v>
      </c>
      <c r="F4861" s="58" t="s">
        <v>3325</v>
      </c>
    </row>
    <row r="4862" spans="1:6">
      <c r="A4862" s="58" t="s">
        <v>1677</v>
      </c>
      <c r="B4862" s="58" t="s">
        <v>3325</v>
      </c>
      <c r="C4862" s="58" t="s">
        <v>176</v>
      </c>
      <c r="D4862" s="59" t="s">
        <v>3345</v>
      </c>
      <c r="E4862" s="78" t="s">
        <v>3344</v>
      </c>
      <c r="F4862" s="58" t="s">
        <v>3325</v>
      </c>
    </row>
    <row r="4863" spans="1:6">
      <c r="A4863" s="58" t="s">
        <v>258</v>
      </c>
      <c r="B4863" s="58" t="s">
        <v>3325</v>
      </c>
      <c r="C4863" s="58" t="s">
        <v>176</v>
      </c>
      <c r="D4863" s="59" t="s">
        <v>3345</v>
      </c>
      <c r="E4863" s="78" t="s">
        <v>3344</v>
      </c>
      <c r="F4863" s="58" t="s">
        <v>3325</v>
      </c>
    </row>
    <row r="4864" spans="1:6">
      <c r="A4864" s="58" t="s">
        <v>3140</v>
      </c>
      <c r="B4864" s="58" t="s">
        <v>3325</v>
      </c>
      <c r="C4864" s="58" t="s">
        <v>176</v>
      </c>
      <c r="D4864" s="59" t="s">
        <v>3345</v>
      </c>
      <c r="E4864" s="78" t="s">
        <v>3344</v>
      </c>
      <c r="F4864" s="58" t="s">
        <v>3325</v>
      </c>
    </row>
    <row r="4865" spans="1:6">
      <c r="A4865" s="58" t="s">
        <v>442</v>
      </c>
      <c r="B4865" s="58" t="s">
        <v>3325</v>
      </c>
      <c r="C4865" s="58" t="s">
        <v>176</v>
      </c>
      <c r="D4865" s="59" t="s">
        <v>3345</v>
      </c>
      <c r="E4865" s="78" t="s">
        <v>3344</v>
      </c>
      <c r="F4865" s="58" t="s">
        <v>3325</v>
      </c>
    </row>
    <row r="4866" spans="1:6">
      <c r="A4866" s="58" t="s">
        <v>3045</v>
      </c>
      <c r="B4866" s="58" t="s">
        <v>3325</v>
      </c>
      <c r="C4866" s="58" t="s">
        <v>176</v>
      </c>
      <c r="D4866" s="59" t="s">
        <v>3345</v>
      </c>
      <c r="E4866" s="78" t="s">
        <v>3344</v>
      </c>
      <c r="F4866" s="58" t="s">
        <v>3325</v>
      </c>
    </row>
    <row r="4867" spans="1:6">
      <c r="A4867" s="58" t="s">
        <v>605</v>
      </c>
      <c r="B4867" s="58" t="s">
        <v>3325</v>
      </c>
      <c r="C4867" s="58" t="s">
        <v>176</v>
      </c>
      <c r="D4867" s="59" t="s">
        <v>3345</v>
      </c>
      <c r="E4867" s="78" t="s">
        <v>3344</v>
      </c>
      <c r="F4867" s="58" t="s">
        <v>3325</v>
      </c>
    </row>
    <row r="4868" spans="1:6">
      <c r="A4868" s="58" t="s">
        <v>530</v>
      </c>
      <c r="B4868" s="58" t="s">
        <v>3325</v>
      </c>
      <c r="C4868" s="58" t="s">
        <v>176</v>
      </c>
      <c r="D4868" s="59" t="s">
        <v>3345</v>
      </c>
      <c r="E4868" s="78" t="s">
        <v>3344</v>
      </c>
      <c r="F4868" s="58" t="s">
        <v>3325</v>
      </c>
    </row>
    <row r="4869" spans="1:6">
      <c r="A4869" s="58" t="s">
        <v>2142</v>
      </c>
      <c r="B4869" s="58" t="s">
        <v>3325</v>
      </c>
      <c r="C4869" s="58" t="s">
        <v>176</v>
      </c>
      <c r="D4869" s="59" t="s">
        <v>3345</v>
      </c>
      <c r="E4869" s="78" t="s">
        <v>3344</v>
      </c>
      <c r="F4869" s="58" t="s">
        <v>3325</v>
      </c>
    </row>
    <row r="4870" spans="1:6">
      <c r="A4870" s="58" t="s">
        <v>2927</v>
      </c>
      <c r="B4870" s="58" t="s">
        <v>3325</v>
      </c>
      <c r="C4870" s="58" t="s">
        <v>176</v>
      </c>
      <c r="D4870" s="59" t="s">
        <v>3345</v>
      </c>
      <c r="E4870" s="78" t="s">
        <v>3344</v>
      </c>
      <c r="F4870" s="58" t="s">
        <v>3325</v>
      </c>
    </row>
    <row r="4871" spans="1:6">
      <c r="A4871" s="58" t="s">
        <v>588</v>
      </c>
      <c r="B4871" s="58" t="s">
        <v>3325</v>
      </c>
      <c r="C4871" s="58" t="s">
        <v>176</v>
      </c>
      <c r="D4871" s="59" t="s">
        <v>3345</v>
      </c>
      <c r="E4871" s="78" t="s">
        <v>3344</v>
      </c>
      <c r="F4871" s="58" t="s">
        <v>3325</v>
      </c>
    </row>
    <row r="4872" spans="1:6">
      <c r="A4872" s="58" t="s">
        <v>2110</v>
      </c>
      <c r="B4872" s="58" t="s">
        <v>3325</v>
      </c>
      <c r="C4872" s="58" t="s">
        <v>176</v>
      </c>
      <c r="D4872" s="59" t="s">
        <v>3345</v>
      </c>
      <c r="E4872" s="78" t="s">
        <v>3344</v>
      </c>
      <c r="F4872" s="58" t="s">
        <v>3325</v>
      </c>
    </row>
    <row r="4873" spans="1:6">
      <c r="A4873" s="58" t="s">
        <v>2162</v>
      </c>
      <c r="B4873" s="58" t="s">
        <v>3325</v>
      </c>
      <c r="C4873" s="58" t="s">
        <v>176</v>
      </c>
      <c r="D4873" s="59" t="s">
        <v>3345</v>
      </c>
      <c r="E4873" s="78" t="s">
        <v>3344</v>
      </c>
      <c r="F4873" s="58" t="s">
        <v>3325</v>
      </c>
    </row>
    <row r="4874" spans="1:6">
      <c r="A4874" s="58" t="s">
        <v>2144</v>
      </c>
      <c r="B4874" s="58" t="s">
        <v>3325</v>
      </c>
      <c r="C4874" s="58" t="s">
        <v>176</v>
      </c>
      <c r="D4874" s="59" t="s">
        <v>3345</v>
      </c>
      <c r="E4874" s="78" t="s">
        <v>3344</v>
      </c>
      <c r="F4874" s="58" t="s">
        <v>3325</v>
      </c>
    </row>
    <row r="4875" spans="1:6">
      <c r="A4875" s="58" t="s">
        <v>854</v>
      </c>
      <c r="B4875" s="58" t="s">
        <v>3325</v>
      </c>
      <c r="C4875" s="58" t="s">
        <v>176</v>
      </c>
      <c r="D4875" s="59" t="s">
        <v>3345</v>
      </c>
      <c r="E4875" s="78" t="s">
        <v>3344</v>
      </c>
      <c r="F4875" s="58" t="s">
        <v>3325</v>
      </c>
    </row>
    <row r="4876" spans="1:6">
      <c r="A4876" s="58" t="s">
        <v>1628</v>
      </c>
      <c r="B4876" s="58" t="s">
        <v>3325</v>
      </c>
      <c r="C4876" s="58" t="s">
        <v>176</v>
      </c>
      <c r="D4876" s="59" t="s">
        <v>3345</v>
      </c>
      <c r="E4876" s="78" t="s">
        <v>3344</v>
      </c>
      <c r="F4876" s="58" t="s">
        <v>3325</v>
      </c>
    </row>
    <row r="4877" spans="1:6">
      <c r="A4877" s="58" t="s">
        <v>929</v>
      </c>
      <c r="B4877" s="58" t="s">
        <v>3325</v>
      </c>
      <c r="C4877" s="58" t="s">
        <v>176</v>
      </c>
      <c r="D4877" s="59" t="s">
        <v>3345</v>
      </c>
      <c r="E4877" s="78" t="s">
        <v>3344</v>
      </c>
      <c r="F4877" s="58" t="s">
        <v>3325</v>
      </c>
    </row>
    <row r="4878" spans="1:6">
      <c r="A4878" s="58" t="s">
        <v>294</v>
      </c>
      <c r="B4878" s="58" t="s">
        <v>3326</v>
      </c>
      <c r="C4878" s="58" t="s">
        <v>165</v>
      </c>
      <c r="D4878" s="59" t="s">
        <v>3347</v>
      </c>
      <c r="E4878" s="78" t="s">
        <v>3344</v>
      </c>
      <c r="F4878" s="58" t="s">
        <v>3326</v>
      </c>
    </row>
    <row r="4879" spans="1:6">
      <c r="A4879" s="58" t="s">
        <v>900</v>
      </c>
      <c r="B4879" s="58" t="s">
        <v>3326</v>
      </c>
      <c r="C4879" s="58" t="s">
        <v>165</v>
      </c>
      <c r="D4879" s="59" t="s">
        <v>3347</v>
      </c>
      <c r="E4879" s="78" t="s">
        <v>3344</v>
      </c>
      <c r="F4879" s="58" t="s">
        <v>3326</v>
      </c>
    </row>
    <row r="4880" spans="1:6">
      <c r="A4880" s="58" t="s">
        <v>969</v>
      </c>
      <c r="B4880" s="58" t="s">
        <v>3326</v>
      </c>
      <c r="C4880" s="58" t="s">
        <v>165</v>
      </c>
      <c r="D4880" s="59" t="s">
        <v>3347</v>
      </c>
      <c r="E4880" s="78" t="s">
        <v>3344</v>
      </c>
      <c r="F4880" s="58" t="s">
        <v>3326</v>
      </c>
    </row>
    <row r="4881" spans="1:6">
      <c r="A4881" s="58" t="s">
        <v>225</v>
      </c>
      <c r="B4881" s="58" t="s">
        <v>3326</v>
      </c>
      <c r="C4881" s="58" t="s">
        <v>165</v>
      </c>
      <c r="D4881" s="59" t="s">
        <v>3347</v>
      </c>
      <c r="E4881" s="78" t="s">
        <v>3344</v>
      </c>
      <c r="F4881" s="58" t="s">
        <v>3326</v>
      </c>
    </row>
    <row r="4882" spans="1:6">
      <c r="A4882" s="58" t="s">
        <v>652</v>
      </c>
      <c r="B4882" s="58" t="s">
        <v>3326</v>
      </c>
      <c r="C4882" s="58" t="s">
        <v>165</v>
      </c>
      <c r="D4882" s="59" t="s">
        <v>3347</v>
      </c>
      <c r="E4882" s="78" t="s">
        <v>3344</v>
      </c>
      <c r="F4882" s="58" t="s">
        <v>3326</v>
      </c>
    </row>
    <row r="4883" spans="1:6">
      <c r="A4883" s="58" t="s">
        <v>3216</v>
      </c>
      <c r="B4883" s="58" t="s">
        <v>3326</v>
      </c>
      <c r="C4883" s="58" t="s">
        <v>165</v>
      </c>
      <c r="D4883" s="59" t="s">
        <v>3347</v>
      </c>
      <c r="E4883" s="78" t="s">
        <v>3344</v>
      </c>
      <c r="F4883" s="58" t="s">
        <v>3326</v>
      </c>
    </row>
    <row r="4884" spans="1:6">
      <c r="A4884" s="58" t="s">
        <v>3193</v>
      </c>
      <c r="B4884" s="58" t="s">
        <v>3326</v>
      </c>
      <c r="C4884" s="58" t="s">
        <v>165</v>
      </c>
      <c r="D4884" s="59" t="s">
        <v>3347</v>
      </c>
      <c r="E4884" s="78" t="s">
        <v>3344</v>
      </c>
      <c r="F4884" s="58" t="s">
        <v>3326</v>
      </c>
    </row>
    <row r="4885" spans="1:6">
      <c r="A4885" s="58" t="s">
        <v>276</v>
      </c>
      <c r="B4885" s="58" t="s">
        <v>3326</v>
      </c>
      <c r="C4885" s="58" t="s">
        <v>165</v>
      </c>
      <c r="D4885" s="59" t="s">
        <v>3347</v>
      </c>
      <c r="E4885" s="78" t="s">
        <v>3344</v>
      </c>
      <c r="F4885" s="58" t="s">
        <v>3326</v>
      </c>
    </row>
    <row r="4886" spans="1:6">
      <c r="A4886" s="58" t="s">
        <v>203</v>
      </c>
      <c r="B4886" s="58" t="s">
        <v>3326</v>
      </c>
      <c r="C4886" s="58" t="s">
        <v>165</v>
      </c>
      <c r="D4886" s="59" t="s">
        <v>3347</v>
      </c>
      <c r="E4886" s="78" t="s">
        <v>3344</v>
      </c>
      <c r="F4886" s="58" t="s">
        <v>3326</v>
      </c>
    </row>
    <row r="4887" spans="1:6">
      <c r="A4887" s="58" t="s">
        <v>964</v>
      </c>
      <c r="B4887" s="58" t="s">
        <v>3326</v>
      </c>
      <c r="C4887" s="58" t="s">
        <v>165</v>
      </c>
      <c r="D4887" s="59" t="s">
        <v>3347</v>
      </c>
      <c r="E4887" s="78" t="s">
        <v>3344</v>
      </c>
      <c r="F4887" s="58" t="s">
        <v>3326</v>
      </c>
    </row>
    <row r="4888" spans="1:6">
      <c r="A4888" s="58" t="s">
        <v>812</v>
      </c>
      <c r="B4888" s="58" t="s">
        <v>3326</v>
      </c>
      <c r="C4888" s="58" t="s">
        <v>165</v>
      </c>
      <c r="D4888" s="59" t="s">
        <v>3347</v>
      </c>
      <c r="E4888" s="78" t="s">
        <v>3344</v>
      </c>
      <c r="F4888" s="58" t="s">
        <v>3326</v>
      </c>
    </row>
    <row r="4889" spans="1:6">
      <c r="A4889" s="58" t="s">
        <v>3152</v>
      </c>
      <c r="B4889" s="58" t="s">
        <v>3326</v>
      </c>
      <c r="C4889" s="58" t="s">
        <v>165</v>
      </c>
      <c r="D4889" s="59" t="s">
        <v>3347</v>
      </c>
      <c r="E4889" s="78" t="s">
        <v>3344</v>
      </c>
      <c r="F4889" s="58" t="s">
        <v>3326</v>
      </c>
    </row>
    <row r="4890" spans="1:6">
      <c r="A4890" s="58" t="s">
        <v>3194</v>
      </c>
      <c r="B4890" s="58" t="s">
        <v>3326</v>
      </c>
      <c r="C4890" s="58" t="s">
        <v>165</v>
      </c>
      <c r="D4890" s="59" t="s">
        <v>3347</v>
      </c>
      <c r="E4890" s="78" t="s">
        <v>3344</v>
      </c>
      <c r="F4890" s="58" t="s">
        <v>3326</v>
      </c>
    </row>
    <row r="4891" spans="1:6">
      <c r="A4891" s="58" t="s">
        <v>864</v>
      </c>
      <c r="B4891" s="58" t="s">
        <v>3326</v>
      </c>
      <c r="C4891" s="58" t="s">
        <v>165</v>
      </c>
      <c r="D4891" s="59" t="s">
        <v>3347</v>
      </c>
      <c r="E4891" s="78" t="s">
        <v>3344</v>
      </c>
      <c r="F4891" s="58" t="s">
        <v>3326</v>
      </c>
    </row>
    <row r="4892" spans="1:6">
      <c r="A4892" s="58" t="s">
        <v>906</v>
      </c>
      <c r="B4892" s="58" t="s">
        <v>3326</v>
      </c>
      <c r="C4892" s="58" t="s">
        <v>165</v>
      </c>
      <c r="D4892" s="59" t="s">
        <v>3347</v>
      </c>
      <c r="E4892" s="78" t="s">
        <v>3344</v>
      </c>
      <c r="F4892" s="58" t="s">
        <v>3326</v>
      </c>
    </row>
    <row r="4893" spans="1:6">
      <c r="A4893" s="58" t="s">
        <v>972</v>
      </c>
      <c r="B4893" s="58" t="s">
        <v>3326</v>
      </c>
      <c r="C4893" s="58" t="s">
        <v>165</v>
      </c>
      <c r="D4893" s="59" t="s">
        <v>3347</v>
      </c>
      <c r="E4893" s="78" t="s">
        <v>3344</v>
      </c>
      <c r="F4893" s="58" t="s">
        <v>3326</v>
      </c>
    </row>
    <row r="4894" spans="1:6">
      <c r="A4894" s="58" t="s">
        <v>226</v>
      </c>
      <c r="B4894" s="58" t="s">
        <v>3326</v>
      </c>
      <c r="C4894" s="58" t="s">
        <v>165</v>
      </c>
      <c r="D4894" s="59" t="s">
        <v>3347</v>
      </c>
      <c r="E4894" s="78" t="s">
        <v>3344</v>
      </c>
      <c r="F4894" s="58" t="s">
        <v>3326</v>
      </c>
    </row>
    <row r="4895" spans="1:6">
      <c r="A4895" s="58" t="s">
        <v>813</v>
      </c>
      <c r="B4895" s="58" t="s">
        <v>3326</v>
      </c>
      <c r="C4895" s="58" t="s">
        <v>165</v>
      </c>
      <c r="D4895" s="59" t="s">
        <v>3347</v>
      </c>
      <c r="E4895" s="78" t="s">
        <v>3344</v>
      </c>
      <c r="F4895" s="58" t="s">
        <v>3326</v>
      </c>
    </row>
    <row r="4896" spans="1:6">
      <c r="A4896" s="58" t="s">
        <v>951</v>
      </c>
      <c r="B4896" s="58" t="s">
        <v>3326</v>
      </c>
      <c r="C4896" s="58" t="s">
        <v>165</v>
      </c>
      <c r="D4896" s="59" t="s">
        <v>3347</v>
      </c>
      <c r="E4896" s="78" t="s">
        <v>3344</v>
      </c>
      <c r="F4896" s="58" t="s">
        <v>3326</v>
      </c>
    </row>
    <row r="4897" spans="1:6">
      <c r="A4897" s="58" t="s">
        <v>3242</v>
      </c>
      <c r="B4897" s="58" t="s">
        <v>3326</v>
      </c>
      <c r="C4897" s="58" t="s">
        <v>165</v>
      </c>
      <c r="D4897" s="59" t="s">
        <v>3347</v>
      </c>
      <c r="E4897" s="78" t="s">
        <v>3344</v>
      </c>
      <c r="F4897" s="58" t="s">
        <v>3326</v>
      </c>
    </row>
    <row r="4898" spans="1:6">
      <c r="A4898" s="58" t="s">
        <v>3218</v>
      </c>
      <c r="B4898" s="58" t="s">
        <v>3326</v>
      </c>
      <c r="C4898" s="58" t="s">
        <v>165</v>
      </c>
      <c r="D4898" s="59" t="s">
        <v>3347</v>
      </c>
      <c r="E4898" s="78" t="s">
        <v>3344</v>
      </c>
      <c r="F4898" s="58" t="s">
        <v>3326</v>
      </c>
    </row>
    <row r="4899" spans="1:6">
      <c r="A4899" s="58" t="s">
        <v>723</v>
      </c>
      <c r="B4899" s="58" t="s">
        <v>3326</v>
      </c>
      <c r="C4899" s="58" t="s">
        <v>165</v>
      </c>
      <c r="D4899" s="59" t="s">
        <v>3347</v>
      </c>
      <c r="E4899" s="78" t="s">
        <v>3344</v>
      </c>
      <c r="F4899" s="58" t="s">
        <v>3326</v>
      </c>
    </row>
    <row r="4900" spans="1:6">
      <c r="A4900" s="58" t="s">
        <v>960</v>
      </c>
      <c r="B4900" s="58" t="s">
        <v>3326</v>
      </c>
      <c r="C4900" s="58" t="s">
        <v>165</v>
      </c>
      <c r="D4900" s="59" t="s">
        <v>3347</v>
      </c>
      <c r="E4900" s="78" t="s">
        <v>3344</v>
      </c>
      <c r="F4900" s="58" t="s">
        <v>3326</v>
      </c>
    </row>
    <row r="4901" spans="1:6">
      <c r="A4901" s="58" t="s">
        <v>3207</v>
      </c>
      <c r="B4901" s="58" t="s">
        <v>3326</v>
      </c>
      <c r="C4901" s="58" t="s">
        <v>165</v>
      </c>
      <c r="D4901" s="59" t="s">
        <v>3347</v>
      </c>
      <c r="E4901" s="78" t="s">
        <v>3344</v>
      </c>
      <c r="F4901" s="58" t="s">
        <v>3326</v>
      </c>
    </row>
    <row r="4902" spans="1:6">
      <c r="A4902" s="58" t="s">
        <v>3208</v>
      </c>
      <c r="B4902" s="58" t="s">
        <v>3326</v>
      </c>
      <c r="C4902" s="58" t="s">
        <v>165</v>
      </c>
      <c r="D4902" s="59" t="s">
        <v>3347</v>
      </c>
      <c r="E4902" s="78" t="s">
        <v>3344</v>
      </c>
      <c r="F4902" s="58" t="s">
        <v>3326</v>
      </c>
    </row>
    <row r="4903" spans="1:6">
      <c r="A4903" s="58" t="s">
        <v>2912</v>
      </c>
      <c r="B4903" s="58" t="s">
        <v>3326</v>
      </c>
      <c r="C4903" s="58" t="s">
        <v>178</v>
      </c>
      <c r="D4903" s="59" t="s">
        <v>3347</v>
      </c>
      <c r="E4903" s="78" t="s">
        <v>3344</v>
      </c>
      <c r="F4903" s="58" t="s">
        <v>3326</v>
      </c>
    </row>
    <row r="4904" spans="1:6">
      <c r="A4904" s="58" t="s">
        <v>3197</v>
      </c>
      <c r="B4904" s="58" t="s">
        <v>3326</v>
      </c>
      <c r="C4904" s="58" t="s">
        <v>178</v>
      </c>
      <c r="D4904" s="59" t="s">
        <v>3347</v>
      </c>
      <c r="E4904" s="78" t="s">
        <v>3344</v>
      </c>
      <c r="F4904" s="58" t="s">
        <v>3326</v>
      </c>
    </row>
    <row r="4905" spans="1:6">
      <c r="A4905" s="58" t="s">
        <v>3185</v>
      </c>
      <c r="B4905" s="58" t="s">
        <v>3326</v>
      </c>
      <c r="C4905" s="58" t="s">
        <v>178</v>
      </c>
      <c r="D4905" s="59" t="s">
        <v>3347</v>
      </c>
      <c r="E4905" s="78" t="s">
        <v>3344</v>
      </c>
      <c r="F4905" s="58" t="s">
        <v>3326</v>
      </c>
    </row>
    <row r="4906" spans="1:6">
      <c r="A4906" s="58" t="s">
        <v>3198</v>
      </c>
      <c r="B4906" s="58" t="s">
        <v>3326</v>
      </c>
      <c r="C4906" s="58" t="s">
        <v>178</v>
      </c>
      <c r="D4906" s="59" t="s">
        <v>3347</v>
      </c>
      <c r="E4906" s="78" t="s">
        <v>3344</v>
      </c>
      <c r="F4906" s="58" t="s">
        <v>3326</v>
      </c>
    </row>
    <row r="4907" spans="1:6">
      <c r="A4907" s="58" t="s">
        <v>943</v>
      </c>
      <c r="B4907" s="58" t="s">
        <v>3326</v>
      </c>
      <c r="C4907" s="58" t="s">
        <v>178</v>
      </c>
      <c r="D4907" s="59" t="s">
        <v>3347</v>
      </c>
      <c r="E4907" s="78" t="s">
        <v>3344</v>
      </c>
      <c r="F4907" s="58" t="s">
        <v>3326</v>
      </c>
    </row>
    <row r="4908" spans="1:6">
      <c r="A4908" s="58" t="s">
        <v>3186</v>
      </c>
      <c r="B4908" s="58" t="s">
        <v>3326</v>
      </c>
      <c r="C4908" s="58" t="s">
        <v>178</v>
      </c>
      <c r="D4908" s="59" t="s">
        <v>3347</v>
      </c>
      <c r="E4908" s="78" t="s">
        <v>3344</v>
      </c>
      <c r="F4908" s="58" t="s">
        <v>3326</v>
      </c>
    </row>
    <row r="4909" spans="1:6">
      <c r="A4909" s="58" t="s">
        <v>975</v>
      </c>
      <c r="B4909" s="58" t="s">
        <v>3326</v>
      </c>
      <c r="C4909" s="58" t="s">
        <v>178</v>
      </c>
      <c r="D4909" s="59" t="s">
        <v>3347</v>
      </c>
      <c r="E4909" s="78" t="s">
        <v>3344</v>
      </c>
      <c r="F4909" s="58" t="s">
        <v>3326</v>
      </c>
    </row>
    <row r="4910" spans="1:6">
      <c r="A4910" s="58" t="s">
        <v>962</v>
      </c>
      <c r="B4910" s="58" t="s">
        <v>3326</v>
      </c>
      <c r="C4910" s="58" t="s">
        <v>178</v>
      </c>
      <c r="D4910" s="59" t="s">
        <v>3347</v>
      </c>
      <c r="E4910" s="78" t="s">
        <v>3344</v>
      </c>
      <c r="F4910" s="58" t="s">
        <v>3326</v>
      </c>
    </row>
    <row r="4911" spans="1:6">
      <c r="A4911" s="58" t="s">
        <v>820</v>
      </c>
      <c r="B4911" s="58" t="s">
        <v>3326</v>
      </c>
      <c r="C4911" s="58" t="s">
        <v>178</v>
      </c>
      <c r="D4911" s="59" t="s">
        <v>3347</v>
      </c>
      <c r="E4911" s="78" t="s">
        <v>3344</v>
      </c>
      <c r="F4911" s="58" t="s">
        <v>3326</v>
      </c>
    </row>
    <row r="4912" spans="1:6">
      <c r="A4912" s="58" t="s">
        <v>706</v>
      </c>
      <c r="B4912" s="58" t="s">
        <v>3326</v>
      </c>
      <c r="C4912" s="58" t="s">
        <v>178</v>
      </c>
      <c r="D4912" s="59" t="s">
        <v>3347</v>
      </c>
      <c r="E4912" s="78" t="s">
        <v>3344</v>
      </c>
      <c r="F4912" s="58" t="s">
        <v>3326</v>
      </c>
    </row>
    <row r="4913" spans="1:6">
      <c r="A4913" s="58" t="s">
        <v>603</v>
      </c>
      <c r="B4913" s="58" t="s">
        <v>3326</v>
      </c>
      <c r="C4913" s="58" t="s">
        <v>178</v>
      </c>
      <c r="D4913" s="59" t="s">
        <v>3347</v>
      </c>
      <c r="E4913" s="78" t="s">
        <v>3344</v>
      </c>
      <c r="F4913" s="58" t="s">
        <v>3326</v>
      </c>
    </row>
    <row r="4914" spans="1:6">
      <c r="A4914" s="58" t="s">
        <v>3210</v>
      </c>
      <c r="B4914" s="58" t="s">
        <v>3326</v>
      </c>
      <c r="C4914" s="58" t="s">
        <v>178</v>
      </c>
      <c r="D4914" s="59" t="s">
        <v>3347</v>
      </c>
      <c r="E4914" s="78" t="s">
        <v>3344</v>
      </c>
      <c r="F4914" s="58" t="s">
        <v>3326</v>
      </c>
    </row>
    <row r="4915" spans="1:6">
      <c r="A4915" s="58" t="s">
        <v>778</v>
      </c>
      <c r="B4915" s="58" t="s">
        <v>3326</v>
      </c>
      <c r="C4915" s="58" t="s">
        <v>178</v>
      </c>
      <c r="D4915" s="59" t="s">
        <v>3347</v>
      </c>
      <c r="E4915" s="78" t="s">
        <v>3344</v>
      </c>
      <c r="F4915" s="58" t="s">
        <v>3326</v>
      </c>
    </row>
    <row r="4916" spans="1:6">
      <c r="A4916" s="58" t="s">
        <v>3188</v>
      </c>
      <c r="B4916" s="58" t="s">
        <v>3326</v>
      </c>
      <c r="C4916" s="58" t="s">
        <v>178</v>
      </c>
      <c r="D4916" s="59" t="s">
        <v>3347</v>
      </c>
      <c r="E4916" s="78" t="s">
        <v>3344</v>
      </c>
      <c r="F4916" s="58" t="s">
        <v>3326</v>
      </c>
    </row>
    <row r="4917" spans="1:6">
      <c r="A4917" s="58" t="s">
        <v>977</v>
      </c>
      <c r="B4917" s="58" t="s">
        <v>3326</v>
      </c>
      <c r="C4917" s="58" t="s">
        <v>178</v>
      </c>
      <c r="D4917" s="59" t="s">
        <v>3347</v>
      </c>
      <c r="E4917" s="78" t="s">
        <v>3344</v>
      </c>
      <c r="F4917" s="58" t="s">
        <v>3326</v>
      </c>
    </row>
    <row r="4918" spans="1:6">
      <c r="A4918" s="58" t="s">
        <v>3211</v>
      </c>
      <c r="B4918" s="58" t="s">
        <v>3326</v>
      </c>
      <c r="C4918" s="58" t="s">
        <v>178</v>
      </c>
      <c r="D4918" s="59" t="s">
        <v>3347</v>
      </c>
      <c r="E4918" s="78" t="s">
        <v>3344</v>
      </c>
      <c r="F4918" s="58" t="s">
        <v>3326</v>
      </c>
    </row>
    <row r="4919" spans="1:6">
      <c r="A4919" s="58" t="s">
        <v>3212</v>
      </c>
      <c r="B4919" s="58" t="s">
        <v>3326</v>
      </c>
      <c r="C4919" s="58" t="s">
        <v>178</v>
      </c>
      <c r="D4919" s="59" t="s">
        <v>3347</v>
      </c>
      <c r="E4919" s="78" t="s">
        <v>3344</v>
      </c>
      <c r="F4919" s="58" t="s">
        <v>3326</v>
      </c>
    </row>
    <row r="4920" spans="1:6">
      <c r="A4920" s="58" t="s">
        <v>3189</v>
      </c>
      <c r="B4920" s="58" t="s">
        <v>3326</v>
      </c>
      <c r="C4920" s="58" t="s">
        <v>178</v>
      </c>
      <c r="D4920" s="59" t="s">
        <v>3347</v>
      </c>
      <c r="E4920" s="78" t="s">
        <v>3344</v>
      </c>
      <c r="F4920" s="58" t="s">
        <v>3326</v>
      </c>
    </row>
    <row r="4921" spans="1:6">
      <c r="A4921" s="58" t="s">
        <v>3190</v>
      </c>
      <c r="B4921" s="58" t="s">
        <v>3326</v>
      </c>
      <c r="C4921" s="58" t="s">
        <v>178</v>
      </c>
      <c r="D4921" s="59" t="s">
        <v>3347</v>
      </c>
      <c r="E4921" s="78" t="s">
        <v>3344</v>
      </c>
      <c r="F4921" s="58" t="s">
        <v>3326</v>
      </c>
    </row>
    <row r="4922" spans="1:6">
      <c r="A4922" s="58" t="s">
        <v>3200</v>
      </c>
      <c r="B4922" s="58" t="s">
        <v>3326</v>
      </c>
      <c r="C4922" s="58" t="s">
        <v>178</v>
      </c>
      <c r="D4922" s="59" t="s">
        <v>3347</v>
      </c>
      <c r="E4922" s="78" t="s">
        <v>3344</v>
      </c>
      <c r="F4922" s="58" t="s">
        <v>3326</v>
      </c>
    </row>
    <row r="4923" spans="1:6">
      <c r="A4923" s="58" t="s">
        <v>531</v>
      </c>
      <c r="B4923" s="58" t="s">
        <v>3326</v>
      </c>
      <c r="C4923" s="58" t="s">
        <v>178</v>
      </c>
      <c r="D4923" s="59" t="s">
        <v>3347</v>
      </c>
      <c r="E4923" s="78" t="s">
        <v>3344</v>
      </c>
      <c r="F4923" s="58" t="s">
        <v>3326</v>
      </c>
    </row>
    <row r="4924" spans="1:6">
      <c r="A4924" s="58" t="s">
        <v>736</v>
      </c>
      <c r="B4924" s="58" t="s">
        <v>3326</v>
      </c>
      <c r="C4924" s="58" t="s">
        <v>178</v>
      </c>
      <c r="D4924" s="59" t="s">
        <v>3347</v>
      </c>
      <c r="E4924" s="78" t="s">
        <v>3344</v>
      </c>
      <c r="F4924" s="58" t="s">
        <v>3326</v>
      </c>
    </row>
    <row r="4925" spans="1:6">
      <c r="A4925" s="58" t="s">
        <v>827</v>
      </c>
      <c r="B4925" s="58" t="s">
        <v>3326</v>
      </c>
      <c r="C4925" s="58" t="s">
        <v>178</v>
      </c>
      <c r="D4925" s="59" t="s">
        <v>3347</v>
      </c>
      <c r="E4925" s="78" t="s">
        <v>3344</v>
      </c>
      <c r="F4925" s="58" t="s">
        <v>3326</v>
      </c>
    </row>
    <row r="4926" spans="1:6">
      <c r="A4926" s="58" t="s">
        <v>980</v>
      </c>
      <c r="B4926" s="58" t="s">
        <v>3326</v>
      </c>
      <c r="C4926" s="58" t="s">
        <v>178</v>
      </c>
      <c r="D4926" s="59" t="s">
        <v>3347</v>
      </c>
      <c r="E4926" s="78" t="s">
        <v>3344</v>
      </c>
      <c r="F4926" s="58" t="s">
        <v>3326</v>
      </c>
    </row>
    <row r="4927" spans="1:6">
      <c r="A4927" s="58" t="s">
        <v>3215</v>
      </c>
      <c r="B4927" s="58" t="s">
        <v>3327</v>
      </c>
      <c r="C4927" s="58" t="s">
        <v>271</v>
      </c>
      <c r="D4927" s="59" t="s">
        <v>3347</v>
      </c>
      <c r="E4927" s="78" t="s">
        <v>3344</v>
      </c>
      <c r="F4927" s="58" t="s">
        <v>3327</v>
      </c>
    </row>
    <row r="4928" spans="1:6">
      <c r="A4928" s="58" t="s">
        <v>957</v>
      </c>
      <c r="B4928" s="58" t="s">
        <v>3327</v>
      </c>
      <c r="C4928" s="58" t="s">
        <v>271</v>
      </c>
      <c r="D4928" s="59" t="s">
        <v>3347</v>
      </c>
      <c r="E4928" s="78" t="s">
        <v>3344</v>
      </c>
      <c r="F4928" s="58" t="s">
        <v>3327</v>
      </c>
    </row>
    <row r="4929" spans="1:6">
      <c r="A4929" s="58" t="s">
        <v>3203</v>
      </c>
      <c r="B4929" s="58" t="s">
        <v>3327</v>
      </c>
      <c r="C4929" s="58" t="s">
        <v>271</v>
      </c>
      <c r="D4929" s="59" t="s">
        <v>3347</v>
      </c>
      <c r="E4929" s="78" t="s">
        <v>3344</v>
      </c>
      <c r="F4929" s="58" t="s">
        <v>3327</v>
      </c>
    </row>
    <row r="4930" spans="1:6">
      <c r="A4930" s="58" t="s">
        <v>811</v>
      </c>
      <c r="B4930" s="58" t="s">
        <v>3327</v>
      </c>
      <c r="C4930" s="58" t="s">
        <v>271</v>
      </c>
      <c r="D4930" s="59" t="s">
        <v>3347</v>
      </c>
      <c r="E4930" s="78" t="s">
        <v>3344</v>
      </c>
      <c r="F4930" s="58" t="s">
        <v>3327</v>
      </c>
    </row>
    <row r="4931" spans="1:6">
      <c r="A4931" s="58" t="s">
        <v>3204</v>
      </c>
      <c r="B4931" s="58" t="s">
        <v>3327</v>
      </c>
      <c r="C4931" s="58" t="s">
        <v>271</v>
      </c>
      <c r="D4931" s="59" t="s">
        <v>3347</v>
      </c>
      <c r="E4931" s="78" t="s">
        <v>3344</v>
      </c>
      <c r="F4931" s="58" t="s">
        <v>3327</v>
      </c>
    </row>
    <row r="4932" spans="1:6">
      <c r="A4932" s="58" t="s">
        <v>757</v>
      </c>
      <c r="B4932" s="58" t="s">
        <v>3327</v>
      </c>
      <c r="C4932" s="58" t="s">
        <v>271</v>
      </c>
      <c r="D4932" s="59" t="s">
        <v>3347</v>
      </c>
      <c r="E4932" s="78" t="s">
        <v>3344</v>
      </c>
      <c r="F4932" s="58" t="s">
        <v>3327</v>
      </c>
    </row>
    <row r="4933" spans="1:6">
      <c r="A4933" s="58" t="s">
        <v>667</v>
      </c>
      <c r="B4933" s="58" t="s">
        <v>3327</v>
      </c>
      <c r="C4933" s="58" t="s">
        <v>271</v>
      </c>
      <c r="D4933" s="59" t="s">
        <v>3347</v>
      </c>
      <c r="E4933" s="78" t="s">
        <v>3344</v>
      </c>
      <c r="F4933" s="58" t="s">
        <v>3327</v>
      </c>
    </row>
    <row r="4934" spans="1:6">
      <c r="A4934" s="58" t="s">
        <v>799</v>
      </c>
      <c r="B4934" s="58" t="s">
        <v>3327</v>
      </c>
      <c r="C4934" s="58" t="s">
        <v>271</v>
      </c>
      <c r="D4934" s="59" t="s">
        <v>3347</v>
      </c>
      <c r="E4934" s="78" t="s">
        <v>3344</v>
      </c>
      <c r="F4934" s="58" t="s">
        <v>3327</v>
      </c>
    </row>
    <row r="4935" spans="1:6">
      <c r="A4935" s="58" t="s">
        <v>623</v>
      </c>
      <c r="B4935" s="58" t="s">
        <v>3327</v>
      </c>
      <c r="C4935" s="58" t="s">
        <v>271</v>
      </c>
      <c r="D4935" s="59" t="s">
        <v>3347</v>
      </c>
      <c r="E4935" s="78" t="s">
        <v>3344</v>
      </c>
      <c r="F4935" s="58" t="s">
        <v>3327</v>
      </c>
    </row>
    <row r="4936" spans="1:6">
      <c r="A4936" s="58" t="s">
        <v>657</v>
      </c>
      <c r="B4936" s="58" t="s">
        <v>3327</v>
      </c>
      <c r="C4936" s="58" t="s">
        <v>271</v>
      </c>
      <c r="D4936" s="59" t="s">
        <v>3347</v>
      </c>
      <c r="E4936" s="78" t="s">
        <v>3344</v>
      </c>
      <c r="F4936" s="58" t="s">
        <v>3327</v>
      </c>
    </row>
    <row r="4937" spans="1:6">
      <c r="A4937" s="58" t="s">
        <v>3206</v>
      </c>
      <c r="B4937" s="58" t="s">
        <v>3327</v>
      </c>
      <c r="C4937" s="58" t="s">
        <v>271</v>
      </c>
      <c r="D4937" s="59" t="s">
        <v>3347</v>
      </c>
      <c r="E4937" s="78" t="s">
        <v>3344</v>
      </c>
      <c r="F4937" s="58" t="s">
        <v>3327</v>
      </c>
    </row>
    <row r="4938" spans="1:6">
      <c r="A4938" s="58" t="s">
        <v>653</v>
      </c>
      <c r="B4938" s="58" t="s">
        <v>3327</v>
      </c>
      <c r="C4938" s="58" t="s">
        <v>271</v>
      </c>
      <c r="D4938" s="59" t="s">
        <v>3347</v>
      </c>
      <c r="E4938" s="78" t="s">
        <v>3344</v>
      </c>
      <c r="F4938" s="58" t="s">
        <v>3327</v>
      </c>
    </row>
    <row r="4939" spans="1:6">
      <c r="A4939" s="58" t="s">
        <v>838</v>
      </c>
      <c r="B4939" s="58" t="s">
        <v>3327</v>
      </c>
      <c r="C4939" s="58" t="s">
        <v>271</v>
      </c>
      <c r="D4939" s="59" t="s">
        <v>3347</v>
      </c>
      <c r="E4939" s="78" t="s">
        <v>3344</v>
      </c>
      <c r="F4939" s="58" t="s">
        <v>3327</v>
      </c>
    </row>
    <row r="4940" spans="1:6">
      <c r="A4940" s="58" t="s">
        <v>3195</v>
      </c>
      <c r="B4940" s="58" t="s">
        <v>3327</v>
      </c>
      <c r="C4940" s="58" t="s">
        <v>271</v>
      </c>
      <c r="D4940" s="59" t="s">
        <v>3347</v>
      </c>
      <c r="E4940" s="78" t="s">
        <v>3344</v>
      </c>
      <c r="F4940" s="58" t="s">
        <v>3327</v>
      </c>
    </row>
    <row r="4941" spans="1:6">
      <c r="A4941" s="58" t="s">
        <v>626</v>
      </c>
      <c r="B4941" s="58" t="s">
        <v>3327</v>
      </c>
      <c r="C4941" s="58" t="s">
        <v>271</v>
      </c>
      <c r="D4941" s="59" t="s">
        <v>3347</v>
      </c>
      <c r="E4941" s="78" t="s">
        <v>3344</v>
      </c>
      <c r="F4941" s="58" t="s">
        <v>3327</v>
      </c>
    </row>
    <row r="4942" spans="1:6">
      <c r="A4942" s="58" t="s">
        <v>746</v>
      </c>
      <c r="B4942" s="58" t="s">
        <v>3327</v>
      </c>
      <c r="C4942" s="58" t="s">
        <v>271</v>
      </c>
      <c r="D4942" s="59" t="s">
        <v>3347</v>
      </c>
      <c r="E4942" s="78" t="s">
        <v>3344</v>
      </c>
      <c r="F4942" s="58" t="s">
        <v>3327</v>
      </c>
    </row>
    <row r="4943" spans="1:6">
      <c r="A4943" s="58" t="s">
        <v>680</v>
      </c>
      <c r="B4943" s="58" t="s">
        <v>3327</v>
      </c>
      <c r="C4943" s="58" t="s">
        <v>271</v>
      </c>
      <c r="D4943" s="59" t="s">
        <v>3347</v>
      </c>
      <c r="E4943" s="78" t="s">
        <v>3344</v>
      </c>
      <c r="F4943" s="58" t="s">
        <v>3327</v>
      </c>
    </row>
    <row r="4944" spans="1:6">
      <c r="A4944" s="58" t="s">
        <v>3196</v>
      </c>
      <c r="B4944" s="58" t="s">
        <v>3327</v>
      </c>
      <c r="C4944" s="58" t="s">
        <v>271</v>
      </c>
      <c r="D4944" s="59" t="s">
        <v>3347</v>
      </c>
      <c r="E4944" s="78" t="s">
        <v>3344</v>
      </c>
      <c r="F4944" s="58" t="s">
        <v>3327</v>
      </c>
    </row>
    <row r="4945" spans="1:6">
      <c r="A4945" s="58" t="s">
        <v>3328</v>
      </c>
      <c r="B4945" s="58" t="s">
        <v>3327</v>
      </c>
      <c r="C4945" s="58" t="s">
        <v>271</v>
      </c>
      <c r="D4945" s="59" t="s">
        <v>3347</v>
      </c>
      <c r="E4945" s="78" t="s">
        <v>3344</v>
      </c>
      <c r="F4945" s="58" t="s">
        <v>3327</v>
      </c>
    </row>
    <row r="4946" spans="1:6">
      <c r="A4946" s="58" t="s">
        <v>3264</v>
      </c>
      <c r="B4946" s="58" t="s">
        <v>3327</v>
      </c>
      <c r="C4946" s="58" t="s">
        <v>271</v>
      </c>
      <c r="D4946" s="59" t="s">
        <v>3347</v>
      </c>
      <c r="E4946" s="78" t="s">
        <v>3344</v>
      </c>
      <c r="F4946" s="58" t="s">
        <v>3327</v>
      </c>
    </row>
    <row r="4947" spans="1:6">
      <c r="A4947" s="58" t="s">
        <v>882</v>
      </c>
      <c r="B4947" s="58" t="s">
        <v>3327</v>
      </c>
      <c r="C4947" s="58" t="s">
        <v>271</v>
      </c>
      <c r="D4947" s="59" t="s">
        <v>3347</v>
      </c>
      <c r="E4947" s="78" t="s">
        <v>3344</v>
      </c>
      <c r="F4947" s="58" t="s">
        <v>3327</v>
      </c>
    </row>
    <row r="4948" spans="1:6">
      <c r="A4948" s="58" t="s">
        <v>573</v>
      </c>
      <c r="B4948" s="58" t="s">
        <v>3327</v>
      </c>
      <c r="C4948" s="58" t="s">
        <v>271</v>
      </c>
      <c r="D4948" s="59" t="s">
        <v>3347</v>
      </c>
      <c r="E4948" s="78" t="s">
        <v>3344</v>
      </c>
      <c r="F4948" s="58" t="s">
        <v>3327</v>
      </c>
    </row>
    <row r="4949" spans="1:6">
      <c r="A4949" s="58" t="s">
        <v>965</v>
      </c>
      <c r="B4949" s="58" t="s">
        <v>3327</v>
      </c>
      <c r="C4949" s="58" t="s">
        <v>271</v>
      </c>
      <c r="D4949" s="59" t="s">
        <v>3347</v>
      </c>
      <c r="E4949" s="78" t="s">
        <v>3344</v>
      </c>
      <c r="F4949" s="58" t="s">
        <v>3327</v>
      </c>
    </row>
    <row r="4950" spans="1:6">
      <c r="A4950" s="58" t="s">
        <v>937</v>
      </c>
      <c r="B4950" s="58" t="s">
        <v>3327</v>
      </c>
      <c r="C4950" s="58" t="s">
        <v>271</v>
      </c>
      <c r="D4950" s="59" t="s">
        <v>3347</v>
      </c>
      <c r="E4950" s="78" t="s">
        <v>3344</v>
      </c>
      <c r="F4950" s="58" t="s">
        <v>3327</v>
      </c>
    </row>
    <row r="4951" spans="1:6">
      <c r="A4951" s="58" t="s">
        <v>3220</v>
      </c>
      <c r="B4951" s="58" t="s">
        <v>3327</v>
      </c>
      <c r="C4951" s="58" t="s">
        <v>3361</v>
      </c>
      <c r="D4951" s="59" t="s">
        <v>3347</v>
      </c>
      <c r="E4951" s="78" t="s">
        <v>3344</v>
      </c>
      <c r="F4951" s="58" t="s">
        <v>3327</v>
      </c>
    </row>
    <row r="4952" spans="1:6">
      <c r="A4952" s="58" t="s">
        <v>948</v>
      </c>
      <c r="B4952" s="58" t="s">
        <v>3327</v>
      </c>
      <c r="C4952" s="58" t="s">
        <v>3361</v>
      </c>
      <c r="D4952" s="59" t="s">
        <v>3347</v>
      </c>
      <c r="E4952" s="78" t="s">
        <v>3344</v>
      </c>
      <c r="F4952" s="58" t="s">
        <v>3327</v>
      </c>
    </row>
    <row r="4953" spans="1:6">
      <c r="A4953" s="58" t="s">
        <v>728</v>
      </c>
      <c r="B4953" s="58" t="s">
        <v>3327</v>
      </c>
      <c r="C4953" s="58" t="s">
        <v>3361</v>
      </c>
      <c r="D4953" s="59" t="s">
        <v>3347</v>
      </c>
      <c r="E4953" s="78" t="s">
        <v>3344</v>
      </c>
      <c r="F4953" s="58" t="s">
        <v>3327</v>
      </c>
    </row>
    <row r="4954" spans="1:6">
      <c r="A4954" s="58" t="s">
        <v>784</v>
      </c>
      <c r="B4954" s="58" t="s">
        <v>3327</v>
      </c>
      <c r="C4954" s="58" t="s">
        <v>3361</v>
      </c>
      <c r="D4954" s="59" t="s">
        <v>3347</v>
      </c>
      <c r="E4954" s="78" t="s">
        <v>3344</v>
      </c>
      <c r="F4954" s="58" t="s">
        <v>3327</v>
      </c>
    </row>
    <row r="4955" spans="1:6">
      <c r="A4955" s="58" t="s">
        <v>841</v>
      </c>
      <c r="B4955" s="58" t="s">
        <v>3327</v>
      </c>
      <c r="C4955" s="58" t="s">
        <v>3361</v>
      </c>
      <c r="D4955" s="59" t="s">
        <v>3347</v>
      </c>
      <c r="E4955" s="78" t="s">
        <v>3344</v>
      </c>
      <c r="F4955" s="58" t="s">
        <v>3327</v>
      </c>
    </row>
    <row r="4956" spans="1:6">
      <c r="A4956" s="58" t="s">
        <v>909</v>
      </c>
      <c r="B4956" s="58" t="s">
        <v>3327</v>
      </c>
      <c r="C4956" s="58" t="s">
        <v>3361</v>
      </c>
      <c r="D4956" s="59" t="s">
        <v>3347</v>
      </c>
      <c r="E4956" s="78" t="s">
        <v>3344</v>
      </c>
      <c r="F4956" s="58" t="s">
        <v>3327</v>
      </c>
    </row>
    <row r="4957" spans="1:6">
      <c r="A4957" s="58" t="s">
        <v>635</v>
      </c>
      <c r="B4957" s="58" t="s">
        <v>3327</v>
      </c>
      <c r="C4957" s="58" t="s">
        <v>3361</v>
      </c>
      <c r="D4957" s="59" t="s">
        <v>3347</v>
      </c>
      <c r="E4957" s="78" t="s">
        <v>3344</v>
      </c>
      <c r="F4957" s="58" t="s">
        <v>3327</v>
      </c>
    </row>
    <row r="4958" spans="1:6">
      <c r="A4958" s="58" t="s">
        <v>628</v>
      </c>
      <c r="B4958" s="58" t="s">
        <v>3327</v>
      </c>
      <c r="C4958" s="58" t="s">
        <v>3361</v>
      </c>
      <c r="D4958" s="59" t="s">
        <v>3347</v>
      </c>
      <c r="E4958" s="78" t="s">
        <v>3344</v>
      </c>
      <c r="F4958" s="58" t="s">
        <v>3327</v>
      </c>
    </row>
    <row r="4959" spans="1:6">
      <c r="A4959" s="58" t="s">
        <v>966</v>
      </c>
      <c r="B4959" s="58" t="s">
        <v>3327</v>
      </c>
      <c r="C4959" s="58" t="s">
        <v>3361</v>
      </c>
      <c r="D4959" s="59" t="s">
        <v>3347</v>
      </c>
      <c r="E4959" s="78" t="s">
        <v>3344</v>
      </c>
      <c r="F4959" s="58" t="s">
        <v>3327</v>
      </c>
    </row>
    <row r="4960" spans="1:6">
      <c r="A4960" s="58" t="s">
        <v>843</v>
      </c>
      <c r="B4960" s="58" t="s">
        <v>3327</v>
      </c>
      <c r="C4960" s="58" t="s">
        <v>3361</v>
      </c>
      <c r="D4960" s="59" t="s">
        <v>3347</v>
      </c>
      <c r="E4960" s="78" t="s">
        <v>3344</v>
      </c>
      <c r="F4960" s="58" t="s">
        <v>3327</v>
      </c>
    </row>
    <row r="4961" spans="1:6">
      <c r="A4961" s="58" t="s">
        <v>927</v>
      </c>
      <c r="B4961" s="58" t="s">
        <v>3327</v>
      </c>
      <c r="C4961" s="58" t="s">
        <v>3361</v>
      </c>
      <c r="D4961" s="59" t="s">
        <v>3347</v>
      </c>
      <c r="E4961" s="78" t="s">
        <v>3344</v>
      </c>
      <c r="F4961" s="58" t="s">
        <v>3327</v>
      </c>
    </row>
    <row r="4962" spans="1:6">
      <c r="A4962" s="58" t="s">
        <v>546</v>
      </c>
      <c r="B4962" s="58" t="s">
        <v>3327</v>
      </c>
      <c r="C4962" s="58" t="s">
        <v>3361</v>
      </c>
      <c r="D4962" s="59" t="s">
        <v>3347</v>
      </c>
      <c r="E4962" s="78" t="s">
        <v>3344</v>
      </c>
      <c r="F4962" s="58" t="s">
        <v>3327</v>
      </c>
    </row>
    <row r="4963" spans="1:6">
      <c r="A4963" s="58" t="s">
        <v>822</v>
      </c>
      <c r="B4963" s="58" t="s">
        <v>3327</v>
      </c>
      <c r="C4963" s="58" t="s">
        <v>3361</v>
      </c>
      <c r="D4963" s="59" t="s">
        <v>3347</v>
      </c>
      <c r="E4963" s="78" t="s">
        <v>3344</v>
      </c>
      <c r="F4963" s="58" t="s">
        <v>3327</v>
      </c>
    </row>
    <row r="4964" spans="1:6">
      <c r="A4964" s="58" t="s">
        <v>687</v>
      </c>
      <c r="B4964" s="58" t="s">
        <v>3327</v>
      </c>
      <c r="C4964" s="58" t="s">
        <v>3361</v>
      </c>
      <c r="D4964" s="59" t="s">
        <v>3347</v>
      </c>
      <c r="E4964" s="78" t="s">
        <v>3344</v>
      </c>
      <c r="F4964" s="58" t="s">
        <v>3327</v>
      </c>
    </row>
    <row r="4965" spans="1:6">
      <c r="A4965" s="58" t="s">
        <v>959</v>
      </c>
      <c r="B4965" s="58" t="s">
        <v>3327</v>
      </c>
      <c r="C4965" s="58" t="s">
        <v>3361</v>
      </c>
      <c r="D4965" s="59" t="s">
        <v>3347</v>
      </c>
      <c r="E4965" s="78" t="s">
        <v>3344</v>
      </c>
      <c r="F4965" s="58" t="s">
        <v>3327</v>
      </c>
    </row>
    <row r="4966" spans="1:6">
      <c r="A4966" s="58" t="s">
        <v>824</v>
      </c>
      <c r="B4966" s="58" t="s">
        <v>3327</v>
      </c>
      <c r="C4966" s="58" t="s">
        <v>3361</v>
      </c>
      <c r="D4966" s="59" t="s">
        <v>3347</v>
      </c>
      <c r="E4966" s="78" t="s">
        <v>3344</v>
      </c>
      <c r="F4966" s="58" t="s">
        <v>3327</v>
      </c>
    </row>
    <row r="4967" spans="1:6">
      <c r="A4967" s="58" t="s">
        <v>733</v>
      </c>
      <c r="B4967" s="58" t="s">
        <v>3327</v>
      </c>
      <c r="C4967" s="58" t="s">
        <v>3361</v>
      </c>
      <c r="D4967" s="59" t="s">
        <v>3347</v>
      </c>
      <c r="E4967" s="78" t="s">
        <v>3344</v>
      </c>
      <c r="F4967" s="58" t="s">
        <v>3327</v>
      </c>
    </row>
    <row r="4968" spans="1:6">
      <c r="A4968" s="58" t="s">
        <v>674</v>
      </c>
      <c r="B4968" s="58" t="s">
        <v>3327</v>
      </c>
      <c r="C4968" s="58" t="s">
        <v>3361</v>
      </c>
      <c r="D4968" s="59" t="s">
        <v>3347</v>
      </c>
      <c r="E4968" s="78" t="s">
        <v>3344</v>
      </c>
      <c r="F4968" s="58" t="s">
        <v>3327</v>
      </c>
    </row>
    <row r="4969" spans="1:6">
      <c r="A4969" s="58" t="s">
        <v>765</v>
      </c>
      <c r="B4969" s="58" t="s">
        <v>3327</v>
      </c>
      <c r="C4969" s="58" t="s">
        <v>3361</v>
      </c>
      <c r="D4969" s="59" t="s">
        <v>3347</v>
      </c>
      <c r="E4969" s="78" t="s">
        <v>3344</v>
      </c>
      <c r="F4969" s="58" t="s">
        <v>3327</v>
      </c>
    </row>
    <row r="4970" spans="1:6">
      <c r="A4970" s="58" t="s">
        <v>844</v>
      </c>
      <c r="B4970" s="58" t="s">
        <v>3327</v>
      </c>
      <c r="C4970" s="58" t="s">
        <v>3361</v>
      </c>
      <c r="D4970" s="59" t="s">
        <v>3347</v>
      </c>
      <c r="E4970" s="78" t="s">
        <v>3344</v>
      </c>
      <c r="F4970" s="58" t="s">
        <v>3327</v>
      </c>
    </row>
    <row r="4971" spans="1:6">
      <c r="A4971" s="58" t="s">
        <v>870</v>
      </c>
      <c r="B4971" s="58" t="s">
        <v>3327</v>
      </c>
      <c r="C4971" s="58" t="s">
        <v>3361</v>
      </c>
      <c r="D4971" s="59" t="s">
        <v>3347</v>
      </c>
      <c r="E4971" s="78" t="s">
        <v>3344</v>
      </c>
      <c r="F4971" s="58" t="s">
        <v>3327</v>
      </c>
    </row>
    <row r="4972" spans="1:6">
      <c r="A4972" s="58" t="s">
        <v>978</v>
      </c>
      <c r="B4972" s="58" t="s">
        <v>3327</v>
      </c>
      <c r="C4972" s="58" t="s">
        <v>3361</v>
      </c>
      <c r="D4972" s="59" t="s">
        <v>3347</v>
      </c>
      <c r="E4972" s="78" t="s">
        <v>3344</v>
      </c>
      <c r="F4972" s="58" t="s">
        <v>3327</v>
      </c>
    </row>
    <row r="4973" spans="1:6">
      <c r="A4973" s="58" t="s">
        <v>3223</v>
      </c>
      <c r="B4973" s="58" t="s">
        <v>3327</v>
      </c>
      <c r="C4973" s="58" t="s">
        <v>3361</v>
      </c>
      <c r="D4973" s="59" t="s">
        <v>3347</v>
      </c>
      <c r="E4973" s="78" t="s">
        <v>3344</v>
      </c>
      <c r="F4973" s="58" t="s">
        <v>3327</v>
      </c>
    </row>
    <row r="4974" spans="1:6">
      <c r="A4974" s="58" t="s">
        <v>515</v>
      </c>
      <c r="B4974" s="58" t="s">
        <v>3329</v>
      </c>
      <c r="C4974" s="58" t="s">
        <v>224</v>
      </c>
      <c r="D4974" s="59" t="s">
        <v>3347</v>
      </c>
      <c r="E4974" s="78" t="s">
        <v>3344</v>
      </c>
      <c r="F4974" s="58" t="s">
        <v>3329</v>
      </c>
    </row>
    <row r="4975" spans="1:6">
      <c r="A4975" s="58" t="s">
        <v>3202</v>
      </c>
      <c r="B4975" s="58" t="s">
        <v>3329</v>
      </c>
      <c r="C4975" s="58" t="s">
        <v>224</v>
      </c>
      <c r="D4975" s="59" t="s">
        <v>3347</v>
      </c>
      <c r="E4975" s="78" t="s">
        <v>3344</v>
      </c>
      <c r="F4975" s="58" t="s">
        <v>3329</v>
      </c>
    </row>
    <row r="4976" spans="1:6">
      <c r="A4976" s="58" t="s">
        <v>921</v>
      </c>
      <c r="B4976" s="58" t="s">
        <v>3329</v>
      </c>
      <c r="C4976" s="58" t="s">
        <v>224</v>
      </c>
      <c r="D4976" s="59" t="s">
        <v>3347</v>
      </c>
      <c r="E4976" s="78" t="s">
        <v>3344</v>
      </c>
      <c r="F4976" s="58" t="s">
        <v>3329</v>
      </c>
    </row>
    <row r="4977" spans="1:6">
      <c r="A4977" s="58" t="s">
        <v>739</v>
      </c>
      <c r="B4977" s="58" t="s">
        <v>3329</v>
      </c>
      <c r="C4977" s="58" t="s">
        <v>224</v>
      </c>
      <c r="D4977" s="59" t="s">
        <v>3347</v>
      </c>
      <c r="E4977" s="78" t="s">
        <v>3344</v>
      </c>
      <c r="F4977" s="58" t="s">
        <v>3329</v>
      </c>
    </row>
    <row r="4978" spans="1:6">
      <c r="A4978" s="58" t="s">
        <v>493</v>
      </c>
      <c r="B4978" s="58" t="s">
        <v>3329</v>
      </c>
      <c r="C4978" s="58" t="s">
        <v>224</v>
      </c>
      <c r="D4978" s="59" t="s">
        <v>3347</v>
      </c>
      <c r="E4978" s="78" t="s">
        <v>3344</v>
      </c>
      <c r="F4978" s="58" t="s">
        <v>3329</v>
      </c>
    </row>
    <row r="4979" spans="1:6">
      <c r="A4979" s="58" t="s">
        <v>549</v>
      </c>
      <c r="B4979" s="58" t="s">
        <v>3329</v>
      </c>
      <c r="C4979" s="58" t="s">
        <v>224</v>
      </c>
      <c r="D4979" s="59" t="s">
        <v>3347</v>
      </c>
      <c r="E4979" s="78" t="s">
        <v>3344</v>
      </c>
      <c r="F4979" s="58" t="s">
        <v>3329</v>
      </c>
    </row>
    <row r="4980" spans="1:6">
      <c r="A4980" s="58" t="s">
        <v>901</v>
      </c>
      <c r="B4980" s="58" t="s">
        <v>3329</v>
      </c>
      <c r="C4980" s="58" t="s">
        <v>224</v>
      </c>
      <c r="D4980" s="59" t="s">
        <v>3347</v>
      </c>
      <c r="E4980" s="78" t="s">
        <v>3344</v>
      </c>
      <c r="F4980" s="58" t="s">
        <v>3329</v>
      </c>
    </row>
    <row r="4981" spans="1:6">
      <c r="A4981" s="58" t="s">
        <v>552</v>
      </c>
      <c r="B4981" s="58" t="s">
        <v>3329</v>
      </c>
      <c r="C4981" s="58" t="s">
        <v>224</v>
      </c>
      <c r="D4981" s="59" t="s">
        <v>3347</v>
      </c>
      <c r="E4981" s="78" t="s">
        <v>3344</v>
      </c>
      <c r="F4981" s="58" t="s">
        <v>3329</v>
      </c>
    </row>
    <row r="4982" spans="1:6">
      <c r="A4982" s="58" t="s">
        <v>835</v>
      </c>
      <c r="B4982" s="58" t="s">
        <v>3329</v>
      </c>
      <c r="C4982" s="58" t="s">
        <v>224</v>
      </c>
      <c r="D4982" s="59" t="s">
        <v>3347</v>
      </c>
      <c r="E4982" s="78" t="s">
        <v>3344</v>
      </c>
      <c r="F4982" s="58" t="s">
        <v>3329</v>
      </c>
    </row>
    <row r="4983" spans="1:6">
      <c r="A4983" s="58" t="s">
        <v>712</v>
      </c>
      <c r="B4983" s="58" t="s">
        <v>3329</v>
      </c>
      <c r="C4983" s="58" t="s">
        <v>224</v>
      </c>
      <c r="D4983" s="59" t="s">
        <v>3347</v>
      </c>
      <c r="E4983" s="78" t="s">
        <v>3344</v>
      </c>
      <c r="F4983" s="58" t="s">
        <v>3329</v>
      </c>
    </row>
    <row r="4984" spans="1:6">
      <c r="A4984" s="58" t="s">
        <v>971</v>
      </c>
      <c r="B4984" s="58" t="s">
        <v>3329</v>
      </c>
      <c r="C4984" s="58" t="s">
        <v>224</v>
      </c>
      <c r="D4984" s="59" t="s">
        <v>3347</v>
      </c>
      <c r="E4984" s="78" t="s">
        <v>3344</v>
      </c>
      <c r="F4984" s="58" t="s">
        <v>3329</v>
      </c>
    </row>
    <row r="4985" spans="1:6">
      <c r="A4985" s="58" t="s">
        <v>554</v>
      </c>
      <c r="B4985" s="58" t="s">
        <v>3329</v>
      </c>
      <c r="C4985" s="58" t="s">
        <v>224</v>
      </c>
      <c r="D4985" s="59" t="s">
        <v>3347</v>
      </c>
      <c r="E4985" s="78" t="s">
        <v>3344</v>
      </c>
      <c r="F4985" s="58" t="s">
        <v>3329</v>
      </c>
    </row>
    <row r="4986" spans="1:6">
      <c r="A4986" s="58" t="s">
        <v>903</v>
      </c>
      <c r="B4986" s="58" t="s">
        <v>3329</v>
      </c>
      <c r="C4986" s="58" t="s">
        <v>224</v>
      </c>
      <c r="D4986" s="59" t="s">
        <v>3347</v>
      </c>
      <c r="E4986" s="78" t="s">
        <v>3344</v>
      </c>
      <c r="F4986" s="58" t="s">
        <v>3329</v>
      </c>
    </row>
    <row r="4987" spans="1:6">
      <c r="A4987" s="58" t="s">
        <v>905</v>
      </c>
      <c r="B4987" s="58" t="s">
        <v>3329</v>
      </c>
      <c r="C4987" s="58" t="s">
        <v>224</v>
      </c>
      <c r="D4987" s="59" t="s">
        <v>3347</v>
      </c>
      <c r="E4987" s="78" t="s">
        <v>3344</v>
      </c>
      <c r="F4987" s="58" t="s">
        <v>3329</v>
      </c>
    </row>
    <row r="4988" spans="1:6">
      <c r="A4988" s="58" t="s">
        <v>772</v>
      </c>
      <c r="B4988" s="58" t="s">
        <v>3329</v>
      </c>
      <c r="C4988" s="58" t="s">
        <v>224</v>
      </c>
      <c r="D4988" s="59" t="s">
        <v>3347</v>
      </c>
      <c r="E4988" s="78" t="s">
        <v>3344</v>
      </c>
      <c r="F4988" s="58" t="s">
        <v>3329</v>
      </c>
    </row>
    <row r="4989" spans="1:6">
      <c r="A4989" s="58" t="s">
        <v>773</v>
      </c>
      <c r="B4989" s="58" t="s">
        <v>3329</v>
      </c>
      <c r="C4989" s="58" t="s">
        <v>224</v>
      </c>
      <c r="D4989" s="59" t="s">
        <v>3347</v>
      </c>
      <c r="E4989" s="78" t="s">
        <v>3344</v>
      </c>
      <c r="F4989" s="58" t="s">
        <v>3329</v>
      </c>
    </row>
    <row r="4990" spans="1:6">
      <c r="A4990" s="58" t="s">
        <v>758</v>
      </c>
      <c r="B4990" s="58" t="s">
        <v>3329</v>
      </c>
      <c r="C4990" s="58" t="s">
        <v>224</v>
      </c>
      <c r="D4990" s="59" t="s">
        <v>3347</v>
      </c>
      <c r="E4990" s="78" t="s">
        <v>3344</v>
      </c>
      <c r="F4990" s="58" t="s">
        <v>3329</v>
      </c>
    </row>
    <row r="4991" spans="1:6">
      <c r="A4991" s="58" t="s">
        <v>881</v>
      </c>
      <c r="B4991" s="58" t="s">
        <v>3329</v>
      </c>
      <c r="C4991" s="58" t="s">
        <v>224</v>
      </c>
      <c r="D4991" s="59" t="s">
        <v>3347</v>
      </c>
      <c r="E4991" s="78" t="s">
        <v>3344</v>
      </c>
      <c r="F4991" s="58" t="s">
        <v>3329</v>
      </c>
    </row>
    <row r="4992" spans="1:6">
      <c r="A4992" s="58" t="s">
        <v>718</v>
      </c>
      <c r="B4992" s="58" t="s">
        <v>3329</v>
      </c>
      <c r="C4992" s="58" t="s">
        <v>224</v>
      </c>
      <c r="D4992" s="59" t="s">
        <v>3347</v>
      </c>
      <c r="E4992" s="78" t="s">
        <v>3344</v>
      </c>
      <c r="F4992" s="58" t="s">
        <v>3329</v>
      </c>
    </row>
    <row r="4993" spans="1:6">
      <c r="A4993" s="58" t="s">
        <v>760</v>
      </c>
      <c r="B4993" s="58" t="s">
        <v>3329</v>
      </c>
      <c r="C4993" s="58" t="s">
        <v>224</v>
      </c>
      <c r="D4993" s="59" t="s">
        <v>3347</v>
      </c>
      <c r="E4993" s="78" t="s">
        <v>3344</v>
      </c>
      <c r="F4993" s="58" t="s">
        <v>3329</v>
      </c>
    </row>
    <row r="4994" spans="1:6">
      <c r="A4994" s="58" t="s">
        <v>973</v>
      </c>
      <c r="B4994" s="58" t="s">
        <v>3329</v>
      </c>
      <c r="C4994" s="58" t="s">
        <v>224</v>
      </c>
      <c r="D4994" s="59" t="s">
        <v>3347</v>
      </c>
      <c r="E4994" s="78" t="s">
        <v>3344</v>
      </c>
      <c r="F4994" s="58" t="s">
        <v>3329</v>
      </c>
    </row>
    <row r="4995" spans="1:6">
      <c r="A4995" s="58" t="s">
        <v>3205</v>
      </c>
      <c r="B4995" s="58" t="s">
        <v>3329</v>
      </c>
      <c r="C4995" s="58" t="s">
        <v>224</v>
      </c>
      <c r="D4995" s="59" t="s">
        <v>3347</v>
      </c>
      <c r="E4995" s="78" t="s">
        <v>3344</v>
      </c>
      <c r="F4995" s="58" t="s">
        <v>3329</v>
      </c>
    </row>
    <row r="4996" spans="1:6">
      <c r="A4996" s="58" t="s">
        <v>720</v>
      </c>
      <c r="B4996" s="58" t="s">
        <v>3329</v>
      </c>
      <c r="C4996" s="58" t="s">
        <v>224</v>
      </c>
      <c r="D4996" s="59" t="s">
        <v>3347</v>
      </c>
      <c r="E4996" s="78" t="s">
        <v>3344</v>
      </c>
      <c r="F4996" s="58" t="s">
        <v>3329</v>
      </c>
    </row>
    <row r="4997" spans="1:6">
      <c r="A4997" s="58" t="s">
        <v>744</v>
      </c>
      <c r="B4997" s="58" t="s">
        <v>3329</v>
      </c>
      <c r="C4997" s="58" t="s">
        <v>224</v>
      </c>
      <c r="D4997" s="59" t="s">
        <v>3347</v>
      </c>
      <c r="E4997" s="78" t="s">
        <v>3344</v>
      </c>
      <c r="F4997" s="58" t="s">
        <v>3329</v>
      </c>
    </row>
    <row r="4998" spans="1:6">
      <c r="A4998" s="58" t="s">
        <v>3217</v>
      </c>
      <c r="B4998" s="58" t="s">
        <v>3329</v>
      </c>
      <c r="C4998" s="58" t="s">
        <v>224</v>
      </c>
      <c r="D4998" s="59" t="s">
        <v>3347</v>
      </c>
      <c r="E4998" s="78" t="s">
        <v>3344</v>
      </c>
      <c r="F4998" s="58" t="s">
        <v>3329</v>
      </c>
    </row>
    <row r="4999" spans="1:6">
      <c r="A4999" s="58" t="s">
        <v>611</v>
      </c>
      <c r="B4999" s="58" t="s">
        <v>3329</v>
      </c>
      <c r="C4999" s="58" t="s">
        <v>224</v>
      </c>
      <c r="D4999" s="59" t="s">
        <v>3347</v>
      </c>
      <c r="E4999" s="78" t="s">
        <v>3344</v>
      </c>
      <c r="F4999" s="58" t="s">
        <v>3329</v>
      </c>
    </row>
    <row r="5000" spans="1:6">
      <c r="A5000" s="58" t="s">
        <v>721</v>
      </c>
      <c r="B5000" s="58" t="s">
        <v>3329</v>
      </c>
      <c r="C5000" s="58" t="s">
        <v>224</v>
      </c>
      <c r="D5000" s="59" t="s">
        <v>3347</v>
      </c>
      <c r="E5000" s="78" t="s">
        <v>3344</v>
      </c>
      <c r="F5000" s="58" t="s">
        <v>3329</v>
      </c>
    </row>
    <row r="5001" spans="1:6">
      <c r="A5001" s="58" t="s">
        <v>633</v>
      </c>
      <c r="B5001" s="58" t="s">
        <v>3329</v>
      </c>
      <c r="C5001" s="58" t="s">
        <v>3353</v>
      </c>
      <c r="D5001" s="59" t="s">
        <v>3347</v>
      </c>
      <c r="E5001" s="78" t="s">
        <v>3344</v>
      </c>
      <c r="F5001" s="58" t="s">
        <v>3329</v>
      </c>
    </row>
    <row r="5002" spans="1:6">
      <c r="A5002" s="58" t="s">
        <v>3219</v>
      </c>
      <c r="B5002" s="58" t="s">
        <v>3329</v>
      </c>
      <c r="C5002" s="58" t="s">
        <v>3353</v>
      </c>
      <c r="D5002" s="59" t="s">
        <v>3347</v>
      </c>
      <c r="E5002" s="78" t="s">
        <v>3344</v>
      </c>
      <c r="F5002" s="58" t="s">
        <v>3329</v>
      </c>
    </row>
    <row r="5003" spans="1:6">
      <c r="A5003" s="58" t="s">
        <v>724</v>
      </c>
      <c r="B5003" s="58" t="s">
        <v>3329</v>
      </c>
      <c r="C5003" s="58" t="s">
        <v>3353</v>
      </c>
      <c r="D5003" s="59" t="s">
        <v>3347</v>
      </c>
      <c r="E5003" s="78" t="s">
        <v>3344</v>
      </c>
      <c r="F5003" s="58" t="s">
        <v>3329</v>
      </c>
    </row>
    <row r="5004" spans="1:6">
      <c r="A5004" s="58" t="s">
        <v>565</v>
      </c>
      <c r="B5004" s="58" t="s">
        <v>3329</v>
      </c>
      <c r="C5004" s="58" t="s">
        <v>3353</v>
      </c>
      <c r="D5004" s="59" t="s">
        <v>3347</v>
      </c>
      <c r="E5004" s="78" t="s">
        <v>3344</v>
      </c>
      <c r="F5004" s="58" t="s">
        <v>3329</v>
      </c>
    </row>
    <row r="5005" spans="1:6">
      <c r="A5005" s="58" t="s">
        <v>745</v>
      </c>
      <c r="B5005" s="58" t="s">
        <v>3329</v>
      </c>
      <c r="C5005" s="58" t="s">
        <v>3353</v>
      </c>
      <c r="D5005" s="59" t="s">
        <v>3347</v>
      </c>
      <c r="E5005" s="78" t="s">
        <v>3344</v>
      </c>
      <c r="F5005" s="58" t="s">
        <v>3329</v>
      </c>
    </row>
    <row r="5006" spans="1:6">
      <c r="A5006" s="58" t="s">
        <v>2152</v>
      </c>
      <c r="B5006" s="58" t="s">
        <v>3329</v>
      </c>
      <c r="C5006" s="58" t="s">
        <v>3353</v>
      </c>
      <c r="D5006" s="59" t="s">
        <v>3347</v>
      </c>
      <c r="E5006" s="78" t="s">
        <v>3344</v>
      </c>
      <c r="F5006" s="58" t="s">
        <v>3329</v>
      </c>
    </row>
    <row r="5007" spans="1:6">
      <c r="A5007" s="58" t="s">
        <v>907</v>
      </c>
      <c r="B5007" s="58" t="s">
        <v>3329</v>
      </c>
      <c r="C5007" s="58" t="s">
        <v>3353</v>
      </c>
      <c r="D5007" s="59" t="s">
        <v>3347</v>
      </c>
      <c r="E5007" s="78" t="s">
        <v>3344</v>
      </c>
      <c r="F5007" s="58" t="s">
        <v>3329</v>
      </c>
    </row>
    <row r="5008" spans="1:6">
      <c r="A5008" s="58" t="s">
        <v>974</v>
      </c>
      <c r="B5008" s="58" t="s">
        <v>3329</v>
      </c>
      <c r="C5008" s="58" t="s">
        <v>3353</v>
      </c>
      <c r="D5008" s="59" t="s">
        <v>3347</v>
      </c>
      <c r="E5008" s="78" t="s">
        <v>3344</v>
      </c>
      <c r="F5008" s="58" t="s">
        <v>3329</v>
      </c>
    </row>
    <row r="5009" spans="1:6">
      <c r="A5009" s="58" t="s">
        <v>747</v>
      </c>
      <c r="B5009" s="58" t="s">
        <v>3329</v>
      </c>
      <c r="C5009" s="58" t="s">
        <v>3353</v>
      </c>
      <c r="D5009" s="59" t="s">
        <v>3347</v>
      </c>
      <c r="E5009" s="78" t="s">
        <v>3344</v>
      </c>
      <c r="F5009" s="58" t="s">
        <v>3329</v>
      </c>
    </row>
    <row r="5010" spans="1:6">
      <c r="A5010" s="58" t="s">
        <v>936</v>
      </c>
      <c r="B5010" s="58" t="s">
        <v>3329</v>
      </c>
      <c r="C5010" s="58" t="s">
        <v>3353</v>
      </c>
      <c r="D5010" s="59" t="s">
        <v>3347</v>
      </c>
      <c r="E5010" s="78" t="s">
        <v>3344</v>
      </c>
      <c r="F5010" s="58" t="s">
        <v>3329</v>
      </c>
    </row>
    <row r="5011" spans="1:6">
      <c r="A5011" s="58" t="s">
        <v>654</v>
      </c>
      <c r="B5011" s="58" t="s">
        <v>3329</v>
      </c>
      <c r="C5011" s="58" t="s">
        <v>3353</v>
      </c>
      <c r="D5011" s="59" t="s">
        <v>3347</v>
      </c>
      <c r="E5011" s="78" t="s">
        <v>3344</v>
      </c>
      <c r="F5011" s="58" t="s">
        <v>3329</v>
      </c>
    </row>
    <row r="5012" spans="1:6">
      <c r="A5012" s="58" t="s">
        <v>600</v>
      </c>
      <c r="B5012" s="58" t="s">
        <v>3329</v>
      </c>
      <c r="C5012" s="58" t="s">
        <v>3353</v>
      </c>
      <c r="D5012" s="59" t="s">
        <v>3347</v>
      </c>
      <c r="E5012" s="78" t="s">
        <v>3344</v>
      </c>
      <c r="F5012" s="58" t="s">
        <v>3329</v>
      </c>
    </row>
    <row r="5013" spans="1:6">
      <c r="A5013" s="58" t="s">
        <v>3153</v>
      </c>
      <c r="B5013" s="58" t="s">
        <v>3329</v>
      </c>
      <c r="C5013" s="58" t="s">
        <v>3353</v>
      </c>
      <c r="D5013" s="59" t="s">
        <v>3347</v>
      </c>
      <c r="E5013" s="78" t="s">
        <v>3344</v>
      </c>
      <c r="F5013" s="58" t="s">
        <v>3329</v>
      </c>
    </row>
    <row r="5014" spans="1:6">
      <c r="A5014" s="58" t="s">
        <v>908</v>
      </c>
      <c r="B5014" s="58" t="s">
        <v>3329</v>
      </c>
      <c r="C5014" s="58" t="s">
        <v>3353</v>
      </c>
      <c r="D5014" s="59" t="s">
        <v>3347</v>
      </c>
      <c r="E5014" s="78" t="s">
        <v>3344</v>
      </c>
      <c r="F5014" s="58" t="s">
        <v>3329</v>
      </c>
    </row>
    <row r="5015" spans="1:6">
      <c r="A5015" s="58" t="s">
        <v>840</v>
      </c>
      <c r="B5015" s="58" t="s">
        <v>3329</v>
      </c>
      <c r="C5015" s="58" t="s">
        <v>3353</v>
      </c>
      <c r="D5015" s="59" t="s">
        <v>3347</v>
      </c>
      <c r="E5015" s="78" t="s">
        <v>3344</v>
      </c>
      <c r="F5015" s="58" t="s">
        <v>3329</v>
      </c>
    </row>
    <row r="5016" spans="1:6">
      <c r="A5016" s="58" t="s">
        <v>976</v>
      </c>
      <c r="B5016" s="58" t="s">
        <v>3329</v>
      </c>
      <c r="C5016" s="58" t="s">
        <v>3353</v>
      </c>
      <c r="D5016" s="59" t="s">
        <v>3347</v>
      </c>
      <c r="E5016" s="78" t="s">
        <v>3344</v>
      </c>
      <c r="F5016" s="58" t="s">
        <v>3329</v>
      </c>
    </row>
    <row r="5017" spans="1:6">
      <c r="A5017" s="58" t="s">
        <v>3187</v>
      </c>
      <c r="B5017" s="58" t="s">
        <v>3329</v>
      </c>
      <c r="C5017" s="58" t="s">
        <v>3353</v>
      </c>
      <c r="D5017" s="59" t="s">
        <v>3347</v>
      </c>
      <c r="E5017" s="78" t="s">
        <v>3344</v>
      </c>
      <c r="F5017" s="58" t="s">
        <v>3329</v>
      </c>
    </row>
    <row r="5018" spans="1:6">
      <c r="A5018" s="58" t="s">
        <v>810</v>
      </c>
      <c r="B5018" s="58" t="s">
        <v>3329</v>
      </c>
      <c r="C5018" s="58" t="s">
        <v>3353</v>
      </c>
      <c r="D5018" s="59" t="s">
        <v>3347</v>
      </c>
      <c r="E5018" s="78" t="s">
        <v>3344</v>
      </c>
      <c r="F5018" s="58" t="s">
        <v>3329</v>
      </c>
    </row>
    <row r="5019" spans="1:6">
      <c r="A5019" s="58" t="s">
        <v>3209</v>
      </c>
      <c r="B5019" s="58" t="s">
        <v>3329</v>
      </c>
      <c r="C5019" s="58" t="s">
        <v>3353</v>
      </c>
      <c r="D5019" s="59" t="s">
        <v>3347</v>
      </c>
      <c r="E5019" s="78" t="s">
        <v>3344</v>
      </c>
      <c r="F5019" s="58" t="s">
        <v>3329</v>
      </c>
    </row>
    <row r="5020" spans="1:6">
      <c r="A5020" s="58" t="s">
        <v>956</v>
      </c>
      <c r="B5020" s="58" t="s">
        <v>3329</v>
      </c>
      <c r="C5020" s="58" t="s">
        <v>3353</v>
      </c>
      <c r="D5020" s="59" t="s">
        <v>3347</v>
      </c>
      <c r="E5020" s="78" t="s">
        <v>3344</v>
      </c>
      <c r="F5020" s="58" t="s">
        <v>3329</v>
      </c>
    </row>
    <row r="5021" spans="1:6">
      <c r="A5021" s="58" t="s">
        <v>967</v>
      </c>
      <c r="B5021" s="58" t="s">
        <v>3329</v>
      </c>
      <c r="C5021" s="58" t="s">
        <v>3353</v>
      </c>
      <c r="D5021" s="59" t="s">
        <v>3347</v>
      </c>
      <c r="E5021" s="78" t="s">
        <v>3344</v>
      </c>
      <c r="F5021" s="58" t="s">
        <v>3329</v>
      </c>
    </row>
    <row r="5022" spans="1:6">
      <c r="A5022" s="58" t="s">
        <v>499</v>
      </c>
      <c r="B5022" s="58" t="s">
        <v>3329</v>
      </c>
      <c r="C5022" s="58" t="s">
        <v>3353</v>
      </c>
      <c r="D5022" s="59" t="s">
        <v>3347</v>
      </c>
      <c r="E5022" s="78" t="s">
        <v>3344</v>
      </c>
      <c r="F5022" s="58" t="s">
        <v>3329</v>
      </c>
    </row>
    <row r="5023" spans="1:6">
      <c r="A5023" s="58" t="s">
        <v>240</v>
      </c>
      <c r="B5023" s="58" t="s">
        <v>3329</v>
      </c>
      <c r="C5023" s="58" t="s">
        <v>3353</v>
      </c>
      <c r="D5023" s="59" t="s">
        <v>3347</v>
      </c>
      <c r="E5023" s="78" t="s">
        <v>3344</v>
      </c>
      <c r="F5023" s="58" t="s">
        <v>3329</v>
      </c>
    </row>
    <row r="5024" spans="1:6">
      <c r="A5024" s="58" t="s">
        <v>576</v>
      </c>
      <c r="B5024" s="58" t="s">
        <v>3329</v>
      </c>
      <c r="C5024" s="58" t="s">
        <v>3353</v>
      </c>
      <c r="D5024" s="59" t="s">
        <v>3347</v>
      </c>
      <c r="E5024" s="78" t="s">
        <v>3344</v>
      </c>
      <c r="F5024" s="58" t="s">
        <v>3329</v>
      </c>
    </row>
    <row r="5025" spans="1:6">
      <c r="A5025" s="58" t="s">
        <v>941</v>
      </c>
      <c r="B5025" s="58" t="s">
        <v>3329</v>
      </c>
      <c r="C5025" s="58" t="s">
        <v>3353</v>
      </c>
      <c r="D5025" s="59" t="s">
        <v>3347</v>
      </c>
      <c r="E5025" s="78" t="s">
        <v>3344</v>
      </c>
      <c r="F5025" s="58" t="s">
        <v>3329</v>
      </c>
    </row>
    <row r="5026" spans="1:6">
      <c r="A5026" s="58" t="s">
        <v>825</v>
      </c>
      <c r="B5026" s="58" t="s">
        <v>3329</v>
      </c>
      <c r="C5026" s="58" t="s">
        <v>3353</v>
      </c>
      <c r="D5026" s="59" t="s">
        <v>3347</v>
      </c>
      <c r="E5026" s="78" t="s">
        <v>3344</v>
      </c>
      <c r="F5026" s="58" t="s">
        <v>3329</v>
      </c>
    </row>
    <row r="5027" spans="1:6">
      <c r="A5027" s="58" t="s">
        <v>3213</v>
      </c>
      <c r="B5027" s="58" t="s">
        <v>3329</v>
      </c>
      <c r="C5027" s="58" t="s">
        <v>3353</v>
      </c>
      <c r="D5027" s="59" t="s">
        <v>3347</v>
      </c>
      <c r="E5027" s="78" t="s">
        <v>3344</v>
      </c>
      <c r="F5027" s="58" t="s">
        <v>3329</v>
      </c>
    </row>
    <row r="5028" spans="1:6">
      <c r="A5028" s="58" t="s">
        <v>451</v>
      </c>
      <c r="B5028" s="58" t="s">
        <v>3330</v>
      </c>
      <c r="C5028" s="58" t="s">
        <v>3352</v>
      </c>
      <c r="D5028" s="59" t="s">
        <v>3347</v>
      </c>
      <c r="E5028" s="78" t="s">
        <v>3344</v>
      </c>
      <c r="F5028" s="58" t="s">
        <v>3330</v>
      </c>
    </row>
    <row r="5029" spans="1:6">
      <c r="A5029" s="58" t="s">
        <v>833</v>
      </c>
      <c r="B5029" s="58" t="s">
        <v>3330</v>
      </c>
      <c r="C5029" s="58" t="s">
        <v>3352</v>
      </c>
      <c r="D5029" s="59" t="s">
        <v>3347</v>
      </c>
      <c r="E5029" s="78" t="s">
        <v>3344</v>
      </c>
      <c r="F5029" s="58" t="s">
        <v>3330</v>
      </c>
    </row>
    <row r="5030" spans="1:6">
      <c r="A5030" s="58" t="s">
        <v>899</v>
      </c>
      <c r="B5030" s="58" t="s">
        <v>3330</v>
      </c>
      <c r="C5030" s="58" t="s">
        <v>3352</v>
      </c>
      <c r="D5030" s="59" t="s">
        <v>3347</v>
      </c>
      <c r="E5030" s="78" t="s">
        <v>3344</v>
      </c>
      <c r="F5030" s="58" t="s">
        <v>3330</v>
      </c>
    </row>
    <row r="5031" spans="1:6">
      <c r="A5031" s="58" t="s">
        <v>925</v>
      </c>
      <c r="B5031" s="58" t="s">
        <v>3330</v>
      </c>
      <c r="C5031" s="58" t="s">
        <v>3352</v>
      </c>
      <c r="D5031" s="59" t="s">
        <v>3347</v>
      </c>
      <c r="E5031" s="78" t="s">
        <v>3344</v>
      </c>
      <c r="F5031" s="58" t="s">
        <v>3330</v>
      </c>
    </row>
    <row r="5032" spans="1:6">
      <c r="A5032" s="58" t="s">
        <v>516</v>
      </c>
      <c r="B5032" s="58" t="s">
        <v>3330</v>
      </c>
      <c r="C5032" s="58" t="s">
        <v>3352</v>
      </c>
      <c r="D5032" s="59" t="s">
        <v>3347</v>
      </c>
      <c r="E5032" s="78" t="s">
        <v>3344</v>
      </c>
      <c r="F5032" s="58" t="s">
        <v>3330</v>
      </c>
    </row>
    <row r="5033" spans="1:6">
      <c r="A5033" s="58" t="s">
        <v>3192</v>
      </c>
      <c r="B5033" s="58" t="s">
        <v>3330</v>
      </c>
      <c r="C5033" s="58" t="s">
        <v>3352</v>
      </c>
      <c r="D5033" s="59" t="s">
        <v>3347</v>
      </c>
      <c r="E5033" s="78" t="s">
        <v>3344</v>
      </c>
      <c r="F5033" s="58" t="s">
        <v>3330</v>
      </c>
    </row>
    <row r="5034" spans="1:6">
      <c r="A5034" s="58" t="s">
        <v>970</v>
      </c>
      <c r="B5034" s="58" t="s">
        <v>3330</v>
      </c>
      <c r="C5034" s="58" t="s">
        <v>3352</v>
      </c>
      <c r="D5034" s="59" t="s">
        <v>3347</v>
      </c>
      <c r="E5034" s="78" t="s">
        <v>3344</v>
      </c>
      <c r="F5034" s="58" t="s">
        <v>3330</v>
      </c>
    </row>
    <row r="5035" spans="1:6">
      <c r="A5035" s="58" t="s">
        <v>836</v>
      </c>
      <c r="B5035" s="58" t="s">
        <v>3330</v>
      </c>
      <c r="C5035" s="58" t="s">
        <v>3352</v>
      </c>
      <c r="D5035" s="59" t="s">
        <v>3347</v>
      </c>
      <c r="E5035" s="78" t="s">
        <v>3344</v>
      </c>
      <c r="F5035" s="58" t="s">
        <v>3330</v>
      </c>
    </row>
    <row r="5036" spans="1:6">
      <c r="A5036" s="58" t="s">
        <v>902</v>
      </c>
      <c r="B5036" s="58" t="s">
        <v>3330</v>
      </c>
      <c r="C5036" s="58" t="s">
        <v>3352</v>
      </c>
      <c r="D5036" s="59" t="s">
        <v>3347</v>
      </c>
      <c r="E5036" s="78" t="s">
        <v>3344</v>
      </c>
      <c r="F5036" s="58" t="s">
        <v>3330</v>
      </c>
    </row>
    <row r="5037" spans="1:6">
      <c r="A5037" s="58" t="s">
        <v>754</v>
      </c>
      <c r="B5037" s="58" t="s">
        <v>3330</v>
      </c>
      <c r="C5037" s="58" t="s">
        <v>3352</v>
      </c>
      <c r="D5037" s="59" t="s">
        <v>3347</v>
      </c>
      <c r="E5037" s="78" t="s">
        <v>3344</v>
      </c>
      <c r="F5037" s="58" t="s">
        <v>3330</v>
      </c>
    </row>
    <row r="5038" spans="1:6">
      <c r="A5038" s="58" t="s">
        <v>519</v>
      </c>
      <c r="B5038" s="58" t="s">
        <v>3330</v>
      </c>
      <c r="C5038" s="58" t="s">
        <v>3352</v>
      </c>
      <c r="D5038" s="59" t="s">
        <v>3347</v>
      </c>
      <c r="E5038" s="78" t="s">
        <v>3344</v>
      </c>
      <c r="F5038" s="58" t="s">
        <v>3330</v>
      </c>
    </row>
    <row r="5039" spans="1:6">
      <c r="A5039" s="58" t="s">
        <v>904</v>
      </c>
      <c r="B5039" s="58" t="s">
        <v>3330</v>
      </c>
      <c r="C5039" s="58" t="s">
        <v>3352</v>
      </c>
      <c r="D5039" s="59" t="s">
        <v>3347</v>
      </c>
      <c r="E5039" s="78" t="s">
        <v>3344</v>
      </c>
      <c r="F5039" s="58" t="s">
        <v>3330</v>
      </c>
    </row>
    <row r="5040" spans="1:6">
      <c r="A5040" s="58" t="s">
        <v>879</v>
      </c>
      <c r="B5040" s="58" t="s">
        <v>3330</v>
      </c>
      <c r="C5040" s="58" t="s">
        <v>3352</v>
      </c>
      <c r="D5040" s="59" t="s">
        <v>3347</v>
      </c>
      <c r="E5040" s="78" t="s">
        <v>3344</v>
      </c>
      <c r="F5040" s="58" t="s">
        <v>3330</v>
      </c>
    </row>
    <row r="5041" spans="1:6">
      <c r="A5041" s="58" t="s">
        <v>2751</v>
      </c>
      <c r="B5041" s="58" t="s">
        <v>3330</v>
      </c>
      <c r="C5041" s="58" t="s">
        <v>3352</v>
      </c>
      <c r="D5041" s="59" t="s">
        <v>3347</v>
      </c>
      <c r="E5041" s="78" t="s">
        <v>3344</v>
      </c>
      <c r="F5041" s="58" t="s">
        <v>3330</v>
      </c>
    </row>
    <row r="5042" spans="1:6">
      <c r="A5042" s="58" t="s">
        <v>837</v>
      </c>
      <c r="B5042" s="58" t="s">
        <v>3330</v>
      </c>
      <c r="C5042" s="58" t="s">
        <v>3352</v>
      </c>
      <c r="D5042" s="59" t="s">
        <v>3347</v>
      </c>
      <c r="E5042" s="78" t="s">
        <v>3344</v>
      </c>
      <c r="F5042" s="58" t="s">
        <v>3330</v>
      </c>
    </row>
    <row r="5043" spans="1:6">
      <c r="A5043" s="58" t="s">
        <v>716</v>
      </c>
      <c r="B5043" s="58" t="s">
        <v>3330</v>
      </c>
      <c r="C5043" s="58" t="s">
        <v>3352</v>
      </c>
      <c r="D5043" s="59" t="s">
        <v>3347</v>
      </c>
      <c r="E5043" s="78" t="s">
        <v>3344</v>
      </c>
      <c r="F5043" s="58" t="s">
        <v>3330</v>
      </c>
    </row>
    <row r="5044" spans="1:6">
      <c r="A5044" s="58" t="s">
        <v>644</v>
      </c>
      <c r="B5044" s="58" t="s">
        <v>3330</v>
      </c>
      <c r="C5044" s="58" t="s">
        <v>3352</v>
      </c>
      <c r="D5044" s="59" t="s">
        <v>3347</v>
      </c>
      <c r="E5044" s="78" t="s">
        <v>3344</v>
      </c>
      <c r="F5044" s="58" t="s">
        <v>3330</v>
      </c>
    </row>
    <row r="5045" spans="1:6">
      <c r="A5045" s="58" t="s">
        <v>759</v>
      </c>
      <c r="B5045" s="58" t="s">
        <v>3330</v>
      </c>
      <c r="C5045" s="58" t="s">
        <v>3352</v>
      </c>
      <c r="D5045" s="59" t="s">
        <v>3347</v>
      </c>
      <c r="E5045" s="78" t="s">
        <v>3344</v>
      </c>
      <c r="F5045" s="58" t="s">
        <v>3330</v>
      </c>
    </row>
    <row r="5046" spans="1:6">
      <c r="A5046" s="58" t="s">
        <v>814</v>
      </c>
      <c r="B5046" s="58" t="s">
        <v>3330</v>
      </c>
      <c r="C5046" s="58" t="s">
        <v>3352</v>
      </c>
      <c r="D5046" s="59" t="s">
        <v>3347</v>
      </c>
      <c r="E5046" s="78" t="s">
        <v>3344</v>
      </c>
      <c r="F5046" s="58" t="s">
        <v>3330</v>
      </c>
    </row>
    <row r="5047" spans="1:6">
      <c r="A5047" s="58" t="s">
        <v>698</v>
      </c>
      <c r="B5047" s="58" t="s">
        <v>3330</v>
      </c>
      <c r="C5047" s="58" t="s">
        <v>3352</v>
      </c>
      <c r="D5047" s="59" t="s">
        <v>3347</v>
      </c>
      <c r="E5047" s="78" t="s">
        <v>3344</v>
      </c>
      <c r="F5047" s="58" t="s">
        <v>3330</v>
      </c>
    </row>
    <row r="5048" spans="1:6">
      <c r="A5048" s="58" t="s">
        <v>584</v>
      </c>
      <c r="B5048" s="58" t="s">
        <v>3330</v>
      </c>
      <c r="C5048" s="58" t="s">
        <v>3352</v>
      </c>
      <c r="D5048" s="59" t="s">
        <v>3347</v>
      </c>
      <c r="E5048" s="78" t="s">
        <v>3344</v>
      </c>
      <c r="F5048" s="58" t="s">
        <v>3330</v>
      </c>
    </row>
    <row r="5049" spans="1:6">
      <c r="A5049" s="58" t="s">
        <v>947</v>
      </c>
      <c r="B5049" s="58" t="s">
        <v>3330</v>
      </c>
      <c r="C5049" s="58" t="s">
        <v>3352</v>
      </c>
      <c r="D5049" s="59" t="s">
        <v>3347</v>
      </c>
      <c r="E5049" s="78" t="s">
        <v>3344</v>
      </c>
      <c r="F5049" s="58" t="s">
        <v>3330</v>
      </c>
    </row>
    <row r="5050" spans="1:6">
      <c r="A5050" s="58" t="s">
        <v>860</v>
      </c>
      <c r="B5050" s="58" t="s">
        <v>3330</v>
      </c>
      <c r="C5050" s="58" t="s">
        <v>3352</v>
      </c>
      <c r="D5050" s="59" t="s">
        <v>3347</v>
      </c>
      <c r="E5050" s="78" t="s">
        <v>3344</v>
      </c>
      <c r="F5050" s="58" t="s">
        <v>3330</v>
      </c>
    </row>
    <row r="5051" spans="1:6">
      <c r="A5051" s="58" t="s">
        <v>815</v>
      </c>
      <c r="B5051" s="58" t="s">
        <v>3330</v>
      </c>
      <c r="C5051" s="58" t="s">
        <v>3352</v>
      </c>
      <c r="D5051" s="59" t="s">
        <v>3347</v>
      </c>
      <c r="E5051" s="78" t="s">
        <v>3344</v>
      </c>
      <c r="F5051" s="58" t="s">
        <v>3330</v>
      </c>
    </row>
    <row r="5052" spans="1:6">
      <c r="A5052" s="58" t="s">
        <v>955</v>
      </c>
      <c r="B5052" s="58" t="s">
        <v>3330</v>
      </c>
      <c r="C5052" s="58" t="s">
        <v>3352</v>
      </c>
      <c r="D5052" s="59" t="s">
        <v>3347</v>
      </c>
      <c r="E5052" s="78" t="s">
        <v>3344</v>
      </c>
      <c r="F5052" s="58" t="s">
        <v>3330</v>
      </c>
    </row>
    <row r="5053" spans="1:6">
      <c r="A5053" s="58" t="s">
        <v>816</v>
      </c>
      <c r="B5053" s="58" t="s">
        <v>3330</v>
      </c>
      <c r="C5053" s="58" t="s">
        <v>3352</v>
      </c>
      <c r="D5053" s="59" t="s">
        <v>3347</v>
      </c>
      <c r="E5053" s="78" t="s">
        <v>3344</v>
      </c>
      <c r="F5053" s="58" t="s">
        <v>3330</v>
      </c>
    </row>
    <row r="5054" spans="1:6">
      <c r="A5054" s="58" t="s">
        <v>817</v>
      </c>
      <c r="B5054" s="58" t="s">
        <v>3330</v>
      </c>
      <c r="C5054" s="58" t="s">
        <v>3352</v>
      </c>
      <c r="D5054" s="59" t="s">
        <v>3347</v>
      </c>
      <c r="E5054" s="78" t="s">
        <v>3344</v>
      </c>
      <c r="F5054" s="58" t="s">
        <v>3330</v>
      </c>
    </row>
    <row r="5055" spans="1:6">
      <c r="A5055" s="58" t="s">
        <v>616</v>
      </c>
      <c r="B5055" s="58" t="s">
        <v>3330</v>
      </c>
      <c r="C5055" s="58" t="s">
        <v>171</v>
      </c>
      <c r="D5055" s="59" t="s">
        <v>3347</v>
      </c>
      <c r="E5055" s="78" t="s">
        <v>3344</v>
      </c>
      <c r="F5055" s="58" t="s">
        <v>3330</v>
      </c>
    </row>
    <row r="5056" spans="1:6">
      <c r="A5056" s="58" t="s">
        <v>627</v>
      </c>
      <c r="B5056" s="58" t="s">
        <v>3330</v>
      </c>
      <c r="C5056" s="58" t="s">
        <v>171</v>
      </c>
      <c r="D5056" s="59" t="s">
        <v>3347</v>
      </c>
      <c r="E5056" s="78" t="s">
        <v>3344</v>
      </c>
      <c r="F5056" s="58" t="s">
        <v>3330</v>
      </c>
    </row>
    <row r="5057" spans="1:6">
      <c r="A5057" s="58" t="s">
        <v>839</v>
      </c>
      <c r="B5057" s="58" t="s">
        <v>3330</v>
      </c>
      <c r="C5057" s="58" t="s">
        <v>171</v>
      </c>
      <c r="D5057" s="59" t="s">
        <v>3347</v>
      </c>
      <c r="E5057" s="78" t="s">
        <v>3344</v>
      </c>
      <c r="F5057" s="58" t="s">
        <v>3330</v>
      </c>
    </row>
    <row r="5058" spans="1:6">
      <c r="A5058" s="58" t="s">
        <v>659</v>
      </c>
      <c r="B5058" s="58" t="s">
        <v>3330</v>
      </c>
      <c r="C5058" s="58" t="s">
        <v>171</v>
      </c>
      <c r="D5058" s="59" t="s">
        <v>3347</v>
      </c>
      <c r="E5058" s="78" t="s">
        <v>3344</v>
      </c>
      <c r="F5058" s="58" t="s">
        <v>3330</v>
      </c>
    </row>
    <row r="5059" spans="1:6">
      <c r="A5059" s="58" t="s">
        <v>958</v>
      </c>
      <c r="B5059" s="58" t="s">
        <v>3330</v>
      </c>
      <c r="C5059" s="58" t="s">
        <v>171</v>
      </c>
      <c r="D5059" s="59" t="s">
        <v>3347</v>
      </c>
      <c r="E5059" s="78" t="s">
        <v>3344</v>
      </c>
      <c r="F5059" s="58" t="s">
        <v>3330</v>
      </c>
    </row>
    <row r="5060" spans="1:6">
      <c r="A5060" s="58" t="s">
        <v>3199</v>
      </c>
      <c r="B5060" s="58" t="s">
        <v>3330</v>
      </c>
      <c r="C5060" s="58" t="s">
        <v>171</v>
      </c>
      <c r="D5060" s="59" t="s">
        <v>3347</v>
      </c>
      <c r="E5060" s="78" t="s">
        <v>3344</v>
      </c>
      <c r="F5060" s="58" t="s">
        <v>3330</v>
      </c>
    </row>
    <row r="5061" spans="1:6">
      <c r="A5061" s="58" t="s">
        <v>684</v>
      </c>
      <c r="B5061" s="58" t="s">
        <v>3330</v>
      </c>
      <c r="C5061" s="58" t="s">
        <v>171</v>
      </c>
      <c r="D5061" s="59" t="s">
        <v>3347</v>
      </c>
      <c r="E5061" s="78" t="s">
        <v>3344</v>
      </c>
      <c r="F5061" s="58" t="s">
        <v>3330</v>
      </c>
    </row>
    <row r="5062" spans="1:6">
      <c r="A5062" s="58" t="s">
        <v>842</v>
      </c>
      <c r="B5062" s="58" t="s">
        <v>3330</v>
      </c>
      <c r="C5062" s="58" t="s">
        <v>171</v>
      </c>
      <c r="D5062" s="59" t="s">
        <v>3347</v>
      </c>
      <c r="E5062" s="78" t="s">
        <v>3344</v>
      </c>
      <c r="F5062" s="58" t="s">
        <v>3330</v>
      </c>
    </row>
    <row r="5063" spans="1:6">
      <c r="A5063" s="58" t="s">
        <v>527</v>
      </c>
      <c r="B5063" s="58" t="s">
        <v>3330</v>
      </c>
      <c r="C5063" s="58" t="s">
        <v>171</v>
      </c>
      <c r="D5063" s="59" t="s">
        <v>3347</v>
      </c>
      <c r="E5063" s="78" t="s">
        <v>3344</v>
      </c>
      <c r="F5063" s="58" t="s">
        <v>3330</v>
      </c>
    </row>
    <row r="5064" spans="1:6">
      <c r="A5064" s="58" t="s">
        <v>730</v>
      </c>
      <c r="B5064" s="58" t="s">
        <v>3330</v>
      </c>
      <c r="C5064" s="58" t="s">
        <v>171</v>
      </c>
      <c r="D5064" s="59" t="s">
        <v>3347</v>
      </c>
      <c r="E5064" s="78" t="s">
        <v>3344</v>
      </c>
      <c r="F5064" s="58" t="s">
        <v>3330</v>
      </c>
    </row>
    <row r="5065" spans="1:6">
      <c r="A5065" s="58" t="s">
        <v>601</v>
      </c>
      <c r="B5065" s="58" t="s">
        <v>3330</v>
      </c>
      <c r="C5065" s="58" t="s">
        <v>171</v>
      </c>
      <c r="D5065" s="59" t="s">
        <v>3347</v>
      </c>
      <c r="E5065" s="78" t="s">
        <v>3344</v>
      </c>
      <c r="F5065" s="58" t="s">
        <v>3330</v>
      </c>
    </row>
    <row r="5066" spans="1:6">
      <c r="A5066" s="58" t="s">
        <v>249</v>
      </c>
      <c r="B5066" s="58" t="s">
        <v>3330</v>
      </c>
      <c r="C5066" s="58" t="s">
        <v>171</v>
      </c>
      <c r="D5066" s="59" t="s">
        <v>3347</v>
      </c>
      <c r="E5066" s="78" t="s">
        <v>3344</v>
      </c>
      <c r="F5066" s="58" t="s">
        <v>3330</v>
      </c>
    </row>
    <row r="5067" spans="1:6">
      <c r="A5067" s="58" t="s">
        <v>2760</v>
      </c>
      <c r="B5067" s="58" t="s">
        <v>3330</v>
      </c>
      <c r="C5067" s="58" t="s">
        <v>171</v>
      </c>
      <c r="D5067" s="59" t="s">
        <v>3347</v>
      </c>
      <c r="E5067" s="78" t="s">
        <v>3344</v>
      </c>
      <c r="F5067" s="58" t="s">
        <v>3330</v>
      </c>
    </row>
    <row r="5068" spans="1:6">
      <c r="A5068" s="58" t="s">
        <v>3221</v>
      </c>
      <c r="B5068" s="58" t="s">
        <v>3330</v>
      </c>
      <c r="C5068" s="58" t="s">
        <v>171</v>
      </c>
      <c r="D5068" s="59" t="s">
        <v>3347</v>
      </c>
      <c r="E5068" s="78" t="s">
        <v>3344</v>
      </c>
      <c r="F5068" s="58" t="s">
        <v>3330</v>
      </c>
    </row>
    <row r="5069" spans="1:6">
      <c r="A5069" s="58" t="s">
        <v>686</v>
      </c>
      <c r="B5069" s="58" t="s">
        <v>3330</v>
      </c>
      <c r="C5069" s="58" t="s">
        <v>171</v>
      </c>
      <c r="D5069" s="59" t="s">
        <v>3347</v>
      </c>
      <c r="E5069" s="78" t="s">
        <v>3344</v>
      </c>
      <c r="F5069" s="58" t="s">
        <v>3330</v>
      </c>
    </row>
    <row r="5070" spans="1:6">
      <c r="A5070" s="58" t="s">
        <v>558</v>
      </c>
      <c r="B5070" s="58" t="s">
        <v>3330</v>
      </c>
      <c r="C5070" s="58" t="s">
        <v>171</v>
      </c>
      <c r="D5070" s="59" t="s">
        <v>3347</v>
      </c>
      <c r="E5070" s="78" t="s">
        <v>3344</v>
      </c>
      <c r="F5070" s="58" t="s">
        <v>3330</v>
      </c>
    </row>
    <row r="5071" spans="1:6">
      <c r="A5071" s="58" t="s">
        <v>618</v>
      </c>
      <c r="B5071" s="58" t="s">
        <v>3330</v>
      </c>
      <c r="C5071" s="58" t="s">
        <v>171</v>
      </c>
      <c r="D5071" s="59" t="s">
        <v>3347</v>
      </c>
      <c r="E5071" s="78" t="s">
        <v>3344</v>
      </c>
      <c r="F5071" s="58" t="s">
        <v>3330</v>
      </c>
    </row>
    <row r="5072" spans="1:6">
      <c r="A5072" s="58" t="s">
        <v>528</v>
      </c>
      <c r="B5072" s="58" t="s">
        <v>3330</v>
      </c>
      <c r="C5072" s="58" t="s">
        <v>171</v>
      </c>
      <c r="D5072" s="59" t="s">
        <v>3347</v>
      </c>
      <c r="E5072" s="78" t="s">
        <v>3344</v>
      </c>
      <c r="F5072" s="58" t="s">
        <v>3330</v>
      </c>
    </row>
    <row r="5073" spans="1:6">
      <c r="A5073" s="58" t="s">
        <v>3222</v>
      </c>
      <c r="B5073" s="58" t="s">
        <v>3330</v>
      </c>
      <c r="C5073" s="58" t="s">
        <v>171</v>
      </c>
      <c r="D5073" s="59" t="s">
        <v>3347</v>
      </c>
      <c r="E5073" s="78" t="s">
        <v>3344</v>
      </c>
      <c r="F5073" s="58" t="s">
        <v>3330</v>
      </c>
    </row>
    <row r="5074" spans="1:6">
      <c r="A5074" s="58" t="s">
        <v>529</v>
      </c>
      <c r="B5074" s="58" t="s">
        <v>3330</v>
      </c>
      <c r="C5074" s="58" t="s">
        <v>171</v>
      </c>
      <c r="D5074" s="59" t="s">
        <v>3347</v>
      </c>
      <c r="E5074" s="78" t="s">
        <v>3344</v>
      </c>
      <c r="F5074" s="58" t="s">
        <v>3330</v>
      </c>
    </row>
    <row r="5075" spans="1:6">
      <c r="A5075" s="58" t="s">
        <v>3224</v>
      </c>
      <c r="B5075" s="58" t="s">
        <v>3330</v>
      </c>
      <c r="C5075" s="58" t="s">
        <v>171</v>
      </c>
      <c r="D5075" s="59" t="s">
        <v>3347</v>
      </c>
      <c r="E5075" s="78" t="s">
        <v>3344</v>
      </c>
      <c r="F5075" s="58" t="s">
        <v>3330</v>
      </c>
    </row>
    <row r="5076" spans="1:6">
      <c r="A5076" s="58" t="s">
        <v>689</v>
      </c>
      <c r="B5076" s="58" t="s">
        <v>3330</v>
      </c>
      <c r="C5076" s="58" t="s">
        <v>171</v>
      </c>
      <c r="D5076" s="59" t="s">
        <v>3347</v>
      </c>
      <c r="E5076" s="78" t="s">
        <v>3344</v>
      </c>
      <c r="F5076" s="58" t="s">
        <v>3330</v>
      </c>
    </row>
    <row r="5077" spans="1:6">
      <c r="A5077" s="58" t="s">
        <v>826</v>
      </c>
      <c r="B5077" s="58" t="s">
        <v>3330</v>
      </c>
      <c r="C5077" s="58" t="s">
        <v>171</v>
      </c>
      <c r="D5077" s="59" t="s">
        <v>3347</v>
      </c>
      <c r="E5077" s="78" t="s">
        <v>3344</v>
      </c>
      <c r="F5077" s="58" t="s">
        <v>3330</v>
      </c>
    </row>
    <row r="5078" spans="1:6">
      <c r="A5078" s="58" t="s">
        <v>979</v>
      </c>
      <c r="B5078" s="58" t="s">
        <v>3330</v>
      </c>
      <c r="C5078" s="58" t="s">
        <v>171</v>
      </c>
      <c r="D5078" s="59" t="s">
        <v>3347</v>
      </c>
      <c r="E5078" s="78" t="s">
        <v>3344</v>
      </c>
      <c r="F5078" s="58" t="s">
        <v>3330</v>
      </c>
    </row>
    <row r="5079" spans="1:6">
      <c r="A5079" s="58" t="s">
        <v>828</v>
      </c>
      <c r="B5079" s="58" t="s">
        <v>3330</v>
      </c>
      <c r="C5079" s="58" t="s">
        <v>171</v>
      </c>
      <c r="D5079" s="59" t="s">
        <v>3347</v>
      </c>
      <c r="E5079" s="78" t="s">
        <v>3344</v>
      </c>
      <c r="F5079" s="58" t="s">
        <v>3330</v>
      </c>
    </row>
    <row r="5080" spans="1:6">
      <c r="A5080" s="58" t="s">
        <v>607</v>
      </c>
      <c r="B5080" s="58" t="s">
        <v>3330</v>
      </c>
      <c r="C5080" s="58" t="s">
        <v>171</v>
      </c>
      <c r="D5080" s="59" t="s">
        <v>3347</v>
      </c>
      <c r="E5080" s="78" t="s">
        <v>3344</v>
      </c>
      <c r="F5080" s="58" t="s">
        <v>3330</v>
      </c>
    </row>
    <row r="5081" spans="1:6">
      <c r="A5081" s="58" t="s">
        <v>766</v>
      </c>
      <c r="B5081" s="58" t="s">
        <v>3330</v>
      </c>
      <c r="C5081" s="58" t="s">
        <v>171</v>
      </c>
      <c r="D5081" s="59" t="s">
        <v>3347</v>
      </c>
      <c r="E5081" s="78" t="s">
        <v>3344</v>
      </c>
      <c r="F5081" s="58" t="s">
        <v>3330</v>
      </c>
    </row>
    <row r="5082" spans="1:6">
      <c r="A5082" s="58" t="s">
        <v>1912</v>
      </c>
      <c r="B5082" s="58" t="s">
        <v>3331</v>
      </c>
      <c r="C5082" s="58" t="s">
        <v>3362</v>
      </c>
      <c r="D5082" s="59" t="s">
        <v>3346</v>
      </c>
      <c r="E5082" s="78" t="s">
        <v>3344</v>
      </c>
      <c r="F5082" s="58" t="s">
        <v>3331</v>
      </c>
    </row>
    <row r="5083" spans="1:6">
      <c r="A5083" s="58" t="s">
        <v>2958</v>
      </c>
      <c r="B5083" s="58" t="s">
        <v>3331</v>
      </c>
      <c r="C5083" s="58" t="s">
        <v>3362</v>
      </c>
      <c r="D5083" s="59" t="s">
        <v>3346</v>
      </c>
      <c r="E5083" s="78" t="s">
        <v>3344</v>
      </c>
      <c r="F5083" s="58" t="s">
        <v>3331</v>
      </c>
    </row>
    <row r="5084" spans="1:6">
      <c r="A5084" s="58" t="s">
        <v>2382</v>
      </c>
      <c r="B5084" s="58" t="s">
        <v>3331</v>
      </c>
      <c r="C5084" s="58" t="s">
        <v>3362</v>
      </c>
      <c r="D5084" s="59" t="s">
        <v>3346</v>
      </c>
      <c r="E5084" s="78" t="s">
        <v>3344</v>
      </c>
      <c r="F5084" s="58" t="s">
        <v>3331</v>
      </c>
    </row>
    <row r="5085" spans="1:6">
      <c r="A5085" s="58" t="s">
        <v>2677</v>
      </c>
      <c r="B5085" s="58" t="s">
        <v>3331</v>
      </c>
      <c r="C5085" s="58" t="s">
        <v>3362</v>
      </c>
      <c r="D5085" s="59" t="s">
        <v>3346</v>
      </c>
      <c r="E5085" s="78" t="s">
        <v>3344</v>
      </c>
      <c r="F5085" s="58" t="s">
        <v>3331</v>
      </c>
    </row>
    <row r="5086" spans="1:6">
      <c r="A5086" s="58" t="s">
        <v>2050</v>
      </c>
      <c r="B5086" s="58" t="s">
        <v>3331</v>
      </c>
      <c r="C5086" s="58" t="s">
        <v>3362</v>
      </c>
      <c r="D5086" s="59" t="s">
        <v>3346</v>
      </c>
      <c r="E5086" s="78" t="s">
        <v>3344</v>
      </c>
      <c r="F5086" s="58" t="s">
        <v>3331</v>
      </c>
    </row>
    <row r="5087" spans="1:6">
      <c r="A5087" s="58" t="s">
        <v>2762</v>
      </c>
      <c r="B5087" s="58" t="s">
        <v>3331</v>
      </c>
      <c r="C5087" s="58" t="s">
        <v>3362</v>
      </c>
      <c r="D5087" s="59" t="s">
        <v>3346</v>
      </c>
      <c r="E5087" s="78" t="s">
        <v>3344</v>
      </c>
      <c r="F5087" s="58" t="s">
        <v>3331</v>
      </c>
    </row>
    <row r="5088" spans="1:6">
      <c r="A5088" s="58" t="s">
        <v>2721</v>
      </c>
      <c r="B5088" s="58" t="s">
        <v>3331</v>
      </c>
      <c r="C5088" s="58" t="s">
        <v>3362</v>
      </c>
      <c r="D5088" s="59" t="s">
        <v>3346</v>
      </c>
      <c r="E5088" s="78" t="s">
        <v>3344</v>
      </c>
      <c r="F5088" s="58" t="s">
        <v>3331</v>
      </c>
    </row>
    <row r="5089" spans="1:6">
      <c r="A5089" s="58" t="s">
        <v>2383</v>
      </c>
      <c r="B5089" s="58" t="s">
        <v>3331</v>
      </c>
      <c r="C5089" s="58" t="s">
        <v>3362</v>
      </c>
      <c r="D5089" s="59" t="s">
        <v>3346</v>
      </c>
      <c r="E5089" s="78" t="s">
        <v>3344</v>
      </c>
      <c r="F5089" s="58" t="s">
        <v>3331</v>
      </c>
    </row>
    <row r="5090" spans="1:6">
      <c r="A5090" s="58" t="s">
        <v>1998</v>
      </c>
      <c r="B5090" s="58" t="s">
        <v>3331</v>
      </c>
      <c r="C5090" s="58" t="s">
        <v>3362</v>
      </c>
      <c r="D5090" s="59" t="s">
        <v>3346</v>
      </c>
      <c r="E5090" s="78" t="s">
        <v>3344</v>
      </c>
      <c r="F5090" s="58" t="s">
        <v>3331</v>
      </c>
    </row>
    <row r="5091" spans="1:6">
      <c r="A5091" s="58" t="s">
        <v>1899</v>
      </c>
      <c r="B5091" s="58" t="s">
        <v>3331</v>
      </c>
      <c r="C5091" s="58" t="s">
        <v>3362</v>
      </c>
      <c r="D5091" s="59" t="s">
        <v>3346</v>
      </c>
      <c r="E5091" s="78" t="s">
        <v>3344</v>
      </c>
      <c r="F5091" s="58" t="s">
        <v>3331</v>
      </c>
    </row>
    <row r="5092" spans="1:6">
      <c r="A5092" s="58" t="s">
        <v>2722</v>
      </c>
      <c r="B5092" s="58" t="s">
        <v>3331</v>
      </c>
      <c r="C5092" s="58" t="s">
        <v>3362</v>
      </c>
      <c r="D5092" s="59" t="s">
        <v>3346</v>
      </c>
      <c r="E5092" s="78" t="s">
        <v>3344</v>
      </c>
      <c r="F5092" s="58" t="s">
        <v>3331</v>
      </c>
    </row>
    <row r="5093" spans="1:6">
      <c r="A5093" s="58" t="s">
        <v>2959</v>
      </c>
      <c r="B5093" s="58" t="s">
        <v>3331</v>
      </c>
      <c r="C5093" s="58" t="s">
        <v>3362</v>
      </c>
      <c r="D5093" s="59" t="s">
        <v>3346</v>
      </c>
      <c r="E5093" s="78" t="s">
        <v>3344</v>
      </c>
      <c r="F5093" s="58" t="s">
        <v>3331</v>
      </c>
    </row>
    <row r="5094" spans="1:6">
      <c r="A5094" s="58" t="s">
        <v>1817</v>
      </c>
      <c r="B5094" s="58" t="s">
        <v>3331</v>
      </c>
      <c r="C5094" s="58" t="s">
        <v>3362</v>
      </c>
      <c r="D5094" s="59" t="s">
        <v>3346</v>
      </c>
      <c r="E5094" s="78" t="s">
        <v>3344</v>
      </c>
      <c r="F5094" s="58" t="s">
        <v>3331</v>
      </c>
    </row>
    <row r="5095" spans="1:6">
      <c r="A5095" s="58" t="s">
        <v>1900</v>
      </c>
      <c r="B5095" s="58" t="s">
        <v>3331</v>
      </c>
      <c r="C5095" s="58" t="s">
        <v>3362</v>
      </c>
      <c r="D5095" s="59" t="s">
        <v>3346</v>
      </c>
      <c r="E5095" s="78" t="s">
        <v>3344</v>
      </c>
      <c r="F5095" s="58" t="s">
        <v>3331</v>
      </c>
    </row>
    <row r="5096" spans="1:6">
      <c r="A5096" s="58" t="s">
        <v>1945</v>
      </c>
      <c r="B5096" s="58" t="s">
        <v>3331</v>
      </c>
      <c r="C5096" s="58" t="s">
        <v>3362</v>
      </c>
      <c r="D5096" s="59" t="s">
        <v>3346</v>
      </c>
      <c r="E5096" s="78" t="s">
        <v>3344</v>
      </c>
      <c r="F5096" s="58" t="s">
        <v>3331</v>
      </c>
    </row>
    <row r="5097" spans="1:6">
      <c r="A5097" s="58" t="s">
        <v>1946</v>
      </c>
      <c r="B5097" s="58" t="s">
        <v>3331</v>
      </c>
      <c r="C5097" s="58" t="s">
        <v>3362</v>
      </c>
      <c r="D5097" s="59" t="s">
        <v>3346</v>
      </c>
      <c r="E5097" s="78" t="s">
        <v>3344</v>
      </c>
      <c r="F5097" s="58" t="s">
        <v>3331</v>
      </c>
    </row>
    <row r="5098" spans="1:6">
      <c r="A5098" s="58" t="s">
        <v>1917</v>
      </c>
      <c r="B5098" s="58" t="s">
        <v>3331</v>
      </c>
      <c r="C5098" s="58" t="s">
        <v>3362</v>
      </c>
      <c r="D5098" s="59" t="s">
        <v>3346</v>
      </c>
      <c r="E5098" s="78" t="s">
        <v>3344</v>
      </c>
      <c r="F5098" s="58" t="s">
        <v>3331</v>
      </c>
    </row>
    <row r="5099" spans="1:6">
      <c r="A5099" s="58" t="s">
        <v>2600</v>
      </c>
      <c r="B5099" s="58" t="s">
        <v>3331</v>
      </c>
      <c r="C5099" s="58" t="s">
        <v>3362</v>
      </c>
      <c r="D5099" s="59" t="s">
        <v>3346</v>
      </c>
      <c r="E5099" s="78" t="s">
        <v>3344</v>
      </c>
      <c r="F5099" s="58" t="s">
        <v>3331</v>
      </c>
    </row>
    <row r="5100" spans="1:6">
      <c r="A5100" s="58" t="s">
        <v>2060</v>
      </c>
      <c r="B5100" s="58" t="s">
        <v>3331</v>
      </c>
      <c r="C5100" s="58" t="s">
        <v>3362</v>
      </c>
      <c r="D5100" s="59" t="s">
        <v>3346</v>
      </c>
      <c r="E5100" s="78" t="s">
        <v>3344</v>
      </c>
      <c r="F5100" s="58" t="s">
        <v>3331</v>
      </c>
    </row>
    <row r="5101" spans="1:6">
      <c r="A5101" s="58" t="s">
        <v>2830</v>
      </c>
      <c r="B5101" s="58" t="s">
        <v>3331</v>
      </c>
      <c r="C5101" s="58" t="s">
        <v>3362</v>
      </c>
      <c r="D5101" s="59" t="s">
        <v>3346</v>
      </c>
      <c r="E5101" s="78" t="s">
        <v>3344</v>
      </c>
      <c r="F5101" s="58" t="s">
        <v>3331</v>
      </c>
    </row>
    <row r="5102" spans="1:6">
      <c r="A5102" s="58" t="s">
        <v>2061</v>
      </c>
      <c r="B5102" s="58" t="s">
        <v>3331</v>
      </c>
      <c r="C5102" s="58" t="s">
        <v>3362</v>
      </c>
      <c r="D5102" s="59" t="s">
        <v>3346</v>
      </c>
      <c r="E5102" s="78" t="s">
        <v>3344</v>
      </c>
      <c r="F5102" s="58" t="s">
        <v>3331</v>
      </c>
    </row>
    <row r="5103" spans="1:6">
      <c r="A5103" s="58" t="s">
        <v>1725</v>
      </c>
      <c r="B5103" s="58" t="s">
        <v>3331</v>
      </c>
      <c r="C5103" s="58" t="s">
        <v>3362</v>
      </c>
      <c r="D5103" s="59" t="s">
        <v>3346</v>
      </c>
      <c r="E5103" s="78" t="s">
        <v>3344</v>
      </c>
      <c r="F5103" s="58" t="s">
        <v>3331</v>
      </c>
    </row>
    <row r="5104" spans="1:6">
      <c r="A5104" s="58" t="s">
        <v>1948</v>
      </c>
      <c r="B5104" s="58" t="s">
        <v>3331</v>
      </c>
      <c r="C5104" s="58" t="s">
        <v>3362</v>
      </c>
      <c r="D5104" s="59" t="s">
        <v>3346</v>
      </c>
      <c r="E5104" s="78" t="s">
        <v>3344</v>
      </c>
      <c r="F5104" s="58" t="s">
        <v>3331</v>
      </c>
    </row>
    <row r="5105" spans="1:6">
      <c r="A5105" s="58" t="s">
        <v>2062</v>
      </c>
      <c r="B5105" s="58" t="s">
        <v>3331</v>
      </c>
      <c r="C5105" s="58" t="s">
        <v>3362</v>
      </c>
      <c r="D5105" s="59" t="s">
        <v>3346</v>
      </c>
      <c r="E5105" s="78" t="s">
        <v>3344</v>
      </c>
      <c r="F5105" s="58" t="s">
        <v>3331</v>
      </c>
    </row>
    <row r="5106" spans="1:6">
      <c r="A5106" s="58" t="s">
        <v>2470</v>
      </c>
      <c r="B5106" s="58" t="s">
        <v>3331</v>
      </c>
      <c r="C5106" s="58" t="s">
        <v>3362</v>
      </c>
      <c r="D5106" s="59" t="s">
        <v>3346</v>
      </c>
      <c r="E5106" s="78" t="s">
        <v>3344</v>
      </c>
      <c r="F5106" s="58" t="s">
        <v>3331</v>
      </c>
    </row>
    <row r="5107" spans="1:6">
      <c r="A5107" s="58" t="s">
        <v>2787</v>
      </c>
      <c r="B5107" s="58" t="s">
        <v>3331</v>
      </c>
      <c r="C5107" s="58" t="s">
        <v>3362</v>
      </c>
      <c r="D5107" s="59" t="s">
        <v>3346</v>
      </c>
      <c r="E5107" s="78" t="s">
        <v>3344</v>
      </c>
      <c r="F5107" s="58" t="s">
        <v>3331</v>
      </c>
    </row>
    <row r="5108" spans="1:6">
      <c r="A5108" s="58" t="s">
        <v>2764</v>
      </c>
      <c r="B5108" s="58" t="s">
        <v>3331</v>
      </c>
      <c r="C5108" s="58" t="s">
        <v>3362</v>
      </c>
      <c r="D5108" s="59" t="s">
        <v>3346</v>
      </c>
      <c r="E5108" s="78" t="s">
        <v>3344</v>
      </c>
      <c r="F5108" s="58" t="s">
        <v>3331</v>
      </c>
    </row>
    <row r="5109" spans="1:6">
      <c r="A5109" s="58" t="s">
        <v>1978</v>
      </c>
      <c r="B5109" s="58" t="s">
        <v>3331</v>
      </c>
      <c r="C5109" s="58" t="s">
        <v>3362</v>
      </c>
      <c r="D5109" s="59" t="s">
        <v>3346</v>
      </c>
      <c r="E5109" s="78" t="s">
        <v>3344</v>
      </c>
      <c r="F5109" s="58" t="s">
        <v>3331</v>
      </c>
    </row>
    <row r="5110" spans="1:6">
      <c r="A5110" s="58" t="s">
        <v>1924</v>
      </c>
      <c r="B5110" s="58" t="s">
        <v>3331</v>
      </c>
      <c r="C5110" s="58" t="s">
        <v>3362</v>
      </c>
      <c r="D5110" s="59" t="s">
        <v>3346</v>
      </c>
      <c r="E5110" s="78" t="s">
        <v>3344</v>
      </c>
      <c r="F5110" s="58" t="s">
        <v>3331</v>
      </c>
    </row>
    <row r="5111" spans="1:6">
      <c r="A5111" s="58" t="s">
        <v>2980</v>
      </c>
      <c r="B5111" s="58" t="s">
        <v>3331</v>
      </c>
      <c r="C5111" s="58" t="s">
        <v>3362</v>
      </c>
      <c r="D5111" s="59" t="s">
        <v>3346</v>
      </c>
      <c r="E5111" s="78" t="s">
        <v>3344</v>
      </c>
      <c r="F5111" s="58" t="s">
        <v>3331</v>
      </c>
    </row>
    <row r="5112" spans="1:6">
      <c r="A5112" s="58" t="s">
        <v>2746</v>
      </c>
      <c r="B5112" s="58" t="s">
        <v>3331</v>
      </c>
      <c r="C5112" s="58" t="s">
        <v>3362</v>
      </c>
      <c r="D5112" s="59" t="s">
        <v>3346</v>
      </c>
      <c r="E5112" s="78" t="s">
        <v>3344</v>
      </c>
      <c r="F5112" s="58" t="s">
        <v>3331</v>
      </c>
    </row>
    <row r="5113" spans="1:6">
      <c r="A5113" s="58" t="s">
        <v>2363</v>
      </c>
      <c r="B5113" s="58" t="s">
        <v>3331</v>
      </c>
      <c r="C5113" s="58" t="s">
        <v>3362</v>
      </c>
      <c r="D5113" s="59" t="s">
        <v>3346</v>
      </c>
      <c r="E5113" s="78" t="s">
        <v>3344</v>
      </c>
      <c r="F5113" s="58" t="s">
        <v>3331</v>
      </c>
    </row>
    <row r="5114" spans="1:6">
      <c r="A5114" s="58" t="s">
        <v>1906</v>
      </c>
      <c r="B5114" s="58" t="s">
        <v>3331</v>
      </c>
      <c r="C5114" s="58" t="s">
        <v>3362</v>
      </c>
      <c r="D5114" s="59" t="s">
        <v>3346</v>
      </c>
      <c r="E5114" s="78" t="s">
        <v>3344</v>
      </c>
      <c r="F5114" s="58" t="s">
        <v>3331</v>
      </c>
    </row>
    <row r="5115" spans="1:6">
      <c r="A5115" s="58" t="s">
        <v>2064</v>
      </c>
      <c r="B5115" s="58" t="s">
        <v>3331</v>
      </c>
      <c r="C5115" s="58" t="s">
        <v>3362</v>
      </c>
      <c r="D5115" s="59" t="s">
        <v>3346</v>
      </c>
      <c r="E5115" s="78" t="s">
        <v>3344</v>
      </c>
      <c r="F5115" s="58" t="s">
        <v>3331</v>
      </c>
    </row>
    <row r="5116" spans="1:6">
      <c r="A5116" s="58" t="s">
        <v>2951</v>
      </c>
      <c r="B5116" s="58" t="s">
        <v>3331</v>
      </c>
      <c r="C5116" s="58" t="s">
        <v>3362</v>
      </c>
      <c r="D5116" s="59" t="s">
        <v>3346</v>
      </c>
      <c r="E5116" s="78" t="s">
        <v>3344</v>
      </c>
      <c r="F5116" s="58" t="s">
        <v>3331</v>
      </c>
    </row>
    <row r="5117" spans="1:6">
      <c r="A5117" s="58" t="s">
        <v>1798</v>
      </c>
      <c r="B5117" s="58" t="s">
        <v>3331</v>
      </c>
      <c r="C5117" s="58" t="s">
        <v>3362</v>
      </c>
      <c r="D5117" s="59" t="s">
        <v>3346</v>
      </c>
      <c r="E5117" s="78" t="s">
        <v>3344</v>
      </c>
      <c r="F5117" s="58" t="s">
        <v>3331</v>
      </c>
    </row>
    <row r="5118" spans="1:6">
      <c r="A5118" s="58" t="s">
        <v>2627</v>
      </c>
      <c r="B5118" s="58" t="s">
        <v>3331</v>
      </c>
      <c r="C5118" s="58" t="s">
        <v>3362</v>
      </c>
      <c r="D5118" s="59" t="s">
        <v>3346</v>
      </c>
      <c r="E5118" s="78" t="s">
        <v>3344</v>
      </c>
      <c r="F5118" s="58" t="s">
        <v>3331</v>
      </c>
    </row>
    <row r="5119" spans="1:6">
      <c r="A5119" s="58" t="s">
        <v>1825</v>
      </c>
      <c r="B5119" s="58" t="s">
        <v>3331</v>
      </c>
      <c r="C5119" s="58" t="s">
        <v>3362</v>
      </c>
      <c r="D5119" s="59" t="s">
        <v>3346</v>
      </c>
      <c r="E5119" s="78" t="s">
        <v>3344</v>
      </c>
      <c r="F5119" s="58" t="s">
        <v>3331</v>
      </c>
    </row>
    <row r="5120" spans="1:6">
      <c r="A5120" s="58" t="s">
        <v>1698</v>
      </c>
      <c r="B5120" s="58" t="s">
        <v>3331</v>
      </c>
      <c r="C5120" s="58" t="s">
        <v>3362</v>
      </c>
      <c r="D5120" s="59" t="s">
        <v>3346</v>
      </c>
      <c r="E5120" s="78" t="s">
        <v>3344</v>
      </c>
      <c r="F5120" s="58" t="s">
        <v>3331</v>
      </c>
    </row>
    <row r="5121" spans="1:6">
      <c r="A5121" s="58" t="s">
        <v>1991</v>
      </c>
      <c r="B5121" s="58" t="s">
        <v>3331</v>
      </c>
      <c r="C5121" s="58" t="s">
        <v>3362</v>
      </c>
      <c r="D5121" s="59" t="s">
        <v>3346</v>
      </c>
      <c r="E5121" s="78" t="s">
        <v>3344</v>
      </c>
      <c r="F5121" s="58" t="s">
        <v>3331</v>
      </c>
    </row>
    <row r="5122" spans="1:6">
      <c r="A5122" s="58" t="s">
        <v>2766</v>
      </c>
      <c r="B5122" s="58" t="s">
        <v>3331</v>
      </c>
      <c r="C5122" s="58" t="s">
        <v>3362</v>
      </c>
      <c r="D5122" s="59" t="s">
        <v>3346</v>
      </c>
      <c r="E5122" s="78" t="s">
        <v>3344</v>
      </c>
      <c r="F5122" s="58" t="s">
        <v>3331</v>
      </c>
    </row>
    <row r="5123" spans="1:6">
      <c r="A5123" s="58" t="s">
        <v>1799</v>
      </c>
      <c r="B5123" s="58" t="s">
        <v>3331</v>
      </c>
      <c r="C5123" s="58" t="s">
        <v>3362</v>
      </c>
      <c r="D5123" s="59" t="s">
        <v>3346</v>
      </c>
      <c r="E5123" s="78" t="s">
        <v>3344</v>
      </c>
      <c r="F5123" s="58" t="s">
        <v>3331</v>
      </c>
    </row>
    <row r="5124" spans="1:6">
      <c r="A5124" s="58" t="s">
        <v>2506</v>
      </c>
      <c r="B5124" s="58" t="s">
        <v>3331</v>
      </c>
      <c r="C5124" s="58" t="s">
        <v>3362</v>
      </c>
      <c r="D5124" s="59" t="s">
        <v>3346</v>
      </c>
      <c r="E5124" s="78" t="s">
        <v>3344</v>
      </c>
      <c r="F5124" s="58" t="s">
        <v>3331</v>
      </c>
    </row>
    <row r="5125" spans="1:6">
      <c r="A5125" s="58" t="s">
        <v>1801</v>
      </c>
      <c r="B5125" s="58" t="s">
        <v>3331</v>
      </c>
      <c r="C5125" s="58" t="s">
        <v>3362</v>
      </c>
      <c r="D5125" s="59" t="s">
        <v>3346</v>
      </c>
      <c r="E5125" s="78" t="s">
        <v>3344</v>
      </c>
      <c r="F5125" s="58" t="s">
        <v>3331</v>
      </c>
    </row>
    <row r="5126" spans="1:6">
      <c r="A5126" s="58" t="s">
        <v>3012</v>
      </c>
      <c r="B5126" s="58" t="s">
        <v>3331</v>
      </c>
      <c r="C5126" s="58" t="s">
        <v>3362</v>
      </c>
      <c r="D5126" s="59" t="s">
        <v>3346</v>
      </c>
      <c r="E5126" s="78" t="s">
        <v>3344</v>
      </c>
      <c r="F5126" s="58" t="s">
        <v>3331</v>
      </c>
    </row>
    <row r="5127" spans="1:6">
      <c r="A5127" s="58" t="s">
        <v>2369</v>
      </c>
      <c r="B5127" s="58" t="s">
        <v>3331</v>
      </c>
      <c r="C5127" s="58" t="s">
        <v>3362</v>
      </c>
      <c r="D5127" s="59" t="s">
        <v>3346</v>
      </c>
      <c r="E5127" s="78" t="s">
        <v>3344</v>
      </c>
      <c r="F5127" s="58" t="s">
        <v>3331</v>
      </c>
    </row>
    <row r="5128" spans="1:6">
      <c r="A5128" s="58" t="s">
        <v>282</v>
      </c>
      <c r="B5128" s="58" t="s">
        <v>3331</v>
      </c>
      <c r="C5128" s="58" t="s">
        <v>3362</v>
      </c>
      <c r="D5128" s="59" t="s">
        <v>3346</v>
      </c>
      <c r="E5128" s="78" t="s">
        <v>3344</v>
      </c>
      <c r="F5128" s="58" t="s">
        <v>3331</v>
      </c>
    </row>
    <row r="5129" spans="1:6">
      <c r="A5129" s="58" t="s">
        <v>1644</v>
      </c>
      <c r="B5129" s="58" t="s">
        <v>3331</v>
      </c>
      <c r="C5129" s="58" t="s">
        <v>3362</v>
      </c>
      <c r="D5129" s="59" t="s">
        <v>3346</v>
      </c>
      <c r="E5129" s="78" t="s">
        <v>3344</v>
      </c>
      <c r="F5129" s="58" t="s">
        <v>3331</v>
      </c>
    </row>
    <row r="5130" spans="1:6">
      <c r="A5130" s="58" t="s">
        <v>234</v>
      </c>
      <c r="B5130" s="58" t="s">
        <v>3331</v>
      </c>
      <c r="C5130" s="58" t="s">
        <v>3362</v>
      </c>
      <c r="D5130" s="59" t="s">
        <v>3346</v>
      </c>
      <c r="E5130" s="78" t="s">
        <v>3344</v>
      </c>
      <c r="F5130" s="58" t="s">
        <v>3331</v>
      </c>
    </row>
    <row r="5131" spans="1:6">
      <c r="A5131" s="58" t="s">
        <v>2373</v>
      </c>
      <c r="B5131" s="58" t="s">
        <v>3331</v>
      </c>
      <c r="C5131" s="58" t="s">
        <v>3362</v>
      </c>
      <c r="D5131" s="59" t="s">
        <v>3346</v>
      </c>
      <c r="E5131" s="78" t="s">
        <v>3344</v>
      </c>
      <c r="F5131" s="58" t="s">
        <v>3331</v>
      </c>
    </row>
    <row r="5132" spans="1:6">
      <c r="A5132" s="58" t="s">
        <v>2758</v>
      </c>
      <c r="B5132" s="58" t="s">
        <v>3331</v>
      </c>
      <c r="C5132" s="58" t="s">
        <v>3362</v>
      </c>
      <c r="D5132" s="59" t="s">
        <v>3346</v>
      </c>
      <c r="E5132" s="78" t="s">
        <v>3344</v>
      </c>
      <c r="F5132" s="58" t="s">
        <v>3331</v>
      </c>
    </row>
    <row r="5133" spans="1:6">
      <c r="A5133" s="58" t="s">
        <v>2816</v>
      </c>
      <c r="B5133" s="58" t="s">
        <v>3331</v>
      </c>
      <c r="C5133" s="58" t="s">
        <v>3362</v>
      </c>
      <c r="D5133" s="59" t="s">
        <v>3346</v>
      </c>
      <c r="E5133" s="78" t="s">
        <v>3344</v>
      </c>
      <c r="F5133" s="58" t="s">
        <v>3331</v>
      </c>
    </row>
    <row r="5134" spans="1:6">
      <c r="A5134" s="58" t="s">
        <v>2039</v>
      </c>
      <c r="B5134" s="58" t="s">
        <v>3331</v>
      </c>
      <c r="C5134" s="58" t="s">
        <v>3362</v>
      </c>
      <c r="D5134" s="59" t="s">
        <v>3346</v>
      </c>
      <c r="E5134" s="78" t="s">
        <v>3344</v>
      </c>
      <c r="F5134" s="58" t="s">
        <v>3331</v>
      </c>
    </row>
    <row r="5135" spans="1:6">
      <c r="A5135" s="58" t="s">
        <v>1985</v>
      </c>
      <c r="B5135" s="58" t="s">
        <v>3331</v>
      </c>
      <c r="C5135" s="58" t="s">
        <v>3362</v>
      </c>
      <c r="D5135" s="59" t="s">
        <v>3346</v>
      </c>
      <c r="E5135" s="78" t="s">
        <v>3344</v>
      </c>
      <c r="F5135" s="58" t="s">
        <v>3331</v>
      </c>
    </row>
    <row r="5136" spans="1:6">
      <c r="A5136" s="58" t="s">
        <v>1930</v>
      </c>
      <c r="B5136" s="58" t="s">
        <v>3331</v>
      </c>
      <c r="C5136" s="58" t="s">
        <v>3362</v>
      </c>
      <c r="D5136" s="59" t="s">
        <v>3346</v>
      </c>
      <c r="E5136" s="78" t="s">
        <v>3344</v>
      </c>
      <c r="F5136" s="58" t="s">
        <v>3331</v>
      </c>
    </row>
    <row r="5137" spans="1:6">
      <c r="A5137" s="58" t="s">
        <v>2013</v>
      </c>
      <c r="B5137" s="58" t="s">
        <v>3331</v>
      </c>
      <c r="C5137" s="58" t="s">
        <v>3362</v>
      </c>
      <c r="D5137" s="59" t="s">
        <v>3346</v>
      </c>
      <c r="E5137" s="78" t="s">
        <v>3344</v>
      </c>
      <c r="F5137" s="58" t="s">
        <v>3331</v>
      </c>
    </row>
    <row r="5138" spans="1:6">
      <c r="A5138" s="58" t="s">
        <v>1831</v>
      </c>
      <c r="B5138" s="58" t="s">
        <v>3331</v>
      </c>
      <c r="C5138" s="58" t="s">
        <v>3362</v>
      </c>
      <c r="D5138" s="59" t="s">
        <v>3346</v>
      </c>
      <c r="E5138" s="78" t="s">
        <v>3344</v>
      </c>
      <c r="F5138" s="58" t="s">
        <v>3331</v>
      </c>
    </row>
    <row r="5139" spans="1:6">
      <c r="A5139" s="58" t="s">
        <v>2699</v>
      </c>
      <c r="B5139" s="58" t="s">
        <v>3331</v>
      </c>
      <c r="C5139" s="58" t="s">
        <v>3362</v>
      </c>
      <c r="D5139" s="59" t="s">
        <v>3346</v>
      </c>
      <c r="E5139" s="78" t="s">
        <v>3344</v>
      </c>
      <c r="F5139" s="58" t="s">
        <v>3331</v>
      </c>
    </row>
    <row r="5140" spans="1:6">
      <c r="A5140" s="58" t="s">
        <v>1636</v>
      </c>
      <c r="B5140" s="58" t="s">
        <v>3331</v>
      </c>
      <c r="C5140" s="58" t="s">
        <v>3362</v>
      </c>
      <c r="D5140" s="59" t="s">
        <v>3346</v>
      </c>
      <c r="E5140" s="78" t="s">
        <v>3344</v>
      </c>
      <c r="F5140" s="58" t="s">
        <v>3331</v>
      </c>
    </row>
    <row r="5141" spans="1:6">
      <c r="A5141" s="58" t="s">
        <v>1911</v>
      </c>
      <c r="B5141" s="58" t="s">
        <v>3331</v>
      </c>
      <c r="C5141" s="58" t="s">
        <v>3362</v>
      </c>
      <c r="D5141" s="59" t="s">
        <v>3346</v>
      </c>
      <c r="E5141" s="78" t="s">
        <v>3344</v>
      </c>
      <c r="F5141" s="58" t="s">
        <v>3331</v>
      </c>
    </row>
    <row r="5142" spans="1:6">
      <c r="A5142" s="58" t="s">
        <v>1593</v>
      </c>
      <c r="B5142" s="58" t="s">
        <v>3331</v>
      </c>
      <c r="C5142" s="58" t="s">
        <v>3362</v>
      </c>
      <c r="D5142" s="59" t="s">
        <v>3346</v>
      </c>
      <c r="E5142" s="78" t="s">
        <v>3344</v>
      </c>
      <c r="F5142" s="58" t="s">
        <v>3331</v>
      </c>
    </row>
    <row r="5143" spans="1:6">
      <c r="A5143" s="58" t="s">
        <v>2512</v>
      </c>
      <c r="B5143" s="58" t="s">
        <v>3331</v>
      </c>
      <c r="C5143" s="58" t="s">
        <v>3362</v>
      </c>
      <c r="D5143" s="59" t="s">
        <v>3346</v>
      </c>
      <c r="E5143" s="78" t="s">
        <v>3344</v>
      </c>
      <c r="F5143" s="58" t="s">
        <v>3331</v>
      </c>
    </row>
    <row r="5144" spans="1:6">
      <c r="A5144" s="58" t="s">
        <v>2047</v>
      </c>
      <c r="B5144" s="58" t="s">
        <v>3331</v>
      </c>
      <c r="C5144" s="58" t="s">
        <v>3362</v>
      </c>
      <c r="D5144" s="59" t="s">
        <v>3346</v>
      </c>
      <c r="E5144" s="78" t="s">
        <v>3344</v>
      </c>
      <c r="F5144" s="58" t="s">
        <v>3331</v>
      </c>
    </row>
    <row r="5145" spans="1:6">
      <c r="A5145" s="58" t="s">
        <v>1936</v>
      </c>
      <c r="B5145" s="58" t="s">
        <v>3331</v>
      </c>
      <c r="C5145" s="58" t="s">
        <v>3362</v>
      </c>
      <c r="D5145" s="59" t="s">
        <v>3346</v>
      </c>
      <c r="E5145" s="78" t="s">
        <v>3344</v>
      </c>
      <c r="F5145" s="58" t="s">
        <v>3331</v>
      </c>
    </row>
    <row r="5146" spans="1:6">
      <c r="A5146" s="58" t="s">
        <v>2676</v>
      </c>
      <c r="B5146" s="58" t="s">
        <v>3331</v>
      </c>
      <c r="C5146" s="58" t="s">
        <v>3362</v>
      </c>
      <c r="D5146" s="59" t="s">
        <v>3346</v>
      </c>
      <c r="E5146" s="78" t="s">
        <v>3344</v>
      </c>
      <c r="F5146" s="58" t="s">
        <v>3331</v>
      </c>
    </row>
  </sheetData>
  <autoFilter ref="A1:F5146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AM15647"/>
  <sheetViews>
    <sheetView tabSelected="1" topLeftCell="B1" workbookViewId="0">
      <pane ySplit="3" topLeftCell="A754" activePane="bottomLeft" state="frozen"/>
      <selection activeCell="A6" sqref="A6:XFD6"/>
      <selection pane="bottomLeft" activeCell="B762" sqref="A762:XFD1582"/>
    </sheetView>
  </sheetViews>
  <sheetFormatPr defaultColWidth="9" defaultRowHeight="15.75"/>
  <cols>
    <col min="1" max="1" width="4.875" style="1" hidden="1" customWidth="1"/>
    <col min="2" max="2" width="4" style="1" customWidth="1"/>
    <col min="3" max="3" width="11.375" style="1" customWidth="1"/>
    <col min="4" max="4" width="15.5" style="1" customWidth="1"/>
    <col min="5" max="5" width="9.375" style="1" customWidth="1"/>
    <col min="6" max="6" width="12.5" style="1" customWidth="1"/>
    <col min="7" max="7" width="4.375" style="1" hidden="1" customWidth="1"/>
    <col min="8" max="8" width="5.375" style="1" customWidth="1"/>
    <col min="9" max="9" width="4.375" style="1" hidden="1" customWidth="1"/>
    <col min="10" max="10" width="5.125" style="1" customWidth="1"/>
    <col min="11" max="11" width="5" style="1" hidden="1" customWidth="1"/>
    <col min="12" max="12" width="5.375" style="1" hidden="1" customWidth="1"/>
    <col min="13" max="13" width="7.375" style="1" hidden="1" customWidth="1"/>
    <col min="14" max="14" width="16.875" style="1" hidden="1" customWidth="1"/>
    <col min="15" max="15" width="6.25" style="1" customWidth="1"/>
    <col min="16" max="16" width="6.5" style="1" customWidth="1"/>
    <col min="17" max="17" width="6.5" style="1" hidden="1" customWidth="1"/>
    <col min="18" max="18" width="11.875" style="1" hidden="1" customWidth="1"/>
    <col min="19" max="19" width="16" style="1" customWidth="1"/>
    <col min="20" max="20" width="6.375" style="1" customWidth="1"/>
    <col min="21" max="21" width="14.75" style="67" customWidth="1"/>
    <col min="22" max="22" width="14.75" style="1" customWidth="1"/>
    <col min="23" max="23" width="9.5" style="2" customWidth="1"/>
    <col min="24" max="24" width="9" style="34"/>
    <col min="25" max="25" width="9.125" style="34" bestFit="1" customWidth="1"/>
    <col min="26" max="26" width="9" style="34"/>
    <col min="27" max="27" width="10.375" style="34" bestFit="1" customWidth="1"/>
    <col min="28" max="28" width="9.125" style="34" bestFit="1" customWidth="1"/>
    <col min="29" max="39" width="9" style="34"/>
    <col min="40" max="16384" width="9" style="1"/>
  </cols>
  <sheetData>
    <row r="1" spans="1:39" ht="25.5" hidden="1" customHeight="1">
      <c r="K1" s="92" t="s">
        <v>38</v>
      </c>
      <c r="L1" s="92"/>
      <c r="M1" s="92"/>
      <c r="N1" s="56"/>
      <c r="O1" s="56"/>
      <c r="P1" s="56"/>
      <c r="Q1" s="56"/>
      <c r="R1" s="56"/>
      <c r="S1" s="57" t="str">
        <f>ChargeItem($T$10:$T$761)</f>
        <v>605-A2</v>
      </c>
    </row>
    <row r="2" spans="1:39" ht="27.75" customHeight="1">
      <c r="B2" s="99" t="s">
        <v>0</v>
      </c>
      <c r="C2" s="99"/>
      <c r="D2" s="99"/>
      <c r="E2" s="99"/>
      <c r="F2" s="99"/>
      <c r="G2" s="102" t="s">
        <v>4015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55"/>
      <c r="U2" s="68"/>
      <c r="V2" s="3"/>
    </row>
    <row r="3" spans="1:39" ht="25.5" customHeight="1">
      <c r="B3" s="100" t="s">
        <v>1</v>
      </c>
      <c r="C3" s="100"/>
      <c r="D3" s="100"/>
      <c r="E3" s="100"/>
      <c r="F3" s="100"/>
      <c r="G3" s="101" t="s">
        <v>1244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69"/>
      <c r="V3" s="4"/>
      <c r="W3" s="5"/>
      <c r="AE3" s="35"/>
      <c r="AF3" s="36"/>
      <c r="AG3" s="35"/>
      <c r="AH3" s="35"/>
      <c r="AI3" s="35"/>
      <c r="AJ3" s="36"/>
      <c r="AK3" s="35"/>
    </row>
    <row r="4" spans="1:39" ht="23.25" customHeight="1">
      <c r="B4" s="98" t="s">
        <v>2</v>
      </c>
      <c r="C4" s="98"/>
      <c r="D4" s="112" t="str">
        <f>IFERROR(VLOOKUP(LEFT($S$4,LEN(S4)-3),Trong_so,2,0),"")</f>
        <v>Lý thuyết thông tin</v>
      </c>
      <c r="E4" s="112"/>
      <c r="F4" s="112"/>
      <c r="G4" s="112"/>
      <c r="H4" s="112"/>
      <c r="I4" s="112"/>
      <c r="J4" s="98" t="s">
        <v>39</v>
      </c>
      <c r="K4" s="98"/>
      <c r="L4" s="98"/>
      <c r="M4" s="98"/>
      <c r="N4" s="98"/>
      <c r="O4" s="98"/>
      <c r="P4" s="98"/>
      <c r="Q4" s="98"/>
      <c r="R4" s="98"/>
      <c r="S4" s="54" t="str">
        <f>IFERROR(ChargeItem(U10:U761),"")</f>
        <v>ELE1319-09</v>
      </c>
      <c r="T4" s="54"/>
      <c r="X4" s="35"/>
      <c r="Y4" s="104" t="s">
        <v>34</v>
      </c>
      <c r="Z4" s="104" t="s">
        <v>7</v>
      </c>
      <c r="AA4" s="104" t="s">
        <v>33</v>
      </c>
      <c r="AB4" s="104" t="s">
        <v>32</v>
      </c>
      <c r="AC4" s="104"/>
      <c r="AD4" s="104"/>
      <c r="AE4" s="104"/>
      <c r="AF4" s="104" t="s">
        <v>31</v>
      </c>
      <c r="AG4" s="104"/>
      <c r="AH4" s="104" t="s">
        <v>29</v>
      </c>
      <c r="AI4" s="104"/>
      <c r="AJ4" s="104" t="s">
        <v>30</v>
      </c>
      <c r="AK4" s="104"/>
      <c r="AL4" s="104" t="s">
        <v>28</v>
      </c>
      <c r="AM4" s="104"/>
    </row>
    <row r="5" spans="1:39" ht="17.25" customHeight="1">
      <c r="B5" s="103" t="s">
        <v>3</v>
      </c>
      <c r="C5" s="103"/>
      <c r="D5" s="61">
        <f>IFERROR(VLOOKUP(LEFT($S$4,LEN(S4)-3),Trong_so,3,0),"")</f>
        <v>3</v>
      </c>
      <c r="E5" s="64" t="s">
        <v>35</v>
      </c>
      <c r="F5" s="113" t="str">
        <f>IFERROR(INDEX(DATE,MATCH($S$4,Data!$F$2:$F$5146,0),2),"")</f>
        <v>26/12/2019</v>
      </c>
      <c r="G5" s="113"/>
      <c r="H5" s="113"/>
      <c r="I5" s="113"/>
      <c r="J5" s="98" t="s">
        <v>490</v>
      </c>
      <c r="K5" s="98"/>
      <c r="L5" s="98"/>
      <c r="M5" s="98"/>
      <c r="N5" s="98"/>
      <c r="O5" s="98"/>
      <c r="P5" s="98"/>
      <c r="Q5" s="98"/>
      <c r="R5" s="98"/>
      <c r="S5" s="54" t="str">
        <f>IFERROR(INDEX(DATE,MATCH($S$4,Data!$F$2:$F$5146,0),1),"")</f>
        <v>13:30</v>
      </c>
      <c r="T5" s="54"/>
      <c r="X5" s="35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</row>
    <row r="6" spans="1:39" ht="5.25" customHeight="1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33"/>
      <c r="P6" s="3"/>
      <c r="Q6" s="3"/>
      <c r="R6" s="3"/>
      <c r="S6" s="3"/>
      <c r="T6" s="3"/>
      <c r="X6" s="35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</row>
    <row r="7" spans="1:39" ht="44.25" customHeight="1">
      <c r="B7" s="93" t="s">
        <v>4</v>
      </c>
      <c r="C7" s="105" t="s">
        <v>5</v>
      </c>
      <c r="D7" s="107" t="s">
        <v>6</v>
      </c>
      <c r="E7" s="108"/>
      <c r="F7" s="93" t="s">
        <v>7</v>
      </c>
      <c r="G7" s="95" t="s">
        <v>8</v>
      </c>
      <c r="H7" s="95" t="s">
        <v>9</v>
      </c>
      <c r="I7" s="95" t="s">
        <v>10</v>
      </c>
      <c r="J7" s="95" t="s">
        <v>11</v>
      </c>
      <c r="K7" s="93" t="s">
        <v>12</v>
      </c>
      <c r="L7" s="93" t="s">
        <v>13</v>
      </c>
      <c r="M7" s="114" t="s">
        <v>14</v>
      </c>
      <c r="N7" s="97"/>
      <c r="O7" s="114" t="s">
        <v>15</v>
      </c>
      <c r="P7" s="93" t="s">
        <v>16</v>
      </c>
      <c r="Q7" s="114" t="s">
        <v>17</v>
      </c>
      <c r="R7" s="93" t="s">
        <v>18</v>
      </c>
      <c r="S7" s="93" t="s">
        <v>19</v>
      </c>
      <c r="T7" s="93" t="s">
        <v>20</v>
      </c>
      <c r="U7" s="70"/>
      <c r="V7" s="65"/>
      <c r="X7" s="35"/>
      <c r="Y7" s="104"/>
      <c r="Z7" s="104"/>
      <c r="AA7" s="104"/>
      <c r="AB7" s="38" t="s">
        <v>21</v>
      </c>
      <c r="AC7" s="38" t="s">
        <v>22</v>
      </c>
      <c r="AD7" s="38" t="s">
        <v>23</v>
      </c>
      <c r="AE7" s="38" t="s">
        <v>24</v>
      </c>
      <c r="AF7" s="38" t="s">
        <v>25</v>
      </c>
      <c r="AG7" s="38" t="s">
        <v>24</v>
      </c>
      <c r="AH7" s="38" t="s">
        <v>25</v>
      </c>
      <c r="AI7" s="38" t="s">
        <v>24</v>
      </c>
      <c r="AJ7" s="38" t="s">
        <v>25</v>
      </c>
      <c r="AK7" s="38" t="s">
        <v>24</v>
      </c>
      <c r="AL7" s="38" t="s">
        <v>25</v>
      </c>
      <c r="AM7" s="39" t="s">
        <v>24</v>
      </c>
    </row>
    <row r="8" spans="1:39" ht="44.25" customHeight="1">
      <c r="B8" s="94"/>
      <c r="C8" s="106"/>
      <c r="D8" s="109"/>
      <c r="E8" s="110"/>
      <c r="F8" s="94"/>
      <c r="G8" s="96"/>
      <c r="H8" s="96"/>
      <c r="I8" s="96"/>
      <c r="J8" s="96"/>
      <c r="K8" s="94"/>
      <c r="L8" s="94"/>
      <c r="M8" s="114"/>
      <c r="N8" s="97"/>
      <c r="O8" s="114"/>
      <c r="P8" s="111"/>
      <c r="Q8" s="114"/>
      <c r="R8" s="94"/>
      <c r="S8" s="111"/>
      <c r="T8" s="111"/>
      <c r="U8" s="70"/>
      <c r="V8" s="65"/>
      <c r="W8" s="8"/>
      <c r="X8" s="35"/>
      <c r="Y8" s="40" t="str">
        <f>+D4</f>
        <v>Lý thuyết thông tin</v>
      </c>
      <c r="Z8" s="41" t="str">
        <f>+J4</f>
        <v>Nhóm:</v>
      </c>
      <c r="AA8" s="42">
        <f>+$AJ$8+$AL$8+$AH$8</f>
        <v>752</v>
      </c>
      <c r="AB8" s="36">
        <f>COUNTIF($S$9:$S$761,"Khiển trách")</f>
        <v>0</v>
      </c>
      <c r="AC8" s="36">
        <f>COUNTIF($S$9:$S$761,"Cảnh cáo")</f>
        <v>0</v>
      </c>
      <c r="AD8" s="36">
        <f>COUNTIF($S$9:$S$761,"Đình chỉ thi")</f>
        <v>0</v>
      </c>
      <c r="AE8" s="43">
        <f>+($AB$8+$AC$8+$AD$8)/$AA$8*100%</f>
        <v>0</v>
      </c>
      <c r="AF8" s="36">
        <f>SUM(COUNTIF($S$9:$S$761,"Vắng"),COUNTIF($S$9:$S$761,"Vắng có phép"))</f>
        <v>20</v>
      </c>
      <c r="AG8" s="44">
        <f>+$AF$8/$AA$8</f>
        <v>2.6595744680851064E-2</v>
      </c>
      <c r="AH8" s="45">
        <f>COUNTIF($X$9:$X$761,"Thi lại")</f>
        <v>4</v>
      </c>
      <c r="AI8" s="44">
        <f>+$AH$8/$AA$8</f>
        <v>5.3191489361702126E-3</v>
      </c>
      <c r="AJ8" s="45">
        <f>COUNTIF($X$9:$X$761,"Học lại")</f>
        <v>239</v>
      </c>
      <c r="AK8" s="44">
        <f>+$AJ$8/$AA$8</f>
        <v>0.31781914893617019</v>
      </c>
      <c r="AL8" s="36">
        <f>COUNTIF($X$10:$X$761,"Đạt")</f>
        <v>509</v>
      </c>
      <c r="AM8" s="43">
        <f>+$AL$8/$AA$8</f>
        <v>0.67686170212765961</v>
      </c>
    </row>
    <row r="9" spans="1:39" ht="36" customHeight="1">
      <c r="B9" s="115" t="s">
        <v>26</v>
      </c>
      <c r="C9" s="116"/>
      <c r="D9" s="116"/>
      <c r="E9" s="116"/>
      <c r="F9" s="117"/>
      <c r="G9" s="9">
        <f>IFERROR(VLOOKUP(LEFT($S$4,LEN(S4)-3),Trong_so,7,0),"")</f>
        <v>0</v>
      </c>
      <c r="H9" s="9">
        <f>IFERROR(VLOOKUP(LEFT($S$4,LEN(S4)-3),Trong_so,5,0),"")</f>
        <v>20</v>
      </c>
      <c r="I9" s="52">
        <f>IFERROR(VLOOKUP(LEFT($S$4,LEN(S4)-3),Trong_so,6,0),"")</f>
        <v>0</v>
      </c>
      <c r="J9" s="9">
        <f>IFERROR(VLOOKUP(LEFT($S$4,LEN(S4)-3),Trong_so,4,0),"")</f>
        <v>10</v>
      </c>
      <c r="K9" s="10"/>
      <c r="L9" s="11"/>
      <c r="M9" s="11"/>
      <c r="N9" s="88"/>
      <c r="O9" s="80">
        <f>IFERROR(100-(G9+H9+I9+J9),"")</f>
        <v>70</v>
      </c>
      <c r="P9" s="94"/>
      <c r="Q9" s="12"/>
      <c r="R9" s="12"/>
      <c r="S9" s="94"/>
      <c r="T9" s="94"/>
      <c r="U9" s="71" t="s">
        <v>489</v>
      </c>
      <c r="V9" s="66" t="s">
        <v>984</v>
      </c>
      <c r="W9" s="66" t="s">
        <v>3364</v>
      </c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</row>
    <row r="10" spans="1:39" ht="17.25" customHeight="1">
      <c r="A10" s="1">
        <v>1</v>
      </c>
      <c r="B10" s="13">
        <f>IF(LEN(C10=0),SUBTOTAL(3,$C$10:C10),"")</f>
        <v>1</v>
      </c>
      <c r="C10" s="14" t="s">
        <v>1813</v>
      </c>
      <c r="D10" s="15" t="s">
        <v>3366</v>
      </c>
      <c r="E10" s="16" t="s">
        <v>3367</v>
      </c>
      <c r="F10" s="14" t="s">
        <v>3368</v>
      </c>
      <c r="G10" s="25" t="s">
        <v>27</v>
      </c>
      <c r="H10" s="17">
        <v>8</v>
      </c>
      <c r="I10" s="17" t="s">
        <v>27</v>
      </c>
      <c r="J10" s="17">
        <v>8</v>
      </c>
      <c r="K10" s="118"/>
      <c r="L10" s="118"/>
      <c r="M10" s="118"/>
      <c r="N10" s="89"/>
      <c r="O10" s="18">
        <v>5</v>
      </c>
      <c r="P10" s="27">
        <f>IF(O10="H","I",IF(OR(O10="DC",O10="C",O10="V"),0,ROUND(SUMPRODUCT(G10:O10,$G$9:$O$9)/100,1)))</f>
        <v>5.9</v>
      </c>
      <c r="Q10" s="19" t="str">
        <f>IF(AND($P10&gt;=9,$P10&lt;=10),"A+","")&amp;IF(AND($P10&gt;=8.5,$P10&lt;=8.9),"A","")&amp;IF(AND($P10&gt;=8,$P10&lt;=8.4),"B+","")&amp;IF(AND($P10&gt;=7,$P10&lt;=7.9),"B","")&amp;IF(AND($P10&gt;=6.5,$P10&lt;=6.9),"C+","")&amp;IF(AND($P10&gt;=5.5,$P10&lt;=6.4),"C","")&amp;IF(AND($P10&gt;=5,$P10&lt;=5.4),"D+","")&amp;IF(AND($P10&gt;=4,$P10&lt;=4.9),"D","")&amp;IF(AND($P10&lt;4),"F","")</f>
        <v>C</v>
      </c>
      <c r="R10" s="19" t="str">
        <f>IF($P10&lt;4,"Kém",IF(AND($P10&gt;=4,$P10&lt;=5.4),"Trung bình yếu",IF(AND($P10&gt;=5.5,$P10&lt;=6.9),"Trung bình",IF(AND($P10&gt;=7,$P10&lt;=8.4),"Khá",IF(AND($P10&gt;=8.5,$P10&lt;=10),"Giỏi","")))))</f>
        <v>Trung bình</v>
      </c>
      <c r="S10" s="63" t="str">
        <f>IF(OR($G10=0,$H10=0,$I10=0,$J10=0),"Không đủ ĐKDT",IF(AND(O10=0,P10&gt;=4),"Không đạt",IF(O10="V", "Vắng", IF(O10="DC", "Đình chỉ thi",IF(O10="H", "Vắng có phép","")))))</f>
        <v/>
      </c>
      <c r="T10" s="20" t="str">
        <f t="array" ref="T10">IFERROR(VLOOKUP($C10&amp;$U10,CHOOSE({1,2},Data!$A$2:$A$5146&amp;Data!$B$2:$B$5146,Data!$C$2:$C$5146),2,0),"")</f>
        <v>605-A2</v>
      </c>
      <c r="U10" s="72" t="s">
        <v>3282</v>
      </c>
      <c r="V10" s="3" t="str">
        <f>IFERROR(LEFT($U10,LEN($U10)-3),"")</f>
        <v>ELE1319</v>
      </c>
      <c r="W10" s="3" t="str">
        <f>IFERROR(RIGHT($U10,2),"")</f>
        <v>09</v>
      </c>
      <c r="X10" s="53" t="str">
        <f>IF(S10="Không đủ ĐKDT","Học lại",IF(S10="Đình chỉ thi","Học lại",IF(AND(MID(F10,2,2)&lt;"12",S10="Vắng"),"Thi lại",IF(S10="Vắng có phép", "Thi lại",IF(AND((MID(F10,2,2)&lt;"12"),P10&lt;4.5),"Thi lại",IF(AND((MID(F10,2,2)&lt;"19"),P10&lt;4),"Học lại",IF(AND((MID(F10,2,2)&gt;"18"),P10&lt;4),"Thi lại",IF(AND(MID(F10,2,2)&gt;"18",O10=0),"Thi lại",IF(AND((MID(F10,2,2)&lt;"12"),O10=0),"Thi lại",IF(AND((MID(F10,2,2)&lt;"19"),(MID(F10,2,2)&gt;"11"),O10=0),"Học lại","Đạt"))))))))))</f>
        <v>Đạt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</row>
    <row r="11" spans="1:39" ht="17.25" customHeight="1">
      <c r="A11" s="1">
        <v>2</v>
      </c>
      <c r="B11" s="21">
        <f>IF(LEN(C11=0),SUBTOTAL(3,$C$10:C11),"")</f>
        <v>2</v>
      </c>
      <c r="C11" s="22" t="s">
        <v>2131</v>
      </c>
      <c r="D11" s="23" t="s">
        <v>3369</v>
      </c>
      <c r="E11" s="24" t="s">
        <v>3367</v>
      </c>
      <c r="F11" s="22" t="s">
        <v>3370</v>
      </c>
      <c r="G11" s="25" t="s">
        <v>27</v>
      </c>
      <c r="H11" s="25">
        <v>7</v>
      </c>
      <c r="I11" s="25" t="s">
        <v>27</v>
      </c>
      <c r="J11" s="25">
        <v>7</v>
      </c>
      <c r="K11" s="26"/>
      <c r="L11" s="26"/>
      <c r="M11" s="26"/>
      <c r="N11" s="90"/>
      <c r="O11" s="51">
        <v>3</v>
      </c>
      <c r="P11" s="27">
        <f>IF(O11="H","I",IF(OR(O11="DC",O11="C",O11="V"),0,ROUND(SUMPRODUCT(G11:O11,$G$9:$O$9)/100,1)))</f>
        <v>4.2</v>
      </c>
      <c r="Q11" s="28" t="str">
        <f>IF(AND($P11&gt;=9,$P11&lt;=10),"A+","")&amp;IF(AND($P11&gt;=8.5,$P11&lt;=8.9),"A","")&amp;IF(AND($P11&gt;=8,$P11&lt;=8.4),"B+","")&amp;IF(AND($P11&gt;=7,$P11&lt;=7.9),"B","")&amp;IF(AND($P11&gt;=6.5,$P11&lt;=6.9),"C+","")&amp;IF(AND($P11&gt;=5.5,$P11&lt;=6.4),"C","")&amp;IF(AND($P11&gt;=5,$P11&lt;=5.4),"D+","")&amp;IF(AND($P11&gt;=4,$P11&lt;=4.9),"D","")&amp;IF(AND($P11&lt;4),"F","")</f>
        <v>D</v>
      </c>
      <c r="R11" s="29" t="str">
        <f>IF($P11&lt;4,"Kém",IF(AND($P11&gt;=4,$P11&lt;=5.4),"Trung bình yếu",IF(AND($P11&gt;=5.5,$P11&lt;=6.9),"Trung bình",IF(AND($P11&gt;=7,$P11&lt;=8.4),"Khá",IF(AND($P11&gt;=8.5,$P11&lt;=10),"Giỏi","")))))</f>
        <v>Trung bình yếu</v>
      </c>
      <c r="S11" s="30" t="str">
        <f>IF(OR($G11=0,$H11=0,$I11=0,$J11=0),"Không đủ ĐKDT",IF(AND(O11=0,P11&gt;=4),"Không đạt",IF(O11="V", "Vắng", IF(O11="DC", "Đình chỉ thi",IF(O11="H", "Vắng có phép","")))))</f>
        <v/>
      </c>
      <c r="T11" s="31" t="str">
        <f t="array" ref="T11">IFERROR(VLOOKUP($C11&amp;$U11,CHOOSE({1,2},Data!$A$2:$A$5146&amp;Data!$B$2:$B$5146,Data!$C$2:$C$5146),2,0),"")</f>
        <v>605-A2</v>
      </c>
      <c r="U11" s="72" t="s">
        <v>3282</v>
      </c>
      <c r="V11" s="3" t="str">
        <f>IFERROR(LEFT($U11,LEN($U11)-3),"")</f>
        <v>ELE1319</v>
      </c>
      <c r="W11" s="3" t="str">
        <f>IFERROR(RIGHT($U11,2),"")</f>
        <v>09</v>
      </c>
      <c r="X11" s="53" t="str">
        <f>IF(S11="Không đủ ĐKDT","Học lại",IF(S11="Đình chỉ thi","Học lại",IF(AND(MID(F11,2,2)&lt;"12",S11="Vắng"),"Thi lại",IF(S11="Vắng có phép", "Thi lại",IF(AND((MID(F11,2,2)&lt;"12"),P11&lt;4.5),"Thi lại",IF(AND((MID(F11,2,2)&lt;"19"),P11&lt;4),"Học lại",IF(AND((MID(F11,2,2)&gt;"18"),P11&lt;4),"Thi lại",IF(AND(MID(F11,2,2)&gt;"18",O11=0),"Thi lại",IF(AND((MID(F11,2,2)&lt;"12"),O11=0),"Thi lại",IF(AND((MID(F11,2,2)&lt;"19"),(MID(F11,2,2)&gt;"11"),O11=0),"Học lại","Đạt"))))))))))</f>
        <v>Đạt</v>
      </c>
      <c r="Y11" s="46"/>
      <c r="Z11" s="46"/>
      <c r="AA11" s="46"/>
      <c r="AB11" s="38"/>
      <c r="AC11" s="38"/>
      <c r="AD11" s="38"/>
      <c r="AE11" s="38"/>
      <c r="AF11" s="37"/>
      <c r="AG11" s="38"/>
      <c r="AH11" s="38"/>
      <c r="AI11" s="38"/>
      <c r="AJ11" s="38"/>
      <c r="AK11" s="38"/>
      <c r="AL11" s="38"/>
      <c r="AM11" s="39"/>
    </row>
    <row r="12" spans="1:39" ht="17.25" customHeight="1">
      <c r="A12" s="1">
        <v>3</v>
      </c>
      <c r="B12" s="21">
        <f>IF(LEN(C12=0),SUBTOTAL(3,$C$10:C12),"")</f>
        <v>3</v>
      </c>
      <c r="C12" s="22" t="s">
        <v>1860</v>
      </c>
      <c r="D12" s="23" t="s">
        <v>3371</v>
      </c>
      <c r="E12" s="24" t="s">
        <v>3367</v>
      </c>
      <c r="F12" s="22" t="s">
        <v>3372</v>
      </c>
      <c r="G12" s="25" t="s">
        <v>27</v>
      </c>
      <c r="H12" s="25">
        <v>9</v>
      </c>
      <c r="I12" s="25" t="s">
        <v>27</v>
      </c>
      <c r="J12" s="25">
        <v>10</v>
      </c>
      <c r="K12" s="32"/>
      <c r="L12" s="32"/>
      <c r="M12" s="32"/>
      <c r="N12" s="90"/>
      <c r="O12" s="51">
        <v>8.5</v>
      </c>
      <c r="P12" s="27">
        <f>IF(O12="H","I",IF(OR(O12="DC",O12="C",O12="V"),0,ROUND(SUMPRODUCT(G12:O12,$G$9:$O$9)/100,1)))</f>
        <v>8.8000000000000007</v>
      </c>
      <c r="Q12" s="28" t="str">
        <f>IF(AND($P12&gt;=9,$P12&lt;=10),"A+","")&amp;IF(AND($P12&gt;=8.5,$P12&lt;=8.9),"A","")&amp;IF(AND($P12&gt;=8,$P12&lt;=8.4),"B+","")&amp;IF(AND($P12&gt;=7,$P12&lt;=7.9),"B","")&amp;IF(AND($P12&gt;=6.5,$P12&lt;=6.9),"C+","")&amp;IF(AND($P12&gt;=5.5,$P12&lt;=6.4),"C","")&amp;IF(AND($P12&gt;=5,$P12&lt;=5.4),"D+","")&amp;IF(AND($P12&gt;=4,$P12&lt;=4.9),"D","")&amp;IF(AND($P12&lt;4),"F","")</f>
        <v>A</v>
      </c>
      <c r="R12" s="29" t="str">
        <f>IF($P12&lt;4,"Kém",IF(AND($P12&gt;=4,$P12&lt;=5.4),"Trung bình yếu",IF(AND($P12&gt;=5.5,$P12&lt;=6.9),"Trung bình",IF(AND($P12&gt;=7,$P12&lt;=8.4),"Khá",IF(AND($P12&gt;=8.5,$P12&lt;=10),"Giỏi","")))))</f>
        <v>Giỏi</v>
      </c>
      <c r="S12" s="30" t="str">
        <f>IF(OR($G12=0,$H12=0,$I12=0,$J12=0),"Không đủ ĐKDT",IF(AND(O12=0,P12&gt;=4),"Không đạt",IF(O12="V", "Vắng", IF(O12="DC", "Đình chỉ thi",IF(O12="H", "Vắng có phép","")))))</f>
        <v/>
      </c>
      <c r="T12" s="31" t="str">
        <f t="array" ref="T12">IFERROR(VLOOKUP($C12&amp;$U12,CHOOSE({1,2},Data!$A$2:$A$5146&amp;Data!$B$2:$B$5146,Data!$C$2:$C$5146),2,0),"")</f>
        <v>605-A2</v>
      </c>
      <c r="U12" s="72" t="s">
        <v>3282</v>
      </c>
      <c r="V12" s="3" t="str">
        <f>IFERROR(LEFT($U12,LEN($U12)-3),"")</f>
        <v>ELE1319</v>
      </c>
      <c r="W12" s="3" t="str">
        <f>IFERROR(RIGHT($U12,2),"")</f>
        <v>09</v>
      </c>
      <c r="X12" s="53" t="str">
        <f>IF(S12="Không đủ ĐKDT","Học lại",IF(S12="Đình chỉ thi","Học lại",IF(AND(MID(F12,2,2)&lt;"12",S12="Vắng"),"Thi lại",IF(S12="Vắng có phép", "Thi lại",IF(AND((MID(F12,2,2)&lt;"12"),P12&lt;4.5),"Thi lại",IF(AND((MID(F12,2,2)&lt;"19"),P12&lt;4),"Học lại",IF(AND((MID(F12,2,2)&gt;"18"),P12&lt;4),"Thi lại",IF(AND(MID(F12,2,2)&gt;"18",O12=0),"Thi lại",IF(AND((MID(F12,2,2)&lt;"12"),O12=0),"Thi lại",IF(AND((MID(F12,2,2)&lt;"19"),(MID(F12,2,2)&gt;"11"),O12=0),"Học lại","Đạt"))))))))))</f>
        <v>Đạt</v>
      </c>
      <c r="Y12" s="47"/>
      <c r="Z12" s="47"/>
      <c r="AA12" s="91"/>
      <c r="AB12" s="37"/>
      <c r="AC12" s="37"/>
      <c r="AD12" s="37"/>
      <c r="AE12" s="48"/>
      <c r="AF12" s="37"/>
      <c r="AG12" s="49"/>
      <c r="AH12" s="50"/>
      <c r="AI12" s="49"/>
      <c r="AJ12" s="50"/>
      <c r="AK12" s="49"/>
      <c r="AL12" s="37"/>
      <c r="AM12" s="48"/>
    </row>
    <row r="13" spans="1:39" ht="17.25" customHeight="1">
      <c r="A13" s="1">
        <v>4</v>
      </c>
      <c r="B13" s="21">
        <f>IF(LEN(C13=0),SUBTOTAL(3,$C$10:C13),"")</f>
        <v>4</v>
      </c>
      <c r="C13" s="22" t="s">
        <v>2761</v>
      </c>
      <c r="D13" s="23" t="s">
        <v>3373</v>
      </c>
      <c r="E13" s="24" t="s">
        <v>3367</v>
      </c>
      <c r="F13" s="22" t="s">
        <v>3374</v>
      </c>
      <c r="G13" s="25" t="s">
        <v>27</v>
      </c>
      <c r="H13" s="25">
        <v>7</v>
      </c>
      <c r="I13" s="25" t="s">
        <v>27</v>
      </c>
      <c r="J13" s="25">
        <v>7</v>
      </c>
      <c r="K13" s="32"/>
      <c r="L13" s="32"/>
      <c r="M13" s="32"/>
      <c r="N13" s="90"/>
      <c r="O13" s="51">
        <v>3</v>
      </c>
      <c r="P13" s="27">
        <f>IF(O13="H","I",IF(OR(O13="DC",O13="C",O13="V"),0,ROUND(SUMPRODUCT(G13:O13,$G$9:$O$9)/100,1)))</f>
        <v>4.2</v>
      </c>
      <c r="Q13" s="28" t="str">
        <f>IF(AND($P13&gt;=9,$P13&lt;=10),"A+","")&amp;IF(AND($P13&gt;=8.5,$P13&lt;=8.9),"A","")&amp;IF(AND($P13&gt;=8,$P13&lt;=8.4),"B+","")&amp;IF(AND($P13&gt;=7,$P13&lt;=7.9),"B","")&amp;IF(AND($P13&gt;=6.5,$P13&lt;=6.9),"C+","")&amp;IF(AND($P13&gt;=5.5,$P13&lt;=6.4),"C","")&amp;IF(AND($P13&gt;=5,$P13&lt;=5.4),"D+","")&amp;IF(AND($P13&gt;=4,$P13&lt;=4.9),"D","")&amp;IF(AND($P13&lt;4),"F","")</f>
        <v>D</v>
      </c>
      <c r="R13" s="29" t="str">
        <f>IF($P13&lt;4,"Kém",IF(AND($P13&gt;=4,$P13&lt;=5.4),"Trung bình yếu",IF(AND($P13&gt;=5.5,$P13&lt;=6.9),"Trung bình",IF(AND($P13&gt;=7,$P13&lt;=8.4),"Khá",IF(AND($P13&gt;=8.5,$P13&lt;=10),"Giỏi","")))))</f>
        <v>Trung bình yếu</v>
      </c>
      <c r="S13" s="30" t="str">
        <f>IF(OR($G13=0,$H13=0,$I13=0,$J13=0),"Không đủ ĐKDT",IF(AND(O13=0,P13&gt;=4),"Không đạt",IF(O13="V", "Vắng", IF(O13="DC", "Đình chỉ thi",IF(O13="H", "Vắng có phép","")))))</f>
        <v/>
      </c>
      <c r="T13" s="31" t="str">
        <f t="array" ref="T13">IFERROR(VLOOKUP($C13&amp;$U13,CHOOSE({1,2},Data!$A$2:$A$5146&amp;Data!$B$2:$B$5146,Data!$C$2:$C$5146),2,0),"")</f>
        <v>605-A2</v>
      </c>
      <c r="U13" s="72" t="s">
        <v>3282</v>
      </c>
      <c r="V13" s="3" t="str">
        <f>IFERROR(LEFT($U13,LEN($U13)-3),"")</f>
        <v>ELE1319</v>
      </c>
      <c r="W13" s="3" t="str">
        <f>IFERROR(RIGHT($U13,2),"")</f>
        <v>09</v>
      </c>
      <c r="X13" s="53" t="str">
        <f>IF(S13="Không đủ ĐKDT","Học lại",IF(S13="Đình chỉ thi","Học lại",IF(AND(MID(F13,2,2)&lt;"12",S13="Vắng"),"Thi lại",IF(S13="Vắng có phép", "Thi lại",IF(AND((MID(F13,2,2)&lt;"12"),P13&lt;4.5),"Thi lại",IF(AND((MID(F13,2,2)&lt;"19"),P13&lt;4),"Học lại",IF(AND((MID(F13,2,2)&gt;"18"),P13&lt;4),"Thi lại",IF(AND(MID(F13,2,2)&gt;"18",O13=0),"Thi lại",IF(AND((MID(F13,2,2)&lt;"12"),O13=0),"Thi lại",IF(AND((MID(F13,2,2)&lt;"19"),(MID(F13,2,2)&gt;"11"),O13=0),"Học lại","Đạt"))))))))))</f>
        <v>Đạt</v>
      </c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</row>
    <row r="14" spans="1:39" ht="17.25" customHeight="1">
      <c r="A14" s="1">
        <v>5</v>
      </c>
      <c r="B14" s="21">
        <f>IF(LEN(C14=0),SUBTOTAL(3,$C$10:C14),"")</f>
        <v>5</v>
      </c>
      <c r="C14" s="22" t="s">
        <v>3141</v>
      </c>
      <c r="D14" s="23" t="s">
        <v>3375</v>
      </c>
      <c r="E14" s="24" t="s">
        <v>3376</v>
      </c>
      <c r="F14" s="22" t="s">
        <v>3372</v>
      </c>
      <c r="G14" s="25" t="s">
        <v>27</v>
      </c>
      <c r="H14" s="25">
        <v>4</v>
      </c>
      <c r="I14" s="25" t="s">
        <v>27</v>
      </c>
      <c r="J14" s="25">
        <v>4</v>
      </c>
      <c r="K14" s="32"/>
      <c r="L14" s="32"/>
      <c r="M14" s="32"/>
      <c r="N14" s="90"/>
      <c r="O14" s="51">
        <v>4</v>
      </c>
      <c r="P14" s="27">
        <f>IF(O14="H","I",IF(OR(O14="DC",O14="C",O14="V"),0,ROUND(SUMPRODUCT(G14:O14,$G$9:$O$9)/100,1)))</f>
        <v>4</v>
      </c>
      <c r="Q14" s="28" t="str">
        <f>IF(AND($P14&gt;=9,$P14&lt;=10),"A+","")&amp;IF(AND($P14&gt;=8.5,$P14&lt;=8.9),"A","")&amp;IF(AND($P14&gt;=8,$P14&lt;=8.4),"B+","")&amp;IF(AND($P14&gt;=7,$P14&lt;=7.9),"B","")&amp;IF(AND($P14&gt;=6.5,$P14&lt;=6.9),"C+","")&amp;IF(AND($P14&gt;=5.5,$P14&lt;=6.4),"C","")&amp;IF(AND($P14&gt;=5,$P14&lt;=5.4),"D+","")&amp;IF(AND($P14&gt;=4,$P14&lt;=4.9),"D","")&amp;IF(AND($P14&lt;4),"F","")</f>
        <v>D</v>
      </c>
      <c r="R14" s="29" t="str">
        <f>IF($P14&lt;4,"Kém",IF(AND($P14&gt;=4,$P14&lt;=5.4),"Trung bình yếu",IF(AND($P14&gt;=5.5,$P14&lt;=6.9),"Trung bình",IF(AND($P14&gt;=7,$P14&lt;=8.4),"Khá",IF(AND($P14&gt;=8.5,$P14&lt;=10),"Giỏi","")))))</f>
        <v>Trung bình yếu</v>
      </c>
      <c r="S14" s="30" t="str">
        <f>IF(OR($G14=0,$H14=0,$I14=0,$J14=0),"Không đủ ĐKDT",IF(AND(O14=0,P14&gt;=4),"Không đạt",IF(O14="V", "Vắng", IF(O14="DC", "Đình chỉ thi",IF(O14="H", "Vắng có phép","")))))</f>
        <v/>
      </c>
      <c r="T14" s="31" t="str">
        <f t="array" ref="T14">IFERROR(VLOOKUP($C14&amp;$U14,CHOOSE({1,2},Data!$A$2:$A$5146&amp;Data!$B$2:$B$5146,Data!$C$2:$C$5146),2,0),"")</f>
        <v>605-A2</v>
      </c>
      <c r="U14" s="72" t="s">
        <v>3282</v>
      </c>
      <c r="V14" s="3" t="str">
        <f>IFERROR(LEFT($U14,LEN($U14)-3),"")</f>
        <v>ELE1319</v>
      </c>
      <c r="W14" s="3" t="str">
        <f>IFERROR(RIGHT($U14,2),"")</f>
        <v>09</v>
      </c>
      <c r="X14" s="53" t="str">
        <f>IF(S14="Không đủ ĐKDT","Học lại",IF(S14="Đình chỉ thi","Học lại",IF(AND(MID(F14,2,2)&lt;"12",S14="Vắng"),"Thi lại",IF(S14="Vắng có phép", "Thi lại",IF(AND((MID(F14,2,2)&lt;"12"),P14&lt;4.5),"Thi lại",IF(AND((MID(F14,2,2)&lt;"19"),P14&lt;4),"Học lại",IF(AND((MID(F14,2,2)&gt;"18"),P14&lt;4),"Thi lại",IF(AND(MID(F14,2,2)&gt;"18",O14=0),"Thi lại",IF(AND((MID(F14,2,2)&lt;"12"),O14=0),"Thi lại",IF(AND((MID(F14,2,2)&lt;"19"),(MID(F14,2,2)&gt;"11"),O14=0),"Học lại","Đạt"))))))))))</f>
        <v>Đạt</v>
      </c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</row>
    <row r="15" spans="1:39" ht="17.25" customHeight="1">
      <c r="A15" s="1">
        <v>6</v>
      </c>
      <c r="B15" s="21">
        <f>IF(LEN(C15=0),SUBTOTAL(3,$C$10:C15),"")</f>
        <v>6</v>
      </c>
      <c r="C15" s="22" t="s">
        <v>2829</v>
      </c>
      <c r="D15" s="23" t="s">
        <v>3377</v>
      </c>
      <c r="E15" s="24" t="s">
        <v>3378</v>
      </c>
      <c r="F15" s="22" t="s">
        <v>3368</v>
      </c>
      <c r="G15" s="25" t="s">
        <v>27</v>
      </c>
      <c r="H15" s="25">
        <v>7</v>
      </c>
      <c r="I15" s="25" t="s">
        <v>27</v>
      </c>
      <c r="J15" s="25">
        <v>7</v>
      </c>
      <c r="K15" s="32"/>
      <c r="L15" s="32"/>
      <c r="M15" s="32"/>
      <c r="N15" s="90"/>
      <c r="O15" s="51">
        <v>8.5</v>
      </c>
      <c r="P15" s="27">
        <f>IF(O15="H","I",IF(OR(O15="DC",O15="C",O15="V"),0,ROUND(SUMPRODUCT(G15:O15,$G$9:$O$9)/100,1)))</f>
        <v>8.1</v>
      </c>
      <c r="Q15" s="28" t="str">
        <f>IF(AND($P15&gt;=9,$P15&lt;=10),"A+","")&amp;IF(AND($P15&gt;=8.5,$P15&lt;=8.9),"A","")&amp;IF(AND($P15&gt;=8,$P15&lt;=8.4),"B+","")&amp;IF(AND($P15&gt;=7,$P15&lt;=7.9),"B","")&amp;IF(AND($P15&gt;=6.5,$P15&lt;=6.9),"C+","")&amp;IF(AND($P15&gt;=5.5,$P15&lt;=6.4),"C","")&amp;IF(AND($P15&gt;=5,$P15&lt;=5.4),"D+","")&amp;IF(AND($P15&gt;=4,$P15&lt;=4.9),"D","")&amp;IF(AND($P15&lt;4),"F","")</f>
        <v>B+</v>
      </c>
      <c r="R15" s="29" t="str">
        <f>IF($P15&lt;4,"Kém",IF(AND($P15&gt;=4,$P15&lt;=5.4),"Trung bình yếu",IF(AND($P15&gt;=5.5,$P15&lt;=6.9),"Trung bình",IF(AND($P15&gt;=7,$P15&lt;=8.4),"Khá",IF(AND($P15&gt;=8.5,$P15&lt;=10),"Giỏi","")))))</f>
        <v>Khá</v>
      </c>
      <c r="S15" s="30" t="str">
        <f>IF(OR($G15=0,$H15=0,$I15=0,$J15=0),"Không đủ ĐKDT",IF(AND(O15=0,P15&gt;=4),"Không đạt",IF(O15="V", "Vắng", IF(O15="DC", "Đình chỉ thi",IF(O15="H", "Vắng có phép","")))))</f>
        <v/>
      </c>
      <c r="T15" s="31" t="str">
        <f t="array" ref="T15">IFERROR(VLOOKUP($C15&amp;$U15,CHOOSE({1,2},Data!$A$2:$A$5146&amp;Data!$B$2:$B$5146,Data!$C$2:$C$5146),2,0),"")</f>
        <v>605-A2</v>
      </c>
      <c r="U15" s="72" t="s">
        <v>3282</v>
      </c>
      <c r="V15" s="3" t="str">
        <f>IFERROR(LEFT($U15,LEN($U15)-3),"")</f>
        <v>ELE1319</v>
      </c>
      <c r="W15" s="3" t="str">
        <f>IFERROR(RIGHT($U15,2),"")</f>
        <v>09</v>
      </c>
      <c r="X15" s="53" t="str">
        <f>IF(S15="Không đủ ĐKDT","Học lại",IF(S15="Đình chỉ thi","Học lại",IF(AND(MID(F15,2,2)&lt;"12",S15="Vắng"),"Thi lại",IF(S15="Vắng có phép", "Thi lại",IF(AND((MID(F15,2,2)&lt;"12"),P15&lt;4.5),"Thi lại",IF(AND((MID(F15,2,2)&lt;"19"),P15&lt;4),"Học lại",IF(AND((MID(F15,2,2)&gt;"18"),P15&lt;4),"Thi lại",IF(AND(MID(F15,2,2)&gt;"18",O15=0),"Thi lại",IF(AND((MID(F15,2,2)&lt;"12"),O15=0),"Thi lại",IF(AND((MID(F15,2,2)&lt;"19"),(MID(F15,2,2)&gt;"11"),O15=0),"Học lại","Đạt"))))))))))</f>
        <v>Đạt</v>
      </c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</row>
    <row r="16" spans="1:39" ht="17.25" customHeight="1">
      <c r="A16" s="1">
        <v>7</v>
      </c>
      <c r="B16" s="21">
        <f>IF(LEN(C16=0),SUBTOTAL(3,$C$10:C16),"")</f>
        <v>7</v>
      </c>
      <c r="C16" s="22" t="s">
        <v>2704</v>
      </c>
      <c r="D16" s="23" t="s">
        <v>3379</v>
      </c>
      <c r="E16" s="24" t="s">
        <v>3380</v>
      </c>
      <c r="F16" s="22" t="s">
        <v>3381</v>
      </c>
      <c r="G16" s="25" t="s">
        <v>27</v>
      </c>
      <c r="H16" s="25">
        <v>7</v>
      </c>
      <c r="I16" s="25" t="s">
        <v>27</v>
      </c>
      <c r="J16" s="25">
        <v>7</v>
      </c>
      <c r="K16" s="32"/>
      <c r="L16" s="32"/>
      <c r="M16" s="32"/>
      <c r="N16" s="90"/>
      <c r="O16" s="51" t="s">
        <v>4017</v>
      </c>
      <c r="P16" s="27">
        <f>IF(O16="H","I",IF(OR(O16="DC",O16="C",O16="V"),0,ROUND(SUMPRODUCT(G16:O16,$G$9:$O$9)/100,1)))</f>
        <v>0</v>
      </c>
      <c r="Q16" s="28" t="str">
        <f>IF(AND($P16&gt;=9,$P16&lt;=10),"A+","")&amp;IF(AND($P16&gt;=8.5,$P16&lt;=8.9),"A","")&amp;IF(AND($P16&gt;=8,$P16&lt;=8.4),"B+","")&amp;IF(AND($P16&gt;=7,$P16&lt;=7.9),"B","")&amp;IF(AND($P16&gt;=6.5,$P16&lt;=6.9),"C+","")&amp;IF(AND($P16&gt;=5.5,$P16&lt;=6.4),"C","")&amp;IF(AND($P16&gt;=5,$P16&lt;=5.4),"D+","")&amp;IF(AND($P16&gt;=4,$P16&lt;=4.9),"D","")&amp;IF(AND($P16&lt;4),"F","")</f>
        <v>F</v>
      </c>
      <c r="R16" s="29" t="str">
        <f>IF($P16&lt;4,"Kém",IF(AND($P16&gt;=4,$P16&lt;=5.4),"Trung bình yếu",IF(AND($P16&gt;=5.5,$P16&lt;=6.9),"Trung bình",IF(AND($P16&gt;=7,$P16&lt;=8.4),"Khá",IF(AND($P16&gt;=8.5,$P16&lt;=10),"Giỏi","")))))</f>
        <v>Kém</v>
      </c>
      <c r="S16" s="30" t="str">
        <f>IF(OR($G16=0,$H16=0,$I16=0,$J16=0),"Không đủ ĐKDT",IF(AND(O16=0,P16&gt;=4),"Không đạt",IF(O16="V", "Vắng", IF(O16="DC", "Đình chỉ thi",IF(O16="H", "Vắng có phép","")))))</f>
        <v>Vắng</v>
      </c>
      <c r="T16" s="31" t="str">
        <f t="array" ref="T16">IFERROR(VLOOKUP($C16&amp;$U16,CHOOSE({1,2},Data!$A$2:$A$5146&amp;Data!$B$2:$B$5146,Data!$C$2:$C$5146),2,0),"")</f>
        <v>605-A2</v>
      </c>
      <c r="U16" s="72" t="s">
        <v>3282</v>
      </c>
      <c r="V16" s="3" t="str">
        <f>IFERROR(LEFT($U16,LEN($U16)-3),"")</f>
        <v>ELE1319</v>
      </c>
      <c r="W16" s="3" t="str">
        <f>IFERROR(RIGHT($U16,2),"")</f>
        <v>09</v>
      </c>
      <c r="X16" s="53" t="str">
        <f>IF(S16="Không đủ ĐKDT","Học lại",IF(S16="Đình chỉ thi","Học lại",IF(AND(MID(F16,2,2)&lt;"12",S16="Vắng"),"Thi lại",IF(S16="Vắng có phép", "Thi lại",IF(AND((MID(F16,2,2)&lt;"12"),P16&lt;4.5),"Thi lại",IF(AND((MID(F16,2,2)&lt;"19"),P16&lt;4),"Học lại",IF(AND((MID(F16,2,2)&gt;"18"),P16&lt;4),"Thi lại",IF(AND(MID(F16,2,2)&gt;"18",O16=0),"Thi lại",IF(AND((MID(F16,2,2)&lt;"12"),O16=0),"Thi lại",IF(AND((MID(F16,2,2)&lt;"19"),(MID(F16,2,2)&gt;"11"),O16=0),"Học lại","Đạt"))))))))))</f>
        <v>Học lại</v>
      </c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spans="1:39" ht="17.25" customHeight="1">
      <c r="A17" s="1">
        <v>8</v>
      </c>
      <c r="B17" s="21">
        <f>IF(LEN(C17=0),SUBTOTAL(3,$C$10:C17),"")</f>
        <v>8</v>
      </c>
      <c r="C17" s="22" t="s">
        <v>1971</v>
      </c>
      <c r="D17" s="23" t="s">
        <v>3382</v>
      </c>
      <c r="E17" s="24" t="s">
        <v>3383</v>
      </c>
      <c r="F17" s="22" t="s">
        <v>3384</v>
      </c>
      <c r="G17" s="25" t="s">
        <v>27</v>
      </c>
      <c r="H17" s="25">
        <v>7</v>
      </c>
      <c r="I17" s="25" t="s">
        <v>27</v>
      </c>
      <c r="J17" s="25">
        <v>7</v>
      </c>
      <c r="K17" s="32"/>
      <c r="L17" s="32"/>
      <c r="M17" s="32"/>
      <c r="N17" s="90"/>
      <c r="O17" s="51">
        <v>4</v>
      </c>
      <c r="P17" s="27">
        <f>IF(O17="H","I",IF(OR(O17="DC",O17="C",O17="V"),0,ROUND(SUMPRODUCT(G17:O17,$G$9:$O$9)/100,1)))</f>
        <v>4.9000000000000004</v>
      </c>
      <c r="Q17" s="28" t="str">
        <f>IF(AND($P17&gt;=9,$P17&lt;=10),"A+","")&amp;IF(AND($P17&gt;=8.5,$P17&lt;=8.9),"A","")&amp;IF(AND($P17&gt;=8,$P17&lt;=8.4),"B+","")&amp;IF(AND($P17&gt;=7,$P17&lt;=7.9),"B","")&amp;IF(AND($P17&gt;=6.5,$P17&lt;=6.9),"C+","")&amp;IF(AND($P17&gt;=5.5,$P17&lt;=6.4),"C","")&amp;IF(AND($P17&gt;=5,$P17&lt;=5.4),"D+","")&amp;IF(AND($P17&gt;=4,$P17&lt;=4.9),"D","")&amp;IF(AND($P17&lt;4),"F","")</f>
        <v>D</v>
      </c>
      <c r="R17" s="29" t="str">
        <f>IF($P17&lt;4,"Kém",IF(AND($P17&gt;=4,$P17&lt;=5.4),"Trung bình yếu",IF(AND($P17&gt;=5.5,$P17&lt;=6.9),"Trung bình",IF(AND($P17&gt;=7,$P17&lt;=8.4),"Khá",IF(AND($P17&gt;=8.5,$P17&lt;=10),"Giỏi","")))))</f>
        <v>Trung bình yếu</v>
      </c>
      <c r="S17" s="30" t="str">
        <f>IF(OR($G17=0,$H17=0,$I17=0,$J17=0),"Không đủ ĐKDT",IF(AND(O17=0,P17&gt;=4),"Không đạt",IF(O17="V", "Vắng", IF(O17="DC", "Đình chỉ thi",IF(O17="H", "Vắng có phép","")))))</f>
        <v/>
      </c>
      <c r="T17" s="31" t="str">
        <f t="array" ref="T17">IFERROR(VLOOKUP($C17&amp;$U17,CHOOSE({1,2},Data!$A$2:$A$5146&amp;Data!$B$2:$B$5146,Data!$C$2:$C$5146),2,0),"")</f>
        <v>605-A2</v>
      </c>
      <c r="U17" s="72" t="s">
        <v>3282</v>
      </c>
      <c r="V17" s="3" t="str">
        <f>IFERROR(LEFT($U17,LEN($U17)-3),"")</f>
        <v>ELE1319</v>
      </c>
      <c r="W17" s="3" t="str">
        <f>IFERROR(RIGHT($U17,2),"")</f>
        <v>09</v>
      </c>
      <c r="X17" s="53" t="str">
        <f>IF(S17="Không đủ ĐKDT","Học lại",IF(S17="Đình chỉ thi","Học lại",IF(AND(MID(F17,2,2)&lt;"12",S17="Vắng"),"Thi lại",IF(S17="Vắng có phép", "Thi lại",IF(AND((MID(F17,2,2)&lt;"12"),P17&lt;4.5),"Thi lại",IF(AND((MID(F17,2,2)&lt;"19"),P17&lt;4),"Học lại",IF(AND((MID(F17,2,2)&gt;"18"),P17&lt;4),"Thi lại",IF(AND(MID(F17,2,2)&gt;"18",O17=0),"Thi lại",IF(AND((MID(F17,2,2)&lt;"12"),O17=0),"Thi lại",IF(AND((MID(F17,2,2)&lt;"19"),(MID(F17,2,2)&gt;"11"),O17=0),"Học lại","Đạt"))))))))))</f>
        <v>Đạt</v>
      </c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</row>
    <row r="18" spans="1:39" ht="17.25" customHeight="1">
      <c r="A18" s="1">
        <v>9</v>
      </c>
      <c r="B18" s="21">
        <f>IF(LEN(C18=0),SUBTOTAL(3,$C$10:C18),"")</f>
        <v>9</v>
      </c>
      <c r="C18" s="22" t="s">
        <v>1656</v>
      </c>
      <c r="D18" s="23" t="s">
        <v>3385</v>
      </c>
      <c r="E18" s="24" t="s">
        <v>3386</v>
      </c>
      <c r="F18" s="22" t="s">
        <v>3374</v>
      </c>
      <c r="G18" s="25" t="s">
        <v>27</v>
      </c>
      <c r="H18" s="25">
        <v>6</v>
      </c>
      <c r="I18" s="25" t="s">
        <v>27</v>
      </c>
      <c r="J18" s="25">
        <v>6</v>
      </c>
      <c r="K18" s="32"/>
      <c r="L18" s="32"/>
      <c r="M18" s="32"/>
      <c r="N18" s="90"/>
      <c r="O18" s="51">
        <v>3.5</v>
      </c>
      <c r="P18" s="27">
        <f>IF(O18="H","I",IF(OR(O18="DC",O18="C",O18="V"),0,ROUND(SUMPRODUCT(G18:O18,$G$9:$O$9)/100,1)))</f>
        <v>4.3</v>
      </c>
      <c r="Q18" s="28" t="str">
        <f>IF(AND($P18&gt;=9,$P18&lt;=10),"A+","")&amp;IF(AND($P18&gt;=8.5,$P18&lt;=8.9),"A","")&amp;IF(AND($P18&gt;=8,$P18&lt;=8.4),"B+","")&amp;IF(AND($P18&gt;=7,$P18&lt;=7.9),"B","")&amp;IF(AND($P18&gt;=6.5,$P18&lt;=6.9),"C+","")&amp;IF(AND($P18&gt;=5.5,$P18&lt;=6.4),"C","")&amp;IF(AND($P18&gt;=5,$P18&lt;=5.4),"D+","")&amp;IF(AND($P18&gt;=4,$P18&lt;=4.9),"D","")&amp;IF(AND($P18&lt;4),"F","")</f>
        <v>D</v>
      </c>
      <c r="R18" s="29" t="str">
        <f>IF($P18&lt;4,"Kém",IF(AND($P18&gt;=4,$P18&lt;=5.4),"Trung bình yếu",IF(AND($P18&gt;=5.5,$P18&lt;=6.9),"Trung bình",IF(AND($P18&gt;=7,$P18&lt;=8.4),"Khá",IF(AND($P18&gt;=8.5,$P18&lt;=10),"Giỏi","")))))</f>
        <v>Trung bình yếu</v>
      </c>
      <c r="S18" s="30" t="str">
        <f>IF(OR($G18=0,$H18=0,$I18=0,$J18=0),"Không đủ ĐKDT",IF(AND(O18=0,P18&gt;=4),"Không đạt",IF(O18="V", "Vắng", IF(O18="DC", "Đình chỉ thi",IF(O18="H", "Vắng có phép","")))))</f>
        <v/>
      </c>
      <c r="T18" s="31" t="str">
        <f t="array" ref="T18">IFERROR(VLOOKUP($C18&amp;$U18,CHOOSE({1,2},Data!$A$2:$A$5146&amp;Data!$B$2:$B$5146,Data!$C$2:$C$5146),2,0),"")</f>
        <v>605-A2</v>
      </c>
      <c r="U18" s="72" t="s">
        <v>3282</v>
      </c>
      <c r="V18" s="3" t="str">
        <f>IFERROR(LEFT($U18,LEN($U18)-3),"")</f>
        <v>ELE1319</v>
      </c>
      <c r="W18" s="3" t="str">
        <f>IFERROR(RIGHT($U18,2),"")</f>
        <v>09</v>
      </c>
      <c r="X18" s="53" t="str">
        <f>IF(S18="Không đủ ĐKDT","Học lại",IF(S18="Đình chỉ thi","Học lại",IF(AND(MID(F18,2,2)&lt;"12",S18="Vắng"),"Thi lại",IF(S18="Vắng có phép", "Thi lại",IF(AND((MID(F18,2,2)&lt;"12"),P18&lt;4.5),"Thi lại",IF(AND((MID(F18,2,2)&lt;"19"),P18&lt;4),"Học lại",IF(AND((MID(F18,2,2)&gt;"18"),P18&lt;4),"Thi lại",IF(AND(MID(F18,2,2)&gt;"18",O18=0),"Thi lại",IF(AND((MID(F18,2,2)&lt;"12"),O18=0),"Thi lại",IF(AND((MID(F18,2,2)&lt;"19"),(MID(F18,2,2)&gt;"11"),O18=0),"Học lại","Đạt"))))))))))</f>
        <v>Đạt</v>
      </c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</row>
    <row r="19" spans="1:39" ht="17.25" customHeight="1">
      <c r="A19" s="1">
        <v>10</v>
      </c>
      <c r="B19" s="21">
        <f>IF(LEN(C19=0),SUBTOTAL(3,$C$10:C19),"")</f>
        <v>10</v>
      </c>
      <c r="C19" s="22" t="s">
        <v>2115</v>
      </c>
      <c r="D19" s="23" t="s">
        <v>3387</v>
      </c>
      <c r="E19" s="24" t="s">
        <v>3388</v>
      </c>
      <c r="F19" s="22" t="s">
        <v>3370</v>
      </c>
      <c r="G19" s="25" t="s">
        <v>27</v>
      </c>
      <c r="H19" s="25">
        <v>10</v>
      </c>
      <c r="I19" s="25" t="s">
        <v>27</v>
      </c>
      <c r="J19" s="25">
        <v>10</v>
      </c>
      <c r="K19" s="32"/>
      <c r="L19" s="32"/>
      <c r="M19" s="32"/>
      <c r="N19" s="90"/>
      <c r="O19" s="51">
        <v>7.5</v>
      </c>
      <c r="P19" s="27">
        <f>IF(O19="H","I",IF(OR(O19="DC",O19="C",O19="V"),0,ROUND(SUMPRODUCT(G19:O19,$G$9:$O$9)/100,1)))</f>
        <v>8.3000000000000007</v>
      </c>
      <c r="Q19" s="28" t="str">
        <f>IF(AND($P19&gt;=9,$P19&lt;=10),"A+","")&amp;IF(AND($P19&gt;=8.5,$P19&lt;=8.9),"A","")&amp;IF(AND($P19&gt;=8,$P19&lt;=8.4),"B+","")&amp;IF(AND($P19&gt;=7,$P19&lt;=7.9),"B","")&amp;IF(AND($P19&gt;=6.5,$P19&lt;=6.9),"C+","")&amp;IF(AND($P19&gt;=5.5,$P19&lt;=6.4),"C","")&amp;IF(AND($P19&gt;=5,$P19&lt;=5.4),"D+","")&amp;IF(AND($P19&gt;=4,$P19&lt;=4.9),"D","")&amp;IF(AND($P19&lt;4),"F","")</f>
        <v>B+</v>
      </c>
      <c r="R19" s="29" t="str">
        <f>IF($P19&lt;4,"Kém",IF(AND($P19&gt;=4,$P19&lt;=5.4),"Trung bình yếu",IF(AND($P19&gt;=5.5,$P19&lt;=6.9),"Trung bình",IF(AND($P19&gt;=7,$P19&lt;=8.4),"Khá",IF(AND($P19&gt;=8.5,$P19&lt;=10),"Giỏi","")))))</f>
        <v>Khá</v>
      </c>
      <c r="S19" s="30" t="str">
        <f>IF(OR($G19=0,$H19=0,$I19=0,$J19=0),"Không đủ ĐKDT",IF(AND(O19=0,P19&gt;=4),"Không đạt",IF(O19="V", "Vắng", IF(O19="DC", "Đình chỉ thi",IF(O19="H", "Vắng có phép","")))))</f>
        <v/>
      </c>
      <c r="T19" s="31" t="str">
        <f t="array" ref="T19">IFERROR(VLOOKUP($C19&amp;$U19,CHOOSE({1,2},Data!$A$2:$A$5146&amp;Data!$B$2:$B$5146,Data!$C$2:$C$5146),2,0),"")</f>
        <v>605-A2</v>
      </c>
      <c r="U19" s="72" t="s">
        <v>3282</v>
      </c>
      <c r="V19" s="3" t="str">
        <f>IFERROR(LEFT($U19,LEN($U19)-3),"")</f>
        <v>ELE1319</v>
      </c>
      <c r="W19" s="3" t="str">
        <f>IFERROR(RIGHT($U19,2),"")</f>
        <v>09</v>
      </c>
      <c r="X19" s="53" t="str">
        <f>IF(S19="Không đủ ĐKDT","Học lại",IF(S19="Đình chỉ thi","Học lại",IF(AND(MID(F19,2,2)&lt;"12",S19="Vắng"),"Thi lại",IF(S19="Vắng có phép", "Thi lại",IF(AND((MID(F19,2,2)&lt;"12"),P19&lt;4.5),"Thi lại",IF(AND((MID(F19,2,2)&lt;"19"),P19&lt;4),"Học lại",IF(AND((MID(F19,2,2)&gt;"18"),P19&lt;4),"Thi lại",IF(AND(MID(F19,2,2)&gt;"18",O19=0),"Thi lại",IF(AND((MID(F19,2,2)&lt;"12"),O19=0),"Thi lại",IF(AND((MID(F19,2,2)&lt;"19"),(MID(F19,2,2)&gt;"11"),O19=0),"Học lại","Đạt"))))))))))</f>
        <v>Đạt</v>
      </c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</row>
    <row r="20" spans="1:39" ht="17.25" customHeight="1">
      <c r="A20" s="1">
        <v>11</v>
      </c>
      <c r="B20" s="21">
        <f>IF(LEN(C20=0),SUBTOTAL(3,$C$10:C20),"")</f>
        <v>11</v>
      </c>
      <c r="C20" s="22" t="s">
        <v>2171</v>
      </c>
      <c r="D20" s="23" t="s">
        <v>3389</v>
      </c>
      <c r="E20" s="24" t="s">
        <v>3390</v>
      </c>
      <c r="F20" s="22" t="s">
        <v>3391</v>
      </c>
      <c r="G20" s="25" t="s">
        <v>27</v>
      </c>
      <c r="H20" s="25">
        <v>7</v>
      </c>
      <c r="I20" s="25" t="s">
        <v>27</v>
      </c>
      <c r="J20" s="25">
        <v>7</v>
      </c>
      <c r="K20" s="32"/>
      <c r="L20" s="32"/>
      <c r="M20" s="32"/>
      <c r="N20" s="90"/>
      <c r="O20" s="51">
        <v>1</v>
      </c>
      <c r="P20" s="27">
        <f>IF(O20="H","I",IF(OR(O20="DC",O20="C",O20="V"),0,ROUND(SUMPRODUCT(G20:O20,$G$9:$O$9)/100,1)))</f>
        <v>2.8</v>
      </c>
      <c r="Q20" s="28" t="str">
        <f>IF(AND($P20&gt;=9,$P20&lt;=10),"A+","")&amp;IF(AND($P20&gt;=8.5,$P20&lt;=8.9),"A","")&amp;IF(AND($P20&gt;=8,$P20&lt;=8.4),"B+","")&amp;IF(AND($P20&gt;=7,$P20&lt;=7.9),"B","")&amp;IF(AND($P20&gt;=6.5,$P20&lt;=6.9),"C+","")&amp;IF(AND($P20&gt;=5.5,$P20&lt;=6.4),"C","")&amp;IF(AND($P20&gt;=5,$P20&lt;=5.4),"D+","")&amp;IF(AND($P20&gt;=4,$P20&lt;=4.9),"D","")&amp;IF(AND($P20&lt;4),"F","")</f>
        <v>F</v>
      </c>
      <c r="R20" s="29" t="str">
        <f>IF($P20&lt;4,"Kém",IF(AND($P20&gt;=4,$P20&lt;=5.4),"Trung bình yếu",IF(AND($P20&gt;=5.5,$P20&lt;=6.9),"Trung bình",IF(AND($P20&gt;=7,$P20&lt;=8.4),"Khá",IF(AND($P20&gt;=8.5,$P20&lt;=10),"Giỏi","")))))</f>
        <v>Kém</v>
      </c>
      <c r="S20" s="30" t="str">
        <f>IF(OR($G20=0,$H20=0,$I20=0,$J20=0),"Không đủ ĐKDT",IF(AND(O20=0,P20&gt;=4),"Không đạt",IF(O20="V", "Vắng", IF(O20="DC", "Đình chỉ thi",IF(O20="H", "Vắng có phép","")))))</f>
        <v/>
      </c>
      <c r="T20" s="31" t="str">
        <f t="array" ref="T20">IFERROR(VLOOKUP($C20&amp;$U20,CHOOSE({1,2},Data!$A$2:$A$5146&amp;Data!$B$2:$B$5146,Data!$C$2:$C$5146),2,0),"")</f>
        <v>605-A2</v>
      </c>
      <c r="U20" s="72" t="s">
        <v>3282</v>
      </c>
      <c r="V20" s="3" t="str">
        <f>IFERROR(LEFT($U20,LEN($U20)-3),"")</f>
        <v>ELE1319</v>
      </c>
      <c r="W20" s="3" t="str">
        <f>IFERROR(RIGHT($U20,2),"")</f>
        <v>09</v>
      </c>
      <c r="X20" s="53" t="str">
        <f>IF(S20="Không đủ ĐKDT","Học lại",IF(S20="Đình chỉ thi","Học lại",IF(AND(MID(F20,2,2)&lt;"12",S20="Vắng"),"Thi lại",IF(S20="Vắng có phép", "Thi lại",IF(AND((MID(F20,2,2)&lt;"12"),P20&lt;4.5),"Thi lại",IF(AND((MID(F20,2,2)&lt;"19"),P20&lt;4),"Học lại",IF(AND((MID(F20,2,2)&gt;"18"),P20&lt;4),"Thi lại",IF(AND(MID(F20,2,2)&gt;"18",O20=0),"Thi lại",IF(AND((MID(F20,2,2)&lt;"12"),O20=0),"Thi lại",IF(AND((MID(F20,2,2)&lt;"19"),(MID(F20,2,2)&gt;"11"),O20=0),"Học lại","Đạt"))))))))))</f>
        <v>Học lại</v>
      </c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</row>
    <row r="21" spans="1:39" ht="17.25" customHeight="1">
      <c r="A21" s="1">
        <v>12</v>
      </c>
      <c r="B21" s="21">
        <f>IF(LEN(C21=0),SUBTOTAL(3,$C$10:C21),"")</f>
        <v>12</v>
      </c>
      <c r="C21" s="22" t="s">
        <v>2978</v>
      </c>
      <c r="D21" s="23" t="s">
        <v>3392</v>
      </c>
      <c r="E21" s="24" t="s">
        <v>3393</v>
      </c>
      <c r="F21" s="22" t="s">
        <v>3391</v>
      </c>
      <c r="G21" s="25" t="s">
        <v>27</v>
      </c>
      <c r="H21" s="25">
        <v>5</v>
      </c>
      <c r="I21" s="25" t="s">
        <v>27</v>
      </c>
      <c r="J21" s="25">
        <v>5</v>
      </c>
      <c r="K21" s="32"/>
      <c r="L21" s="32"/>
      <c r="M21" s="32"/>
      <c r="N21" s="90"/>
      <c r="O21" s="51">
        <v>1.5</v>
      </c>
      <c r="P21" s="27">
        <f>IF(O21="H","I",IF(OR(O21="DC",O21="C",O21="V"),0,ROUND(SUMPRODUCT(G21:O21,$G$9:$O$9)/100,1)))</f>
        <v>2.6</v>
      </c>
      <c r="Q21" s="28" t="str">
        <f>IF(AND($P21&gt;=9,$P21&lt;=10),"A+","")&amp;IF(AND($P21&gt;=8.5,$P21&lt;=8.9),"A","")&amp;IF(AND($P21&gt;=8,$P21&lt;=8.4),"B+","")&amp;IF(AND($P21&gt;=7,$P21&lt;=7.9),"B","")&amp;IF(AND($P21&gt;=6.5,$P21&lt;=6.9),"C+","")&amp;IF(AND($P21&gt;=5.5,$P21&lt;=6.4),"C","")&amp;IF(AND($P21&gt;=5,$P21&lt;=5.4),"D+","")&amp;IF(AND($P21&gt;=4,$P21&lt;=4.9),"D","")&amp;IF(AND($P21&lt;4),"F","")</f>
        <v>F</v>
      </c>
      <c r="R21" s="29" t="str">
        <f>IF($P21&lt;4,"Kém",IF(AND($P21&gt;=4,$P21&lt;=5.4),"Trung bình yếu",IF(AND($P21&gt;=5.5,$P21&lt;=6.9),"Trung bình",IF(AND($P21&gt;=7,$P21&lt;=8.4),"Khá",IF(AND($P21&gt;=8.5,$P21&lt;=10),"Giỏi","")))))</f>
        <v>Kém</v>
      </c>
      <c r="S21" s="30" t="str">
        <f>IF(OR($G21=0,$H21=0,$I21=0,$J21=0),"Không đủ ĐKDT",IF(AND(O21=0,P21&gt;=4),"Không đạt",IF(O21="V", "Vắng", IF(O21="DC", "Đình chỉ thi",IF(O21="H", "Vắng có phép","")))))</f>
        <v/>
      </c>
      <c r="T21" s="31" t="str">
        <f t="array" ref="T21">IFERROR(VLOOKUP($C21&amp;$U21,CHOOSE({1,2},Data!$A$2:$A$5146&amp;Data!$B$2:$B$5146,Data!$C$2:$C$5146),2,0),"")</f>
        <v>605-A2</v>
      </c>
      <c r="U21" s="72" t="s">
        <v>3282</v>
      </c>
      <c r="V21" s="3" t="str">
        <f>IFERROR(LEFT($U21,LEN($U21)-3),"")</f>
        <v>ELE1319</v>
      </c>
      <c r="W21" s="3" t="str">
        <f>IFERROR(RIGHT($U21,2),"")</f>
        <v>09</v>
      </c>
      <c r="X21" s="53" t="str">
        <f>IF(S21="Không đủ ĐKDT","Học lại",IF(S21="Đình chỉ thi","Học lại",IF(AND(MID(F21,2,2)&lt;"12",S21="Vắng"),"Thi lại",IF(S21="Vắng có phép", "Thi lại",IF(AND((MID(F21,2,2)&lt;"12"),P21&lt;4.5),"Thi lại",IF(AND((MID(F21,2,2)&lt;"19"),P21&lt;4),"Học lại",IF(AND((MID(F21,2,2)&gt;"18"),P21&lt;4),"Thi lại",IF(AND(MID(F21,2,2)&gt;"18",O21=0),"Thi lại",IF(AND((MID(F21,2,2)&lt;"12"),O21=0),"Thi lại",IF(AND((MID(F21,2,2)&lt;"19"),(MID(F21,2,2)&gt;"11"),O21=0),"Học lại","Đạt"))))))))))</f>
        <v>Học lại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</row>
    <row r="22" spans="1:39" ht="17.25" customHeight="1">
      <c r="A22" s="1">
        <v>13</v>
      </c>
      <c r="B22" s="21">
        <f>IF(LEN(C22=0),SUBTOTAL(3,$C$10:C22),"")</f>
        <v>13</v>
      </c>
      <c r="C22" s="22" t="s">
        <v>2979</v>
      </c>
      <c r="D22" s="23" t="s">
        <v>3394</v>
      </c>
      <c r="E22" s="24" t="s">
        <v>3393</v>
      </c>
      <c r="F22" s="22" t="s">
        <v>3368</v>
      </c>
      <c r="G22" s="25" t="s">
        <v>27</v>
      </c>
      <c r="H22" s="25">
        <v>6</v>
      </c>
      <c r="I22" s="25" t="s">
        <v>27</v>
      </c>
      <c r="J22" s="25">
        <v>6</v>
      </c>
      <c r="K22" s="32"/>
      <c r="L22" s="32"/>
      <c r="M22" s="32"/>
      <c r="N22" s="90"/>
      <c r="O22" s="51">
        <v>4</v>
      </c>
      <c r="P22" s="27">
        <f>IF(O22="H","I",IF(OR(O22="DC",O22="C",O22="V"),0,ROUND(SUMPRODUCT(G22:O22,$G$9:$O$9)/100,1)))</f>
        <v>4.5999999999999996</v>
      </c>
      <c r="Q22" s="28" t="str">
        <f>IF(AND($P22&gt;=9,$P22&lt;=10),"A+","")&amp;IF(AND($P22&gt;=8.5,$P22&lt;=8.9),"A","")&amp;IF(AND($P22&gt;=8,$P22&lt;=8.4),"B+","")&amp;IF(AND($P22&gt;=7,$P22&lt;=7.9),"B","")&amp;IF(AND($P22&gt;=6.5,$P22&lt;=6.9),"C+","")&amp;IF(AND($P22&gt;=5.5,$P22&lt;=6.4),"C","")&amp;IF(AND($P22&gt;=5,$P22&lt;=5.4),"D+","")&amp;IF(AND($P22&gt;=4,$P22&lt;=4.9),"D","")&amp;IF(AND($P22&lt;4),"F","")</f>
        <v>D</v>
      </c>
      <c r="R22" s="29" t="str">
        <f>IF($P22&lt;4,"Kém",IF(AND($P22&gt;=4,$P22&lt;=5.4),"Trung bình yếu",IF(AND($P22&gt;=5.5,$P22&lt;=6.9),"Trung bình",IF(AND($P22&gt;=7,$P22&lt;=8.4),"Khá",IF(AND($P22&gt;=8.5,$P22&lt;=10),"Giỏi","")))))</f>
        <v>Trung bình yếu</v>
      </c>
      <c r="S22" s="30" t="str">
        <f>IF(OR($G22=0,$H22=0,$I22=0,$J22=0),"Không đủ ĐKDT",IF(AND(O22=0,P22&gt;=4),"Không đạt",IF(O22="V", "Vắng", IF(O22="DC", "Đình chỉ thi",IF(O22="H", "Vắng có phép","")))))</f>
        <v/>
      </c>
      <c r="T22" s="31" t="str">
        <f t="array" ref="T22">IFERROR(VLOOKUP($C22&amp;$U22,CHOOSE({1,2},Data!$A$2:$A$5146&amp;Data!$B$2:$B$5146,Data!$C$2:$C$5146),2,0),"")</f>
        <v>605-A2</v>
      </c>
      <c r="U22" s="72" t="s">
        <v>3282</v>
      </c>
      <c r="V22" s="3" t="str">
        <f>IFERROR(LEFT($U22,LEN($U22)-3),"")</f>
        <v>ELE1319</v>
      </c>
      <c r="W22" s="3" t="str">
        <f>IFERROR(RIGHT($U22,2),"")</f>
        <v>09</v>
      </c>
      <c r="X22" s="53" t="str">
        <f>IF(S22="Không đủ ĐKDT","Học lại",IF(S22="Đình chỉ thi","Học lại",IF(AND(MID(F22,2,2)&lt;"12",S22="Vắng"),"Thi lại",IF(S22="Vắng có phép", "Thi lại",IF(AND((MID(F22,2,2)&lt;"12"),P22&lt;4.5),"Thi lại",IF(AND((MID(F22,2,2)&lt;"19"),P22&lt;4),"Học lại",IF(AND((MID(F22,2,2)&gt;"18"),P22&lt;4),"Thi lại",IF(AND(MID(F22,2,2)&gt;"18",O22=0),"Thi lại",IF(AND((MID(F22,2,2)&lt;"12"),O22=0),"Thi lại",IF(AND((MID(F22,2,2)&lt;"19"),(MID(F22,2,2)&gt;"11"),O22=0),"Học lại","Đạt"))))))))))</f>
        <v>Đạt</v>
      </c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</row>
    <row r="23" spans="1:39" ht="17.25" customHeight="1">
      <c r="A23" s="1">
        <v>14</v>
      </c>
      <c r="B23" s="21">
        <f>IF(LEN(C23=0),SUBTOTAL(3,$C$10:C23),"")</f>
        <v>14</v>
      </c>
      <c r="C23" s="22" t="s">
        <v>2264</v>
      </c>
      <c r="D23" s="23" t="s">
        <v>3395</v>
      </c>
      <c r="E23" s="24" t="s">
        <v>3393</v>
      </c>
      <c r="F23" s="22" t="s">
        <v>3368</v>
      </c>
      <c r="G23" s="25" t="s">
        <v>27</v>
      </c>
      <c r="H23" s="25">
        <v>6</v>
      </c>
      <c r="I23" s="25" t="s">
        <v>27</v>
      </c>
      <c r="J23" s="25">
        <v>6</v>
      </c>
      <c r="K23" s="32"/>
      <c r="L23" s="32"/>
      <c r="M23" s="32"/>
      <c r="N23" s="90"/>
      <c r="O23" s="51">
        <v>6</v>
      </c>
      <c r="P23" s="27">
        <f>IF(O23="H","I",IF(OR(O23="DC",O23="C",O23="V"),0,ROUND(SUMPRODUCT(G23:O23,$G$9:$O$9)/100,1)))</f>
        <v>6</v>
      </c>
      <c r="Q23" s="28" t="str">
        <f>IF(AND($P23&gt;=9,$P23&lt;=10),"A+","")&amp;IF(AND($P23&gt;=8.5,$P23&lt;=8.9),"A","")&amp;IF(AND($P23&gt;=8,$P23&lt;=8.4),"B+","")&amp;IF(AND($P23&gt;=7,$P23&lt;=7.9),"B","")&amp;IF(AND($P23&gt;=6.5,$P23&lt;=6.9),"C+","")&amp;IF(AND($P23&gt;=5.5,$P23&lt;=6.4),"C","")&amp;IF(AND($P23&gt;=5,$P23&lt;=5.4),"D+","")&amp;IF(AND($P23&gt;=4,$P23&lt;=4.9),"D","")&amp;IF(AND($P23&lt;4),"F","")</f>
        <v>C</v>
      </c>
      <c r="R23" s="29" t="str">
        <f>IF($P23&lt;4,"Kém",IF(AND($P23&gt;=4,$P23&lt;=5.4),"Trung bình yếu",IF(AND($P23&gt;=5.5,$P23&lt;=6.9),"Trung bình",IF(AND($P23&gt;=7,$P23&lt;=8.4),"Khá",IF(AND($P23&gt;=8.5,$P23&lt;=10),"Giỏi","")))))</f>
        <v>Trung bình</v>
      </c>
      <c r="S23" s="30" t="str">
        <f>IF(OR($G23=0,$H23=0,$I23=0,$J23=0),"Không đủ ĐKDT",IF(AND(O23=0,P23&gt;=4),"Không đạt",IF(O23="V", "Vắng", IF(O23="DC", "Đình chỉ thi",IF(O23="H", "Vắng có phép","")))))</f>
        <v/>
      </c>
      <c r="T23" s="31" t="str">
        <f t="array" ref="T23">IFERROR(VLOOKUP($C23&amp;$U23,CHOOSE({1,2},Data!$A$2:$A$5146&amp;Data!$B$2:$B$5146,Data!$C$2:$C$5146),2,0),"")</f>
        <v>605-A2</v>
      </c>
      <c r="U23" s="72" t="s">
        <v>3282</v>
      </c>
      <c r="V23" s="3" t="str">
        <f>IFERROR(LEFT($U23,LEN($U23)-3),"")</f>
        <v>ELE1319</v>
      </c>
      <c r="W23" s="3" t="str">
        <f>IFERROR(RIGHT($U23,2),"")</f>
        <v>09</v>
      </c>
      <c r="X23" s="53" t="str">
        <f>IF(S23="Không đủ ĐKDT","Học lại",IF(S23="Đình chỉ thi","Học lại",IF(AND(MID(F23,2,2)&lt;"12",S23="Vắng"),"Thi lại",IF(S23="Vắng có phép", "Thi lại",IF(AND((MID(F23,2,2)&lt;"12"),P23&lt;4.5),"Thi lại",IF(AND((MID(F23,2,2)&lt;"19"),P23&lt;4),"Học lại",IF(AND((MID(F23,2,2)&gt;"18"),P23&lt;4),"Thi lại",IF(AND(MID(F23,2,2)&gt;"18",O23=0),"Thi lại",IF(AND((MID(F23,2,2)&lt;"12"),O23=0),"Thi lại",IF(AND((MID(F23,2,2)&lt;"19"),(MID(F23,2,2)&gt;"11"),O23=0),"Học lại","Đạt"))))))))))</f>
        <v>Đạt</v>
      </c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</row>
    <row r="24" spans="1:39" ht="17.25" customHeight="1">
      <c r="A24" s="1">
        <v>15</v>
      </c>
      <c r="B24" s="21">
        <f>IF(LEN(C24=0),SUBTOTAL(3,$C$10:C24),"")</f>
        <v>15</v>
      </c>
      <c r="C24" s="22" t="s">
        <v>411</v>
      </c>
      <c r="D24" s="23" t="s">
        <v>3396</v>
      </c>
      <c r="E24" s="24" t="s">
        <v>3397</v>
      </c>
      <c r="F24" s="22" t="s">
        <v>3398</v>
      </c>
      <c r="G24" s="25" t="s">
        <v>27</v>
      </c>
      <c r="H24" s="25">
        <v>4</v>
      </c>
      <c r="I24" s="25" t="s">
        <v>27</v>
      </c>
      <c r="J24" s="25">
        <v>4</v>
      </c>
      <c r="K24" s="32"/>
      <c r="L24" s="32"/>
      <c r="M24" s="32"/>
      <c r="N24" s="90"/>
      <c r="O24" s="51">
        <v>5</v>
      </c>
      <c r="P24" s="27">
        <f>IF(O24="H","I",IF(OR(O24="DC",O24="C",O24="V"),0,ROUND(SUMPRODUCT(G24:O24,$G$9:$O$9)/100,1)))</f>
        <v>4.7</v>
      </c>
      <c r="Q24" s="28" t="str">
        <f>IF(AND($P24&gt;=9,$P24&lt;=10),"A+","")&amp;IF(AND($P24&gt;=8.5,$P24&lt;=8.9),"A","")&amp;IF(AND($P24&gt;=8,$P24&lt;=8.4),"B+","")&amp;IF(AND($P24&gt;=7,$P24&lt;=7.9),"B","")&amp;IF(AND($P24&gt;=6.5,$P24&lt;=6.9),"C+","")&amp;IF(AND($P24&gt;=5.5,$P24&lt;=6.4),"C","")&amp;IF(AND($P24&gt;=5,$P24&lt;=5.4),"D+","")&amp;IF(AND($P24&gt;=4,$P24&lt;=4.9),"D","")&amp;IF(AND($P24&lt;4),"F","")</f>
        <v>D</v>
      </c>
      <c r="R24" s="29" t="str">
        <f>IF($P24&lt;4,"Kém",IF(AND($P24&gt;=4,$P24&lt;=5.4),"Trung bình yếu",IF(AND($P24&gt;=5.5,$P24&lt;=6.9),"Trung bình",IF(AND($P24&gt;=7,$P24&lt;=8.4),"Khá",IF(AND($P24&gt;=8.5,$P24&lt;=10),"Giỏi","")))))</f>
        <v>Trung bình yếu</v>
      </c>
      <c r="S24" s="30" t="str">
        <f>IF(OR($G24=0,$H24=0,$I24=0,$J24=0),"Không đủ ĐKDT",IF(AND(O24=0,P24&gt;=4),"Không đạt",IF(O24="V", "Vắng", IF(O24="DC", "Đình chỉ thi",IF(O24="H", "Vắng có phép","")))))</f>
        <v/>
      </c>
      <c r="T24" s="31" t="str">
        <f t="array" ref="T24">IFERROR(VLOOKUP($C24&amp;$U24,CHOOSE({1,2},Data!$A$2:$A$5146&amp;Data!$B$2:$B$5146,Data!$C$2:$C$5146),2,0),"")</f>
        <v>605-A2</v>
      </c>
      <c r="U24" s="72" t="s">
        <v>3282</v>
      </c>
      <c r="V24" s="3" t="str">
        <f>IFERROR(LEFT($U24,LEN($U24)-3),"")</f>
        <v>ELE1319</v>
      </c>
      <c r="W24" s="3" t="str">
        <f>IFERROR(RIGHT($U24,2),"")</f>
        <v>09</v>
      </c>
      <c r="X24" s="53" t="str">
        <f>IF(S24="Không đủ ĐKDT","Học lại",IF(S24="Đình chỉ thi","Học lại",IF(AND(MID(F24,2,2)&lt;"12",S24="Vắng"),"Thi lại",IF(S24="Vắng có phép", "Thi lại",IF(AND((MID(F24,2,2)&lt;"12"),P24&lt;4.5),"Thi lại",IF(AND((MID(F24,2,2)&lt;"19"),P24&lt;4),"Học lại",IF(AND((MID(F24,2,2)&gt;"18"),P24&lt;4),"Thi lại",IF(AND(MID(F24,2,2)&gt;"18",O24=0),"Thi lại",IF(AND((MID(F24,2,2)&lt;"12"),O24=0),"Thi lại",IF(AND((MID(F24,2,2)&lt;"19"),(MID(F24,2,2)&gt;"11"),O24=0),"Học lại","Đạt"))))))))))</f>
        <v>Đạt</v>
      </c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</row>
    <row r="25" spans="1:39" ht="17.25" customHeight="1">
      <c r="A25" s="1">
        <v>16</v>
      </c>
      <c r="B25" s="21">
        <f>IF(LEN(C25=0),SUBTOTAL(3,$C$10:C25),"")</f>
        <v>16</v>
      </c>
      <c r="C25" s="22" t="s">
        <v>1975</v>
      </c>
      <c r="D25" s="23" t="s">
        <v>3399</v>
      </c>
      <c r="E25" s="24" t="s">
        <v>3397</v>
      </c>
      <c r="F25" s="22" t="s">
        <v>3372</v>
      </c>
      <c r="G25" s="25" t="s">
        <v>27</v>
      </c>
      <c r="H25" s="25">
        <v>6</v>
      </c>
      <c r="I25" s="25" t="s">
        <v>27</v>
      </c>
      <c r="J25" s="25">
        <v>6</v>
      </c>
      <c r="K25" s="32"/>
      <c r="L25" s="32"/>
      <c r="M25" s="32"/>
      <c r="N25" s="90"/>
      <c r="O25" s="51">
        <v>4</v>
      </c>
      <c r="P25" s="27">
        <f>IF(O25="H","I",IF(OR(O25="DC",O25="C",O25="V"),0,ROUND(SUMPRODUCT(G25:O25,$G$9:$O$9)/100,1)))</f>
        <v>4.5999999999999996</v>
      </c>
      <c r="Q25" s="28" t="str">
        <f>IF(AND($P25&gt;=9,$P25&lt;=10),"A+","")&amp;IF(AND($P25&gt;=8.5,$P25&lt;=8.9),"A","")&amp;IF(AND($P25&gt;=8,$P25&lt;=8.4),"B+","")&amp;IF(AND($P25&gt;=7,$P25&lt;=7.9),"B","")&amp;IF(AND($P25&gt;=6.5,$P25&lt;=6.9),"C+","")&amp;IF(AND($P25&gt;=5.5,$P25&lt;=6.4),"C","")&amp;IF(AND($P25&gt;=5,$P25&lt;=5.4),"D+","")&amp;IF(AND($P25&gt;=4,$P25&lt;=4.9),"D","")&amp;IF(AND($P25&lt;4),"F","")</f>
        <v>D</v>
      </c>
      <c r="R25" s="29" t="str">
        <f>IF($P25&lt;4,"Kém",IF(AND($P25&gt;=4,$P25&lt;=5.4),"Trung bình yếu",IF(AND($P25&gt;=5.5,$P25&lt;=6.9),"Trung bình",IF(AND($P25&gt;=7,$P25&lt;=8.4),"Khá",IF(AND($P25&gt;=8.5,$P25&lt;=10),"Giỏi","")))))</f>
        <v>Trung bình yếu</v>
      </c>
      <c r="S25" s="30" t="str">
        <f>IF(OR($G25=0,$H25=0,$I25=0,$J25=0),"Không đủ ĐKDT",IF(AND(O25=0,P25&gt;=4),"Không đạt",IF(O25="V", "Vắng", IF(O25="DC", "Đình chỉ thi",IF(O25="H", "Vắng có phép","")))))</f>
        <v/>
      </c>
      <c r="T25" s="31" t="str">
        <f t="array" ref="T25">IFERROR(VLOOKUP($C25&amp;$U25,CHOOSE({1,2},Data!$A$2:$A$5146&amp;Data!$B$2:$B$5146,Data!$C$2:$C$5146),2,0),"")</f>
        <v>605-A2</v>
      </c>
      <c r="U25" s="72" t="s">
        <v>3282</v>
      </c>
      <c r="V25" s="3" t="str">
        <f>IFERROR(LEFT($U25,LEN($U25)-3),"")</f>
        <v>ELE1319</v>
      </c>
      <c r="W25" s="3" t="str">
        <f>IFERROR(RIGHT($U25,2),"")</f>
        <v>09</v>
      </c>
      <c r="X25" s="53" t="str">
        <f>IF(S25="Không đủ ĐKDT","Học lại",IF(S25="Đình chỉ thi","Học lại",IF(AND(MID(F25,2,2)&lt;"12",S25="Vắng"),"Thi lại",IF(S25="Vắng có phép", "Thi lại",IF(AND((MID(F25,2,2)&lt;"12"),P25&lt;4.5),"Thi lại",IF(AND((MID(F25,2,2)&lt;"19"),P25&lt;4),"Học lại",IF(AND((MID(F25,2,2)&gt;"18"),P25&lt;4),"Thi lại",IF(AND(MID(F25,2,2)&gt;"18",O25=0),"Thi lại",IF(AND((MID(F25,2,2)&lt;"12"),O25=0),"Thi lại",IF(AND((MID(F25,2,2)&lt;"19"),(MID(F25,2,2)&gt;"11"),O25=0),"Học lại","Đạt"))))))))))</f>
        <v>Đạt</v>
      </c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</row>
    <row r="26" spans="1:39" ht="17.25" customHeight="1">
      <c r="A26" s="1">
        <v>17</v>
      </c>
      <c r="B26" s="21">
        <f>IF(LEN(C26=0),SUBTOTAL(3,$C$10:C26),"")</f>
        <v>17</v>
      </c>
      <c r="C26" s="22" t="s">
        <v>1657</v>
      </c>
      <c r="D26" s="23" t="s">
        <v>3400</v>
      </c>
      <c r="E26" s="24" t="s">
        <v>3397</v>
      </c>
      <c r="F26" s="22" t="s">
        <v>3374</v>
      </c>
      <c r="G26" s="25" t="s">
        <v>27</v>
      </c>
      <c r="H26" s="25">
        <v>7</v>
      </c>
      <c r="I26" s="25" t="s">
        <v>27</v>
      </c>
      <c r="J26" s="25">
        <v>7</v>
      </c>
      <c r="K26" s="32"/>
      <c r="L26" s="32"/>
      <c r="M26" s="32"/>
      <c r="N26" s="90"/>
      <c r="O26" s="51">
        <v>3</v>
      </c>
      <c r="P26" s="27">
        <f>IF(O26="H","I",IF(OR(O26="DC",O26="C",O26="V"),0,ROUND(SUMPRODUCT(G26:O26,$G$9:$O$9)/100,1)))</f>
        <v>4.2</v>
      </c>
      <c r="Q26" s="28" t="str">
        <f>IF(AND($P26&gt;=9,$P26&lt;=10),"A+","")&amp;IF(AND($P26&gt;=8.5,$P26&lt;=8.9),"A","")&amp;IF(AND($P26&gt;=8,$P26&lt;=8.4),"B+","")&amp;IF(AND($P26&gt;=7,$P26&lt;=7.9),"B","")&amp;IF(AND($P26&gt;=6.5,$P26&lt;=6.9),"C+","")&amp;IF(AND($P26&gt;=5.5,$P26&lt;=6.4),"C","")&amp;IF(AND($P26&gt;=5,$P26&lt;=5.4),"D+","")&amp;IF(AND($P26&gt;=4,$P26&lt;=4.9),"D","")&amp;IF(AND($P26&lt;4),"F","")</f>
        <v>D</v>
      </c>
      <c r="R26" s="29" t="str">
        <f>IF($P26&lt;4,"Kém",IF(AND($P26&gt;=4,$P26&lt;=5.4),"Trung bình yếu",IF(AND($P26&gt;=5.5,$P26&lt;=6.9),"Trung bình",IF(AND($P26&gt;=7,$P26&lt;=8.4),"Khá",IF(AND($P26&gt;=8.5,$P26&lt;=10),"Giỏi","")))))</f>
        <v>Trung bình yếu</v>
      </c>
      <c r="S26" s="30" t="str">
        <f>IF(OR($G26=0,$H26=0,$I26=0,$J26=0),"Không đủ ĐKDT",IF(AND(O26=0,P26&gt;=4),"Không đạt",IF(O26="V", "Vắng", IF(O26="DC", "Đình chỉ thi",IF(O26="H", "Vắng có phép","")))))</f>
        <v/>
      </c>
      <c r="T26" s="31" t="str">
        <f t="array" ref="T26">IFERROR(VLOOKUP($C26&amp;$U26,CHOOSE({1,2},Data!$A$2:$A$5146&amp;Data!$B$2:$B$5146,Data!$C$2:$C$5146),2,0),"")</f>
        <v>605-A2</v>
      </c>
      <c r="U26" s="72" t="s">
        <v>3282</v>
      </c>
      <c r="V26" s="3" t="str">
        <f>IFERROR(LEFT($U26,LEN($U26)-3),"")</f>
        <v>ELE1319</v>
      </c>
      <c r="W26" s="3" t="str">
        <f>IFERROR(RIGHT($U26,2),"")</f>
        <v>09</v>
      </c>
      <c r="X26" s="53" t="str">
        <f>IF(S26="Không đủ ĐKDT","Học lại",IF(S26="Đình chỉ thi","Học lại",IF(AND(MID(F26,2,2)&lt;"12",S26="Vắng"),"Thi lại",IF(S26="Vắng có phép", "Thi lại",IF(AND((MID(F26,2,2)&lt;"12"),P26&lt;4.5),"Thi lại",IF(AND((MID(F26,2,2)&lt;"19"),P26&lt;4),"Học lại",IF(AND((MID(F26,2,2)&gt;"18"),P26&lt;4),"Thi lại",IF(AND(MID(F26,2,2)&gt;"18",O26=0),"Thi lại",IF(AND((MID(F26,2,2)&lt;"12"),O26=0),"Thi lại",IF(AND((MID(F26,2,2)&lt;"19"),(MID(F26,2,2)&gt;"11"),O26=0),"Học lại","Đạt"))))))))))</f>
        <v>Đạt</v>
      </c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</row>
    <row r="27" spans="1:39" ht="17.25" customHeight="1">
      <c r="A27" s="1">
        <v>18</v>
      </c>
      <c r="B27" s="21">
        <f>IF(LEN(C27=0),SUBTOTAL(3,$C$10:C27),"")</f>
        <v>18</v>
      </c>
      <c r="C27" s="22" t="s">
        <v>2706</v>
      </c>
      <c r="D27" s="23" t="s">
        <v>3401</v>
      </c>
      <c r="E27" s="24" t="s">
        <v>3402</v>
      </c>
      <c r="F27" s="22" t="s">
        <v>3391</v>
      </c>
      <c r="G27" s="25" t="s">
        <v>27</v>
      </c>
      <c r="H27" s="25">
        <v>9</v>
      </c>
      <c r="I27" s="25" t="s">
        <v>27</v>
      </c>
      <c r="J27" s="25">
        <v>9</v>
      </c>
      <c r="K27" s="32"/>
      <c r="L27" s="32"/>
      <c r="M27" s="32"/>
      <c r="N27" s="90"/>
      <c r="O27" s="51">
        <v>5</v>
      </c>
      <c r="P27" s="27">
        <f>IF(O27="H","I",IF(OR(O27="DC",O27="C",O27="V"),0,ROUND(SUMPRODUCT(G27:O27,$G$9:$O$9)/100,1)))</f>
        <v>6.2</v>
      </c>
      <c r="Q27" s="28" t="str">
        <f>IF(AND($P27&gt;=9,$P27&lt;=10),"A+","")&amp;IF(AND($P27&gt;=8.5,$P27&lt;=8.9),"A","")&amp;IF(AND($P27&gt;=8,$P27&lt;=8.4),"B+","")&amp;IF(AND($P27&gt;=7,$P27&lt;=7.9),"B","")&amp;IF(AND($P27&gt;=6.5,$P27&lt;=6.9),"C+","")&amp;IF(AND($P27&gt;=5.5,$P27&lt;=6.4),"C","")&amp;IF(AND($P27&gt;=5,$P27&lt;=5.4),"D+","")&amp;IF(AND($P27&gt;=4,$P27&lt;=4.9),"D","")&amp;IF(AND($P27&lt;4),"F","")</f>
        <v>C</v>
      </c>
      <c r="R27" s="29" t="str">
        <f>IF($P27&lt;4,"Kém",IF(AND($P27&gt;=4,$P27&lt;=5.4),"Trung bình yếu",IF(AND($P27&gt;=5.5,$P27&lt;=6.9),"Trung bình",IF(AND($P27&gt;=7,$P27&lt;=8.4),"Khá",IF(AND($P27&gt;=8.5,$P27&lt;=10),"Giỏi","")))))</f>
        <v>Trung bình</v>
      </c>
      <c r="S27" s="30" t="str">
        <f>IF(OR($G27=0,$H27=0,$I27=0,$J27=0),"Không đủ ĐKDT",IF(AND(O27=0,P27&gt;=4),"Không đạt",IF(O27="V", "Vắng", IF(O27="DC", "Đình chỉ thi",IF(O27="H", "Vắng có phép","")))))</f>
        <v/>
      </c>
      <c r="T27" s="31" t="str">
        <f t="array" ref="T27">IFERROR(VLOOKUP($C27&amp;$U27,CHOOSE({1,2},Data!$A$2:$A$5146&amp;Data!$B$2:$B$5146,Data!$C$2:$C$5146),2,0),"")</f>
        <v>605-A2</v>
      </c>
      <c r="U27" s="72" t="s">
        <v>3282</v>
      </c>
      <c r="V27" s="3" t="str">
        <f>IFERROR(LEFT($U27,LEN($U27)-3),"")</f>
        <v>ELE1319</v>
      </c>
      <c r="W27" s="3" t="str">
        <f>IFERROR(RIGHT($U27,2),"")</f>
        <v>09</v>
      </c>
      <c r="X27" s="53" t="str">
        <f>IF(S27="Không đủ ĐKDT","Học lại",IF(S27="Đình chỉ thi","Học lại",IF(AND(MID(F27,2,2)&lt;"12",S27="Vắng"),"Thi lại",IF(S27="Vắng có phép", "Thi lại",IF(AND((MID(F27,2,2)&lt;"12"),P27&lt;4.5),"Thi lại",IF(AND((MID(F27,2,2)&lt;"19"),P27&lt;4),"Học lại",IF(AND((MID(F27,2,2)&gt;"18"),P27&lt;4),"Thi lại",IF(AND(MID(F27,2,2)&gt;"18",O27=0),"Thi lại",IF(AND((MID(F27,2,2)&lt;"12"),O27=0),"Thi lại",IF(AND((MID(F27,2,2)&lt;"19"),(MID(F27,2,2)&gt;"11"),O27=0),"Học lại","Đạt"))))))))))</f>
        <v>Đạt</v>
      </c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</row>
    <row r="28" spans="1:39" ht="17.25" customHeight="1">
      <c r="A28" s="1">
        <v>19</v>
      </c>
      <c r="B28" s="21">
        <f>IF(LEN(C28=0),SUBTOTAL(3,$C$10:C28),"")</f>
        <v>19</v>
      </c>
      <c r="C28" s="22" t="s">
        <v>1820</v>
      </c>
      <c r="D28" s="23" t="s">
        <v>3403</v>
      </c>
      <c r="E28" s="24" t="s">
        <v>3404</v>
      </c>
      <c r="F28" s="22" t="s">
        <v>3368</v>
      </c>
      <c r="G28" s="25" t="s">
        <v>27</v>
      </c>
      <c r="H28" s="25">
        <v>0</v>
      </c>
      <c r="I28" s="25" t="s">
        <v>27</v>
      </c>
      <c r="J28" s="25">
        <v>0</v>
      </c>
      <c r="K28" s="32"/>
      <c r="L28" s="32"/>
      <c r="M28" s="32"/>
      <c r="N28" s="90"/>
      <c r="O28" s="51" t="s">
        <v>4016</v>
      </c>
      <c r="P28" s="27">
        <f>IF(O28="H","I",IF(OR(O28="DC",O28="C",O28="V"),0,ROUND(SUMPRODUCT(G28:O28,$G$9:$O$9)/100,1)))</f>
        <v>0</v>
      </c>
      <c r="Q28" s="28" t="str">
        <f>IF(AND($P28&gt;=9,$P28&lt;=10),"A+","")&amp;IF(AND($P28&gt;=8.5,$P28&lt;=8.9),"A","")&amp;IF(AND($P28&gt;=8,$P28&lt;=8.4),"B+","")&amp;IF(AND($P28&gt;=7,$P28&lt;=7.9),"B","")&amp;IF(AND($P28&gt;=6.5,$P28&lt;=6.9),"C+","")&amp;IF(AND($P28&gt;=5.5,$P28&lt;=6.4),"C","")&amp;IF(AND($P28&gt;=5,$P28&lt;=5.4),"D+","")&amp;IF(AND($P28&gt;=4,$P28&lt;=4.9),"D","")&amp;IF(AND($P28&lt;4),"F","")</f>
        <v>F</v>
      </c>
      <c r="R28" s="29" t="str">
        <f>IF($P28&lt;4,"Kém",IF(AND($P28&gt;=4,$P28&lt;=5.4),"Trung bình yếu",IF(AND($P28&gt;=5.5,$P28&lt;=6.9),"Trung bình",IF(AND($P28&gt;=7,$P28&lt;=8.4),"Khá",IF(AND($P28&gt;=8.5,$P28&lt;=10),"Giỏi","")))))</f>
        <v>Kém</v>
      </c>
      <c r="S28" s="30" t="str">
        <f>IF(OR($G28=0,$H28=0,$I28=0,$J28=0),"Không đủ ĐKDT",IF(AND(O28=0,P28&gt;=4),"Không đạt",IF(O28="V", "Vắng", IF(O28="DC", "Đình chỉ thi",IF(O28="H", "Vắng có phép","")))))</f>
        <v>Không đủ ĐKDT</v>
      </c>
      <c r="T28" s="31" t="str">
        <f t="array" ref="T28">IFERROR(VLOOKUP($C28&amp;$U28,CHOOSE({1,2},Data!$A$2:$A$5146&amp;Data!$B$2:$B$5146,Data!$C$2:$C$5146),2,0),"")</f>
        <v>605-A2</v>
      </c>
      <c r="U28" s="72" t="s">
        <v>3282</v>
      </c>
      <c r="V28" s="3" t="str">
        <f>IFERROR(LEFT($U28,LEN($U28)-3),"")</f>
        <v>ELE1319</v>
      </c>
      <c r="W28" s="3" t="str">
        <f>IFERROR(RIGHT($U28,2),"")</f>
        <v>09</v>
      </c>
      <c r="X28" s="53" t="str">
        <f>IF(S28="Không đủ ĐKDT","Học lại",IF(S28="Đình chỉ thi","Học lại",IF(AND(MID(F28,2,2)&lt;"12",S28="Vắng"),"Thi lại",IF(S28="Vắng có phép", "Thi lại",IF(AND((MID(F28,2,2)&lt;"12"),P28&lt;4.5),"Thi lại",IF(AND((MID(F28,2,2)&lt;"19"),P28&lt;4),"Học lại",IF(AND((MID(F28,2,2)&gt;"18"),P28&lt;4),"Thi lại",IF(AND(MID(F28,2,2)&gt;"18",O28=0),"Thi lại",IF(AND((MID(F28,2,2)&lt;"12"),O28=0),"Thi lại",IF(AND((MID(F28,2,2)&lt;"19"),(MID(F28,2,2)&gt;"11"),O28=0),"Học lại","Đạt"))))))))))</f>
        <v>Học lại</v>
      </c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</row>
    <row r="29" spans="1:39" ht="17.25" customHeight="1">
      <c r="A29" s="1">
        <v>20</v>
      </c>
      <c r="B29" s="21">
        <f>IF(LEN(C29=0),SUBTOTAL(3,$C$10:C29),"")</f>
        <v>20</v>
      </c>
      <c r="C29" s="22" t="s">
        <v>2315</v>
      </c>
      <c r="D29" s="23" t="s">
        <v>3405</v>
      </c>
      <c r="E29" s="24" t="s">
        <v>3406</v>
      </c>
      <c r="F29" s="22" t="s">
        <v>3407</v>
      </c>
      <c r="G29" s="25" t="s">
        <v>27</v>
      </c>
      <c r="H29" s="25">
        <v>7</v>
      </c>
      <c r="I29" s="25" t="s">
        <v>27</v>
      </c>
      <c r="J29" s="25">
        <v>7</v>
      </c>
      <c r="K29" s="32"/>
      <c r="L29" s="32"/>
      <c r="M29" s="32"/>
      <c r="N29" s="90"/>
      <c r="O29" s="51">
        <v>5.5</v>
      </c>
      <c r="P29" s="27">
        <f>IF(O29="H","I",IF(OR(O29="DC",O29="C",O29="V"),0,ROUND(SUMPRODUCT(G29:O29,$G$9:$O$9)/100,1)))</f>
        <v>6</v>
      </c>
      <c r="Q29" s="28" t="str">
        <f>IF(AND($P29&gt;=9,$P29&lt;=10),"A+","")&amp;IF(AND($P29&gt;=8.5,$P29&lt;=8.9),"A","")&amp;IF(AND($P29&gt;=8,$P29&lt;=8.4),"B+","")&amp;IF(AND($P29&gt;=7,$P29&lt;=7.9),"B","")&amp;IF(AND($P29&gt;=6.5,$P29&lt;=6.9),"C+","")&amp;IF(AND($P29&gt;=5.5,$P29&lt;=6.4),"C","")&amp;IF(AND($P29&gt;=5,$P29&lt;=5.4),"D+","")&amp;IF(AND($P29&gt;=4,$P29&lt;=4.9),"D","")&amp;IF(AND($P29&lt;4),"F","")</f>
        <v>C</v>
      </c>
      <c r="R29" s="29" t="str">
        <f>IF($P29&lt;4,"Kém",IF(AND($P29&gt;=4,$P29&lt;=5.4),"Trung bình yếu",IF(AND($P29&gt;=5.5,$P29&lt;=6.9),"Trung bình",IF(AND($P29&gt;=7,$P29&lt;=8.4),"Khá",IF(AND($P29&gt;=8.5,$P29&lt;=10),"Giỏi","")))))</f>
        <v>Trung bình</v>
      </c>
      <c r="S29" s="30" t="str">
        <f>IF(OR($G29=0,$H29=0,$I29=0,$J29=0),"Không đủ ĐKDT",IF(AND(O29=0,P29&gt;=4),"Không đạt",IF(O29="V", "Vắng", IF(O29="DC", "Đình chỉ thi",IF(O29="H", "Vắng có phép","")))))</f>
        <v/>
      </c>
      <c r="T29" s="31" t="str">
        <f t="array" ref="T29">IFERROR(VLOOKUP($C29&amp;$U29,CHOOSE({1,2},Data!$A$2:$A$5146&amp;Data!$B$2:$B$5146,Data!$C$2:$C$5146),2,0),"")</f>
        <v>605-A2</v>
      </c>
      <c r="U29" s="72" t="s">
        <v>3282</v>
      </c>
      <c r="V29" s="3" t="str">
        <f>IFERROR(LEFT($U29,LEN($U29)-3),"")</f>
        <v>ELE1319</v>
      </c>
      <c r="W29" s="3" t="str">
        <f>IFERROR(RIGHT($U29,2),"")</f>
        <v>09</v>
      </c>
      <c r="X29" s="53" t="str">
        <f>IF(S29="Không đủ ĐKDT","Học lại",IF(S29="Đình chỉ thi","Học lại",IF(AND(MID(F29,2,2)&lt;"12",S29="Vắng"),"Thi lại",IF(S29="Vắng có phép", "Thi lại",IF(AND((MID(F29,2,2)&lt;"12"),P29&lt;4.5),"Thi lại",IF(AND((MID(F29,2,2)&lt;"19"),P29&lt;4),"Học lại",IF(AND((MID(F29,2,2)&gt;"18"),P29&lt;4),"Thi lại",IF(AND(MID(F29,2,2)&gt;"18",O29=0),"Thi lại",IF(AND((MID(F29,2,2)&lt;"12"),O29=0),"Thi lại",IF(AND((MID(F29,2,2)&lt;"19"),(MID(F29,2,2)&gt;"11"),O29=0),"Học lại","Đạt"))))))))))</f>
        <v>Đạt</v>
      </c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</row>
    <row r="30" spans="1:39" ht="17.25" customHeight="1">
      <c r="A30" s="1">
        <v>21</v>
      </c>
      <c r="B30" s="21">
        <f>IF(LEN(C30=0),SUBTOTAL(3,$C$10:C30),"")</f>
        <v>21</v>
      </c>
      <c r="C30" s="22" t="s">
        <v>3111</v>
      </c>
      <c r="D30" s="23" t="s">
        <v>3408</v>
      </c>
      <c r="E30" s="24" t="s">
        <v>3406</v>
      </c>
      <c r="F30" s="22" t="s">
        <v>3381</v>
      </c>
      <c r="G30" s="25" t="s">
        <v>27</v>
      </c>
      <c r="H30" s="25">
        <v>7</v>
      </c>
      <c r="I30" s="25" t="s">
        <v>27</v>
      </c>
      <c r="J30" s="25">
        <v>7</v>
      </c>
      <c r="K30" s="32"/>
      <c r="L30" s="32"/>
      <c r="M30" s="32"/>
      <c r="N30" s="90"/>
      <c r="O30" s="51">
        <v>3</v>
      </c>
      <c r="P30" s="27">
        <f>IF(O30="H","I",IF(OR(O30="DC",O30="C",O30="V"),0,ROUND(SUMPRODUCT(G30:O30,$G$9:$O$9)/100,1)))</f>
        <v>4.2</v>
      </c>
      <c r="Q30" s="28" t="str">
        <f>IF(AND($P30&gt;=9,$P30&lt;=10),"A+","")&amp;IF(AND($P30&gt;=8.5,$P30&lt;=8.9),"A","")&amp;IF(AND($P30&gt;=8,$P30&lt;=8.4),"B+","")&amp;IF(AND($P30&gt;=7,$P30&lt;=7.9),"B","")&amp;IF(AND($P30&gt;=6.5,$P30&lt;=6.9),"C+","")&amp;IF(AND($P30&gt;=5.5,$P30&lt;=6.4),"C","")&amp;IF(AND($P30&gt;=5,$P30&lt;=5.4),"D+","")&amp;IF(AND($P30&gt;=4,$P30&lt;=4.9),"D","")&amp;IF(AND($P30&lt;4),"F","")</f>
        <v>D</v>
      </c>
      <c r="R30" s="29" t="str">
        <f>IF($P30&lt;4,"Kém",IF(AND($P30&gt;=4,$P30&lt;=5.4),"Trung bình yếu",IF(AND($P30&gt;=5.5,$P30&lt;=6.9),"Trung bình",IF(AND($P30&gt;=7,$P30&lt;=8.4),"Khá",IF(AND($P30&gt;=8.5,$P30&lt;=10),"Giỏi","")))))</f>
        <v>Trung bình yếu</v>
      </c>
      <c r="S30" s="30" t="str">
        <f>IF(OR($G30=0,$H30=0,$I30=0,$J30=0),"Không đủ ĐKDT",IF(AND(O30=0,P30&gt;=4),"Không đạt",IF(O30="V", "Vắng", IF(O30="DC", "Đình chỉ thi",IF(O30="H", "Vắng có phép","")))))</f>
        <v/>
      </c>
      <c r="T30" s="31" t="str">
        <f t="array" ref="T30">IFERROR(VLOOKUP($C30&amp;$U30,CHOOSE({1,2},Data!$A$2:$A$5146&amp;Data!$B$2:$B$5146,Data!$C$2:$C$5146),2,0),"")</f>
        <v>605-A2</v>
      </c>
      <c r="U30" s="72" t="s">
        <v>3282</v>
      </c>
      <c r="V30" s="3" t="str">
        <f>IFERROR(LEFT($U30,LEN($U30)-3),"")</f>
        <v>ELE1319</v>
      </c>
      <c r="W30" s="3" t="str">
        <f>IFERROR(RIGHT($U30,2),"")</f>
        <v>09</v>
      </c>
      <c r="X30" s="53" t="str">
        <f>IF(S30="Không đủ ĐKDT","Học lại",IF(S30="Đình chỉ thi","Học lại",IF(AND(MID(F30,2,2)&lt;"12",S30="Vắng"),"Thi lại",IF(S30="Vắng có phép", "Thi lại",IF(AND((MID(F30,2,2)&lt;"12"),P30&lt;4.5),"Thi lại",IF(AND((MID(F30,2,2)&lt;"19"),P30&lt;4),"Học lại",IF(AND((MID(F30,2,2)&gt;"18"),P30&lt;4),"Thi lại",IF(AND(MID(F30,2,2)&gt;"18",O30=0),"Thi lại",IF(AND((MID(F30,2,2)&lt;"12"),O30=0),"Thi lại",IF(AND((MID(F30,2,2)&lt;"19"),(MID(F30,2,2)&gt;"11"),O30=0),"Học lại","Đạt"))))))))))</f>
        <v>Đạt</v>
      </c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</row>
    <row r="31" spans="1:39" ht="17.25" customHeight="1">
      <c r="A31" s="1">
        <v>22</v>
      </c>
      <c r="B31" s="21">
        <f>IF(LEN(C31=0),SUBTOTAL(3,$C$10:C31),"")</f>
        <v>22</v>
      </c>
      <c r="C31" s="22" t="s">
        <v>1866</v>
      </c>
      <c r="D31" s="23" t="s">
        <v>3409</v>
      </c>
      <c r="E31" s="24" t="s">
        <v>3410</v>
      </c>
      <c r="F31" s="22" t="s">
        <v>3381</v>
      </c>
      <c r="G31" s="25" t="s">
        <v>27</v>
      </c>
      <c r="H31" s="25">
        <v>7</v>
      </c>
      <c r="I31" s="25" t="s">
        <v>27</v>
      </c>
      <c r="J31" s="25">
        <v>7</v>
      </c>
      <c r="K31" s="32"/>
      <c r="L31" s="32"/>
      <c r="M31" s="32"/>
      <c r="N31" s="90"/>
      <c r="O31" s="51">
        <v>1</v>
      </c>
      <c r="P31" s="27">
        <f>IF(O31="H","I",IF(OR(O31="DC",O31="C",O31="V"),0,ROUND(SUMPRODUCT(G31:O31,$G$9:$O$9)/100,1)))</f>
        <v>2.8</v>
      </c>
      <c r="Q31" s="28" t="str">
        <f>IF(AND($P31&gt;=9,$P31&lt;=10),"A+","")&amp;IF(AND($P31&gt;=8.5,$P31&lt;=8.9),"A","")&amp;IF(AND($P31&gt;=8,$P31&lt;=8.4),"B+","")&amp;IF(AND($P31&gt;=7,$P31&lt;=7.9),"B","")&amp;IF(AND($P31&gt;=6.5,$P31&lt;=6.9),"C+","")&amp;IF(AND($P31&gt;=5.5,$P31&lt;=6.4),"C","")&amp;IF(AND($P31&gt;=5,$P31&lt;=5.4),"D+","")&amp;IF(AND($P31&gt;=4,$P31&lt;=4.9),"D","")&amp;IF(AND($P31&lt;4),"F","")</f>
        <v>F</v>
      </c>
      <c r="R31" s="29" t="str">
        <f>IF($P31&lt;4,"Kém",IF(AND($P31&gt;=4,$P31&lt;=5.4),"Trung bình yếu",IF(AND($P31&gt;=5.5,$P31&lt;=6.9),"Trung bình",IF(AND($P31&gt;=7,$P31&lt;=8.4),"Khá",IF(AND($P31&gt;=8.5,$P31&lt;=10),"Giỏi","")))))</f>
        <v>Kém</v>
      </c>
      <c r="S31" s="30" t="str">
        <f>IF(OR($G31=0,$H31=0,$I31=0,$J31=0),"Không đủ ĐKDT",IF(AND(O31=0,P31&gt;=4),"Không đạt",IF(O31="V", "Vắng", IF(O31="DC", "Đình chỉ thi",IF(O31="H", "Vắng có phép","")))))</f>
        <v/>
      </c>
      <c r="T31" s="31" t="str">
        <f t="array" ref="T31">IFERROR(VLOOKUP($C31&amp;$U31,CHOOSE({1,2},Data!$A$2:$A$5146&amp;Data!$B$2:$B$5146,Data!$C$2:$C$5146),2,0),"")</f>
        <v>605-A2</v>
      </c>
      <c r="U31" s="72" t="s">
        <v>3282</v>
      </c>
      <c r="V31" s="3" t="str">
        <f>IFERROR(LEFT($U31,LEN($U31)-3),"")</f>
        <v>ELE1319</v>
      </c>
      <c r="W31" s="3" t="str">
        <f>IFERROR(RIGHT($U31,2),"")</f>
        <v>09</v>
      </c>
      <c r="X31" s="53" t="str">
        <f>IF(S31="Không đủ ĐKDT","Học lại",IF(S31="Đình chỉ thi","Học lại",IF(AND(MID(F31,2,2)&lt;"12",S31="Vắng"),"Thi lại",IF(S31="Vắng có phép", "Thi lại",IF(AND((MID(F31,2,2)&lt;"12"),P31&lt;4.5),"Thi lại",IF(AND((MID(F31,2,2)&lt;"19"),P31&lt;4),"Học lại",IF(AND((MID(F31,2,2)&gt;"18"),P31&lt;4),"Thi lại",IF(AND(MID(F31,2,2)&gt;"18",O31=0),"Thi lại",IF(AND((MID(F31,2,2)&lt;"12"),O31=0),"Thi lại",IF(AND((MID(F31,2,2)&lt;"19"),(MID(F31,2,2)&gt;"11"),O31=0),"Học lại","Đạt"))))))))))</f>
        <v>Học lại</v>
      </c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</row>
    <row r="32" spans="1:39" ht="17.25" customHeight="1">
      <c r="A32" s="1">
        <v>23</v>
      </c>
      <c r="B32" s="21">
        <f>IF(LEN(C32=0),SUBTOTAL(3,$C$10:C32),"")</f>
        <v>23</v>
      </c>
      <c r="C32" s="22" t="s">
        <v>468</v>
      </c>
      <c r="D32" s="23" t="s">
        <v>3411</v>
      </c>
      <c r="E32" s="24" t="s">
        <v>3410</v>
      </c>
      <c r="F32" s="22" t="s">
        <v>3370</v>
      </c>
      <c r="G32" s="25" t="s">
        <v>27</v>
      </c>
      <c r="H32" s="25">
        <v>7</v>
      </c>
      <c r="I32" s="25" t="s">
        <v>27</v>
      </c>
      <c r="J32" s="25">
        <v>7</v>
      </c>
      <c r="K32" s="32"/>
      <c r="L32" s="32"/>
      <c r="M32" s="32"/>
      <c r="N32" s="90"/>
      <c r="O32" s="51">
        <v>4</v>
      </c>
      <c r="P32" s="27">
        <f>IF(O32="H","I",IF(OR(O32="DC",O32="C",O32="V"),0,ROUND(SUMPRODUCT(G32:O32,$G$9:$O$9)/100,1)))</f>
        <v>4.9000000000000004</v>
      </c>
      <c r="Q32" s="28" t="str">
        <f>IF(AND($P32&gt;=9,$P32&lt;=10),"A+","")&amp;IF(AND($P32&gt;=8.5,$P32&lt;=8.9),"A","")&amp;IF(AND($P32&gt;=8,$P32&lt;=8.4),"B+","")&amp;IF(AND($P32&gt;=7,$P32&lt;=7.9),"B","")&amp;IF(AND($P32&gt;=6.5,$P32&lt;=6.9),"C+","")&amp;IF(AND($P32&gt;=5.5,$P32&lt;=6.4),"C","")&amp;IF(AND($P32&gt;=5,$P32&lt;=5.4),"D+","")&amp;IF(AND($P32&gt;=4,$P32&lt;=4.9),"D","")&amp;IF(AND($P32&lt;4),"F","")</f>
        <v>D</v>
      </c>
      <c r="R32" s="29" t="str">
        <f>IF($P32&lt;4,"Kém",IF(AND($P32&gt;=4,$P32&lt;=5.4),"Trung bình yếu",IF(AND($P32&gt;=5.5,$P32&lt;=6.9),"Trung bình",IF(AND($P32&gt;=7,$P32&lt;=8.4),"Khá",IF(AND($P32&gt;=8.5,$P32&lt;=10),"Giỏi","")))))</f>
        <v>Trung bình yếu</v>
      </c>
      <c r="S32" s="30" t="str">
        <f>IF(OR($G32=0,$H32=0,$I32=0,$J32=0),"Không đủ ĐKDT",IF(AND(O32=0,P32&gt;=4),"Không đạt",IF(O32="V", "Vắng", IF(O32="DC", "Đình chỉ thi",IF(O32="H", "Vắng có phép","")))))</f>
        <v/>
      </c>
      <c r="T32" s="31" t="str">
        <f t="array" ref="T32">IFERROR(VLOOKUP($C32&amp;$U32,CHOOSE({1,2},Data!$A$2:$A$5146&amp;Data!$B$2:$B$5146,Data!$C$2:$C$5146),2,0),"")</f>
        <v>605-A2</v>
      </c>
      <c r="U32" s="72" t="s">
        <v>3282</v>
      </c>
      <c r="V32" s="3" t="str">
        <f>IFERROR(LEFT($U32,LEN($U32)-3),"")</f>
        <v>ELE1319</v>
      </c>
      <c r="W32" s="3" t="str">
        <f>IFERROR(RIGHT($U32,2),"")</f>
        <v>09</v>
      </c>
      <c r="X32" s="53" t="str">
        <f>IF(S32="Không đủ ĐKDT","Học lại",IF(S32="Đình chỉ thi","Học lại",IF(AND(MID(F32,2,2)&lt;"12",S32="Vắng"),"Thi lại",IF(S32="Vắng có phép", "Thi lại",IF(AND((MID(F32,2,2)&lt;"12"),P32&lt;4.5),"Thi lại",IF(AND((MID(F32,2,2)&lt;"19"),P32&lt;4),"Học lại",IF(AND((MID(F32,2,2)&gt;"18"),P32&lt;4),"Thi lại",IF(AND(MID(F32,2,2)&gt;"18",O32=0),"Thi lại",IF(AND((MID(F32,2,2)&lt;"12"),O32=0),"Thi lại",IF(AND((MID(F32,2,2)&lt;"19"),(MID(F32,2,2)&gt;"11"),O32=0),"Học lại","Đạt"))))))))))</f>
        <v>Đạt</v>
      </c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</row>
    <row r="33" spans="1:39" ht="17.25" customHeight="1">
      <c r="A33" s="1">
        <v>24</v>
      </c>
      <c r="B33" s="21">
        <f>IF(LEN(C33=0),SUBTOTAL(3,$C$10:C33),"")</f>
        <v>24</v>
      </c>
      <c r="C33" s="22" t="s">
        <v>2710</v>
      </c>
      <c r="D33" s="23" t="s">
        <v>3412</v>
      </c>
      <c r="E33" s="24" t="s">
        <v>3410</v>
      </c>
      <c r="F33" s="22" t="s">
        <v>3391</v>
      </c>
      <c r="G33" s="25" t="s">
        <v>27</v>
      </c>
      <c r="H33" s="25">
        <v>7</v>
      </c>
      <c r="I33" s="25" t="s">
        <v>27</v>
      </c>
      <c r="J33" s="25">
        <v>7</v>
      </c>
      <c r="K33" s="32"/>
      <c r="L33" s="32"/>
      <c r="M33" s="32"/>
      <c r="N33" s="90"/>
      <c r="O33" s="51">
        <v>4.5</v>
      </c>
      <c r="P33" s="27">
        <f>IF(O33="H","I",IF(OR(O33="DC",O33="C",O33="V"),0,ROUND(SUMPRODUCT(G33:O33,$G$9:$O$9)/100,1)))</f>
        <v>5.3</v>
      </c>
      <c r="Q33" s="28" t="str">
        <f>IF(AND($P33&gt;=9,$P33&lt;=10),"A+","")&amp;IF(AND($P33&gt;=8.5,$P33&lt;=8.9),"A","")&amp;IF(AND($P33&gt;=8,$P33&lt;=8.4),"B+","")&amp;IF(AND($P33&gt;=7,$P33&lt;=7.9),"B","")&amp;IF(AND($P33&gt;=6.5,$P33&lt;=6.9),"C+","")&amp;IF(AND($P33&gt;=5.5,$P33&lt;=6.4),"C","")&amp;IF(AND($P33&gt;=5,$P33&lt;=5.4),"D+","")&amp;IF(AND($P33&gt;=4,$P33&lt;=4.9),"D","")&amp;IF(AND($P33&lt;4),"F","")</f>
        <v>D+</v>
      </c>
      <c r="R33" s="29" t="str">
        <f>IF($P33&lt;4,"Kém",IF(AND($P33&gt;=4,$P33&lt;=5.4),"Trung bình yếu",IF(AND($P33&gt;=5.5,$P33&lt;=6.9),"Trung bình",IF(AND($P33&gt;=7,$P33&lt;=8.4),"Khá",IF(AND($P33&gt;=8.5,$P33&lt;=10),"Giỏi","")))))</f>
        <v>Trung bình yếu</v>
      </c>
      <c r="S33" s="30" t="str">
        <f>IF(OR($G33=0,$H33=0,$I33=0,$J33=0),"Không đủ ĐKDT",IF(AND(O33=0,P33&gt;=4),"Không đạt",IF(O33="V", "Vắng", IF(O33="DC", "Đình chỉ thi",IF(O33="H", "Vắng có phép","")))))</f>
        <v/>
      </c>
      <c r="T33" s="31" t="str">
        <f t="array" ref="T33">IFERROR(VLOOKUP($C33&amp;$U33,CHOOSE({1,2},Data!$A$2:$A$5146&amp;Data!$B$2:$B$5146,Data!$C$2:$C$5146),2,0),"")</f>
        <v>605-A2</v>
      </c>
      <c r="U33" s="72" t="s">
        <v>3282</v>
      </c>
      <c r="V33" s="3" t="str">
        <f>IFERROR(LEFT($U33,LEN($U33)-3),"")</f>
        <v>ELE1319</v>
      </c>
      <c r="W33" s="3" t="str">
        <f>IFERROR(RIGHT($U33,2),"")</f>
        <v>09</v>
      </c>
      <c r="X33" s="53" t="str">
        <f>IF(S33="Không đủ ĐKDT","Học lại",IF(S33="Đình chỉ thi","Học lại",IF(AND(MID(F33,2,2)&lt;"12",S33="Vắng"),"Thi lại",IF(S33="Vắng có phép", "Thi lại",IF(AND((MID(F33,2,2)&lt;"12"),P33&lt;4.5),"Thi lại",IF(AND((MID(F33,2,2)&lt;"19"),P33&lt;4),"Học lại",IF(AND((MID(F33,2,2)&gt;"18"),P33&lt;4),"Thi lại",IF(AND(MID(F33,2,2)&gt;"18",O33=0),"Thi lại",IF(AND((MID(F33,2,2)&lt;"12"),O33=0),"Thi lại",IF(AND((MID(F33,2,2)&lt;"19"),(MID(F33,2,2)&gt;"11"),O33=0),"Học lại","Đạt"))))))))))</f>
        <v>Đạt</v>
      </c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7.25" customHeight="1">
      <c r="A34" s="1">
        <v>25</v>
      </c>
      <c r="B34" s="21">
        <f>IF(LEN(C34=0),SUBTOTAL(3,$C$10:C34),"")</f>
        <v>25</v>
      </c>
      <c r="C34" s="22" t="s">
        <v>2391</v>
      </c>
      <c r="D34" s="23" t="s">
        <v>3413</v>
      </c>
      <c r="E34" s="24" t="s">
        <v>3414</v>
      </c>
      <c r="F34" s="22" t="s">
        <v>3381</v>
      </c>
      <c r="G34" s="25" t="s">
        <v>27</v>
      </c>
      <c r="H34" s="25">
        <v>9</v>
      </c>
      <c r="I34" s="25" t="s">
        <v>27</v>
      </c>
      <c r="J34" s="25">
        <v>9</v>
      </c>
      <c r="K34" s="32"/>
      <c r="L34" s="32"/>
      <c r="M34" s="32"/>
      <c r="N34" s="90"/>
      <c r="O34" s="51">
        <v>9</v>
      </c>
      <c r="P34" s="27">
        <f>IF(O34="H","I",IF(OR(O34="DC",O34="C",O34="V"),0,ROUND(SUMPRODUCT(G34:O34,$G$9:$O$9)/100,1)))</f>
        <v>9</v>
      </c>
      <c r="Q34" s="28" t="str">
        <f>IF(AND($P34&gt;=9,$P34&lt;=10),"A+","")&amp;IF(AND($P34&gt;=8.5,$P34&lt;=8.9),"A","")&amp;IF(AND($P34&gt;=8,$P34&lt;=8.4),"B+","")&amp;IF(AND($P34&gt;=7,$P34&lt;=7.9),"B","")&amp;IF(AND($P34&gt;=6.5,$P34&lt;=6.9),"C+","")&amp;IF(AND($P34&gt;=5.5,$P34&lt;=6.4),"C","")&amp;IF(AND($P34&gt;=5,$P34&lt;=5.4),"D+","")&amp;IF(AND($P34&gt;=4,$P34&lt;=4.9),"D","")&amp;IF(AND($P34&lt;4),"F","")</f>
        <v>A+</v>
      </c>
      <c r="R34" s="29" t="str">
        <f>IF($P34&lt;4,"Kém",IF(AND($P34&gt;=4,$P34&lt;=5.4),"Trung bình yếu",IF(AND($P34&gt;=5.5,$P34&lt;=6.9),"Trung bình",IF(AND($P34&gt;=7,$P34&lt;=8.4),"Khá",IF(AND($P34&gt;=8.5,$P34&lt;=10),"Giỏi","")))))</f>
        <v>Giỏi</v>
      </c>
      <c r="S34" s="30" t="str">
        <f>IF(OR($G34=0,$H34=0,$I34=0,$J34=0),"Không đủ ĐKDT",IF(AND(O34=0,P34&gt;=4),"Không đạt",IF(O34="V", "Vắng", IF(O34="DC", "Đình chỉ thi",IF(O34="H", "Vắng có phép","")))))</f>
        <v/>
      </c>
      <c r="T34" s="31" t="str">
        <f t="array" ref="T34">IFERROR(VLOOKUP($C34&amp;$U34,CHOOSE({1,2},Data!$A$2:$A$5146&amp;Data!$B$2:$B$5146,Data!$C$2:$C$5146),2,0),"")</f>
        <v>605-A2</v>
      </c>
      <c r="U34" s="72" t="s">
        <v>3282</v>
      </c>
      <c r="V34" s="3" t="str">
        <f>IFERROR(LEFT($U34,LEN($U34)-3),"")</f>
        <v>ELE1319</v>
      </c>
      <c r="W34" s="3" t="str">
        <f>IFERROR(RIGHT($U34,2),"")</f>
        <v>09</v>
      </c>
      <c r="X34" s="53" t="str">
        <f>IF(S34="Không đủ ĐKDT","Học lại",IF(S34="Đình chỉ thi","Học lại",IF(AND(MID(F34,2,2)&lt;"12",S34="Vắng"),"Thi lại",IF(S34="Vắng có phép", "Thi lại",IF(AND((MID(F34,2,2)&lt;"12"),P34&lt;4.5),"Thi lại",IF(AND((MID(F34,2,2)&lt;"19"),P34&lt;4),"Học lại",IF(AND((MID(F34,2,2)&gt;"18"),P34&lt;4),"Thi lại",IF(AND(MID(F34,2,2)&gt;"18",O34=0),"Thi lại",IF(AND((MID(F34,2,2)&lt;"12"),O34=0),"Thi lại",IF(AND((MID(F34,2,2)&lt;"19"),(MID(F34,2,2)&gt;"11"),O34=0),"Học lại","Đạt"))))))))))</f>
        <v>Đạt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</row>
    <row r="35" spans="1:39" ht="17.25" customHeight="1">
      <c r="A35" s="1">
        <v>26</v>
      </c>
      <c r="B35" s="21">
        <f>IF(LEN(C35=0),SUBTOTAL(3,$C$10:C35),"")</f>
        <v>26</v>
      </c>
      <c r="C35" s="22" t="s">
        <v>1956</v>
      </c>
      <c r="D35" s="23" t="s">
        <v>3415</v>
      </c>
      <c r="E35" s="24" t="s">
        <v>3416</v>
      </c>
      <c r="F35" s="22" t="s">
        <v>3368</v>
      </c>
      <c r="G35" s="25" t="s">
        <v>27</v>
      </c>
      <c r="H35" s="25">
        <v>6</v>
      </c>
      <c r="I35" s="25" t="s">
        <v>27</v>
      </c>
      <c r="J35" s="25">
        <v>6</v>
      </c>
      <c r="K35" s="32"/>
      <c r="L35" s="32"/>
      <c r="M35" s="32"/>
      <c r="N35" s="90"/>
      <c r="O35" s="51">
        <v>4</v>
      </c>
      <c r="P35" s="27">
        <f>IF(O35="H","I",IF(OR(O35="DC",O35="C",O35="V"),0,ROUND(SUMPRODUCT(G35:O35,$G$9:$O$9)/100,1)))</f>
        <v>4.5999999999999996</v>
      </c>
      <c r="Q35" s="28" t="str">
        <f>IF(AND($P35&gt;=9,$P35&lt;=10),"A+","")&amp;IF(AND($P35&gt;=8.5,$P35&lt;=8.9),"A","")&amp;IF(AND($P35&gt;=8,$P35&lt;=8.4),"B+","")&amp;IF(AND($P35&gt;=7,$P35&lt;=7.9),"B","")&amp;IF(AND($P35&gt;=6.5,$P35&lt;=6.9),"C+","")&amp;IF(AND($P35&gt;=5.5,$P35&lt;=6.4),"C","")&amp;IF(AND($P35&gt;=5,$P35&lt;=5.4),"D+","")&amp;IF(AND($P35&gt;=4,$P35&lt;=4.9),"D","")&amp;IF(AND($P35&lt;4),"F","")</f>
        <v>D</v>
      </c>
      <c r="R35" s="29" t="str">
        <f>IF($P35&lt;4,"Kém",IF(AND($P35&gt;=4,$P35&lt;=5.4),"Trung bình yếu",IF(AND($P35&gt;=5.5,$P35&lt;=6.9),"Trung bình",IF(AND($P35&gt;=7,$P35&lt;=8.4),"Khá",IF(AND($P35&gt;=8.5,$P35&lt;=10),"Giỏi","")))))</f>
        <v>Trung bình yếu</v>
      </c>
      <c r="S35" s="30" t="str">
        <f>IF(OR($G35=0,$H35=0,$I35=0,$J35=0),"Không đủ ĐKDT",IF(AND(O35=0,P35&gt;=4),"Không đạt",IF(O35="V", "Vắng", IF(O35="DC", "Đình chỉ thi",IF(O35="H", "Vắng có phép","")))))</f>
        <v/>
      </c>
      <c r="T35" s="31" t="str">
        <f t="array" ref="T35">IFERROR(VLOOKUP($C35&amp;$U35,CHOOSE({1,2},Data!$A$2:$A$5146&amp;Data!$B$2:$B$5146,Data!$C$2:$C$5146),2,0),"")</f>
        <v>605-A2</v>
      </c>
      <c r="U35" s="72" t="s">
        <v>3282</v>
      </c>
      <c r="V35" s="3" t="str">
        <f>IFERROR(LEFT($U35,LEN($U35)-3),"")</f>
        <v>ELE1319</v>
      </c>
      <c r="W35" s="3" t="str">
        <f>IFERROR(RIGHT($U35,2),"")</f>
        <v>09</v>
      </c>
      <c r="X35" s="53" t="str">
        <f>IF(S35="Không đủ ĐKDT","Học lại",IF(S35="Đình chỉ thi","Học lại",IF(AND(MID(F35,2,2)&lt;"12",S35="Vắng"),"Thi lại",IF(S35="Vắng có phép", "Thi lại",IF(AND((MID(F35,2,2)&lt;"12"),P35&lt;4.5),"Thi lại",IF(AND((MID(F35,2,2)&lt;"19"),P35&lt;4),"Học lại",IF(AND((MID(F35,2,2)&gt;"18"),P35&lt;4),"Thi lại",IF(AND(MID(F35,2,2)&gt;"18",O35=0),"Thi lại",IF(AND((MID(F35,2,2)&lt;"12"),O35=0),"Thi lại",IF(AND((MID(F35,2,2)&lt;"19"),(MID(F35,2,2)&gt;"11"),O35=0),"Học lại","Đạt"))))))))))</f>
        <v>Đạt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</row>
    <row r="36" spans="1:39" ht="17.25" customHeight="1">
      <c r="A36" s="1">
        <v>27</v>
      </c>
      <c r="B36" s="21">
        <f>IF(LEN(C36=0),SUBTOTAL(3,$C$10:C36),"")</f>
        <v>27</v>
      </c>
      <c r="C36" s="22" t="s">
        <v>2711</v>
      </c>
      <c r="D36" s="23" t="s">
        <v>3417</v>
      </c>
      <c r="E36" s="24" t="s">
        <v>3418</v>
      </c>
      <c r="F36" s="22" t="s">
        <v>3391</v>
      </c>
      <c r="G36" s="25" t="s">
        <v>27</v>
      </c>
      <c r="H36" s="25">
        <v>8</v>
      </c>
      <c r="I36" s="25" t="s">
        <v>27</v>
      </c>
      <c r="J36" s="25">
        <v>8</v>
      </c>
      <c r="K36" s="32"/>
      <c r="L36" s="32"/>
      <c r="M36" s="32"/>
      <c r="N36" s="90"/>
      <c r="O36" s="51">
        <v>8.5</v>
      </c>
      <c r="P36" s="27">
        <f>IF(O36="H","I",IF(OR(O36="DC",O36="C",O36="V"),0,ROUND(SUMPRODUCT(G36:O36,$G$9:$O$9)/100,1)))</f>
        <v>8.4</v>
      </c>
      <c r="Q36" s="28" t="str">
        <f>IF(AND($P36&gt;=9,$P36&lt;=10),"A+","")&amp;IF(AND($P36&gt;=8.5,$P36&lt;=8.9),"A","")&amp;IF(AND($P36&gt;=8,$P36&lt;=8.4),"B+","")&amp;IF(AND($P36&gt;=7,$P36&lt;=7.9),"B","")&amp;IF(AND($P36&gt;=6.5,$P36&lt;=6.9),"C+","")&amp;IF(AND($P36&gt;=5.5,$P36&lt;=6.4),"C","")&amp;IF(AND($P36&gt;=5,$P36&lt;=5.4),"D+","")&amp;IF(AND($P36&gt;=4,$P36&lt;=4.9),"D","")&amp;IF(AND($P36&lt;4),"F","")</f>
        <v>B+</v>
      </c>
      <c r="R36" s="29" t="str">
        <f>IF($P36&lt;4,"Kém",IF(AND($P36&gt;=4,$P36&lt;=5.4),"Trung bình yếu",IF(AND($P36&gt;=5.5,$P36&lt;=6.9),"Trung bình",IF(AND($P36&gt;=7,$P36&lt;=8.4),"Khá",IF(AND($P36&gt;=8.5,$P36&lt;=10),"Giỏi","")))))</f>
        <v>Khá</v>
      </c>
      <c r="S36" s="30" t="str">
        <f>IF(OR($G36=0,$H36=0,$I36=0,$J36=0),"Không đủ ĐKDT",IF(AND(O36=0,P36&gt;=4),"Không đạt",IF(O36="V", "Vắng", IF(O36="DC", "Đình chỉ thi",IF(O36="H", "Vắng có phép","")))))</f>
        <v/>
      </c>
      <c r="T36" s="31" t="str">
        <f t="array" ref="T36">IFERROR(VLOOKUP($C36&amp;$U36,CHOOSE({1,2},Data!$A$2:$A$5146&amp;Data!$B$2:$B$5146,Data!$C$2:$C$5146),2,0),"")</f>
        <v>605-A2</v>
      </c>
      <c r="U36" s="72" t="s">
        <v>3282</v>
      </c>
      <c r="V36" s="3" t="str">
        <f>IFERROR(LEFT($U36,LEN($U36)-3),"")</f>
        <v>ELE1319</v>
      </c>
      <c r="W36" s="3" t="str">
        <f>IFERROR(RIGHT($U36,2),"")</f>
        <v>09</v>
      </c>
      <c r="X36" s="53" t="str">
        <f>IF(S36="Không đủ ĐKDT","Học lại",IF(S36="Đình chỉ thi","Học lại",IF(AND(MID(F36,2,2)&lt;"12",S36="Vắng"),"Thi lại",IF(S36="Vắng có phép", "Thi lại",IF(AND((MID(F36,2,2)&lt;"12"),P36&lt;4.5),"Thi lại",IF(AND((MID(F36,2,2)&lt;"19"),P36&lt;4),"Học lại",IF(AND((MID(F36,2,2)&gt;"18"),P36&lt;4),"Thi lại",IF(AND(MID(F36,2,2)&gt;"18",O36=0),"Thi lại",IF(AND((MID(F36,2,2)&lt;"12"),O36=0),"Thi lại",IF(AND((MID(F36,2,2)&lt;"19"),(MID(F36,2,2)&gt;"11"),O36=0),"Học lại","Đạt"))))))))))</f>
        <v>Đạt</v>
      </c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</row>
    <row r="37" spans="1:39" ht="17.25" customHeight="1">
      <c r="A37" s="1">
        <v>28</v>
      </c>
      <c r="B37" s="21">
        <f>IF(LEN(C37=0),SUBTOTAL(3,$C$10:C37),"")</f>
        <v>28</v>
      </c>
      <c r="C37" s="22" t="s">
        <v>1658</v>
      </c>
      <c r="D37" s="23" t="s">
        <v>3419</v>
      </c>
      <c r="E37" s="24" t="s">
        <v>3420</v>
      </c>
      <c r="F37" s="22" t="s">
        <v>3374</v>
      </c>
      <c r="G37" s="25" t="s">
        <v>27</v>
      </c>
      <c r="H37" s="25">
        <v>7</v>
      </c>
      <c r="I37" s="25" t="s">
        <v>27</v>
      </c>
      <c r="J37" s="25">
        <v>7</v>
      </c>
      <c r="K37" s="32"/>
      <c r="L37" s="32"/>
      <c r="M37" s="32"/>
      <c r="N37" s="90"/>
      <c r="O37" s="51">
        <v>4</v>
      </c>
      <c r="P37" s="27">
        <f>IF(O37="H","I",IF(OR(O37="DC",O37="C",O37="V"),0,ROUND(SUMPRODUCT(G37:O37,$G$9:$O$9)/100,1)))</f>
        <v>4.9000000000000004</v>
      </c>
      <c r="Q37" s="28" t="str">
        <f>IF(AND($P37&gt;=9,$P37&lt;=10),"A+","")&amp;IF(AND($P37&gt;=8.5,$P37&lt;=8.9),"A","")&amp;IF(AND($P37&gt;=8,$P37&lt;=8.4),"B+","")&amp;IF(AND($P37&gt;=7,$P37&lt;=7.9),"B","")&amp;IF(AND($P37&gt;=6.5,$P37&lt;=6.9),"C+","")&amp;IF(AND($P37&gt;=5.5,$P37&lt;=6.4),"C","")&amp;IF(AND($P37&gt;=5,$P37&lt;=5.4),"D+","")&amp;IF(AND($P37&gt;=4,$P37&lt;=4.9),"D","")&amp;IF(AND($P37&lt;4),"F","")</f>
        <v>D</v>
      </c>
      <c r="R37" s="29" t="str">
        <f>IF($P37&lt;4,"Kém",IF(AND($P37&gt;=4,$P37&lt;=5.4),"Trung bình yếu",IF(AND($P37&gt;=5.5,$P37&lt;=6.9),"Trung bình",IF(AND($P37&gt;=7,$P37&lt;=8.4),"Khá",IF(AND($P37&gt;=8.5,$P37&lt;=10),"Giỏi","")))))</f>
        <v>Trung bình yếu</v>
      </c>
      <c r="S37" s="30" t="str">
        <f>IF(OR($G37=0,$H37=0,$I37=0,$J37=0),"Không đủ ĐKDT",IF(AND(O37=0,P37&gt;=4),"Không đạt",IF(O37="V", "Vắng", IF(O37="DC", "Đình chỉ thi",IF(O37="H", "Vắng có phép","")))))</f>
        <v/>
      </c>
      <c r="T37" s="31" t="str">
        <f t="array" ref="T37">IFERROR(VLOOKUP($C37&amp;$U37,CHOOSE({1,2},Data!$A$2:$A$5146&amp;Data!$B$2:$B$5146,Data!$C$2:$C$5146),2,0),"")</f>
        <v>605-A2</v>
      </c>
      <c r="U37" s="72" t="s">
        <v>3282</v>
      </c>
      <c r="V37" s="3" t="str">
        <f>IFERROR(LEFT($U37,LEN($U37)-3),"")</f>
        <v>ELE1319</v>
      </c>
      <c r="W37" s="3" t="str">
        <f>IFERROR(RIGHT($U37,2),"")</f>
        <v>09</v>
      </c>
      <c r="X37" s="53" t="str">
        <f>IF(S37="Không đủ ĐKDT","Học lại",IF(S37="Đình chỉ thi","Học lại",IF(AND(MID(F37,2,2)&lt;"12",S37="Vắng"),"Thi lại",IF(S37="Vắng có phép", "Thi lại",IF(AND((MID(F37,2,2)&lt;"12"),P37&lt;4.5),"Thi lại",IF(AND((MID(F37,2,2)&lt;"19"),P37&lt;4),"Học lại",IF(AND((MID(F37,2,2)&gt;"18"),P37&lt;4),"Thi lại",IF(AND(MID(F37,2,2)&gt;"18",O37=0),"Thi lại",IF(AND((MID(F37,2,2)&lt;"12"),O37=0),"Thi lại",IF(AND((MID(F37,2,2)&lt;"19"),(MID(F37,2,2)&gt;"11"),O37=0),"Học lại","Đạt"))))))))))</f>
        <v>Đạt</v>
      </c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</row>
    <row r="38" spans="1:39" ht="16.5" customHeight="1">
      <c r="A38" s="1">
        <v>29</v>
      </c>
      <c r="B38" s="21">
        <f>IF(LEN(C38=0),SUBTOTAL(3,$C$10:C38),"")</f>
        <v>29</v>
      </c>
      <c r="C38" s="22" t="s">
        <v>3023</v>
      </c>
      <c r="D38" s="23" t="s">
        <v>3421</v>
      </c>
      <c r="E38" s="24" t="s">
        <v>3422</v>
      </c>
      <c r="F38" s="22" t="s">
        <v>3372</v>
      </c>
      <c r="G38" s="25" t="s">
        <v>27</v>
      </c>
      <c r="H38" s="25">
        <v>7</v>
      </c>
      <c r="I38" s="25" t="s">
        <v>27</v>
      </c>
      <c r="J38" s="25">
        <v>7</v>
      </c>
      <c r="K38" s="32"/>
      <c r="L38" s="32"/>
      <c r="M38" s="32"/>
      <c r="N38" s="90"/>
      <c r="O38" s="51">
        <v>3.5</v>
      </c>
      <c r="P38" s="27">
        <f>IF(O38="H","I",IF(OR(O38="DC",O38="C",O38="V"),0,ROUND(SUMPRODUCT(G38:O38,$G$9:$O$9)/100,1)))</f>
        <v>4.5999999999999996</v>
      </c>
      <c r="Q38" s="28" t="str">
        <f>IF(AND($P38&gt;=9,$P38&lt;=10),"A+","")&amp;IF(AND($P38&gt;=8.5,$P38&lt;=8.9),"A","")&amp;IF(AND($P38&gt;=8,$P38&lt;=8.4),"B+","")&amp;IF(AND($P38&gt;=7,$P38&lt;=7.9),"B","")&amp;IF(AND($P38&gt;=6.5,$P38&lt;=6.9),"C+","")&amp;IF(AND($P38&gt;=5.5,$P38&lt;=6.4),"C","")&amp;IF(AND($P38&gt;=5,$P38&lt;=5.4),"D+","")&amp;IF(AND($P38&gt;=4,$P38&lt;=4.9),"D","")&amp;IF(AND($P38&lt;4),"F","")</f>
        <v>D</v>
      </c>
      <c r="R38" s="29" t="str">
        <f>IF($P38&lt;4,"Kém",IF(AND($P38&gt;=4,$P38&lt;=5.4),"Trung bình yếu",IF(AND($P38&gt;=5.5,$P38&lt;=6.9),"Trung bình",IF(AND($P38&gt;=7,$P38&lt;=8.4),"Khá",IF(AND($P38&gt;=8.5,$P38&lt;=10),"Giỏi","")))))</f>
        <v>Trung bình yếu</v>
      </c>
      <c r="S38" s="30" t="str">
        <f>IF(OR($G38=0,$H38=0,$I38=0,$J38=0),"Không đủ ĐKDT",IF(AND(O38=0,P38&gt;=4),"Không đạt",IF(O38="V", "Vắng", IF(O38="DC", "Đình chỉ thi",IF(O38="H", "Vắng có phép","")))))</f>
        <v/>
      </c>
      <c r="T38" s="31" t="str">
        <f t="array" ref="T38">IFERROR(VLOOKUP($C38&amp;$U38,CHOOSE({1,2},Data!$A$2:$A$5146&amp;Data!$B$2:$B$5146,Data!$C$2:$C$5146),2,0),"")</f>
        <v>605-A2</v>
      </c>
      <c r="U38" s="72" t="s">
        <v>3282</v>
      </c>
      <c r="V38" s="3" t="str">
        <f>IFERROR(LEFT($U38,LEN($U38)-3),"")</f>
        <v>ELE1319</v>
      </c>
      <c r="W38" s="3" t="str">
        <f>IFERROR(RIGHT($U38,2),"")</f>
        <v>09</v>
      </c>
      <c r="X38" s="53" t="str">
        <f>IF(S38="Không đủ ĐKDT","Học lại",IF(S38="Đình chỉ thi","Học lại",IF(AND(MID(F38,2,2)&lt;"12",S38="Vắng"),"Thi lại",IF(S38="Vắng có phép", "Thi lại",IF(AND((MID(F38,2,2)&lt;"12"),P38&lt;4.5),"Thi lại",IF(AND((MID(F38,2,2)&lt;"19"),P38&lt;4),"Học lại",IF(AND((MID(F38,2,2)&gt;"18"),P38&lt;4),"Thi lại",IF(AND(MID(F38,2,2)&gt;"18",O38=0),"Thi lại",IF(AND((MID(F38,2,2)&lt;"12"),O38=0),"Thi lại",IF(AND((MID(F38,2,2)&lt;"19"),(MID(F38,2,2)&gt;"11"),O38=0),"Học lại","Đạt"))))))))))</f>
        <v>Đạt</v>
      </c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</row>
    <row r="39" spans="1:39" ht="16.5" customHeight="1">
      <c r="A39" s="1">
        <v>30</v>
      </c>
      <c r="B39" s="21">
        <f>IF(LEN(C39=0),SUBTOTAL(3,$C$10:C39),"")</f>
        <v>30</v>
      </c>
      <c r="C39" s="22" t="s">
        <v>2451</v>
      </c>
      <c r="D39" s="23" t="s">
        <v>3423</v>
      </c>
      <c r="E39" s="24" t="s">
        <v>3422</v>
      </c>
      <c r="F39" s="22" t="s">
        <v>3368</v>
      </c>
      <c r="G39" s="25" t="s">
        <v>27</v>
      </c>
      <c r="H39" s="25">
        <v>6</v>
      </c>
      <c r="I39" s="25" t="s">
        <v>27</v>
      </c>
      <c r="J39" s="25">
        <v>6</v>
      </c>
      <c r="K39" s="32"/>
      <c r="L39" s="32"/>
      <c r="M39" s="32"/>
      <c r="N39" s="90"/>
      <c r="O39" s="51">
        <v>4</v>
      </c>
      <c r="P39" s="27">
        <f>IF(O39="H","I",IF(OR(O39="DC",O39="C",O39="V"),0,ROUND(SUMPRODUCT(G39:O39,$G$9:$O$9)/100,1)))</f>
        <v>4.5999999999999996</v>
      </c>
      <c r="Q39" s="28" t="str">
        <f>IF(AND($P39&gt;=9,$P39&lt;=10),"A+","")&amp;IF(AND($P39&gt;=8.5,$P39&lt;=8.9),"A","")&amp;IF(AND($P39&gt;=8,$P39&lt;=8.4),"B+","")&amp;IF(AND($P39&gt;=7,$P39&lt;=7.9),"B","")&amp;IF(AND($P39&gt;=6.5,$P39&lt;=6.9),"C+","")&amp;IF(AND($P39&gt;=5.5,$P39&lt;=6.4),"C","")&amp;IF(AND($P39&gt;=5,$P39&lt;=5.4),"D+","")&amp;IF(AND($P39&gt;=4,$P39&lt;=4.9),"D","")&amp;IF(AND($P39&lt;4),"F","")</f>
        <v>D</v>
      </c>
      <c r="R39" s="29" t="str">
        <f>IF($P39&lt;4,"Kém",IF(AND($P39&gt;=4,$P39&lt;=5.4),"Trung bình yếu",IF(AND($P39&gt;=5.5,$P39&lt;=6.9),"Trung bình",IF(AND($P39&gt;=7,$P39&lt;=8.4),"Khá",IF(AND($P39&gt;=8.5,$P39&lt;=10),"Giỏi","")))))</f>
        <v>Trung bình yếu</v>
      </c>
      <c r="S39" s="30" t="str">
        <f>IF(OR($G39=0,$H39=0,$I39=0,$J39=0),"Không đủ ĐKDT",IF(AND(O39=0,P39&gt;=4),"Không đạt",IF(O39="V", "Vắng", IF(O39="DC", "Đình chỉ thi",IF(O39="H", "Vắng có phép","")))))</f>
        <v/>
      </c>
      <c r="T39" s="31" t="str">
        <f t="array" ref="T39">IFERROR(VLOOKUP($C39&amp;$U39,CHOOSE({1,2},Data!$A$2:$A$5146&amp;Data!$B$2:$B$5146,Data!$C$2:$C$5146),2,0),"")</f>
        <v>605-A2</v>
      </c>
      <c r="U39" s="72" t="s">
        <v>3282</v>
      </c>
      <c r="V39" s="3" t="str">
        <f>IFERROR(LEFT($U39,LEN($U39)-3),"")</f>
        <v>ELE1319</v>
      </c>
      <c r="W39" s="3" t="str">
        <f>IFERROR(RIGHT($U39,2),"")</f>
        <v>09</v>
      </c>
      <c r="X39" s="53" t="str">
        <f>IF(S39="Không đủ ĐKDT","Học lại",IF(S39="Đình chỉ thi","Học lại",IF(AND(MID(F39,2,2)&lt;"12",S39="Vắng"),"Thi lại",IF(S39="Vắng có phép", "Thi lại",IF(AND((MID(F39,2,2)&lt;"12"),P39&lt;4.5),"Thi lại",IF(AND((MID(F39,2,2)&lt;"19"),P39&lt;4),"Học lại",IF(AND((MID(F39,2,2)&gt;"18"),P39&lt;4),"Thi lại",IF(AND(MID(F39,2,2)&gt;"18",O39=0),"Thi lại",IF(AND((MID(F39,2,2)&lt;"12"),O39=0),"Thi lại",IF(AND((MID(F39,2,2)&lt;"19"),(MID(F39,2,2)&gt;"11"),O39=0),"Học lại","Đạt"))))))))))</f>
        <v>Đạt</v>
      </c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</row>
    <row r="40" spans="1:39" ht="16.5" customHeight="1">
      <c r="A40" s="1">
        <v>31</v>
      </c>
      <c r="B40" s="21">
        <f>IF(LEN(C40=0),SUBTOTAL(3,$C$10:C40),"")</f>
        <v>31</v>
      </c>
      <c r="C40" s="22" t="s">
        <v>3035</v>
      </c>
      <c r="D40" s="23" t="s">
        <v>3424</v>
      </c>
      <c r="E40" s="24" t="s">
        <v>3422</v>
      </c>
      <c r="F40" s="22" t="s">
        <v>3425</v>
      </c>
      <c r="G40" s="25" t="s">
        <v>27</v>
      </c>
      <c r="H40" s="25">
        <v>9</v>
      </c>
      <c r="I40" s="25" t="s">
        <v>27</v>
      </c>
      <c r="J40" s="25">
        <v>9</v>
      </c>
      <c r="K40" s="32"/>
      <c r="L40" s="32"/>
      <c r="M40" s="32"/>
      <c r="N40" s="90"/>
      <c r="O40" s="51">
        <v>7.5</v>
      </c>
      <c r="P40" s="27">
        <f>IF(O40="H","I",IF(OR(O40="DC",O40="C",O40="V"),0,ROUND(SUMPRODUCT(G40:O40,$G$9:$O$9)/100,1)))</f>
        <v>8</v>
      </c>
      <c r="Q40" s="28" t="str">
        <f>IF(AND($P40&gt;=9,$P40&lt;=10),"A+","")&amp;IF(AND($P40&gt;=8.5,$P40&lt;=8.9),"A","")&amp;IF(AND($P40&gt;=8,$P40&lt;=8.4),"B+","")&amp;IF(AND($P40&gt;=7,$P40&lt;=7.9),"B","")&amp;IF(AND($P40&gt;=6.5,$P40&lt;=6.9),"C+","")&amp;IF(AND($P40&gt;=5.5,$P40&lt;=6.4),"C","")&amp;IF(AND($P40&gt;=5,$P40&lt;=5.4),"D+","")&amp;IF(AND($P40&gt;=4,$P40&lt;=4.9),"D","")&amp;IF(AND($P40&lt;4),"F","")</f>
        <v>B+</v>
      </c>
      <c r="R40" s="29" t="str">
        <f>IF($P40&lt;4,"Kém",IF(AND($P40&gt;=4,$P40&lt;=5.4),"Trung bình yếu",IF(AND($P40&gt;=5.5,$P40&lt;=6.9),"Trung bình",IF(AND($P40&gt;=7,$P40&lt;=8.4),"Khá",IF(AND($P40&gt;=8.5,$P40&lt;=10),"Giỏi","")))))</f>
        <v>Khá</v>
      </c>
      <c r="S40" s="30" t="str">
        <f>IF(OR($G40=0,$H40=0,$I40=0,$J40=0),"Không đủ ĐKDT",IF(AND(O40=0,P40&gt;=4),"Không đạt",IF(O40="V", "Vắng", IF(O40="DC", "Đình chỉ thi",IF(O40="H", "Vắng có phép","")))))</f>
        <v/>
      </c>
      <c r="T40" s="31" t="str">
        <f t="array" ref="T40">IFERROR(VLOOKUP($C40&amp;$U40,CHOOSE({1,2},Data!$A$2:$A$5146&amp;Data!$B$2:$B$5146,Data!$C$2:$C$5146),2,0),"")</f>
        <v>605-A2</v>
      </c>
      <c r="U40" s="72" t="s">
        <v>3282</v>
      </c>
      <c r="V40" s="3" t="str">
        <f>IFERROR(LEFT($U40,LEN($U40)-3),"")</f>
        <v>ELE1319</v>
      </c>
      <c r="W40" s="3" t="str">
        <f>IFERROR(RIGHT($U40,2),"")</f>
        <v>09</v>
      </c>
      <c r="X40" s="53" t="str">
        <f>IF(S40="Không đủ ĐKDT","Học lại",IF(S40="Đình chỉ thi","Học lại",IF(AND(MID(F40,2,2)&lt;"12",S40="Vắng"),"Thi lại",IF(S40="Vắng có phép", "Thi lại",IF(AND((MID(F40,2,2)&lt;"12"),P40&lt;4.5),"Thi lại",IF(AND((MID(F40,2,2)&lt;"19"),P40&lt;4),"Học lại",IF(AND((MID(F40,2,2)&gt;"18"),P40&lt;4),"Thi lại",IF(AND(MID(F40,2,2)&gt;"18",O40=0),"Thi lại",IF(AND((MID(F40,2,2)&lt;"12"),O40=0),"Thi lại",IF(AND((MID(F40,2,2)&lt;"19"),(MID(F40,2,2)&gt;"11"),O40=0),"Học lại","Đạt"))))))))))</f>
        <v>Đạt</v>
      </c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</row>
    <row r="41" spans="1:39" ht="16.5" customHeight="1">
      <c r="A41" s="1">
        <v>32</v>
      </c>
      <c r="B41" s="21">
        <f>IF(LEN(C41=0),SUBTOTAL(3,$C$10:C41),"")</f>
        <v>32</v>
      </c>
      <c r="C41" s="22" t="s">
        <v>2269</v>
      </c>
      <c r="D41" s="23" t="s">
        <v>3426</v>
      </c>
      <c r="E41" s="24" t="s">
        <v>3427</v>
      </c>
      <c r="F41" s="22" t="s">
        <v>3391</v>
      </c>
      <c r="G41" s="25" t="s">
        <v>27</v>
      </c>
      <c r="H41" s="25">
        <v>7</v>
      </c>
      <c r="I41" s="25" t="s">
        <v>27</v>
      </c>
      <c r="J41" s="25">
        <v>7</v>
      </c>
      <c r="K41" s="32"/>
      <c r="L41" s="32"/>
      <c r="M41" s="32"/>
      <c r="N41" s="90"/>
      <c r="O41" s="51">
        <v>0</v>
      </c>
      <c r="P41" s="27">
        <f>IF(O41="H","I",IF(OR(O41="DC",O41="C",O41="V"),0,ROUND(SUMPRODUCT(G41:O41,$G$9:$O$9)/100,1)))</f>
        <v>2.1</v>
      </c>
      <c r="Q41" s="28" t="str">
        <f>IF(AND($P41&gt;=9,$P41&lt;=10),"A+","")&amp;IF(AND($P41&gt;=8.5,$P41&lt;=8.9),"A","")&amp;IF(AND($P41&gt;=8,$P41&lt;=8.4),"B+","")&amp;IF(AND($P41&gt;=7,$P41&lt;=7.9),"B","")&amp;IF(AND($P41&gt;=6.5,$P41&lt;=6.9),"C+","")&amp;IF(AND($P41&gt;=5.5,$P41&lt;=6.4),"C","")&amp;IF(AND($P41&gt;=5,$P41&lt;=5.4),"D+","")&amp;IF(AND($P41&gt;=4,$P41&lt;=4.9),"D","")&amp;IF(AND($P41&lt;4),"F","")</f>
        <v>F</v>
      </c>
      <c r="R41" s="29" t="str">
        <f>IF($P41&lt;4,"Kém",IF(AND($P41&gt;=4,$P41&lt;=5.4),"Trung bình yếu",IF(AND($P41&gt;=5.5,$P41&lt;=6.9),"Trung bình",IF(AND($P41&gt;=7,$P41&lt;=8.4),"Khá",IF(AND($P41&gt;=8.5,$P41&lt;=10),"Giỏi","")))))</f>
        <v>Kém</v>
      </c>
      <c r="S41" s="30" t="str">
        <f>IF(OR($G41=0,$H41=0,$I41=0,$J41=0),"Không đủ ĐKDT",IF(AND(O41=0,P41&gt;=4),"Không đạt",IF(O41="V", "Vắng", IF(O41="DC", "Đình chỉ thi",IF(O41="H", "Vắng có phép","")))))</f>
        <v/>
      </c>
      <c r="T41" s="31" t="str">
        <f t="array" ref="T41">IFERROR(VLOOKUP($C41&amp;$U41,CHOOSE({1,2},Data!$A$2:$A$5146&amp;Data!$B$2:$B$5146,Data!$C$2:$C$5146),2,0),"")</f>
        <v>605-A2</v>
      </c>
      <c r="U41" s="72" t="s">
        <v>3282</v>
      </c>
      <c r="V41" s="3" t="str">
        <f>IFERROR(LEFT($U41,LEN($U41)-3),"")</f>
        <v>ELE1319</v>
      </c>
      <c r="W41" s="3" t="str">
        <f>IFERROR(RIGHT($U41,2),"")</f>
        <v>09</v>
      </c>
      <c r="X41" s="53" t="str">
        <f>IF(S41="Không đủ ĐKDT","Học lại",IF(S41="Đình chỉ thi","Học lại",IF(AND(MID(F41,2,2)&lt;"12",S41="Vắng"),"Thi lại",IF(S41="Vắng có phép", "Thi lại",IF(AND((MID(F41,2,2)&lt;"12"),P41&lt;4.5),"Thi lại",IF(AND((MID(F41,2,2)&lt;"19"),P41&lt;4),"Học lại",IF(AND((MID(F41,2,2)&gt;"18"),P41&lt;4),"Thi lại",IF(AND(MID(F41,2,2)&gt;"18",O41=0),"Thi lại",IF(AND((MID(F41,2,2)&lt;"12"),O41=0),"Thi lại",IF(AND((MID(F41,2,2)&lt;"19"),(MID(F41,2,2)&gt;"11"),O41=0),"Học lại","Đạt"))))))))))</f>
        <v>Học lại</v>
      </c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</row>
    <row r="42" spans="1:39" ht="16.5" customHeight="1">
      <c r="A42" s="1">
        <v>33</v>
      </c>
      <c r="B42" s="21">
        <f>IF(LEN(C42=0),SUBTOTAL(3,$C$10:C42),"")</f>
        <v>33</v>
      </c>
      <c r="C42" s="22" t="s">
        <v>1957</v>
      </c>
      <c r="D42" s="23" t="s">
        <v>3428</v>
      </c>
      <c r="E42" s="24" t="s">
        <v>3427</v>
      </c>
      <c r="F42" s="22" t="s">
        <v>3372</v>
      </c>
      <c r="G42" s="25" t="s">
        <v>27</v>
      </c>
      <c r="H42" s="25">
        <v>7</v>
      </c>
      <c r="I42" s="25" t="s">
        <v>27</v>
      </c>
      <c r="J42" s="25">
        <v>7</v>
      </c>
      <c r="K42" s="32"/>
      <c r="L42" s="32"/>
      <c r="M42" s="32"/>
      <c r="N42" s="90"/>
      <c r="O42" s="51">
        <v>3.5</v>
      </c>
      <c r="P42" s="27">
        <f>IF(O42="H","I",IF(OR(O42="DC",O42="C",O42="V"),0,ROUND(SUMPRODUCT(G42:O42,$G$9:$O$9)/100,1)))</f>
        <v>4.5999999999999996</v>
      </c>
      <c r="Q42" s="28" t="str">
        <f>IF(AND($P42&gt;=9,$P42&lt;=10),"A+","")&amp;IF(AND($P42&gt;=8.5,$P42&lt;=8.9),"A","")&amp;IF(AND($P42&gt;=8,$P42&lt;=8.4),"B+","")&amp;IF(AND($P42&gt;=7,$P42&lt;=7.9),"B","")&amp;IF(AND($P42&gt;=6.5,$P42&lt;=6.9),"C+","")&amp;IF(AND($P42&gt;=5.5,$P42&lt;=6.4),"C","")&amp;IF(AND($P42&gt;=5,$P42&lt;=5.4),"D+","")&amp;IF(AND($P42&gt;=4,$P42&lt;=4.9),"D","")&amp;IF(AND($P42&lt;4),"F","")</f>
        <v>D</v>
      </c>
      <c r="R42" s="29" t="str">
        <f>IF($P42&lt;4,"Kém",IF(AND($P42&gt;=4,$P42&lt;=5.4),"Trung bình yếu",IF(AND($P42&gt;=5.5,$P42&lt;=6.9),"Trung bình",IF(AND($P42&gt;=7,$P42&lt;=8.4),"Khá",IF(AND($P42&gt;=8.5,$P42&lt;=10),"Giỏi","")))))</f>
        <v>Trung bình yếu</v>
      </c>
      <c r="S42" s="30" t="str">
        <f>IF(OR($G42=0,$H42=0,$I42=0,$J42=0),"Không đủ ĐKDT",IF(AND(O42=0,P42&gt;=4),"Không đạt",IF(O42="V", "Vắng", IF(O42="DC", "Đình chỉ thi",IF(O42="H", "Vắng có phép","")))))</f>
        <v/>
      </c>
      <c r="T42" s="31" t="str">
        <f t="array" ref="T42">IFERROR(VLOOKUP($C42&amp;$U42,CHOOSE({1,2},Data!$A$2:$A$5146&amp;Data!$B$2:$B$5146,Data!$C$2:$C$5146),2,0),"")</f>
        <v>605-A2</v>
      </c>
      <c r="U42" s="72" t="s">
        <v>3282</v>
      </c>
      <c r="V42" s="3" t="str">
        <f>IFERROR(LEFT($U42,LEN($U42)-3),"")</f>
        <v>ELE1319</v>
      </c>
      <c r="W42" s="3" t="str">
        <f>IFERROR(RIGHT($U42,2),"")</f>
        <v>09</v>
      </c>
      <c r="X42" s="53" t="str">
        <f>IF(S42="Không đủ ĐKDT","Học lại",IF(S42="Đình chỉ thi","Học lại",IF(AND(MID(F42,2,2)&lt;"12",S42="Vắng"),"Thi lại",IF(S42="Vắng có phép", "Thi lại",IF(AND((MID(F42,2,2)&lt;"12"),P42&lt;4.5),"Thi lại",IF(AND((MID(F42,2,2)&lt;"19"),P42&lt;4),"Học lại",IF(AND((MID(F42,2,2)&gt;"18"),P42&lt;4),"Thi lại",IF(AND(MID(F42,2,2)&gt;"18",O42=0),"Thi lại",IF(AND((MID(F42,2,2)&lt;"12"),O42=0),"Thi lại",IF(AND((MID(F42,2,2)&lt;"19"),(MID(F42,2,2)&gt;"11"),O42=0),"Học lại","Đạt"))))))))))</f>
        <v>Đạt</v>
      </c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</row>
    <row r="43" spans="1:39" ht="16.5" customHeight="1">
      <c r="A43" s="1">
        <v>34</v>
      </c>
      <c r="B43" s="21">
        <f>IF(LEN(C43=0),SUBTOTAL(3,$C$10:C43),"")</f>
        <v>34</v>
      </c>
      <c r="C43" s="22" t="s">
        <v>2496</v>
      </c>
      <c r="D43" s="23" t="s">
        <v>3429</v>
      </c>
      <c r="E43" s="24" t="s">
        <v>3427</v>
      </c>
      <c r="F43" s="22" t="s">
        <v>3368</v>
      </c>
      <c r="G43" s="25" t="s">
        <v>27</v>
      </c>
      <c r="H43" s="25">
        <v>7</v>
      </c>
      <c r="I43" s="25" t="s">
        <v>27</v>
      </c>
      <c r="J43" s="25">
        <v>7</v>
      </c>
      <c r="K43" s="32"/>
      <c r="L43" s="32"/>
      <c r="M43" s="32"/>
      <c r="N43" s="90"/>
      <c r="O43" s="51">
        <v>4</v>
      </c>
      <c r="P43" s="27">
        <f>IF(O43="H","I",IF(OR(O43="DC",O43="C",O43="V"),0,ROUND(SUMPRODUCT(G43:O43,$G$9:$O$9)/100,1)))</f>
        <v>4.9000000000000004</v>
      </c>
      <c r="Q43" s="28" t="str">
        <f>IF(AND($P43&gt;=9,$P43&lt;=10),"A+","")&amp;IF(AND($P43&gt;=8.5,$P43&lt;=8.9),"A","")&amp;IF(AND($P43&gt;=8,$P43&lt;=8.4),"B+","")&amp;IF(AND($P43&gt;=7,$P43&lt;=7.9),"B","")&amp;IF(AND($P43&gt;=6.5,$P43&lt;=6.9),"C+","")&amp;IF(AND($P43&gt;=5.5,$P43&lt;=6.4),"C","")&amp;IF(AND($P43&gt;=5,$P43&lt;=5.4),"D+","")&amp;IF(AND($P43&gt;=4,$P43&lt;=4.9),"D","")&amp;IF(AND($P43&lt;4),"F","")</f>
        <v>D</v>
      </c>
      <c r="R43" s="29" t="str">
        <f>IF($P43&lt;4,"Kém",IF(AND($P43&gt;=4,$P43&lt;=5.4),"Trung bình yếu",IF(AND($P43&gt;=5.5,$P43&lt;=6.9),"Trung bình",IF(AND($P43&gt;=7,$P43&lt;=8.4),"Khá",IF(AND($P43&gt;=8.5,$P43&lt;=10),"Giỏi","")))))</f>
        <v>Trung bình yếu</v>
      </c>
      <c r="S43" s="30" t="str">
        <f>IF(OR($G43=0,$H43=0,$I43=0,$J43=0),"Không đủ ĐKDT",IF(AND(O43=0,P43&gt;=4),"Không đạt",IF(O43="V", "Vắng", IF(O43="DC", "Đình chỉ thi",IF(O43="H", "Vắng có phép","")))))</f>
        <v/>
      </c>
      <c r="T43" s="31" t="str">
        <f t="array" ref="T43">IFERROR(VLOOKUP($C43&amp;$U43,CHOOSE({1,2},Data!$A$2:$A$5146&amp;Data!$B$2:$B$5146,Data!$C$2:$C$5146),2,0),"")</f>
        <v>605-A2</v>
      </c>
      <c r="U43" s="72" t="s">
        <v>3282</v>
      </c>
      <c r="V43" s="3" t="str">
        <f>IFERROR(LEFT($U43,LEN($U43)-3),"")</f>
        <v>ELE1319</v>
      </c>
      <c r="W43" s="3" t="str">
        <f>IFERROR(RIGHT($U43,2),"")</f>
        <v>09</v>
      </c>
      <c r="X43" s="53" t="str">
        <f>IF(S43="Không đủ ĐKDT","Học lại",IF(S43="Đình chỉ thi","Học lại",IF(AND(MID(F43,2,2)&lt;"12",S43="Vắng"),"Thi lại",IF(S43="Vắng có phép", "Thi lại",IF(AND((MID(F43,2,2)&lt;"12"),P43&lt;4.5),"Thi lại",IF(AND((MID(F43,2,2)&lt;"19"),P43&lt;4),"Học lại",IF(AND((MID(F43,2,2)&gt;"18"),P43&lt;4),"Thi lại",IF(AND(MID(F43,2,2)&gt;"18",O43=0),"Thi lại",IF(AND((MID(F43,2,2)&lt;"12"),O43=0),"Thi lại",IF(AND((MID(F43,2,2)&lt;"19"),(MID(F43,2,2)&gt;"11"),O43=0),"Học lại","Đạt"))))))))))</f>
        <v>Đạt</v>
      </c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</row>
    <row r="44" spans="1:39" ht="16.5" customHeight="1">
      <c r="A44" s="1">
        <v>35</v>
      </c>
      <c r="B44" s="21">
        <f>IF(LEN(C44=0),SUBTOTAL(3,$C$10:C44),"")</f>
        <v>35</v>
      </c>
      <c r="C44" s="22" t="s">
        <v>2225</v>
      </c>
      <c r="D44" s="23" t="s">
        <v>3429</v>
      </c>
      <c r="E44" s="24" t="s">
        <v>3427</v>
      </c>
      <c r="F44" s="22" t="s">
        <v>3374</v>
      </c>
      <c r="G44" s="25" t="s">
        <v>27</v>
      </c>
      <c r="H44" s="25">
        <v>6</v>
      </c>
      <c r="I44" s="25" t="s">
        <v>27</v>
      </c>
      <c r="J44" s="25">
        <v>6</v>
      </c>
      <c r="K44" s="32"/>
      <c r="L44" s="32"/>
      <c r="M44" s="32"/>
      <c r="N44" s="90"/>
      <c r="O44" s="51">
        <v>1</v>
      </c>
      <c r="P44" s="27">
        <f>IF(O44="H","I",IF(OR(O44="DC",O44="C",O44="V"),0,ROUND(SUMPRODUCT(G44:O44,$G$9:$O$9)/100,1)))</f>
        <v>2.5</v>
      </c>
      <c r="Q44" s="28" t="str">
        <f>IF(AND($P44&gt;=9,$P44&lt;=10),"A+","")&amp;IF(AND($P44&gt;=8.5,$P44&lt;=8.9),"A","")&amp;IF(AND($P44&gt;=8,$P44&lt;=8.4),"B+","")&amp;IF(AND($P44&gt;=7,$P44&lt;=7.9),"B","")&amp;IF(AND($P44&gt;=6.5,$P44&lt;=6.9),"C+","")&amp;IF(AND($P44&gt;=5.5,$P44&lt;=6.4),"C","")&amp;IF(AND($P44&gt;=5,$P44&lt;=5.4),"D+","")&amp;IF(AND($P44&gt;=4,$P44&lt;=4.9),"D","")&amp;IF(AND($P44&lt;4),"F","")</f>
        <v>F</v>
      </c>
      <c r="R44" s="29" t="str">
        <f>IF($P44&lt;4,"Kém",IF(AND($P44&gt;=4,$P44&lt;=5.4),"Trung bình yếu",IF(AND($P44&gt;=5.5,$P44&lt;=6.9),"Trung bình",IF(AND($P44&gt;=7,$P44&lt;=8.4),"Khá",IF(AND($P44&gt;=8.5,$P44&lt;=10),"Giỏi","")))))</f>
        <v>Kém</v>
      </c>
      <c r="S44" s="30" t="str">
        <f>IF(OR($G44=0,$H44=0,$I44=0,$J44=0),"Không đủ ĐKDT",IF(AND(O44=0,P44&gt;=4),"Không đạt",IF(O44="V", "Vắng", IF(O44="DC", "Đình chỉ thi",IF(O44="H", "Vắng có phép","")))))</f>
        <v/>
      </c>
      <c r="T44" s="31" t="str">
        <f t="array" ref="T44">IFERROR(VLOOKUP($C44&amp;$U44,CHOOSE({1,2},Data!$A$2:$A$5146&amp;Data!$B$2:$B$5146,Data!$C$2:$C$5146),2,0),"")</f>
        <v>502-A2</v>
      </c>
      <c r="U44" s="72" t="s">
        <v>3282</v>
      </c>
      <c r="V44" s="3" t="str">
        <f>IFERROR(LEFT($U44,LEN($U44)-3),"")</f>
        <v>ELE1319</v>
      </c>
      <c r="W44" s="3" t="str">
        <f>IFERROR(RIGHT($U44,2),"")</f>
        <v>09</v>
      </c>
      <c r="X44" s="53" t="str">
        <f>IF(S44="Không đủ ĐKDT","Học lại",IF(S44="Đình chỉ thi","Học lại",IF(AND(MID(F44,2,2)&lt;"12",S44="Vắng"),"Thi lại",IF(S44="Vắng có phép", "Thi lại",IF(AND((MID(F44,2,2)&lt;"12"),P44&lt;4.5),"Thi lại",IF(AND((MID(F44,2,2)&lt;"19"),P44&lt;4),"Học lại",IF(AND((MID(F44,2,2)&gt;"18"),P44&lt;4),"Thi lại",IF(AND(MID(F44,2,2)&gt;"18",O44=0),"Thi lại",IF(AND((MID(F44,2,2)&lt;"12"),O44=0),"Thi lại",IF(AND((MID(F44,2,2)&lt;"19"),(MID(F44,2,2)&gt;"11"),O44=0),"Học lại","Đạt"))))))))))</f>
        <v>Học lại</v>
      </c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</row>
    <row r="45" spans="1:39" ht="16.5" customHeight="1">
      <c r="A45" s="1">
        <v>36</v>
      </c>
      <c r="B45" s="21">
        <f>IF(LEN(C45=0),SUBTOTAL(3,$C$10:C45),"")</f>
        <v>36</v>
      </c>
      <c r="C45" s="22" t="s">
        <v>1827</v>
      </c>
      <c r="D45" s="23" t="s">
        <v>3430</v>
      </c>
      <c r="E45" s="24" t="s">
        <v>3427</v>
      </c>
      <c r="F45" s="22" t="s">
        <v>3372</v>
      </c>
      <c r="G45" s="25" t="s">
        <v>27</v>
      </c>
      <c r="H45" s="25">
        <v>7</v>
      </c>
      <c r="I45" s="25" t="s">
        <v>27</v>
      </c>
      <c r="J45" s="25">
        <v>7</v>
      </c>
      <c r="K45" s="32"/>
      <c r="L45" s="32"/>
      <c r="M45" s="32"/>
      <c r="N45" s="90"/>
      <c r="O45" s="51">
        <v>3</v>
      </c>
      <c r="P45" s="27">
        <f>IF(O45="H","I",IF(OR(O45="DC",O45="C",O45="V"),0,ROUND(SUMPRODUCT(G45:O45,$G$9:$O$9)/100,1)))</f>
        <v>4.2</v>
      </c>
      <c r="Q45" s="28" t="str">
        <f>IF(AND($P45&gt;=9,$P45&lt;=10),"A+","")&amp;IF(AND($P45&gt;=8.5,$P45&lt;=8.9),"A","")&amp;IF(AND($P45&gt;=8,$P45&lt;=8.4),"B+","")&amp;IF(AND($P45&gt;=7,$P45&lt;=7.9),"B","")&amp;IF(AND($P45&gt;=6.5,$P45&lt;=6.9),"C+","")&amp;IF(AND($P45&gt;=5.5,$P45&lt;=6.4),"C","")&amp;IF(AND($P45&gt;=5,$P45&lt;=5.4),"D+","")&amp;IF(AND($P45&gt;=4,$P45&lt;=4.9),"D","")&amp;IF(AND($P45&lt;4),"F","")</f>
        <v>D</v>
      </c>
      <c r="R45" s="29" t="str">
        <f>IF($P45&lt;4,"Kém",IF(AND($P45&gt;=4,$P45&lt;=5.4),"Trung bình yếu",IF(AND($P45&gt;=5.5,$P45&lt;=6.9),"Trung bình",IF(AND($P45&gt;=7,$P45&lt;=8.4),"Khá",IF(AND($P45&gt;=8.5,$P45&lt;=10),"Giỏi","")))))</f>
        <v>Trung bình yếu</v>
      </c>
      <c r="S45" s="30" t="str">
        <f>IF(OR($G45=0,$H45=0,$I45=0,$J45=0),"Không đủ ĐKDT",IF(AND(O45=0,P45&gt;=4),"Không đạt",IF(O45="V", "Vắng", IF(O45="DC", "Đình chỉ thi",IF(O45="H", "Vắng có phép","")))))</f>
        <v/>
      </c>
      <c r="T45" s="31" t="str">
        <f t="array" ref="T45">IFERROR(VLOOKUP($C45&amp;$U45,CHOOSE({1,2},Data!$A$2:$A$5146&amp;Data!$B$2:$B$5146,Data!$C$2:$C$5146),2,0),"")</f>
        <v>502-A2</v>
      </c>
      <c r="U45" s="72" t="s">
        <v>3282</v>
      </c>
      <c r="V45" s="3" t="str">
        <f>IFERROR(LEFT($U45,LEN($U45)-3),"")</f>
        <v>ELE1319</v>
      </c>
      <c r="W45" s="3" t="str">
        <f>IFERROR(RIGHT($U45,2),"")</f>
        <v>09</v>
      </c>
      <c r="X45" s="53" t="str">
        <f>IF(S45="Không đủ ĐKDT","Học lại",IF(S45="Đình chỉ thi","Học lại",IF(AND(MID(F45,2,2)&lt;"12",S45="Vắng"),"Thi lại",IF(S45="Vắng có phép", "Thi lại",IF(AND((MID(F45,2,2)&lt;"12"),P45&lt;4.5),"Thi lại",IF(AND((MID(F45,2,2)&lt;"19"),P45&lt;4),"Học lại",IF(AND((MID(F45,2,2)&gt;"18"),P45&lt;4),"Thi lại",IF(AND(MID(F45,2,2)&gt;"18",O45=0),"Thi lại",IF(AND((MID(F45,2,2)&lt;"12"),O45=0),"Thi lại",IF(AND((MID(F45,2,2)&lt;"19"),(MID(F45,2,2)&gt;"11"),O45=0),"Học lại","Đạt"))))))))))</f>
        <v>Đạt</v>
      </c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</row>
    <row r="46" spans="1:39" ht="16.5" customHeight="1">
      <c r="A46" s="1">
        <v>37</v>
      </c>
      <c r="B46" s="21">
        <f>IF(LEN(C46=0),SUBTOTAL(3,$C$10:C46),"")</f>
        <v>37</v>
      </c>
      <c r="C46" s="22" t="s">
        <v>1983</v>
      </c>
      <c r="D46" s="23" t="s">
        <v>3431</v>
      </c>
      <c r="E46" s="24" t="s">
        <v>3427</v>
      </c>
      <c r="F46" s="22" t="s">
        <v>3384</v>
      </c>
      <c r="G46" s="25" t="s">
        <v>27</v>
      </c>
      <c r="H46" s="25">
        <v>7</v>
      </c>
      <c r="I46" s="25" t="s">
        <v>27</v>
      </c>
      <c r="J46" s="25">
        <v>7</v>
      </c>
      <c r="K46" s="32"/>
      <c r="L46" s="32"/>
      <c r="M46" s="32"/>
      <c r="N46" s="90"/>
      <c r="O46" s="51">
        <v>3</v>
      </c>
      <c r="P46" s="27">
        <f>IF(O46="H","I",IF(OR(O46="DC",O46="C",O46="V"),0,ROUND(SUMPRODUCT(G46:O46,$G$9:$O$9)/100,1)))</f>
        <v>4.2</v>
      </c>
      <c r="Q46" s="28" t="str">
        <f>IF(AND($P46&gt;=9,$P46&lt;=10),"A+","")&amp;IF(AND($P46&gt;=8.5,$P46&lt;=8.9),"A","")&amp;IF(AND($P46&gt;=8,$P46&lt;=8.4),"B+","")&amp;IF(AND($P46&gt;=7,$P46&lt;=7.9),"B","")&amp;IF(AND($P46&gt;=6.5,$P46&lt;=6.9),"C+","")&amp;IF(AND($P46&gt;=5.5,$P46&lt;=6.4),"C","")&amp;IF(AND($P46&gt;=5,$P46&lt;=5.4),"D+","")&amp;IF(AND($P46&gt;=4,$P46&lt;=4.9),"D","")&amp;IF(AND($P46&lt;4),"F","")</f>
        <v>D</v>
      </c>
      <c r="R46" s="29" t="str">
        <f>IF($P46&lt;4,"Kém",IF(AND($P46&gt;=4,$P46&lt;=5.4),"Trung bình yếu",IF(AND($P46&gt;=5.5,$P46&lt;=6.9),"Trung bình",IF(AND($P46&gt;=7,$P46&lt;=8.4),"Khá",IF(AND($P46&gt;=8.5,$P46&lt;=10),"Giỏi","")))))</f>
        <v>Trung bình yếu</v>
      </c>
      <c r="S46" s="30" t="str">
        <f>IF(OR($G46=0,$H46=0,$I46=0,$J46=0),"Không đủ ĐKDT",IF(AND(O46=0,P46&gt;=4),"Không đạt",IF(O46="V", "Vắng", IF(O46="DC", "Đình chỉ thi",IF(O46="H", "Vắng có phép","")))))</f>
        <v/>
      </c>
      <c r="T46" s="31" t="str">
        <f t="array" ref="T46">IFERROR(VLOOKUP($C46&amp;$U46,CHOOSE({1,2},Data!$A$2:$A$5146&amp;Data!$B$2:$B$5146,Data!$C$2:$C$5146),2,0),"")</f>
        <v>502-A2</v>
      </c>
      <c r="U46" s="72" t="s">
        <v>3282</v>
      </c>
      <c r="V46" s="3" t="str">
        <f>IFERROR(LEFT($U46,LEN($U46)-3),"")</f>
        <v>ELE1319</v>
      </c>
      <c r="W46" s="3" t="str">
        <f>IFERROR(RIGHT($U46,2),"")</f>
        <v>09</v>
      </c>
      <c r="X46" s="53" t="str">
        <f>IF(S46="Không đủ ĐKDT","Học lại",IF(S46="Đình chỉ thi","Học lại",IF(AND(MID(F46,2,2)&lt;"12",S46="Vắng"),"Thi lại",IF(S46="Vắng có phép", "Thi lại",IF(AND((MID(F46,2,2)&lt;"12"),P46&lt;4.5),"Thi lại",IF(AND((MID(F46,2,2)&lt;"19"),P46&lt;4),"Học lại",IF(AND((MID(F46,2,2)&gt;"18"),P46&lt;4),"Thi lại",IF(AND(MID(F46,2,2)&gt;"18",O46=0),"Thi lại",IF(AND((MID(F46,2,2)&lt;"12"),O46=0),"Thi lại",IF(AND((MID(F46,2,2)&lt;"19"),(MID(F46,2,2)&gt;"11"),O46=0),"Học lại","Đạt"))))))))))</f>
        <v>Đạt</v>
      </c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</row>
    <row r="47" spans="1:39" ht="16.5" customHeight="1">
      <c r="A47" s="1">
        <v>38</v>
      </c>
      <c r="B47" s="21">
        <f>IF(LEN(C47=0),SUBTOTAL(3,$C$10:C47),"")</f>
        <v>38</v>
      </c>
      <c r="C47" s="22" t="s">
        <v>3011</v>
      </c>
      <c r="D47" s="23" t="s">
        <v>3432</v>
      </c>
      <c r="E47" s="24" t="s">
        <v>3427</v>
      </c>
      <c r="F47" s="22" t="s">
        <v>3391</v>
      </c>
      <c r="G47" s="25" t="s">
        <v>27</v>
      </c>
      <c r="H47" s="25">
        <v>0</v>
      </c>
      <c r="I47" s="25" t="s">
        <v>27</v>
      </c>
      <c r="J47" s="25">
        <v>0</v>
      </c>
      <c r="K47" s="32"/>
      <c r="L47" s="32"/>
      <c r="M47" s="32"/>
      <c r="N47" s="90"/>
      <c r="O47" s="51" t="s">
        <v>4016</v>
      </c>
      <c r="P47" s="27">
        <f>IF(O47="H","I",IF(OR(O47="DC",O47="C",O47="V"),0,ROUND(SUMPRODUCT(G47:O47,$G$9:$O$9)/100,1)))</f>
        <v>0</v>
      </c>
      <c r="Q47" s="28" t="str">
        <f>IF(AND($P47&gt;=9,$P47&lt;=10),"A+","")&amp;IF(AND($P47&gt;=8.5,$P47&lt;=8.9),"A","")&amp;IF(AND($P47&gt;=8,$P47&lt;=8.4),"B+","")&amp;IF(AND($P47&gt;=7,$P47&lt;=7.9),"B","")&amp;IF(AND($P47&gt;=6.5,$P47&lt;=6.9),"C+","")&amp;IF(AND($P47&gt;=5.5,$P47&lt;=6.4),"C","")&amp;IF(AND($P47&gt;=5,$P47&lt;=5.4),"D+","")&amp;IF(AND($P47&gt;=4,$P47&lt;=4.9),"D","")&amp;IF(AND($P47&lt;4),"F","")</f>
        <v>F</v>
      </c>
      <c r="R47" s="29" t="str">
        <f>IF($P47&lt;4,"Kém",IF(AND($P47&gt;=4,$P47&lt;=5.4),"Trung bình yếu",IF(AND($P47&gt;=5.5,$P47&lt;=6.9),"Trung bình",IF(AND($P47&gt;=7,$P47&lt;=8.4),"Khá",IF(AND($P47&gt;=8.5,$P47&lt;=10),"Giỏi","")))))</f>
        <v>Kém</v>
      </c>
      <c r="S47" s="30" t="str">
        <f>IF(OR($G47=0,$H47=0,$I47=0,$J47=0),"Không đủ ĐKDT",IF(AND(O47=0,P47&gt;=4),"Không đạt",IF(O47="V", "Vắng", IF(O47="DC", "Đình chỉ thi",IF(O47="H", "Vắng có phép","")))))</f>
        <v>Không đủ ĐKDT</v>
      </c>
      <c r="T47" s="31" t="str">
        <f t="array" ref="T47">IFERROR(VLOOKUP($C47&amp;$U47,CHOOSE({1,2},Data!$A$2:$A$5146&amp;Data!$B$2:$B$5146,Data!$C$2:$C$5146),2,0),"")</f>
        <v>502-A2</v>
      </c>
      <c r="U47" s="72" t="s">
        <v>3282</v>
      </c>
      <c r="V47" s="3" t="str">
        <f>IFERROR(LEFT($U47,LEN($U47)-3),"")</f>
        <v>ELE1319</v>
      </c>
      <c r="W47" s="3" t="str">
        <f>IFERROR(RIGHT($U47,2),"")</f>
        <v>09</v>
      </c>
      <c r="X47" s="53" t="str">
        <f>IF(S47="Không đủ ĐKDT","Học lại",IF(S47="Đình chỉ thi","Học lại",IF(AND(MID(F47,2,2)&lt;"12",S47="Vắng"),"Thi lại",IF(S47="Vắng có phép", "Thi lại",IF(AND((MID(F47,2,2)&lt;"12"),P47&lt;4.5),"Thi lại",IF(AND((MID(F47,2,2)&lt;"19"),P47&lt;4),"Học lại",IF(AND((MID(F47,2,2)&gt;"18"),P47&lt;4),"Thi lại",IF(AND(MID(F47,2,2)&gt;"18",O47=0),"Thi lại",IF(AND((MID(F47,2,2)&lt;"12"),O47=0),"Thi lại",IF(AND((MID(F47,2,2)&lt;"19"),(MID(F47,2,2)&gt;"11"),O47=0),"Học lại","Đạt"))))))))))</f>
        <v>Học lại</v>
      </c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</row>
    <row r="48" spans="1:39" ht="16.5" customHeight="1">
      <c r="A48" s="1">
        <v>39</v>
      </c>
      <c r="B48" s="21">
        <f>IF(LEN(C48=0),SUBTOTAL(3,$C$10:C48),"")</f>
        <v>39</v>
      </c>
      <c r="C48" s="22" t="s">
        <v>486</v>
      </c>
      <c r="D48" s="23" t="s">
        <v>3433</v>
      </c>
      <c r="E48" s="24" t="s">
        <v>3434</v>
      </c>
      <c r="F48" s="22" t="s">
        <v>3370</v>
      </c>
      <c r="G48" s="25" t="s">
        <v>27</v>
      </c>
      <c r="H48" s="25">
        <v>9</v>
      </c>
      <c r="I48" s="25" t="s">
        <v>27</v>
      </c>
      <c r="J48" s="25">
        <v>10</v>
      </c>
      <c r="K48" s="32"/>
      <c r="L48" s="32"/>
      <c r="M48" s="32"/>
      <c r="N48" s="90"/>
      <c r="O48" s="51">
        <v>7.5</v>
      </c>
      <c r="P48" s="27">
        <f>IF(O48="H","I",IF(OR(O48="DC",O48="C",O48="V"),0,ROUND(SUMPRODUCT(G48:O48,$G$9:$O$9)/100,1)))</f>
        <v>8.1</v>
      </c>
      <c r="Q48" s="28" t="str">
        <f>IF(AND($P48&gt;=9,$P48&lt;=10),"A+","")&amp;IF(AND($P48&gt;=8.5,$P48&lt;=8.9),"A","")&amp;IF(AND($P48&gt;=8,$P48&lt;=8.4),"B+","")&amp;IF(AND($P48&gt;=7,$P48&lt;=7.9),"B","")&amp;IF(AND($P48&gt;=6.5,$P48&lt;=6.9),"C+","")&amp;IF(AND($P48&gt;=5.5,$P48&lt;=6.4),"C","")&amp;IF(AND($P48&gt;=5,$P48&lt;=5.4),"D+","")&amp;IF(AND($P48&gt;=4,$P48&lt;=4.9),"D","")&amp;IF(AND($P48&lt;4),"F","")</f>
        <v>B+</v>
      </c>
      <c r="R48" s="29" t="str">
        <f>IF($P48&lt;4,"Kém",IF(AND($P48&gt;=4,$P48&lt;=5.4),"Trung bình yếu",IF(AND($P48&gt;=5.5,$P48&lt;=6.9),"Trung bình",IF(AND($P48&gt;=7,$P48&lt;=8.4),"Khá",IF(AND($P48&gt;=8.5,$P48&lt;=10),"Giỏi","")))))</f>
        <v>Khá</v>
      </c>
      <c r="S48" s="30" t="str">
        <f>IF(OR($G48=0,$H48=0,$I48=0,$J48=0),"Không đủ ĐKDT",IF(AND(O48=0,P48&gt;=4),"Không đạt",IF(O48="V", "Vắng", IF(O48="DC", "Đình chỉ thi",IF(O48="H", "Vắng có phép","")))))</f>
        <v/>
      </c>
      <c r="T48" s="31" t="str">
        <f t="array" ref="T48">IFERROR(VLOOKUP($C48&amp;$U48,CHOOSE({1,2},Data!$A$2:$A$5146&amp;Data!$B$2:$B$5146,Data!$C$2:$C$5146),2,0),"")</f>
        <v>502-A2</v>
      </c>
      <c r="U48" s="72" t="s">
        <v>3282</v>
      </c>
      <c r="V48" s="3" t="str">
        <f>IFERROR(LEFT($U48,LEN($U48)-3),"")</f>
        <v>ELE1319</v>
      </c>
      <c r="W48" s="3" t="str">
        <f>IFERROR(RIGHT($U48,2),"")</f>
        <v>09</v>
      </c>
      <c r="X48" s="53" t="str">
        <f>IF(S48="Không đủ ĐKDT","Học lại",IF(S48="Đình chỉ thi","Học lại",IF(AND(MID(F48,2,2)&lt;"12",S48="Vắng"),"Thi lại",IF(S48="Vắng có phép", "Thi lại",IF(AND((MID(F48,2,2)&lt;"12"),P48&lt;4.5),"Thi lại",IF(AND((MID(F48,2,2)&lt;"19"),P48&lt;4),"Học lại",IF(AND((MID(F48,2,2)&gt;"18"),P48&lt;4),"Thi lại",IF(AND(MID(F48,2,2)&gt;"18",O48=0),"Thi lại",IF(AND((MID(F48,2,2)&lt;"12"),O48=0),"Thi lại",IF(AND((MID(F48,2,2)&lt;"19"),(MID(F48,2,2)&gt;"11"),O48=0),"Học lại","Đạt"))))))))))</f>
        <v>Đạt</v>
      </c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</row>
    <row r="49" spans="1:39" ht="16.5" customHeight="1">
      <c r="A49" s="1">
        <v>40</v>
      </c>
      <c r="B49" s="21">
        <f>IF(LEN(C49=0),SUBTOTAL(3,$C$10:C49),"")</f>
        <v>40</v>
      </c>
      <c r="C49" s="22" t="s">
        <v>167</v>
      </c>
      <c r="D49" s="23" t="s">
        <v>3435</v>
      </c>
      <c r="E49" s="24" t="s">
        <v>3434</v>
      </c>
      <c r="F49" s="22" t="s">
        <v>3436</v>
      </c>
      <c r="G49" s="25" t="s">
        <v>27</v>
      </c>
      <c r="H49" s="25">
        <v>0</v>
      </c>
      <c r="I49" s="25" t="s">
        <v>27</v>
      </c>
      <c r="J49" s="25">
        <v>0</v>
      </c>
      <c r="K49" s="32"/>
      <c r="L49" s="32"/>
      <c r="M49" s="32"/>
      <c r="N49" s="90"/>
      <c r="O49" s="51" t="s">
        <v>4016</v>
      </c>
      <c r="P49" s="27">
        <f>IF(O49="H","I",IF(OR(O49="DC",O49="C",O49="V"),0,ROUND(SUMPRODUCT(G49:O49,$G$9:$O$9)/100,1)))</f>
        <v>0</v>
      </c>
      <c r="Q49" s="28" t="str">
        <f>IF(AND($P49&gt;=9,$P49&lt;=10),"A+","")&amp;IF(AND($P49&gt;=8.5,$P49&lt;=8.9),"A","")&amp;IF(AND($P49&gt;=8,$P49&lt;=8.4),"B+","")&amp;IF(AND($P49&gt;=7,$P49&lt;=7.9),"B","")&amp;IF(AND($P49&gt;=6.5,$P49&lt;=6.9),"C+","")&amp;IF(AND($P49&gt;=5.5,$P49&lt;=6.4),"C","")&amp;IF(AND($P49&gt;=5,$P49&lt;=5.4),"D+","")&amp;IF(AND($P49&gt;=4,$P49&lt;=4.9),"D","")&amp;IF(AND($P49&lt;4),"F","")</f>
        <v>F</v>
      </c>
      <c r="R49" s="29" t="str">
        <f>IF($P49&lt;4,"Kém",IF(AND($P49&gt;=4,$P49&lt;=5.4),"Trung bình yếu",IF(AND($P49&gt;=5.5,$P49&lt;=6.9),"Trung bình",IF(AND($P49&gt;=7,$P49&lt;=8.4),"Khá",IF(AND($P49&gt;=8.5,$P49&lt;=10),"Giỏi","")))))</f>
        <v>Kém</v>
      </c>
      <c r="S49" s="30" t="str">
        <f>IF(OR($G49=0,$H49=0,$I49=0,$J49=0),"Không đủ ĐKDT",IF(AND(O49=0,P49&gt;=4),"Không đạt",IF(O49="V", "Vắng", IF(O49="DC", "Đình chỉ thi",IF(O49="H", "Vắng có phép","")))))</f>
        <v>Không đủ ĐKDT</v>
      </c>
      <c r="T49" s="31" t="str">
        <f t="array" ref="T49">IFERROR(VLOOKUP($C49&amp;$U49,CHOOSE({1,2},Data!$A$2:$A$5146&amp;Data!$B$2:$B$5146,Data!$C$2:$C$5146),2,0),"")</f>
        <v>502-A2</v>
      </c>
      <c r="U49" s="72" t="s">
        <v>3282</v>
      </c>
      <c r="V49" s="3" t="str">
        <f>IFERROR(LEFT($U49,LEN($U49)-3),"")</f>
        <v>ELE1319</v>
      </c>
      <c r="W49" s="3" t="str">
        <f>IFERROR(RIGHT($U49,2),"")</f>
        <v>09</v>
      </c>
      <c r="X49" s="53" t="str">
        <f>IF(S49="Không đủ ĐKDT","Học lại",IF(S49="Đình chỉ thi","Học lại",IF(AND(MID(F49,2,2)&lt;"12",S49="Vắng"),"Thi lại",IF(S49="Vắng có phép", "Thi lại",IF(AND((MID(F49,2,2)&lt;"12"),P49&lt;4.5),"Thi lại",IF(AND((MID(F49,2,2)&lt;"19"),P49&lt;4),"Học lại",IF(AND((MID(F49,2,2)&gt;"18"),P49&lt;4),"Thi lại",IF(AND(MID(F49,2,2)&gt;"18",O49=0),"Thi lại",IF(AND((MID(F49,2,2)&lt;"12"),O49=0),"Thi lại",IF(AND((MID(F49,2,2)&lt;"19"),(MID(F49,2,2)&gt;"11"),O49=0),"Học lại","Đạt"))))))))))</f>
        <v>Học lại</v>
      </c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6.5" customHeight="1">
      <c r="A50" s="1">
        <v>41</v>
      </c>
      <c r="B50" s="21">
        <f>IF(LEN(C50=0),SUBTOTAL(3,$C$10:C50),"")</f>
        <v>41</v>
      </c>
      <c r="C50" s="22" t="s">
        <v>415</v>
      </c>
      <c r="D50" s="23" t="s">
        <v>3437</v>
      </c>
      <c r="E50" s="24" t="s">
        <v>3438</v>
      </c>
      <c r="F50" s="22" t="s">
        <v>3370</v>
      </c>
      <c r="G50" s="25" t="s">
        <v>27</v>
      </c>
      <c r="H50" s="25">
        <v>10</v>
      </c>
      <c r="I50" s="25" t="s">
        <v>27</v>
      </c>
      <c r="J50" s="25">
        <v>10</v>
      </c>
      <c r="K50" s="32"/>
      <c r="L50" s="32"/>
      <c r="M50" s="32"/>
      <c r="N50" s="90"/>
      <c r="O50" s="51">
        <v>8</v>
      </c>
      <c r="P50" s="27">
        <f>IF(O50="H","I",IF(OR(O50="DC",O50="C",O50="V"),0,ROUND(SUMPRODUCT(G50:O50,$G$9:$O$9)/100,1)))</f>
        <v>8.6</v>
      </c>
      <c r="Q50" s="28" t="str">
        <f>IF(AND($P50&gt;=9,$P50&lt;=10),"A+","")&amp;IF(AND($P50&gt;=8.5,$P50&lt;=8.9),"A","")&amp;IF(AND($P50&gt;=8,$P50&lt;=8.4),"B+","")&amp;IF(AND($P50&gt;=7,$P50&lt;=7.9),"B","")&amp;IF(AND($P50&gt;=6.5,$P50&lt;=6.9),"C+","")&amp;IF(AND($P50&gt;=5.5,$P50&lt;=6.4),"C","")&amp;IF(AND($P50&gt;=5,$P50&lt;=5.4),"D+","")&amp;IF(AND($P50&gt;=4,$P50&lt;=4.9),"D","")&amp;IF(AND($P50&lt;4),"F","")</f>
        <v>A</v>
      </c>
      <c r="R50" s="29" t="str">
        <f>IF($P50&lt;4,"Kém",IF(AND($P50&gt;=4,$P50&lt;=5.4),"Trung bình yếu",IF(AND($P50&gt;=5.5,$P50&lt;=6.9),"Trung bình",IF(AND($P50&gt;=7,$P50&lt;=8.4),"Khá",IF(AND($P50&gt;=8.5,$P50&lt;=10),"Giỏi","")))))</f>
        <v>Giỏi</v>
      </c>
      <c r="S50" s="30" t="str">
        <f>IF(OR($G50=0,$H50=0,$I50=0,$J50=0),"Không đủ ĐKDT",IF(AND(O50=0,P50&gt;=4),"Không đạt",IF(O50="V", "Vắng", IF(O50="DC", "Đình chỉ thi",IF(O50="H", "Vắng có phép","")))))</f>
        <v/>
      </c>
      <c r="T50" s="31" t="str">
        <f t="array" ref="T50">IFERROR(VLOOKUP($C50&amp;$U50,CHOOSE({1,2},Data!$A$2:$A$5146&amp;Data!$B$2:$B$5146,Data!$C$2:$C$5146),2,0),"")</f>
        <v>502-A2</v>
      </c>
      <c r="U50" s="72" t="s">
        <v>3282</v>
      </c>
      <c r="V50" s="3" t="str">
        <f>IFERROR(LEFT($U50,LEN($U50)-3),"")</f>
        <v>ELE1319</v>
      </c>
      <c r="W50" s="3" t="str">
        <f>IFERROR(RIGHT($U50,2),"")</f>
        <v>09</v>
      </c>
      <c r="X50" s="53" t="str">
        <f>IF(S50="Không đủ ĐKDT","Học lại",IF(S50="Đình chỉ thi","Học lại",IF(AND(MID(F50,2,2)&lt;"12",S50="Vắng"),"Thi lại",IF(S50="Vắng có phép", "Thi lại",IF(AND((MID(F50,2,2)&lt;"12"),P50&lt;4.5),"Thi lại",IF(AND((MID(F50,2,2)&lt;"19"),P50&lt;4),"Học lại",IF(AND((MID(F50,2,2)&gt;"18"),P50&lt;4),"Thi lại",IF(AND(MID(F50,2,2)&gt;"18",O50=0),"Thi lại",IF(AND((MID(F50,2,2)&lt;"12"),O50=0),"Thi lại",IF(AND((MID(F50,2,2)&lt;"19"),(MID(F50,2,2)&gt;"11"),O50=0),"Học lại","Đạt"))))))))))</f>
        <v>Đạt</v>
      </c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</row>
    <row r="51" spans="1:39" ht="16.5" customHeight="1">
      <c r="A51" s="1">
        <v>42</v>
      </c>
      <c r="B51" s="21">
        <f>IF(LEN(C51=0),SUBTOTAL(3,$C$10:C51),"")</f>
        <v>42</v>
      </c>
      <c r="C51" s="22" t="s">
        <v>2321</v>
      </c>
      <c r="D51" s="23" t="s">
        <v>3439</v>
      </c>
      <c r="E51" s="24" t="s">
        <v>3438</v>
      </c>
      <c r="F51" s="22" t="s">
        <v>3372</v>
      </c>
      <c r="G51" s="25" t="s">
        <v>27</v>
      </c>
      <c r="H51" s="25">
        <v>7</v>
      </c>
      <c r="I51" s="25" t="s">
        <v>27</v>
      </c>
      <c r="J51" s="25">
        <v>7</v>
      </c>
      <c r="K51" s="32"/>
      <c r="L51" s="32"/>
      <c r="M51" s="32"/>
      <c r="N51" s="90"/>
      <c r="O51" s="51">
        <v>2.5</v>
      </c>
      <c r="P51" s="27">
        <f>IF(O51="H","I",IF(OR(O51="DC",O51="C",O51="V"),0,ROUND(SUMPRODUCT(G51:O51,$G$9:$O$9)/100,1)))</f>
        <v>3.9</v>
      </c>
      <c r="Q51" s="28" t="str">
        <f>IF(AND($P51&gt;=9,$P51&lt;=10),"A+","")&amp;IF(AND($P51&gt;=8.5,$P51&lt;=8.9),"A","")&amp;IF(AND($P51&gt;=8,$P51&lt;=8.4),"B+","")&amp;IF(AND($P51&gt;=7,$P51&lt;=7.9),"B","")&amp;IF(AND($P51&gt;=6.5,$P51&lt;=6.9),"C+","")&amp;IF(AND($P51&gt;=5.5,$P51&lt;=6.4),"C","")&amp;IF(AND($P51&gt;=5,$P51&lt;=5.4),"D+","")&amp;IF(AND($P51&gt;=4,$P51&lt;=4.9),"D","")&amp;IF(AND($P51&lt;4),"F","")</f>
        <v>F</v>
      </c>
      <c r="R51" s="29" t="str">
        <f>IF($P51&lt;4,"Kém",IF(AND($P51&gt;=4,$P51&lt;=5.4),"Trung bình yếu",IF(AND($P51&gt;=5.5,$P51&lt;=6.9),"Trung bình",IF(AND($P51&gt;=7,$P51&lt;=8.4),"Khá",IF(AND($P51&gt;=8.5,$P51&lt;=10),"Giỏi","")))))</f>
        <v>Kém</v>
      </c>
      <c r="S51" s="30" t="str">
        <f>IF(OR($G51=0,$H51=0,$I51=0,$J51=0),"Không đủ ĐKDT",IF(AND(O51=0,P51&gt;=4),"Không đạt",IF(O51="V", "Vắng", IF(O51="DC", "Đình chỉ thi",IF(O51="H", "Vắng có phép","")))))</f>
        <v/>
      </c>
      <c r="T51" s="31" t="str">
        <f t="array" ref="T51">IFERROR(VLOOKUP($C51&amp;$U51,CHOOSE({1,2},Data!$A$2:$A$5146&amp;Data!$B$2:$B$5146,Data!$C$2:$C$5146),2,0),"")</f>
        <v>502-A2</v>
      </c>
      <c r="U51" s="72" t="s">
        <v>3282</v>
      </c>
      <c r="V51" s="3" t="str">
        <f>IFERROR(LEFT($U51,LEN($U51)-3),"")</f>
        <v>ELE1319</v>
      </c>
      <c r="W51" s="3" t="str">
        <f>IFERROR(RIGHT($U51,2),"")</f>
        <v>09</v>
      </c>
      <c r="X51" s="53" t="str">
        <f>IF(S51="Không đủ ĐKDT","Học lại",IF(S51="Đình chỉ thi","Học lại",IF(AND(MID(F51,2,2)&lt;"12",S51="Vắng"),"Thi lại",IF(S51="Vắng có phép", "Thi lại",IF(AND((MID(F51,2,2)&lt;"12"),P51&lt;4.5),"Thi lại",IF(AND((MID(F51,2,2)&lt;"19"),P51&lt;4),"Học lại",IF(AND((MID(F51,2,2)&gt;"18"),P51&lt;4),"Thi lại",IF(AND(MID(F51,2,2)&gt;"18",O51=0),"Thi lại",IF(AND((MID(F51,2,2)&lt;"12"),O51=0),"Thi lại",IF(AND((MID(F51,2,2)&lt;"19"),(MID(F51,2,2)&gt;"11"),O51=0),"Học lại","Đạt"))))))))))</f>
        <v>Học lại</v>
      </c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</row>
    <row r="52" spans="1:39" ht="16.5" customHeight="1">
      <c r="A52" s="1">
        <v>43</v>
      </c>
      <c r="B52" s="21">
        <f>IF(LEN(C52=0),SUBTOTAL(3,$C$10:C52),"")</f>
        <v>43</v>
      </c>
      <c r="C52" s="22" t="s">
        <v>2008</v>
      </c>
      <c r="D52" s="23" t="s">
        <v>3440</v>
      </c>
      <c r="E52" s="24" t="s">
        <v>3438</v>
      </c>
      <c r="F52" s="22" t="s">
        <v>3368</v>
      </c>
      <c r="G52" s="25" t="s">
        <v>27</v>
      </c>
      <c r="H52" s="25">
        <v>7</v>
      </c>
      <c r="I52" s="25" t="s">
        <v>27</v>
      </c>
      <c r="J52" s="25">
        <v>7</v>
      </c>
      <c r="K52" s="32"/>
      <c r="L52" s="32"/>
      <c r="M52" s="32"/>
      <c r="N52" s="90"/>
      <c r="O52" s="51">
        <v>5</v>
      </c>
      <c r="P52" s="27">
        <f>IF(O52="H","I",IF(OR(O52="DC",O52="C",O52="V"),0,ROUND(SUMPRODUCT(G52:O52,$G$9:$O$9)/100,1)))</f>
        <v>5.6</v>
      </c>
      <c r="Q52" s="28" t="str">
        <f>IF(AND($P52&gt;=9,$P52&lt;=10),"A+","")&amp;IF(AND($P52&gt;=8.5,$P52&lt;=8.9),"A","")&amp;IF(AND($P52&gt;=8,$P52&lt;=8.4),"B+","")&amp;IF(AND($P52&gt;=7,$P52&lt;=7.9),"B","")&amp;IF(AND($P52&gt;=6.5,$P52&lt;=6.9),"C+","")&amp;IF(AND($P52&gt;=5.5,$P52&lt;=6.4),"C","")&amp;IF(AND($P52&gt;=5,$P52&lt;=5.4),"D+","")&amp;IF(AND($P52&gt;=4,$P52&lt;=4.9),"D","")&amp;IF(AND($P52&lt;4),"F","")</f>
        <v>C</v>
      </c>
      <c r="R52" s="29" t="str">
        <f>IF($P52&lt;4,"Kém",IF(AND($P52&gt;=4,$P52&lt;=5.4),"Trung bình yếu",IF(AND($P52&gt;=5.5,$P52&lt;=6.9),"Trung bình",IF(AND($P52&gt;=7,$P52&lt;=8.4),"Khá",IF(AND($P52&gt;=8.5,$P52&lt;=10),"Giỏi","")))))</f>
        <v>Trung bình</v>
      </c>
      <c r="S52" s="30" t="str">
        <f>IF(OR($G52=0,$H52=0,$I52=0,$J52=0),"Không đủ ĐKDT",IF(AND(O52=0,P52&gt;=4),"Không đạt",IF(O52="V", "Vắng", IF(O52="DC", "Đình chỉ thi",IF(O52="H", "Vắng có phép","")))))</f>
        <v/>
      </c>
      <c r="T52" s="31" t="str">
        <f t="array" ref="T52">IFERROR(VLOOKUP($C52&amp;$U52,CHOOSE({1,2},Data!$A$2:$A$5146&amp;Data!$B$2:$B$5146,Data!$C$2:$C$5146),2,0),"")</f>
        <v>502-A2</v>
      </c>
      <c r="U52" s="72" t="s">
        <v>3282</v>
      </c>
      <c r="V52" s="3" t="str">
        <f>IFERROR(LEFT($U52,LEN($U52)-3),"")</f>
        <v>ELE1319</v>
      </c>
      <c r="W52" s="3" t="str">
        <f>IFERROR(RIGHT($U52,2),"")</f>
        <v>09</v>
      </c>
      <c r="X52" s="53" t="str">
        <f>IF(S52="Không đủ ĐKDT","Học lại",IF(S52="Đình chỉ thi","Học lại",IF(AND(MID(F52,2,2)&lt;"12",S52="Vắng"),"Thi lại",IF(S52="Vắng có phép", "Thi lại",IF(AND((MID(F52,2,2)&lt;"12"),P52&lt;4.5),"Thi lại",IF(AND((MID(F52,2,2)&lt;"19"),P52&lt;4),"Học lại",IF(AND((MID(F52,2,2)&gt;"18"),P52&lt;4),"Thi lại",IF(AND(MID(F52,2,2)&gt;"18",O52=0),"Thi lại",IF(AND((MID(F52,2,2)&lt;"12"),O52=0),"Thi lại",IF(AND((MID(F52,2,2)&lt;"19"),(MID(F52,2,2)&gt;"11"),O52=0),"Học lại","Đạt"))))))))))</f>
        <v>Đạt</v>
      </c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</row>
    <row r="53" spans="1:39" ht="16.5" customHeight="1">
      <c r="A53" s="1">
        <v>44</v>
      </c>
      <c r="B53" s="21">
        <f>IF(LEN(C53=0),SUBTOTAL(3,$C$10:C53),"")</f>
        <v>44</v>
      </c>
      <c r="C53" s="22" t="s">
        <v>2227</v>
      </c>
      <c r="D53" s="23" t="s">
        <v>3441</v>
      </c>
      <c r="E53" s="24" t="s">
        <v>3438</v>
      </c>
      <c r="F53" s="22" t="s">
        <v>3425</v>
      </c>
      <c r="G53" s="25" t="s">
        <v>27</v>
      </c>
      <c r="H53" s="25">
        <v>7</v>
      </c>
      <c r="I53" s="25" t="s">
        <v>27</v>
      </c>
      <c r="J53" s="25">
        <v>7</v>
      </c>
      <c r="K53" s="32"/>
      <c r="L53" s="32"/>
      <c r="M53" s="32"/>
      <c r="N53" s="90"/>
      <c r="O53" s="51">
        <v>2.5</v>
      </c>
      <c r="P53" s="27">
        <f>IF(O53="H","I",IF(OR(O53="DC",O53="C",O53="V"),0,ROUND(SUMPRODUCT(G53:O53,$G$9:$O$9)/100,1)))</f>
        <v>3.9</v>
      </c>
      <c r="Q53" s="28" t="str">
        <f>IF(AND($P53&gt;=9,$P53&lt;=10),"A+","")&amp;IF(AND($P53&gt;=8.5,$P53&lt;=8.9),"A","")&amp;IF(AND($P53&gt;=8,$P53&lt;=8.4),"B+","")&amp;IF(AND($P53&gt;=7,$P53&lt;=7.9),"B","")&amp;IF(AND($P53&gt;=6.5,$P53&lt;=6.9),"C+","")&amp;IF(AND($P53&gt;=5.5,$P53&lt;=6.4),"C","")&amp;IF(AND($P53&gt;=5,$P53&lt;=5.4),"D+","")&amp;IF(AND($P53&gt;=4,$P53&lt;=4.9),"D","")&amp;IF(AND($P53&lt;4),"F","")</f>
        <v>F</v>
      </c>
      <c r="R53" s="29" t="str">
        <f>IF($P53&lt;4,"Kém",IF(AND($P53&gt;=4,$P53&lt;=5.4),"Trung bình yếu",IF(AND($P53&gt;=5.5,$P53&lt;=6.9),"Trung bình",IF(AND($P53&gt;=7,$P53&lt;=8.4),"Khá",IF(AND($P53&gt;=8.5,$P53&lt;=10),"Giỏi","")))))</f>
        <v>Kém</v>
      </c>
      <c r="S53" s="30" t="str">
        <f>IF(OR($G53=0,$H53=0,$I53=0,$J53=0),"Không đủ ĐKDT",IF(AND(O53=0,P53&gt;=4),"Không đạt",IF(O53="V", "Vắng", IF(O53="DC", "Đình chỉ thi",IF(O53="H", "Vắng có phép","")))))</f>
        <v/>
      </c>
      <c r="T53" s="31" t="str">
        <f t="array" ref="T53">IFERROR(VLOOKUP($C53&amp;$U53,CHOOSE({1,2},Data!$A$2:$A$5146&amp;Data!$B$2:$B$5146,Data!$C$2:$C$5146),2,0),"")</f>
        <v>502-A2</v>
      </c>
      <c r="U53" s="72" t="s">
        <v>3282</v>
      </c>
      <c r="V53" s="3" t="str">
        <f>IFERROR(LEFT($U53,LEN($U53)-3),"")</f>
        <v>ELE1319</v>
      </c>
      <c r="W53" s="3" t="str">
        <f>IFERROR(RIGHT($U53,2),"")</f>
        <v>09</v>
      </c>
      <c r="X53" s="53" t="str">
        <f>IF(S53="Không đủ ĐKDT","Học lại",IF(S53="Đình chỉ thi","Học lại",IF(AND(MID(F53,2,2)&lt;"12",S53="Vắng"),"Thi lại",IF(S53="Vắng có phép", "Thi lại",IF(AND((MID(F53,2,2)&lt;"12"),P53&lt;4.5),"Thi lại",IF(AND((MID(F53,2,2)&lt;"19"),P53&lt;4),"Học lại",IF(AND((MID(F53,2,2)&gt;"18"),P53&lt;4),"Thi lại",IF(AND(MID(F53,2,2)&gt;"18",O53=0),"Thi lại",IF(AND((MID(F53,2,2)&lt;"12"),O53=0),"Thi lại",IF(AND((MID(F53,2,2)&lt;"19"),(MID(F53,2,2)&gt;"11"),O53=0),"Học lại","Đạt"))))))))))</f>
        <v>Học lại</v>
      </c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</row>
    <row r="54" spans="1:39" ht="16.5" customHeight="1">
      <c r="A54" s="1">
        <v>45</v>
      </c>
      <c r="B54" s="21">
        <f>IF(LEN(C54=0),SUBTOTAL(3,$C$10:C54),"")</f>
        <v>45</v>
      </c>
      <c r="C54" s="22" t="s">
        <v>1687</v>
      </c>
      <c r="D54" s="23" t="s">
        <v>3442</v>
      </c>
      <c r="E54" s="24" t="s">
        <v>3438</v>
      </c>
      <c r="F54" s="22" t="s">
        <v>3407</v>
      </c>
      <c r="G54" s="25" t="s">
        <v>27</v>
      </c>
      <c r="H54" s="25">
        <v>7</v>
      </c>
      <c r="I54" s="25" t="s">
        <v>27</v>
      </c>
      <c r="J54" s="25">
        <v>7</v>
      </c>
      <c r="K54" s="32"/>
      <c r="L54" s="32"/>
      <c r="M54" s="32"/>
      <c r="N54" s="90"/>
      <c r="O54" s="51">
        <v>4</v>
      </c>
      <c r="P54" s="27">
        <f>IF(O54="H","I",IF(OR(O54="DC",O54="C",O54="V"),0,ROUND(SUMPRODUCT(G54:O54,$G$9:$O$9)/100,1)))</f>
        <v>4.9000000000000004</v>
      </c>
      <c r="Q54" s="28" t="str">
        <f>IF(AND($P54&gt;=9,$P54&lt;=10),"A+","")&amp;IF(AND($P54&gt;=8.5,$P54&lt;=8.9),"A","")&amp;IF(AND($P54&gt;=8,$P54&lt;=8.4),"B+","")&amp;IF(AND($P54&gt;=7,$P54&lt;=7.9),"B","")&amp;IF(AND($P54&gt;=6.5,$P54&lt;=6.9),"C+","")&amp;IF(AND($P54&gt;=5.5,$P54&lt;=6.4),"C","")&amp;IF(AND($P54&gt;=5,$P54&lt;=5.4),"D+","")&amp;IF(AND($P54&gt;=4,$P54&lt;=4.9),"D","")&amp;IF(AND($P54&lt;4),"F","")</f>
        <v>D</v>
      </c>
      <c r="R54" s="29" t="str">
        <f>IF($P54&lt;4,"Kém",IF(AND($P54&gt;=4,$P54&lt;=5.4),"Trung bình yếu",IF(AND($P54&gt;=5.5,$P54&lt;=6.9),"Trung bình",IF(AND($P54&gt;=7,$P54&lt;=8.4),"Khá",IF(AND($P54&gt;=8.5,$P54&lt;=10),"Giỏi","")))))</f>
        <v>Trung bình yếu</v>
      </c>
      <c r="S54" s="30" t="str">
        <f>IF(OR($G54=0,$H54=0,$I54=0,$J54=0),"Không đủ ĐKDT",IF(AND(O54=0,P54&gt;=4),"Không đạt",IF(O54="V", "Vắng", IF(O54="DC", "Đình chỉ thi",IF(O54="H", "Vắng có phép","")))))</f>
        <v/>
      </c>
      <c r="T54" s="31" t="str">
        <f t="array" ref="T54">IFERROR(VLOOKUP($C54&amp;$U54,CHOOSE({1,2},Data!$A$2:$A$5146&amp;Data!$B$2:$B$5146,Data!$C$2:$C$5146),2,0),"")</f>
        <v>502-A2</v>
      </c>
      <c r="U54" s="72" t="s">
        <v>3282</v>
      </c>
      <c r="V54" s="3" t="str">
        <f>IFERROR(LEFT($U54,LEN($U54)-3),"")</f>
        <v>ELE1319</v>
      </c>
      <c r="W54" s="3" t="str">
        <f>IFERROR(RIGHT($U54,2),"")</f>
        <v>09</v>
      </c>
      <c r="X54" s="53" t="str">
        <f>IF(S54="Không đủ ĐKDT","Học lại",IF(S54="Đình chỉ thi","Học lại",IF(AND(MID(F54,2,2)&lt;"12",S54="Vắng"),"Thi lại",IF(S54="Vắng có phép", "Thi lại",IF(AND((MID(F54,2,2)&lt;"12"),P54&lt;4.5),"Thi lại",IF(AND((MID(F54,2,2)&lt;"19"),P54&lt;4),"Học lại",IF(AND((MID(F54,2,2)&gt;"18"),P54&lt;4),"Thi lại",IF(AND(MID(F54,2,2)&gt;"18",O54=0),"Thi lại",IF(AND((MID(F54,2,2)&lt;"12"),O54=0),"Thi lại",IF(AND((MID(F54,2,2)&lt;"19"),(MID(F54,2,2)&gt;"11"),O54=0),"Học lại","Đạt"))))))))))</f>
        <v>Đạt</v>
      </c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</row>
    <row r="55" spans="1:39" ht="16.5" customHeight="1">
      <c r="A55" s="1">
        <v>46</v>
      </c>
      <c r="B55" s="21">
        <f>IF(LEN(C55=0),SUBTOTAL(3,$C$10:C55),"")</f>
        <v>46</v>
      </c>
      <c r="C55" s="22" t="s">
        <v>3107</v>
      </c>
      <c r="D55" s="23" t="s">
        <v>3443</v>
      </c>
      <c r="E55" s="24" t="s">
        <v>3438</v>
      </c>
      <c r="F55" s="22" t="s">
        <v>3381</v>
      </c>
      <c r="G55" s="25" t="s">
        <v>27</v>
      </c>
      <c r="H55" s="25">
        <v>7</v>
      </c>
      <c r="I55" s="25" t="s">
        <v>27</v>
      </c>
      <c r="J55" s="25">
        <v>7</v>
      </c>
      <c r="K55" s="32"/>
      <c r="L55" s="32"/>
      <c r="M55" s="32"/>
      <c r="N55" s="90"/>
      <c r="O55" s="51">
        <v>2</v>
      </c>
      <c r="P55" s="27">
        <f>IF(O55="H","I",IF(OR(O55="DC",O55="C",O55="V"),0,ROUND(SUMPRODUCT(G55:O55,$G$9:$O$9)/100,1)))</f>
        <v>3.5</v>
      </c>
      <c r="Q55" s="28" t="str">
        <f>IF(AND($P55&gt;=9,$P55&lt;=10),"A+","")&amp;IF(AND($P55&gt;=8.5,$P55&lt;=8.9),"A","")&amp;IF(AND($P55&gt;=8,$P55&lt;=8.4),"B+","")&amp;IF(AND($P55&gt;=7,$P55&lt;=7.9),"B","")&amp;IF(AND($P55&gt;=6.5,$P55&lt;=6.9),"C+","")&amp;IF(AND($P55&gt;=5.5,$P55&lt;=6.4),"C","")&amp;IF(AND($P55&gt;=5,$P55&lt;=5.4),"D+","")&amp;IF(AND($P55&gt;=4,$P55&lt;=4.9),"D","")&amp;IF(AND($P55&lt;4),"F","")</f>
        <v>F</v>
      </c>
      <c r="R55" s="29" t="str">
        <f>IF($P55&lt;4,"Kém",IF(AND($P55&gt;=4,$P55&lt;=5.4),"Trung bình yếu",IF(AND($P55&gt;=5.5,$P55&lt;=6.9),"Trung bình",IF(AND($P55&gt;=7,$P55&lt;=8.4),"Khá",IF(AND($P55&gt;=8.5,$P55&lt;=10),"Giỏi","")))))</f>
        <v>Kém</v>
      </c>
      <c r="S55" s="30" t="str">
        <f>IF(OR($G55=0,$H55=0,$I55=0,$J55=0),"Không đủ ĐKDT",IF(AND(O55=0,P55&gt;=4),"Không đạt",IF(O55="V", "Vắng", IF(O55="DC", "Đình chỉ thi",IF(O55="H", "Vắng có phép","")))))</f>
        <v/>
      </c>
      <c r="T55" s="31" t="str">
        <f t="array" ref="T55">IFERROR(VLOOKUP($C55&amp;$U55,CHOOSE({1,2},Data!$A$2:$A$5146&amp;Data!$B$2:$B$5146,Data!$C$2:$C$5146),2,0),"")</f>
        <v>502-A2</v>
      </c>
      <c r="U55" s="72" t="s">
        <v>3282</v>
      </c>
      <c r="V55" s="3" t="str">
        <f>IFERROR(LEFT($U55,LEN($U55)-3),"")</f>
        <v>ELE1319</v>
      </c>
      <c r="W55" s="3" t="str">
        <f>IFERROR(RIGHT($U55,2),"")</f>
        <v>09</v>
      </c>
      <c r="X55" s="53" t="str">
        <f>IF(S55="Không đủ ĐKDT","Học lại",IF(S55="Đình chỉ thi","Học lại",IF(AND(MID(F55,2,2)&lt;"12",S55="Vắng"),"Thi lại",IF(S55="Vắng có phép", "Thi lại",IF(AND((MID(F55,2,2)&lt;"12"),P55&lt;4.5),"Thi lại",IF(AND((MID(F55,2,2)&lt;"19"),P55&lt;4),"Học lại",IF(AND((MID(F55,2,2)&gt;"18"),P55&lt;4),"Thi lại",IF(AND(MID(F55,2,2)&gt;"18",O55=0),"Thi lại",IF(AND((MID(F55,2,2)&lt;"12"),O55=0),"Thi lại",IF(AND((MID(F55,2,2)&lt;"19"),(MID(F55,2,2)&gt;"11"),O55=0),"Học lại","Đạt"))))))))))</f>
        <v>Học lại</v>
      </c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</row>
    <row r="56" spans="1:39" ht="16.5" customHeight="1">
      <c r="A56" s="1">
        <v>47</v>
      </c>
      <c r="B56" s="21">
        <f>IF(LEN(C56=0),SUBTOTAL(3,$C$10:C56),"")</f>
        <v>47</v>
      </c>
      <c r="C56" s="22" t="s">
        <v>1875</v>
      </c>
      <c r="D56" s="23" t="s">
        <v>3401</v>
      </c>
      <c r="E56" s="24" t="s">
        <v>3444</v>
      </c>
      <c r="F56" s="22" t="s">
        <v>3372</v>
      </c>
      <c r="G56" s="25" t="s">
        <v>27</v>
      </c>
      <c r="H56" s="25">
        <v>6</v>
      </c>
      <c r="I56" s="25" t="s">
        <v>27</v>
      </c>
      <c r="J56" s="25">
        <v>6</v>
      </c>
      <c r="K56" s="32"/>
      <c r="L56" s="32"/>
      <c r="M56" s="32"/>
      <c r="N56" s="90"/>
      <c r="O56" s="51">
        <v>4</v>
      </c>
      <c r="P56" s="27">
        <f>IF(O56="H","I",IF(OR(O56="DC",O56="C",O56="V"),0,ROUND(SUMPRODUCT(G56:O56,$G$9:$O$9)/100,1)))</f>
        <v>4.5999999999999996</v>
      </c>
      <c r="Q56" s="28" t="str">
        <f>IF(AND($P56&gt;=9,$P56&lt;=10),"A+","")&amp;IF(AND($P56&gt;=8.5,$P56&lt;=8.9),"A","")&amp;IF(AND($P56&gt;=8,$P56&lt;=8.4),"B+","")&amp;IF(AND($P56&gt;=7,$P56&lt;=7.9),"B","")&amp;IF(AND($P56&gt;=6.5,$P56&lt;=6.9),"C+","")&amp;IF(AND($P56&gt;=5.5,$P56&lt;=6.4),"C","")&amp;IF(AND($P56&gt;=5,$P56&lt;=5.4),"D+","")&amp;IF(AND($P56&gt;=4,$P56&lt;=4.9),"D","")&amp;IF(AND($P56&lt;4),"F","")</f>
        <v>D</v>
      </c>
      <c r="R56" s="29" t="str">
        <f>IF($P56&lt;4,"Kém",IF(AND($P56&gt;=4,$P56&lt;=5.4),"Trung bình yếu",IF(AND($P56&gt;=5.5,$P56&lt;=6.9),"Trung bình",IF(AND($P56&gt;=7,$P56&lt;=8.4),"Khá",IF(AND($P56&gt;=8.5,$P56&lt;=10),"Giỏi","")))))</f>
        <v>Trung bình yếu</v>
      </c>
      <c r="S56" s="30" t="str">
        <f>IF(OR($G56=0,$H56=0,$I56=0,$J56=0),"Không đủ ĐKDT",IF(AND(O56=0,P56&gt;=4),"Không đạt",IF(O56="V", "Vắng", IF(O56="DC", "Đình chỉ thi",IF(O56="H", "Vắng có phép","")))))</f>
        <v/>
      </c>
      <c r="T56" s="31" t="str">
        <f t="array" ref="T56">IFERROR(VLOOKUP($C56&amp;$U56,CHOOSE({1,2},Data!$A$2:$A$5146&amp;Data!$B$2:$B$5146,Data!$C$2:$C$5146),2,0),"")</f>
        <v>502-A2</v>
      </c>
      <c r="U56" s="72" t="s">
        <v>3282</v>
      </c>
      <c r="V56" s="3" t="str">
        <f>IFERROR(LEFT($U56,LEN($U56)-3),"")</f>
        <v>ELE1319</v>
      </c>
      <c r="W56" s="3" t="str">
        <f>IFERROR(RIGHT($U56,2),"")</f>
        <v>09</v>
      </c>
      <c r="X56" s="53" t="str">
        <f>IF(S56="Không đủ ĐKDT","Học lại",IF(S56="Đình chỉ thi","Học lại",IF(AND(MID(F56,2,2)&lt;"12",S56="Vắng"),"Thi lại",IF(S56="Vắng có phép", "Thi lại",IF(AND((MID(F56,2,2)&lt;"12"),P56&lt;4.5),"Thi lại",IF(AND((MID(F56,2,2)&lt;"19"),P56&lt;4),"Học lại",IF(AND((MID(F56,2,2)&gt;"18"),P56&lt;4),"Thi lại",IF(AND(MID(F56,2,2)&gt;"18",O56=0),"Thi lại",IF(AND((MID(F56,2,2)&lt;"12"),O56=0),"Thi lại",IF(AND((MID(F56,2,2)&lt;"19"),(MID(F56,2,2)&gt;"11"),O56=0),"Học lại","Đạt"))))))))))</f>
        <v>Đạt</v>
      </c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</row>
    <row r="57" spans="1:39" ht="16.5" customHeight="1">
      <c r="A57" s="1">
        <v>48</v>
      </c>
      <c r="B57" s="21">
        <f>IF(LEN(C57=0),SUBTOTAL(3,$C$10:C57),"")</f>
        <v>48</v>
      </c>
      <c r="C57" s="22" t="s">
        <v>705</v>
      </c>
      <c r="D57" s="23" t="s">
        <v>3445</v>
      </c>
      <c r="E57" s="24" t="s">
        <v>3446</v>
      </c>
      <c r="F57" s="22" t="s">
        <v>3447</v>
      </c>
      <c r="G57" s="25" t="s">
        <v>27</v>
      </c>
      <c r="H57" s="25">
        <v>5</v>
      </c>
      <c r="I57" s="25" t="s">
        <v>27</v>
      </c>
      <c r="J57" s="25">
        <v>5</v>
      </c>
      <c r="K57" s="32"/>
      <c r="L57" s="32"/>
      <c r="M57" s="32"/>
      <c r="N57" s="90"/>
      <c r="O57" s="51">
        <v>5</v>
      </c>
      <c r="P57" s="27">
        <f>IF(O57="H","I",IF(OR(O57="DC",O57="C",O57="V"),0,ROUND(SUMPRODUCT(G57:O57,$G$9:$O$9)/100,1)))</f>
        <v>5</v>
      </c>
      <c r="Q57" s="28" t="str">
        <f>IF(AND($P57&gt;=9,$P57&lt;=10),"A+","")&amp;IF(AND($P57&gt;=8.5,$P57&lt;=8.9),"A","")&amp;IF(AND($P57&gt;=8,$P57&lt;=8.4),"B+","")&amp;IF(AND($P57&gt;=7,$P57&lt;=7.9),"B","")&amp;IF(AND($P57&gt;=6.5,$P57&lt;=6.9),"C+","")&amp;IF(AND($P57&gt;=5.5,$P57&lt;=6.4),"C","")&amp;IF(AND($P57&gt;=5,$P57&lt;=5.4),"D+","")&amp;IF(AND($P57&gt;=4,$P57&lt;=4.9),"D","")&amp;IF(AND($P57&lt;4),"F","")</f>
        <v>D+</v>
      </c>
      <c r="R57" s="29" t="str">
        <f>IF($P57&lt;4,"Kém",IF(AND($P57&gt;=4,$P57&lt;=5.4),"Trung bình yếu",IF(AND($P57&gt;=5.5,$P57&lt;=6.9),"Trung bình",IF(AND($P57&gt;=7,$P57&lt;=8.4),"Khá",IF(AND($P57&gt;=8.5,$P57&lt;=10),"Giỏi","")))))</f>
        <v>Trung bình yếu</v>
      </c>
      <c r="S57" s="30" t="str">
        <f>IF(OR($G57=0,$H57=0,$I57=0,$J57=0),"Không đủ ĐKDT",IF(AND(O57=0,P57&gt;=4),"Không đạt",IF(O57="V", "Vắng", IF(O57="DC", "Đình chỉ thi",IF(O57="H", "Vắng có phép","")))))</f>
        <v/>
      </c>
      <c r="T57" s="31" t="str">
        <f t="array" ref="T57">IFERROR(VLOOKUP($C57&amp;$U57,CHOOSE({1,2},Data!$A$2:$A$5146&amp;Data!$B$2:$B$5146,Data!$C$2:$C$5146),2,0),"")</f>
        <v>502-A2</v>
      </c>
      <c r="U57" s="72" t="s">
        <v>3282</v>
      </c>
      <c r="V57" s="3" t="str">
        <f>IFERROR(LEFT($U57,LEN($U57)-3),"")</f>
        <v>ELE1319</v>
      </c>
      <c r="W57" s="3" t="str">
        <f>IFERROR(RIGHT($U57,2),"")</f>
        <v>09</v>
      </c>
      <c r="X57" s="53" t="str">
        <f>IF(S57="Không đủ ĐKDT","Học lại",IF(S57="Đình chỉ thi","Học lại",IF(AND(MID(F57,2,2)&lt;"12",S57="Vắng"),"Thi lại",IF(S57="Vắng có phép", "Thi lại",IF(AND((MID(F57,2,2)&lt;"12"),P57&lt;4.5),"Thi lại",IF(AND((MID(F57,2,2)&lt;"19"),P57&lt;4),"Học lại",IF(AND((MID(F57,2,2)&gt;"18"),P57&lt;4),"Thi lại",IF(AND(MID(F57,2,2)&gt;"18",O57=0),"Thi lại",IF(AND((MID(F57,2,2)&lt;"12"),O57=0),"Thi lại",IF(AND((MID(F57,2,2)&lt;"19"),(MID(F57,2,2)&gt;"11"),O57=0),"Học lại","Đạt"))))))))))</f>
        <v>Đạt</v>
      </c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</row>
    <row r="58" spans="1:39" ht="16.5" customHeight="1">
      <c r="A58" s="1">
        <v>49</v>
      </c>
      <c r="B58" s="21">
        <f>IF(LEN(C58=0),SUBTOTAL(3,$C$10:C58),"")</f>
        <v>49</v>
      </c>
      <c r="C58" s="22" t="s">
        <v>1688</v>
      </c>
      <c r="D58" s="23" t="s">
        <v>3448</v>
      </c>
      <c r="E58" s="24" t="s">
        <v>3449</v>
      </c>
      <c r="F58" s="22" t="s">
        <v>3391</v>
      </c>
      <c r="G58" s="25" t="s">
        <v>27</v>
      </c>
      <c r="H58" s="25">
        <v>6</v>
      </c>
      <c r="I58" s="25" t="s">
        <v>27</v>
      </c>
      <c r="J58" s="25">
        <v>6</v>
      </c>
      <c r="K58" s="32"/>
      <c r="L58" s="32"/>
      <c r="M58" s="32"/>
      <c r="N58" s="90"/>
      <c r="O58" s="51">
        <v>1</v>
      </c>
      <c r="P58" s="27">
        <f>IF(O58="H","I",IF(OR(O58="DC",O58="C",O58="V"),0,ROUND(SUMPRODUCT(G58:O58,$G$9:$O$9)/100,1)))</f>
        <v>2.5</v>
      </c>
      <c r="Q58" s="28" t="str">
        <f>IF(AND($P58&gt;=9,$P58&lt;=10),"A+","")&amp;IF(AND($P58&gt;=8.5,$P58&lt;=8.9),"A","")&amp;IF(AND($P58&gt;=8,$P58&lt;=8.4),"B+","")&amp;IF(AND($P58&gt;=7,$P58&lt;=7.9),"B","")&amp;IF(AND($P58&gt;=6.5,$P58&lt;=6.9),"C+","")&amp;IF(AND($P58&gt;=5.5,$P58&lt;=6.4),"C","")&amp;IF(AND($P58&gt;=5,$P58&lt;=5.4),"D+","")&amp;IF(AND($P58&gt;=4,$P58&lt;=4.9),"D","")&amp;IF(AND($P58&lt;4),"F","")</f>
        <v>F</v>
      </c>
      <c r="R58" s="29" t="str">
        <f>IF($P58&lt;4,"Kém",IF(AND($P58&gt;=4,$P58&lt;=5.4),"Trung bình yếu",IF(AND($P58&gt;=5.5,$P58&lt;=6.9),"Trung bình",IF(AND($P58&gt;=7,$P58&lt;=8.4),"Khá",IF(AND($P58&gt;=8.5,$P58&lt;=10),"Giỏi","")))))</f>
        <v>Kém</v>
      </c>
      <c r="S58" s="30" t="str">
        <f>IF(OR($G58=0,$H58=0,$I58=0,$J58=0),"Không đủ ĐKDT",IF(AND(O58=0,P58&gt;=4),"Không đạt",IF(O58="V", "Vắng", IF(O58="DC", "Đình chỉ thi",IF(O58="H", "Vắng có phép","")))))</f>
        <v/>
      </c>
      <c r="T58" s="31" t="str">
        <f t="array" ref="T58">IFERROR(VLOOKUP($C58&amp;$U58,CHOOSE({1,2},Data!$A$2:$A$5146&amp;Data!$B$2:$B$5146,Data!$C$2:$C$5146),2,0),"")</f>
        <v>502-A2</v>
      </c>
      <c r="U58" s="72" t="s">
        <v>3282</v>
      </c>
      <c r="V58" s="3" t="str">
        <f>IFERROR(LEFT($U58,LEN($U58)-3),"")</f>
        <v>ELE1319</v>
      </c>
      <c r="W58" s="3" t="str">
        <f>IFERROR(RIGHT($U58,2),"")</f>
        <v>09</v>
      </c>
      <c r="X58" s="53" t="str">
        <f>IF(S58="Không đủ ĐKDT","Học lại",IF(S58="Đình chỉ thi","Học lại",IF(AND(MID(F58,2,2)&lt;"12",S58="Vắng"),"Thi lại",IF(S58="Vắng có phép", "Thi lại",IF(AND((MID(F58,2,2)&lt;"12"),P58&lt;4.5),"Thi lại",IF(AND((MID(F58,2,2)&lt;"19"),P58&lt;4),"Học lại",IF(AND((MID(F58,2,2)&gt;"18"),P58&lt;4),"Thi lại",IF(AND(MID(F58,2,2)&gt;"18",O58=0),"Thi lại",IF(AND((MID(F58,2,2)&lt;"12"),O58=0),"Thi lại",IF(AND((MID(F58,2,2)&lt;"19"),(MID(F58,2,2)&gt;"11"),O58=0),"Học lại","Đạt"))))))))))</f>
        <v>Học lại</v>
      </c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</row>
    <row r="59" spans="1:39" ht="16.5" customHeight="1">
      <c r="A59" s="1">
        <v>50</v>
      </c>
      <c r="B59" s="21">
        <f>IF(LEN(C59=0),SUBTOTAL(3,$C$10:C59),"")</f>
        <v>50</v>
      </c>
      <c r="C59" s="22" t="s">
        <v>2011</v>
      </c>
      <c r="D59" s="23" t="s">
        <v>3450</v>
      </c>
      <c r="E59" s="24" t="s">
        <v>3451</v>
      </c>
      <c r="F59" s="22" t="s">
        <v>3368</v>
      </c>
      <c r="G59" s="25" t="s">
        <v>27</v>
      </c>
      <c r="H59" s="25">
        <v>7</v>
      </c>
      <c r="I59" s="25" t="s">
        <v>27</v>
      </c>
      <c r="J59" s="25">
        <v>7</v>
      </c>
      <c r="K59" s="32"/>
      <c r="L59" s="32"/>
      <c r="M59" s="32"/>
      <c r="N59" s="90"/>
      <c r="O59" s="51">
        <v>1</v>
      </c>
      <c r="P59" s="27">
        <f>IF(O59="H","I",IF(OR(O59="DC",O59="C",O59="V"),0,ROUND(SUMPRODUCT(G59:O59,$G$9:$O$9)/100,1)))</f>
        <v>2.8</v>
      </c>
      <c r="Q59" s="28" t="str">
        <f>IF(AND($P59&gt;=9,$P59&lt;=10),"A+","")&amp;IF(AND($P59&gt;=8.5,$P59&lt;=8.9),"A","")&amp;IF(AND($P59&gt;=8,$P59&lt;=8.4),"B+","")&amp;IF(AND($P59&gt;=7,$P59&lt;=7.9),"B","")&amp;IF(AND($P59&gt;=6.5,$P59&lt;=6.9),"C+","")&amp;IF(AND($P59&gt;=5.5,$P59&lt;=6.4),"C","")&amp;IF(AND($P59&gt;=5,$P59&lt;=5.4),"D+","")&amp;IF(AND($P59&gt;=4,$P59&lt;=4.9),"D","")&amp;IF(AND($P59&lt;4),"F","")</f>
        <v>F</v>
      </c>
      <c r="R59" s="29" t="str">
        <f>IF($P59&lt;4,"Kém",IF(AND($P59&gt;=4,$P59&lt;=5.4),"Trung bình yếu",IF(AND($P59&gt;=5.5,$P59&lt;=6.9),"Trung bình",IF(AND($P59&gt;=7,$P59&lt;=8.4),"Khá",IF(AND($P59&gt;=8.5,$P59&lt;=10),"Giỏi","")))))</f>
        <v>Kém</v>
      </c>
      <c r="S59" s="30" t="str">
        <f>IF(OR($G59=0,$H59=0,$I59=0,$J59=0),"Không đủ ĐKDT",IF(AND(O59=0,P59&gt;=4),"Không đạt",IF(O59="V", "Vắng", IF(O59="DC", "Đình chỉ thi",IF(O59="H", "Vắng có phép","")))))</f>
        <v/>
      </c>
      <c r="T59" s="31" t="str">
        <f t="array" ref="T59">IFERROR(VLOOKUP($C59&amp;$U59,CHOOSE({1,2},Data!$A$2:$A$5146&amp;Data!$B$2:$B$5146,Data!$C$2:$C$5146),2,0),"")</f>
        <v>502-A2</v>
      </c>
      <c r="U59" s="72" t="s">
        <v>3282</v>
      </c>
      <c r="V59" s="3" t="str">
        <f>IFERROR(LEFT($U59,LEN($U59)-3),"")</f>
        <v>ELE1319</v>
      </c>
      <c r="W59" s="3" t="str">
        <f>IFERROR(RIGHT($U59,2),"")</f>
        <v>09</v>
      </c>
      <c r="X59" s="53" t="str">
        <f>IF(S59="Không đủ ĐKDT","Học lại",IF(S59="Đình chỉ thi","Học lại",IF(AND(MID(F59,2,2)&lt;"12",S59="Vắng"),"Thi lại",IF(S59="Vắng có phép", "Thi lại",IF(AND((MID(F59,2,2)&lt;"12"),P59&lt;4.5),"Thi lại",IF(AND((MID(F59,2,2)&lt;"19"),P59&lt;4),"Học lại",IF(AND((MID(F59,2,2)&gt;"18"),P59&lt;4),"Thi lại",IF(AND(MID(F59,2,2)&gt;"18",O59=0),"Thi lại",IF(AND((MID(F59,2,2)&lt;"12"),O59=0),"Thi lại",IF(AND((MID(F59,2,2)&lt;"19"),(MID(F59,2,2)&gt;"11"),O59=0),"Học lại","Đạt"))))))))))</f>
        <v>Học lại</v>
      </c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</row>
    <row r="60" spans="1:39" ht="16.5" customHeight="1">
      <c r="A60" s="1">
        <v>51</v>
      </c>
      <c r="B60" s="21">
        <f>IF(LEN(C60=0),SUBTOTAL(3,$C$10:C60),"")</f>
        <v>51</v>
      </c>
      <c r="C60" s="22" t="s">
        <v>2641</v>
      </c>
      <c r="D60" s="23" t="s">
        <v>3452</v>
      </c>
      <c r="E60" s="24" t="s">
        <v>3453</v>
      </c>
      <c r="F60" s="22" t="s">
        <v>3407</v>
      </c>
      <c r="G60" s="25" t="s">
        <v>27</v>
      </c>
      <c r="H60" s="25">
        <v>6</v>
      </c>
      <c r="I60" s="25" t="s">
        <v>27</v>
      </c>
      <c r="J60" s="25">
        <v>6</v>
      </c>
      <c r="K60" s="32"/>
      <c r="L60" s="32"/>
      <c r="M60" s="32"/>
      <c r="N60" s="90"/>
      <c r="O60" s="51">
        <v>2</v>
      </c>
      <c r="P60" s="27">
        <f>IF(O60="H","I",IF(OR(O60="DC",O60="C",O60="V"),0,ROUND(SUMPRODUCT(G60:O60,$G$9:$O$9)/100,1)))</f>
        <v>3.2</v>
      </c>
      <c r="Q60" s="28" t="str">
        <f>IF(AND($P60&gt;=9,$P60&lt;=10),"A+","")&amp;IF(AND($P60&gt;=8.5,$P60&lt;=8.9),"A","")&amp;IF(AND($P60&gt;=8,$P60&lt;=8.4),"B+","")&amp;IF(AND($P60&gt;=7,$P60&lt;=7.9),"B","")&amp;IF(AND($P60&gt;=6.5,$P60&lt;=6.9),"C+","")&amp;IF(AND($P60&gt;=5.5,$P60&lt;=6.4),"C","")&amp;IF(AND($P60&gt;=5,$P60&lt;=5.4),"D+","")&amp;IF(AND($P60&gt;=4,$P60&lt;=4.9),"D","")&amp;IF(AND($P60&lt;4),"F","")</f>
        <v>F</v>
      </c>
      <c r="R60" s="29" t="str">
        <f>IF($P60&lt;4,"Kém",IF(AND($P60&gt;=4,$P60&lt;=5.4),"Trung bình yếu",IF(AND($P60&gt;=5.5,$P60&lt;=6.9),"Trung bình",IF(AND($P60&gt;=7,$P60&lt;=8.4),"Khá",IF(AND($P60&gt;=8.5,$P60&lt;=10),"Giỏi","")))))</f>
        <v>Kém</v>
      </c>
      <c r="S60" s="30" t="str">
        <f>IF(OR($G60=0,$H60=0,$I60=0,$J60=0),"Không đủ ĐKDT",IF(AND(O60=0,P60&gt;=4),"Không đạt",IF(O60="V", "Vắng", IF(O60="DC", "Đình chỉ thi",IF(O60="H", "Vắng có phép","")))))</f>
        <v/>
      </c>
      <c r="T60" s="31" t="str">
        <f t="array" ref="T60">IFERROR(VLOOKUP($C60&amp;$U60,CHOOSE({1,2},Data!$A$2:$A$5146&amp;Data!$B$2:$B$5146,Data!$C$2:$C$5146),2,0),"")</f>
        <v>502-A2</v>
      </c>
      <c r="U60" s="72" t="s">
        <v>3282</v>
      </c>
      <c r="V60" s="3" t="str">
        <f>IFERROR(LEFT($U60,LEN($U60)-3),"")</f>
        <v>ELE1319</v>
      </c>
      <c r="W60" s="3" t="str">
        <f>IFERROR(RIGHT($U60,2),"")</f>
        <v>09</v>
      </c>
      <c r="X60" s="53" t="str">
        <f>IF(S60="Không đủ ĐKDT","Học lại",IF(S60="Đình chỉ thi","Học lại",IF(AND(MID(F60,2,2)&lt;"12",S60="Vắng"),"Thi lại",IF(S60="Vắng có phép", "Thi lại",IF(AND((MID(F60,2,2)&lt;"12"),P60&lt;4.5),"Thi lại",IF(AND((MID(F60,2,2)&lt;"19"),P60&lt;4),"Học lại",IF(AND((MID(F60,2,2)&gt;"18"),P60&lt;4),"Thi lại",IF(AND(MID(F60,2,2)&gt;"18",O60=0),"Thi lại",IF(AND((MID(F60,2,2)&lt;"12"),O60=0),"Thi lại",IF(AND((MID(F60,2,2)&lt;"19"),(MID(F60,2,2)&gt;"11"),O60=0),"Học lại","Đạt"))))))))))</f>
        <v>Học lại</v>
      </c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</row>
    <row r="61" spans="1:39" ht="16.5" customHeight="1">
      <c r="A61" s="1">
        <v>52</v>
      </c>
      <c r="B61" s="21">
        <f>IF(LEN(C61=0),SUBTOTAL(3,$C$10:C61),"")</f>
        <v>52</v>
      </c>
      <c r="C61" s="22" t="s">
        <v>2156</v>
      </c>
      <c r="D61" s="23" t="s">
        <v>3454</v>
      </c>
      <c r="E61" s="24" t="s">
        <v>3453</v>
      </c>
      <c r="F61" s="22" t="s">
        <v>3455</v>
      </c>
      <c r="G61" s="25" t="s">
        <v>27</v>
      </c>
      <c r="H61" s="25">
        <v>7</v>
      </c>
      <c r="I61" s="25" t="s">
        <v>27</v>
      </c>
      <c r="J61" s="25">
        <v>7</v>
      </c>
      <c r="K61" s="32"/>
      <c r="L61" s="32"/>
      <c r="M61" s="32"/>
      <c r="N61" s="90"/>
      <c r="O61" s="51">
        <v>2.5</v>
      </c>
      <c r="P61" s="27">
        <f>IF(O61="H","I",IF(OR(O61="DC",O61="C",O61="V"),0,ROUND(SUMPRODUCT(G61:O61,$G$9:$O$9)/100,1)))</f>
        <v>3.9</v>
      </c>
      <c r="Q61" s="28" t="str">
        <f>IF(AND($P61&gt;=9,$P61&lt;=10),"A+","")&amp;IF(AND($P61&gt;=8.5,$P61&lt;=8.9),"A","")&amp;IF(AND($P61&gt;=8,$P61&lt;=8.4),"B+","")&amp;IF(AND($P61&gt;=7,$P61&lt;=7.9),"B","")&amp;IF(AND($P61&gt;=6.5,$P61&lt;=6.9),"C+","")&amp;IF(AND($P61&gt;=5.5,$P61&lt;=6.4),"C","")&amp;IF(AND($P61&gt;=5,$P61&lt;=5.4),"D+","")&amp;IF(AND($P61&gt;=4,$P61&lt;=4.9),"D","")&amp;IF(AND($P61&lt;4),"F","")</f>
        <v>F</v>
      </c>
      <c r="R61" s="29" t="str">
        <f>IF($P61&lt;4,"Kém",IF(AND($P61&gt;=4,$P61&lt;=5.4),"Trung bình yếu",IF(AND($P61&gt;=5.5,$P61&lt;=6.9),"Trung bình",IF(AND($P61&gt;=7,$P61&lt;=8.4),"Khá",IF(AND($P61&gt;=8.5,$P61&lt;=10),"Giỏi","")))))</f>
        <v>Kém</v>
      </c>
      <c r="S61" s="30" t="str">
        <f>IF(OR($G61=0,$H61=0,$I61=0,$J61=0),"Không đủ ĐKDT",IF(AND(O61=0,P61&gt;=4),"Không đạt",IF(O61="V", "Vắng", IF(O61="DC", "Đình chỉ thi",IF(O61="H", "Vắng có phép","")))))</f>
        <v/>
      </c>
      <c r="T61" s="31" t="str">
        <f t="array" ref="T61">IFERROR(VLOOKUP($C61&amp;$U61,CHOOSE({1,2},Data!$A$2:$A$5146&amp;Data!$B$2:$B$5146,Data!$C$2:$C$5146),2,0),"")</f>
        <v>502-A2</v>
      </c>
      <c r="U61" s="72" t="s">
        <v>3282</v>
      </c>
      <c r="V61" s="3" t="str">
        <f>IFERROR(LEFT($U61,LEN($U61)-3),"")</f>
        <v>ELE1319</v>
      </c>
      <c r="W61" s="3" t="str">
        <f>IFERROR(RIGHT($U61,2),"")</f>
        <v>09</v>
      </c>
      <c r="X61" s="53" t="str">
        <f>IF(S61="Không đủ ĐKDT","Học lại",IF(S61="Đình chỉ thi","Học lại",IF(AND(MID(F61,2,2)&lt;"12",S61="Vắng"),"Thi lại",IF(S61="Vắng có phép", "Thi lại",IF(AND((MID(F61,2,2)&lt;"12"),P61&lt;4.5),"Thi lại",IF(AND((MID(F61,2,2)&lt;"19"),P61&lt;4),"Học lại",IF(AND((MID(F61,2,2)&gt;"18"),P61&lt;4),"Thi lại",IF(AND(MID(F61,2,2)&gt;"18",O61=0),"Thi lại",IF(AND((MID(F61,2,2)&lt;"12"),O61=0),"Thi lại",IF(AND((MID(F61,2,2)&lt;"19"),(MID(F61,2,2)&gt;"11"),O61=0),"Học lại","Đạt"))))))))))</f>
        <v>Học lại</v>
      </c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</row>
    <row r="62" spans="1:39" ht="16.5" customHeight="1">
      <c r="A62" s="1">
        <v>53</v>
      </c>
      <c r="B62" s="21">
        <f>IF(LEN(C62=0),SUBTOTAL(3,$C$10:C62),"")</f>
        <v>53</v>
      </c>
      <c r="C62" s="22" t="s">
        <v>2205</v>
      </c>
      <c r="D62" s="23" t="s">
        <v>3456</v>
      </c>
      <c r="E62" s="24" t="s">
        <v>3457</v>
      </c>
      <c r="F62" s="22" t="s">
        <v>3407</v>
      </c>
      <c r="G62" s="25" t="s">
        <v>27</v>
      </c>
      <c r="H62" s="25">
        <v>7</v>
      </c>
      <c r="I62" s="25" t="s">
        <v>27</v>
      </c>
      <c r="J62" s="25">
        <v>7</v>
      </c>
      <c r="K62" s="32"/>
      <c r="L62" s="32"/>
      <c r="M62" s="32"/>
      <c r="N62" s="90"/>
      <c r="O62" s="51">
        <v>5</v>
      </c>
      <c r="P62" s="27">
        <f>IF(O62="H","I",IF(OR(O62="DC",O62="C",O62="V"),0,ROUND(SUMPRODUCT(G62:O62,$G$9:$O$9)/100,1)))</f>
        <v>5.6</v>
      </c>
      <c r="Q62" s="28" t="str">
        <f>IF(AND($P62&gt;=9,$P62&lt;=10),"A+","")&amp;IF(AND($P62&gt;=8.5,$P62&lt;=8.9),"A","")&amp;IF(AND($P62&gt;=8,$P62&lt;=8.4),"B+","")&amp;IF(AND($P62&gt;=7,$P62&lt;=7.9),"B","")&amp;IF(AND($P62&gt;=6.5,$P62&lt;=6.9),"C+","")&amp;IF(AND($P62&gt;=5.5,$P62&lt;=6.4),"C","")&amp;IF(AND($P62&gt;=5,$P62&lt;=5.4),"D+","")&amp;IF(AND($P62&gt;=4,$P62&lt;=4.9),"D","")&amp;IF(AND($P62&lt;4),"F","")</f>
        <v>C</v>
      </c>
      <c r="R62" s="29" t="str">
        <f>IF($P62&lt;4,"Kém",IF(AND($P62&gt;=4,$P62&lt;=5.4),"Trung bình yếu",IF(AND($P62&gt;=5.5,$P62&lt;=6.9),"Trung bình",IF(AND($P62&gt;=7,$P62&lt;=8.4),"Khá",IF(AND($P62&gt;=8.5,$P62&lt;=10),"Giỏi","")))))</f>
        <v>Trung bình</v>
      </c>
      <c r="S62" s="30" t="str">
        <f>IF(OR($G62=0,$H62=0,$I62=0,$J62=0),"Không đủ ĐKDT",IF(AND(O62=0,P62&gt;=4),"Không đạt",IF(O62="V", "Vắng", IF(O62="DC", "Đình chỉ thi",IF(O62="H", "Vắng có phép","")))))</f>
        <v/>
      </c>
      <c r="T62" s="31" t="str">
        <f t="array" ref="T62">IFERROR(VLOOKUP($C62&amp;$U62,CHOOSE({1,2},Data!$A$2:$A$5146&amp;Data!$B$2:$B$5146,Data!$C$2:$C$5146),2,0),"")</f>
        <v>502-A2</v>
      </c>
      <c r="U62" s="72" t="s">
        <v>3282</v>
      </c>
      <c r="V62" s="3" t="str">
        <f>IFERROR(LEFT($U62,LEN($U62)-3),"")</f>
        <v>ELE1319</v>
      </c>
      <c r="W62" s="3" t="str">
        <f>IFERROR(RIGHT($U62,2),"")</f>
        <v>09</v>
      </c>
      <c r="X62" s="53" t="str">
        <f>IF(S62="Không đủ ĐKDT","Học lại",IF(S62="Đình chỉ thi","Học lại",IF(AND(MID(F62,2,2)&lt;"12",S62="Vắng"),"Thi lại",IF(S62="Vắng có phép", "Thi lại",IF(AND((MID(F62,2,2)&lt;"12"),P62&lt;4.5),"Thi lại",IF(AND((MID(F62,2,2)&lt;"19"),P62&lt;4),"Học lại",IF(AND((MID(F62,2,2)&gt;"18"),P62&lt;4),"Thi lại",IF(AND(MID(F62,2,2)&gt;"18",O62=0),"Thi lại",IF(AND((MID(F62,2,2)&lt;"12"),O62=0),"Thi lại",IF(AND((MID(F62,2,2)&lt;"19"),(MID(F62,2,2)&gt;"11"),O62=0),"Học lại","Đạt"))))))))))</f>
        <v>Đạt</v>
      </c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</row>
    <row r="63" spans="1:39" ht="17.25" customHeight="1">
      <c r="A63" s="1">
        <v>54</v>
      </c>
      <c r="B63" s="21">
        <f>IF(LEN(C63=0),SUBTOTAL(3,$C$10:C63),"")</f>
        <v>54</v>
      </c>
      <c r="C63" s="22" t="s">
        <v>481</v>
      </c>
      <c r="D63" s="23" t="s">
        <v>3458</v>
      </c>
      <c r="E63" s="24" t="s">
        <v>3459</v>
      </c>
      <c r="F63" s="22" t="s">
        <v>3370</v>
      </c>
      <c r="G63" s="25" t="s">
        <v>27</v>
      </c>
      <c r="H63" s="25">
        <v>7</v>
      </c>
      <c r="I63" s="25" t="s">
        <v>27</v>
      </c>
      <c r="J63" s="25">
        <v>7</v>
      </c>
      <c r="K63" s="32"/>
      <c r="L63" s="32"/>
      <c r="M63" s="32"/>
      <c r="N63" s="90"/>
      <c r="O63" s="51">
        <v>2</v>
      </c>
      <c r="P63" s="27">
        <f>IF(O63="H","I",IF(OR(O63="DC",O63="C",O63="V"),0,ROUND(SUMPRODUCT(G63:O63,$G$9:$O$9)/100,1)))</f>
        <v>3.5</v>
      </c>
      <c r="Q63" s="28" t="str">
        <f>IF(AND($P63&gt;=9,$P63&lt;=10),"A+","")&amp;IF(AND($P63&gt;=8.5,$P63&lt;=8.9),"A","")&amp;IF(AND($P63&gt;=8,$P63&lt;=8.4),"B+","")&amp;IF(AND($P63&gt;=7,$P63&lt;=7.9),"B","")&amp;IF(AND($P63&gt;=6.5,$P63&lt;=6.9),"C+","")&amp;IF(AND($P63&gt;=5.5,$P63&lt;=6.4),"C","")&amp;IF(AND($P63&gt;=5,$P63&lt;=5.4),"D+","")&amp;IF(AND($P63&gt;=4,$P63&lt;=4.9),"D","")&amp;IF(AND($P63&lt;4),"F","")</f>
        <v>F</v>
      </c>
      <c r="R63" s="29" t="str">
        <f>IF($P63&lt;4,"Kém",IF(AND($P63&gt;=4,$P63&lt;=5.4),"Trung bình yếu",IF(AND($P63&gt;=5.5,$P63&lt;=6.9),"Trung bình",IF(AND($P63&gt;=7,$P63&lt;=8.4),"Khá",IF(AND($P63&gt;=8.5,$P63&lt;=10),"Giỏi","")))))</f>
        <v>Kém</v>
      </c>
      <c r="S63" s="30" t="str">
        <f>IF(OR($G63=0,$H63=0,$I63=0,$J63=0),"Không đủ ĐKDT",IF(AND(O63=0,P63&gt;=4),"Không đạt",IF(O63="V", "Vắng", IF(O63="DC", "Đình chỉ thi",IF(O63="H", "Vắng có phép","")))))</f>
        <v/>
      </c>
      <c r="T63" s="31" t="str">
        <f t="array" ref="T63">IFERROR(VLOOKUP($C63&amp;$U63,CHOOSE({1,2},Data!$A$2:$A$5146&amp;Data!$B$2:$B$5146,Data!$C$2:$C$5146),2,0),"")</f>
        <v>502-A2</v>
      </c>
      <c r="U63" s="72" t="s">
        <v>3282</v>
      </c>
      <c r="V63" s="3" t="str">
        <f>IFERROR(LEFT($U63,LEN($U63)-3),"")</f>
        <v>ELE1319</v>
      </c>
      <c r="W63" s="3" t="str">
        <f>IFERROR(RIGHT($U63,2),"")</f>
        <v>09</v>
      </c>
      <c r="X63" s="53" t="str">
        <f>IF(S63="Không đủ ĐKDT","Học lại",IF(S63="Đình chỉ thi","Học lại",IF(AND(MID(F63,2,2)&lt;"12",S63="Vắng"),"Thi lại",IF(S63="Vắng có phép", "Thi lại",IF(AND((MID(F63,2,2)&lt;"12"),P63&lt;4.5),"Thi lại",IF(AND((MID(F63,2,2)&lt;"19"),P63&lt;4),"Học lại",IF(AND((MID(F63,2,2)&gt;"18"),P63&lt;4),"Thi lại",IF(AND(MID(F63,2,2)&gt;"18",O63=0),"Thi lại",IF(AND((MID(F63,2,2)&lt;"12"),O63=0),"Thi lại",IF(AND((MID(F63,2,2)&lt;"19"),(MID(F63,2,2)&gt;"11"),O63=0),"Học lại","Đạt"))))))))))</f>
        <v>Học lại</v>
      </c>
      <c r="Y63" s="47"/>
      <c r="Z63" s="47"/>
      <c r="AA63" s="91"/>
      <c r="AB63" s="37"/>
      <c r="AC63" s="37"/>
      <c r="AD63" s="37"/>
      <c r="AE63" s="48"/>
      <c r="AF63" s="37"/>
      <c r="AG63" s="49"/>
      <c r="AH63" s="50"/>
      <c r="AI63" s="49"/>
      <c r="AJ63" s="50"/>
      <c r="AK63" s="49"/>
      <c r="AL63" s="37"/>
      <c r="AM63" s="48"/>
    </row>
    <row r="64" spans="1:39" ht="17.25" customHeight="1">
      <c r="A64" s="1">
        <v>55</v>
      </c>
      <c r="B64" s="21">
        <f>IF(LEN(C64=0),SUBTOTAL(3,$C$10:C64),"")</f>
        <v>55</v>
      </c>
      <c r="C64" s="22" t="s">
        <v>2833</v>
      </c>
      <c r="D64" s="23" t="s">
        <v>3460</v>
      </c>
      <c r="E64" s="24" t="s">
        <v>3461</v>
      </c>
      <c r="F64" s="22" t="s">
        <v>3372</v>
      </c>
      <c r="G64" s="25" t="s">
        <v>27</v>
      </c>
      <c r="H64" s="25">
        <v>6</v>
      </c>
      <c r="I64" s="25" t="s">
        <v>27</v>
      </c>
      <c r="J64" s="25">
        <v>6</v>
      </c>
      <c r="K64" s="32"/>
      <c r="L64" s="32"/>
      <c r="M64" s="32"/>
      <c r="N64" s="90"/>
      <c r="O64" s="51">
        <v>7</v>
      </c>
      <c r="P64" s="27">
        <f>IF(O64="H","I",IF(OR(O64="DC",O64="C",O64="V"),0,ROUND(SUMPRODUCT(G64:O64,$G$9:$O$9)/100,1)))</f>
        <v>6.7</v>
      </c>
      <c r="Q64" s="28" t="str">
        <f>IF(AND($P64&gt;=9,$P64&lt;=10),"A+","")&amp;IF(AND($P64&gt;=8.5,$P64&lt;=8.9),"A","")&amp;IF(AND($P64&gt;=8,$P64&lt;=8.4),"B+","")&amp;IF(AND($P64&gt;=7,$P64&lt;=7.9),"B","")&amp;IF(AND($P64&gt;=6.5,$P64&lt;=6.9),"C+","")&amp;IF(AND($P64&gt;=5.5,$P64&lt;=6.4),"C","")&amp;IF(AND($P64&gt;=5,$P64&lt;=5.4),"D+","")&amp;IF(AND($P64&gt;=4,$P64&lt;=4.9),"D","")&amp;IF(AND($P64&lt;4),"F","")</f>
        <v>C+</v>
      </c>
      <c r="R64" s="29" t="str">
        <f>IF($P64&lt;4,"Kém",IF(AND($P64&gt;=4,$P64&lt;=5.4),"Trung bình yếu",IF(AND($P64&gt;=5.5,$P64&lt;=6.9),"Trung bình",IF(AND($P64&gt;=7,$P64&lt;=8.4),"Khá",IF(AND($P64&gt;=8.5,$P64&lt;=10),"Giỏi","")))))</f>
        <v>Trung bình</v>
      </c>
      <c r="S64" s="30" t="str">
        <f>IF(OR($G64=0,$H64=0,$I64=0,$J64=0),"Không đủ ĐKDT",IF(AND(O64=0,P64&gt;=4),"Không đạt",IF(O64="V", "Vắng", IF(O64="DC", "Đình chỉ thi",IF(O64="H", "Vắng có phép","")))))</f>
        <v/>
      </c>
      <c r="T64" s="31" t="str">
        <f t="array" ref="T64">IFERROR(VLOOKUP($C64&amp;$U64,CHOOSE({1,2},Data!$A$2:$A$5146&amp;Data!$B$2:$B$5146,Data!$C$2:$C$5146),2,0),"")</f>
        <v>502-A2</v>
      </c>
      <c r="U64" s="72" t="s">
        <v>3282</v>
      </c>
      <c r="V64" s="3" t="str">
        <f>IFERROR(LEFT($U64,LEN($U64)-3),"")</f>
        <v>ELE1319</v>
      </c>
      <c r="W64" s="3" t="str">
        <f>IFERROR(RIGHT($U64,2),"")</f>
        <v>09</v>
      </c>
      <c r="X64" s="53" t="str">
        <f>IF(S64="Không đủ ĐKDT","Học lại",IF(S64="Đình chỉ thi","Học lại",IF(AND(MID(F64,2,2)&lt;"12",S64="Vắng"),"Thi lại",IF(S64="Vắng có phép", "Thi lại",IF(AND((MID(F64,2,2)&lt;"12"),P64&lt;4.5),"Thi lại",IF(AND((MID(F64,2,2)&lt;"19"),P64&lt;4),"Học lại",IF(AND((MID(F64,2,2)&gt;"18"),P64&lt;4),"Thi lại",IF(AND(MID(F64,2,2)&gt;"18",O64=0),"Thi lại",IF(AND((MID(F64,2,2)&lt;"12"),O64=0),"Thi lại",IF(AND((MID(F64,2,2)&lt;"19"),(MID(F64,2,2)&gt;"11"),O64=0),"Học lại","Đạt"))))))))))</f>
        <v>Đạt</v>
      </c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</row>
    <row r="65" spans="1:39" ht="17.25" customHeight="1">
      <c r="A65" s="1">
        <v>56</v>
      </c>
      <c r="B65" s="21">
        <f>IF(LEN(C65=0),SUBTOTAL(3,$C$10:C65),"")</f>
        <v>56</v>
      </c>
      <c r="C65" s="22" t="s">
        <v>438</v>
      </c>
      <c r="D65" s="23" t="s">
        <v>3462</v>
      </c>
      <c r="E65" s="24" t="s">
        <v>3461</v>
      </c>
      <c r="F65" s="22" t="s">
        <v>3463</v>
      </c>
      <c r="G65" s="25" t="s">
        <v>27</v>
      </c>
      <c r="H65" s="25">
        <v>9</v>
      </c>
      <c r="I65" s="25" t="s">
        <v>27</v>
      </c>
      <c r="J65" s="25">
        <v>10</v>
      </c>
      <c r="K65" s="32"/>
      <c r="L65" s="32"/>
      <c r="M65" s="32"/>
      <c r="N65" s="90"/>
      <c r="O65" s="51">
        <v>8.5</v>
      </c>
      <c r="P65" s="27">
        <f>IF(O65="H","I",IF(OR(O65="DC",O65="C",O65="V"),0,ROUND(SUMPRODUCT(G65:O65,$G$9:$O$9)/100,1)))</f>
        <v>8.8000000000000007</v>
      </c>
      <c r="Q65" s="28" t="str">
        <f>IF(AND($P65&gt;=9,$P65&lt;=10),"A+","")&amp;IF(AND($P65&gt;=8.5,$P65&lt;=8.9),"A","")&amp;IF(AND($P65&gt;=8,$P65&lt;=8.4),"B+","")&amp;IF(AND($P65&gt;=7,$P65&lt;=7.9),"B","")&amp;IF(AND($P65&gt;=6.5,$P65&lt;=6.9),"C+","")&amp;IF(AND($P65&gt;=5.5,$P65&lt;=6.4),"C","")&amp;IF(AND($P65&gt;=5,$P65&lt;=5.4),"D+","")&amp;IF(AND($P65&gt;=4,$P65&lt;=4.9),"D","")&amp;IF(AND($P65&lt;4),"F","")</f>
        <v>A</v>
      </c>
      <c r="R65" s="29" t="str">
        <f>IF($P65&lt;4,"Kém",IF(AND($P65&gt;=4,$P65&lt;=5.4),"Trung bình yếu",IF(AND($P65&gt;=5.5,$P65&lt;=6.9),"Trung bình",IF(AND($P65&gt;=7,$P65&lt;=8.4),"Khá",IF(AND($P65&gt;=8.5,$P65&lt;=10),"Giỏi","")))))</f>
        <v>Giỏi</v>
      </c>
      <c r="S65" s="30" t="str">
        <f>IF(OR($G65=0,$H65=0,$I65=0,$J65=0),"Không đủ ĐKDT",IF(AND(O65=0,P65&gt;=4),"Không đạt",IF(O65="V", "Vắng", IF(O65="DC", "Đình chỉ thi",IF(O65="H", "Vắng có phép","")))))</f>
        <v/>
      </c>
      <c r="T65" s="31" t="str">
        <f t="array" ref="T65">IFERROR(VLOOKUP($C65&amp;$U65,CHOOSE({1,2},Data!$A$2:$A$5146&amp;Data!$B$2:$B$5146,Data!$C$2:$C$5146),2,0),"")</f>
        <v>502-A2</v>
      </c>
      <c r="U65" s="72" t="s">
        <v>3282</v>
      </c>
      <c r="V65" s="3" t="str">
        <f>IFERROR(LEFT($U65,LEN($U65)-3),"")</f>
        <v>ELE1319</v>
      </c>
      <c r="W65" s="3" t="str">
        <f>IFERROR(RIGHT($U65,2),"")</f>
        <v>09</v>
      </c>
      <c r="X65" s="53" t="str">
        <f>IF(S65="Không đủ ĐKDT","Học lại",IF(S65="Đình chỉ thi","Học lại",IF(AND(MID(F65,2,2)&lt;"12",S65="Vắng"),"Thi lại",IF(S65="Vắng có phép", "Thi lại",IF(AND((MID(F65,2,2)&lt;"12"),P65&lt;4.5),"Thi lại",IF(AND((MID(F65,2,2)&lt;"19"),P65&lt;4),"Học lại",IF(AND((MID(F65,2,2)&gt;"18"),P65&lt;4),"Thi lại",IF(AND(MID(F65,2,2)&gt;"18",O65=0),"Thi lại",IF(AND((MID(F65,2,2)&lt;"12"),O65=0),"Thi lại",IF(AND((MID(F65,2,2)&lt;"19"),(MID(F65,2,2)&gt;"11"),O65=0),"Học lại","Đạt"))))))))))</f>
        <v>Đạt</v>
      </c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7.25" customHeight="1">
      <c r="A66" s="1">
        <v>57</v>
      </c>
      <c r="B66" s="21">
        <f>IF(LEN(C66=0),SUBTOTAL(3,$C$10:C66),"")</f>
        <v>57</v>
      </c>
      <c r="C66" s="22" t="s">
        <v>2231</v>
      </c>
      <c r="D66" s="23" t="s">
        <v>3464</v>
      </c>
      <c r="E66" s="24" t="s">
        <v>3465</v>
      </c>
      <c r="F66" s="22" t="s">
        <v>3374</v>
      </c>
      <c r="G66" s="25" t="s">
        <v>27</v>
      </c>
      <c r="H66" s="25">
        <v>7</v>
      </c>
      <c r="I66" s="25" t="s">
        <v>27</v>
      </c>
      <c r="J66" s="25">
        <v>7</v>
      </c>
      <c r="K66" s="32"/>
      <c r="L66" s="32"/>
      <c r="M66" s="32"/>
      <c r="N66" s="90"/>
      <c r="O66" s="51">
        <v>1</v>
      </c>
      <c r="P66" s="27">
        <f>IF(O66="H","I",IF(OR(O66="DC",O66="C",O66="V"),0,ROUND(SUMPRODUCT(G66:O66,$G$9:$O$9)/100,1)))</f>
        <v>2.8</v>
      </c>
      <c r="Q66" s="28" t="str">
        <f>IF(AND($P66&gt;=9,$P66&lt;=10),"A+","")&amp;IF(AND($P66&gt;=8.5,$P66&lt;=8.9),"A","")&amp;IF(AND($P66&gt;=8,$P66&lt;=8.4),"B+","")&amp;IF(AND($P66&gt;=7,$P66&lt;=7.9),"B","")&amp;IF(AND($P66&gt;=6.5,$P66&lt;=6.9),"C+","")&amp;IF(AND($P66&gt;=5.5,$P66&lt;=6.4),"C","")&amp;IF(AND($P66&gt;=5,$P66&lt;=5.4),"D+","")&amp;IF(AND($P66&gt;=4,$P66&lt;=4.9),"D","")&amp;IF(AND($P66&lt;4),"F","")</f>
        <v>F</v>
      </c>
      <c r="R66" s="29" t="str">
        <f>IF($P66&lt;4,"Kém",IF(AND($P66&gt;=4,$P66&lt;=5.4),"Trung bình yếu",IF(AND($P66&gt;=5.5,$P66&lt;=6.9),"Trung bình",IF(AND($P66&gt;=7,$P66&lt;=8.4),"Khá",IF(AND($P66&gt;=8.5,$P66&lt;=10),"Giỏi","")))))</f>
        <v>Kém</v>
      </c>
      <c r="S66" s="30" t="str">
        <f>IF(OR($G66=0,$H66=0,$I66=0,$J66=0),"Không đủ ĐKDT",IF(AND(O66=0,P66&gt;=4),"Không đạt",IF(O66="V", "Vắng", IF(O66="DC", "Đình chỉ thi",IF(O66="H", "Vắng có phép","")))))</f>
        <v/>
      </c>
      <c r="T66" s="31" t="str">
        <f t="array" ref="T66">IFERROR(VLOOKUP($C66&amp;$U66,CHOOSE({1,2},Data!$A$2:$A$5146&amp;Data!$B$2:$B$5146,Data!$C$2:$C$5146),2,0),"")</f>
        <v>502-A2</v>
      </c>
      <c r="U66" s="72" t="s">
        <v>3282</v>
      </c>
      <c r="V66" s="3" t="str">
        <f>IFERROR(LEFT($U66,LEN($U66)-3),"")</f>
        <v>ELE1319</v>
      </c>
      <c r="W66" s="3" t="str">
        <f>IFERROR(RIGHT($U66,2),"")</f>
        <v>09</v>
      </c>
      <c r="X66" s="53" t="str">
        <f>IF(S66="Không đủ ĐKDT","Học lại",IF(S66="Đình chỉ thi","Học lại",IF(AND(MID(F66,2,2)&lt;"12",S66="Vắng"),"Thi lại",IF(S66="Vắng có phép", "Thi lại",IF(AND((MID(F66,2,2)&lt;"12"),P66&lt;4.5),"Thi lại",IF(AND((MID(F66,2,2)&lt;"19"),P66&lt;4),"Học lại",IF(AND((MID(F66,2,2)&gt;"18"),P66&lt;4),"Thi lại",IF(AND(MID(F66,2,2)&gt;"18",O66=0),"Thi lại",IF(AND((MID(F66,2,2)&lt;"12"),O66=0),"Thi lại",IF(AND((MID(F66,2,2)&lt;"19"),(MID(F66,2,2)&gt;"11"),O66=0),"Học lại","Đạt"))))))))))</f>
        <v>Học lại</v>
      </c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</row>
    <row r="67" spans="1:39" ht="17.25" customHeight="1">
      <c r="A67" s="1">
        <v>58</v>
      </c>
      <c r="B67" s="21">
        <f>IF(LEN(C67=0),SUBTOTAL(3,$C$10:C67),"")</f>
        <v>58</v>
      </c>
      <c r="C67" s="22" t="s">
        <v>2021</v>
      </c>
      <c r="D67" s="23" t="s">
        <v>3466</v>
      </c>
      <c r="E67" s="24" t="s">
        <v>3467</v>
      </c>
      <c r="F67" s="22" t="s">
        <v>3368</v>
      </c>
      <c r="G67" s="25" t="s">
        <v>27</v>
      </c>
      <c r="H67" s="25">
        <v>7</v>
      </c>
      <c r="I67" s="25" t="s">
        <v>27</v>
      </c>
      <c r="J67" s="25">
        <v>7</v>
      </c>
      <c r="K67" s="32"/>
      <c r="L67" s="32"/>
      <c r="M67" s="32"/>
      <c r="N67" s="90"/>
      <c r="O67" s="51">
        <v>0</v>
      </c>
      <c r="P67" s="27">
        <f>IF(O67="H","I",IF(OR(O67="DC",O67="C",O67="V"),0,ROUND(SUMPRODUCT(G67:O67,$G$9:$O$9)/100,1)))</f>
        <v>2.1</v>
      </c>
      <c r="Q67" s="28" t="str">
        <f>IF(AND($P67&gt;=9,$P67&lt;=10),"A+","")&amp;IF(AND($P67&gt;=8.5,$P67&lt;=8.9),"A","")&amp;IF(AND($P67&gt;=8,$P67&lt;=8.4),"B+","")&amp;IF(AND($P67&gt;=7,$P67&lt;=7.9),"B","")&amp;IF(AND($P67&gt;=6.5,$P67&lt;=6.9),"C+","")&amp;IF(AND($P67&gt;=5.5,$P67&lt;=6.4),"C","")&amp;IF(AND($P67&gt;=5,$P67&lt;=5.4),"D+","")&amp;IF(AND($P67&gt;=4,$P67&lt;=4.9),"D","")&amp;IF(AND($P67&lt;4),"F","")</f>
        <v>F</v>
      </c>
      <c r="R67" s="29" t="str">
        <f>IF($P67&lt;4,"Kém",IF(AND($P67&gt;=4,$P67&lt;=5.4),"Trung bình yếu",IF(AND($P67&gt;=5.5,$P67&lt;=6.9),"Trung bình",IF(AND($P67&gt;=7,$P67&lt;=8.4),"Khá",IF(AND($P67&gt;=8.5,$P67&lt;=10),"Giỏi","")))))</f>
        <v>Kém</v>
      </c>
      <c r="S67" s="30" t="str">
        <f>IF(OR($G67=0,$H67=0,$I67=0,$J67=0),"Không đủ ĐKDT",IF(AND(O67=0,P67&gt;=4),"Không đạt",IF(O67="V", "Vắng", IF(O67="DC", "Đình chỉ thi",IF(O67="H", "Vắng có phép","")))))</f>
        <v/>
      </c>
      <c r="T67" s="31" t="str">
        <f t="array" ref="T67">IFERROR(VLOOKUP($C67&amp;$U67,CHOOSE({1,2},Data!$A$2:$A$5146&amp;Data!$B$2:$B$5146,Data!$C$2:$C$5146),2,0),"")</f>
        <v>502-A2</v>
      </c>
      <c r="U67" s="72" t="s">
        <v>3282</v>
      </c>
      <c r="V67" s="3" t="str">
        <f>IFERROR(LEFT($U67,LEN($U67)-3),"")</f>
        <v>ELE1319</v>
      </c>
      <c r="W67" s="3" t="str">
        <f>IFERROR(RIGHT($U67,2),"")</f>
        <v>09</v>
      </c>
      <c r="X67" s="53" t="str">
        <f>IF(S67="Không đủ ĐKDT","Học lại",IF(S67="Đình chỉ thi","Học lại",IF(AND(MID(F67,2,2)&lt;"12",S67="Vắng"),"Thi lại",IF(S67="Vắng có phép", "Thi lại",IF(AND((MID(F67,2,2)&lt;"12"),P67&lt;4.5),"Thi lại",IF(AND((MID(F67,2,2)&lt;"19"),P67&lt;4),"Học lại",IF(AND((MID(F67,2,2)&gt;"18"),P67&lt;4),"Thi lại",IF(AND(MID(F67,2,2)&gt;"18",O67=0),"Thi lại",IF(AND((MID(F67,2,2)&lt;"12"),O67=0),"Thi lại",IF(AND((MID(F67,2,2)&lt;"19"),(MID(F67,2,2)&gt;"11"),O67=0),"Học lại","Đạt"))))))))))</f>
        <v>Học lại</v>
      </c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</row>
    <row r="68" spans="1:39" ht="17.25" customHeight="1">
      <c r="A68" s="1">
        <v>59</v>
      </c>
      <c r="B68" s="21">
        <f>IF(LEN(C68=0),SUBTOTAL(3,$C$10:C68),"")</f>
        <v>59</v>
      </c>
      <c r="C68" s="22" t="s">
        <v>2210</v>
      </c>
      <c r="D68" s="23" t="s">
        <v>3468</v>
      </c>
      <c r="E68" s="24" t="s">
        <v>3469</v>
      </c>
      <c r="F68" s="22" t="s">
        <v>3407</v>
      </c>
      <c r="G68" s="25" t="s">
        <v>27</v>
      </c>
      <c r="H68" s="25">
        <v>8</v>
      </c>
      <c r="I68" s="25" t="s">
        <v>27</v>
      </c>
      <c r="J68" s="25">
        <v>8</v>
      </c>
      <c r="K68" s="32"/>
      <c r="L68" s="32"/>
      <c r="M68" s="32"/>
      <c r="N68" s="90"/>
      <c r="O68" s="51">
        <v>1</v>
      </c>
      <c r="P68" s="27">
        <f>IF(O68="H","I",IF(OR(O68="DC",O68="C",O68="V"),0,ROUND(SUMPRODUCT(G68:O68,$G$9:$O$9)/100,1)))</f>
        <v>3.1</v>
      </c>
      <c r="Q68" s="28" t="str">
        <f>IF(AND($P68&gt;=9,$P68&lt;=10),"A+","")&amp;IF(AND($P68&gt;=8.5,$P68&lt;=8.9),"A","")&amp;IF(AND($P68&gt;=8,$P68&lt;=8.4),"B+","")&amp;IF(AND($P68&gt;=7,$P68&lt;=7.9),"B","")&amp;IF(AND($P68&gt;=6.5,$P68&lt;=6.9),"C+","")&amp;IF(AND($P68&gt;=5.5,$P68&lt;=6.4),"C","")&amp;IF(AND($P68&gt;=5,$P68&lt;=5.4),"D+","")&amp;IF(AND($P68&gt;=4,$P68&lt;=4.9),"D","")&amp;IF(AND($P68&lt;4),"F","")</f>
        <v>F</v>
      </c>
      <c r="R68" s="29" t="str">
        <f>IF($P68&lt;4,"Kém",IF(AND($P68&gt;=4,$P68&lt;=5.4),"Trung bình yếu",IF(AND($P68&gt;=5.5,$P68&lt;=6.9),"Trung bình",IF(AND($P68&gt;=7,$P68&lt;=8.4),"Khá",IF(AND($P68&gt;=8.5,$P68&lt;=10),"Giỏi","")))))</f>
        <v>Kém</v>
      </c>
      <c r="S68" s="30" t="str">
        <f>IF(OR($G68=0,$H68=0,$I68=0,$J68=0),"Không đủ ĐKDT",IF(AND(O68=0,P68&gt;=4),"Không đạt",IF(O68="V", "Vắng", IF(O68="DC", "Đình chỉ thi",IF(O68="H", "Vắng có phép","")))))</f>
        <v/>
      </c>
      <c r="T68" s="31" t="str">
        <f t="array" ref="T68">IFERROR(VLOOKUP($C68&amp;$U68,CHOOSE({1,2},Data!$A$2:$A$5146&amp;Data!$B$2:$B$5146,Data!$C$2:$C$5146),2,0),"")</f>
        <v>502-A2</v>
      </c>
      <c r="U68" s="72" t="s">
        <v>3282</v>
      </c>
      <c r="V68" s="3" t="str">
        <f>IFERROR(LEFT($U68,LEN($U68)-3),"")</f>
        <v>ELE1319</v>
      </c>
      <c r="W68" s="3" t="str">
        <f>IFERROR(RIGHT($U68,2),"")</f>
        <v>09</v>
      </c>
      <c r="X68" s="53" t="str">
        <f>IF(S68="Không đủ ĐKDT","Học lại",IF(S68="Đình chỉ thi","Học lại",IF(AND(MID(F68,2,2)&lt;"12",S68="Vắng"),"Thi lại",IF(S68="Vắng có phép", "Thi lại",IF(AND((MID(F68,2,2)&lt;"12"),P68&lt;4.5),"Thi lại",IF(AND((MID(F68,2,2)&lt;"19"),P68&lt;4),"Học lại",IF(AND((MID(F68,2,2)&gt;"18"),P68&lt;4),"Thi lại",IF(AND(MID(F68,2,2)&gt;"18",O68=0),"Thi lại",IF(AND((MID(F68,2,2)&lt;"12"),O68=0),"Thi lại",IF(AND((MID(F68,2,2)&lt;"19"),(MID(F68,2,2)&gt;"11"),O68=0),"Học lại","Đạt"))))))))))</f>
        <v>Học lại</v>
      </c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</row>
    <row r="69" spans="1:39" ht="17.25" customHeight="1">
      <c r="A69" s="1">
        <v>60</v>
      </c>
      <c r="B69" s="21">
        <f>IF(LEN(C69=0),SUBTOTAL(3,$C$10:C69),"")</f>
        <v>60</v>
      </c>
      <c r="C69" s="22" t="s">
        <v>2792</v>
      </c>
      <c r="D69" s="23" t="s">
        <v>3401</v>
      </c>
      <c r="E69" s="24" t="s">
        <v>3470</v>
      </c>
      <c r="F69" s="22" t="s">
        <v>3407</v>
      </c>
      <c r="G69" s="25" t="s">
        <v>27</v>
      </c>
      <c r="H69" s="25">
        <v>6</v>
      </c>
      <c r="I69" s="25" t="s">
        <v>27</v>
      </c>
      <c r="J69" s="25">
        <v>6</v>
      </c>
      <c r="K69" s="32"/>
      <c r="L69" s="32"/>
      <c r="M69" s="32"/>
      <c r="N69" s="90"/>
      <c r="O69" s="51">
        <v>4</v>
      </c>
      <c r="P69" s="27">
        <f>IF(O69="H","I",IF(OR(O69="DC",O69="C",O69="V"),0,ROUND(SUMPRODUCT(G69:O69,$G$9:$O$9)/100,1)))</f>
        <v>4.5999999999999996</v>
      </c>
      <c r="Q69" s="28" t="str">
        <f>IF(AND($P69&gt;=9,$P69&lt;=10),"A+","")&amp;IF(AND($P69&gt;=8.5,$P69&lt;=8.9),"A","")&amp;IF(AND($P69&gt;=8,$P69&lt;=8.4),"B+","")&amp;IF(AND($P69&gt;=7,$P69&lt;=7.9),"B","")&amp;IF(AND($P69&gt;=6.5,$P69&lt;=6.9),"C+","")&amp;IF(AND($P69&gt;=5.5,$P69&lt;=6.4),"C","")&amp;IF(AND($P69&gt;=5,$P69&lt;=5.4),"D+","")&amp;IF(AND($P69&gt;=4,$P69&lt;=4.9),"D","")&amp;IF(AND($P69&lt;4),"F","")</f>
        <v>D</v>
      </c>
      <c r="R69" s="29" t="str">
        <f>IF($P69&lt;4,"Kém",IF(AND($P69&gt;=4,$P69&lt;=5.4),"Trung bình yếu",IF(AND($P69&gt;=5.5,$P69&lt;=6.9),"Trung bình",IF(AND($P69&gt;=7,$P69&lt;=8.4),"Khá",IF(AND($P69&gt;=8.5,$P69&lt;=10),"Giỏi","")))))</f>
        <v>Trung bình yếu</v>
      </c>
      <c r="S69" s="30" t="str">
        <f>IF(OR($G69=0,$H69=0,$I69=0,$J69=0),"Không đủ ĐKDT",IF(AND(O69=0,P69&gt;=4),"Không đạt",IF(O69="V", "Vắng", IF(O69="DC", "Đình chỉ thi",IF(O69="H", "Vắng có phép","")))))</f>
        <v/>
      </c>
      <c r="T69" s="31" t="str">
        <f t="array" ref="T69">IFERROR(VLOOKUP($C69&amp;$U69,CHOOSE({1,2},Data!$A$2:$A$5146&amp;Data!$B$2:$B$5146,Data!$C$2:$C$5146),2,0),"")</f>
        <v>502-A2</v>
      </c>
      <c r="U69" s="72" t="s">
        <v>3282</v>
      </c>
      <c r="V69" s="3" t="str">
        <f>IFERROR(LEFT($U69,LEN($U69)-3),"")</f>
        <v>ELE1319</v>
      </c>
      <c r="W69" s="3" t="str">
        <f>IFERROR(RIGHT($U69,2),"")</f>
        <v>09</v>
      </c>
      <c r="X69" s="53" t="str">
        <f>IF(S69="Không đủ ĐKDT","Học lại",IF(S69="Đình chỉ thi","Học lại",IF(AND(MID(F69,2,2)&lt;"12",S69="Vắng"),"Thi lại",IF(S69="Vắng có phép", "Thi lại",IF(AND((MID(F69,2,2)&lt;"12"),P69&lt;4.5),"Thi lại",IF(AND((MID(F69,2,2)&lt;"19"),P69&lt;4),"Học lại",IF(AND((MID(F69,2,2)&gt;"18"),P69&lt;4),"Thi lại",IF(AND(MID(F69,2,2)&gt;"18",O69=0),"Thi lại",IF(AND((MID(F69,2,2)&lt;"12"),O69=0),"Thi lại",IF(AND((MID(F69,2,2)&lt;"19"),(MID(F69,2,2)&gt;"11"),O69=0),"Học lại","Đạt"))))))))))</f>
        <v>Đạt</v>
      </c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</row>
    <row r="70" spans="1:39" ht="17.25" customHeight="1">
      <c r="A70" s="1">
        <v>61</v>
      </c>
      <c r="B70" s="21">
        <f>IF(LEN(C70=0),SUBTOTAL(3,$C$10:C70),"")</f>
        <v>61</v>
      </c>
      <c r="C70" s="22" t="s">
        <v>1886</v>
      </c>
      <c r="D70" s="23" t="s">
        <v>3400</v>
      </c>
      <c r="E70" s="24" t="s">
        <v>3471</v>
      </c>
      <c r="F70" s="22" t="s">
        <v>3372</v>
      </c>
      <c r="G70" s="25" t="s">
        <v>27</v>
      </c>
      <c r="H70" s="25">
        <v>7</v>
      </c>
      <c r="I70" s="25" t="s">
        <v>27</v>
      </c>
      <c r="J70" s="25">
        <v>7</v>
      </c>
      <c r="K70" s="32"/>
      <c r="L70" s="32"/>
      <c r="M70" s="32"/>
      <c r="N70" s="90"/>
      <c r="O70" s="51">
        <v>5</v>
      </c>
      <c r="P70" s="27">
        <f>IF(O70="H","I",IF(OR(O70="DC",O70="C",O70="V"),0,ROUND(SUMPRODUCT(G70:O70,$G$9:$O$9)/100,1)))</f>
        <v>5.6</v>
      </c>
      <c r="Q70" s="28" t="str">
        <f>IF(AND($P70&gt;=9,$P70&lt;=10),"A+","")&amp;IF(AND($P70&gt;=8.5,$P70&lt;=8.9),"A","")&amp;IF(AND($P70&gt;=8,$P70&lt;=8.4),"B+","")&amp;IF(AND($P70&gt;=7,$P70&lt;=7.9),"B","")&amp;IF(AND($P70&gt;=6.5,$P70&lt;=6.9),"C+","")&amp;IF(AND($P70&gt;=5.5,$P70&lt;=6.4),"C","")&amp;IF(AND($P70&gt;=5,$P70&lt;=5.4),"D+","")&amp;IF(AND($P70&gt;=4,$P70&lt;=4.9),"D","")&amp;IF(AND($P70&lt;4),"F","")</f>
        <v>C</v>
      </c>
      <c r="R70" s="29" t="str">
        <f>IF($P70&lt;4,"Kém",IF(AND($P70&gt;=4,$P70&lt;=5.4),"Trung bình yếu",IF(AND($P70&gt;=5.5,$P70&lt;=6.9),"Trung bình",IF(AND($P70&gt;=7,$P70&lt;=8.4),"Khá",IF(AND($P70&gt;=8.5,$P70&lt;=10),"Giỏi","")))))</f>
        <v>Trung bình</v>
      </c>
      <c r="S70" s="30" t="str">
        <f>IF(OR($G70=0,$H70=0,$I70=0,$J70=0),"Không đủ ĐKDT",IF(AND(O70=0,P70&gt;=4),"Không đạt",IF(O70="V", "Vắng", IF(O70="DC", "Đình chỉ thi",IF(O70="H", "Vắng có phép","")))))</f>
        <v/>
      </c>
      <c r="T70" s="31" t="str">
        <f t="array" ref="T70">IFERROR(VLOOKUP($C70&amp;$U70,CHOOSE({1,2},Data!$A$2:$A$5146&amp;Data!$B$2:$B$5146,Data!$C$2:$C$5146),2,0),"")</f>
        <v>502-A2</v>
      </c>
      <c r="U70" s="72" t="s">
        <v>3282</v>
      </c>
      <c r="V70" s="3" t="str">
        <f>IFERROR(LEFT($U70,LEN($U70)-3),"")</f>
        <v>ELE1319</v>
      </c>
      <c r="W70" s="3" t="str">
        <f>IFERROR(RIGHT($U70,2),"")</f>
        <v>09</v>
      </c>
      <c r="X70" s="53" t="str">
        <f>IF(S70="Không đủ ĐKDT","Học lại",IF(S70="Đình chỉ thi","Học lại",IF(AND(MID(F70,2,2)&lt;"12",S70="Vắng"),"Thi lại",IF(S70="Vắng có phép", "Thi lại",IF(AND((MID(F70,2,2)&lt;"12"),P70&lt;4.5),"Thi lại",IF(AND((MID(F70,2,2)&lt;"19"),P70&lt;4),"Học lại",IF(AND((MID(F70,2,2)&gt;"18"),P70&lt;4),"Thi lại",IF(AND(MID(F70,2,2)&gt;"18",O70=0),"Thi lại",IF(AND((MID(F70,2,2)&lt;"12"),O70=0),"Thi lại",IF(AND((MID(F70,2,2)&lt;"19"),(MID(F70,2,2)&gt;"11"),O70=0),"Học lại","Đạt"))))))))))</f>
        <v>Đạt</v>
      </c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</row>
    <row r="71" spans="1:39" ht="17.25" customHeight="1">
      <c r="A71" s="1">
        <v>62</v>
      </c>
      <c r="B71" s="21">
        <f>IF(LEN(C71=0),SUBTOTAL(3,$C$10:C71),"")</f>
        <v>62</v>
      </c>
      <c r="C71" s="22" t="s">
        <v>567</v>
      </c>
      <c r="D71" s="23" t="s">
        <v>3468</v>
      </c>
      <c r="E71" s="24" t="s">
        <v>3472</v>
      </c>
      <c r="F71" s="22" t="s">
        <v>3473</v>
      </c>
      <c r="G71" s="25" t="s">
        <v>27</v>
      </c>
      <c r="H71" s="25">
        <v>6</v>
      </c>
      <c r="I71" s="25" t="s">
        <v>27</v>
      </c>
      <c r="J71" s="25">
        <v>6</v>
      </c>
      <c r="K71" s="32"/>
      <c r="L71" s="32"/>
      <c r="M71" s="32"/>
      <c r="N71" s="90"/>
      <c r="O71" s="51">
        <v>3</v>
      </c>
      <c r="P71" s="27">
        <f>IF(O71="H","I",IF(OR(O71="DC",O71="C",O71="V"),0,ROUND(SUMPRODUCT(G71:O71,$G$9:$O$9)/100,1)))</f>
        <v>3.9</v>
      </c>
      <c r="Q71" s="28" t="str">
        <f>IF(AND($P71&gt;=9,$P71&lt;=10),"A+","")&amp;IF(AND($P71&gt;=8.5,$P71&lt;=8.9),"A","")&amp;IF(AND($P71&gt;=8,$P71&lt;=8.4),"B+","")&amp;IF(AND($P71&gt;=7,$P71&lt;=7.9),"B","")&amp;IF(AND($P71&gt;=6.5,$P71&lt;=6.9),"C+","")&amp;IF(AND($P71&gt;=5.5,$P71&lt;=6.4),"C","")&amp;IF(AND($P71&gt;=5,$P71&lt;=5.4),"D+","")&amp;IF(AND($P71&gt;=4,$P71&lt;=4.9),"D","")&amp;IF(AND($P71&lt;4),"F","")</f>
        <v>F</v>
      </c>
      <c r="R71" s="29" t="str">
        <f>IF($P71&lt;4,"Kém",IF(AND($P71&gt;=4,$P71&lt;=5.4),"Trung bình yếu",IF(AND($P71&gt;=5.5,$P71&lt;=6.9),"Trung bình",IF(AND($P71&gt;=7,$P71&lt;=8.4),"Khá",IF(AND($P71&gt;=8.5,$P71&lt;=10),"Giỏi","")))))</f>
        <v>Kém</v>
      </c>
      <c r="S71" s="30" t="str">
        <f>IF(OR($G71=0,$H71=0,$I71=0,$J71=0),"Không đủ ĐKDT",IF(AND(O71=0,P71&gt;=4),"Không đạt",IF(O71="V", "Vắng", IF(O71="DC", "Đình chỉ thi",IF(O71="H", "Vắng có phép","")))))</f>
        <v/>
      </c>
      <c r="T71" s="31" t="str">
        <f t="array" ref="T71">IFERROR(VLOOKUP($C71&amp;$U71,CHOOSE({1,2},Data!$A$2:$A$5146&amp;Data!$B$2:$B$5146,Data!$C$2:$C$5146),2,0),"")</f>
        <v>502-A2</v>
      </c>
      <c r="U71" s="72" t="s">
        <v>3282</v>
      </c>
      <c r="V71" s="3" t="str">
        <f>IFERROR(LEFT($U71,LEN($U71)-3),"")</f>
        <v>ELE1319</v>
      </c>
      <c r="W71" s="3" t="str">
        <f>IFERROR(RIGHT($U71,2),"")</f>
        <v>09</v>
      </c>
      <c r="X71" s="53" t="str">
        <f>IF(S71="Không đủ ĐKDT","Học lại",IF(S71="Đình chỉ thi","Học lại",IF(AND(MID(F71,2,2)&lt;"12",S71="Vắng"),"Thi lại",IF(S71="Vắng có phép", "Thi lại",IF(AND((MID(F71,2,2)&lt;"12"),P71&lt;4.5),"Thi lại",IF(AND((MID(F71,2,2)&lt;"19"),P71&lt;4),"Học lại",IF(AND((MID(F71,2,2)&gt;"18"),P71&lt;4),"Thi lại",IF(AND(MID(F71,2,2)&gt;"18",O71=0),"Thi lại",IF(AND((MID(F71,2,2)&lt;"12"),O71=0),"Thi lại",IF(AND((MID(F71,2,2)&lt;"19"),(MID(F71,2,2)&gt;"11"),O71=0),"Học lại","Đạt"))))))))))</f>
        <v>Học lại</v>
      </c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</row>
    <row r="72" spans="1:39" ht="17.25" customHeight="1">
      <c r="A72" s="1">
        <v>63</v>
      </c>
      <c r="B72" s="21">
        <f>IF(LEN(C72=0),SUBTOTAL(3,$C$10:C72),"")</f>
        <v>63</v>
      </c>
      <c r="C72" s="22" t="s">
        <v>2161</v>
      </c>
      <c r="D72" s="23" t="s">
        <v>3468</v>
      </c>
      <c r="E72" s="24" t="s">
        <v>3474</v>
      </c>
      <c r="F72" s="22" t="s">
        <v>3463</v>
      </c>
      <c r="G72" s="25" t="s">
        <v>27</v>
      </c>
      <c r="H72" s="25">
        <v>7</v>
      </c>
      <c r="I72" s="25" t="s">
        <v>27</v>
      </c>
      <c r="J72" s="25">
        <v>7</v>
      </c>
      <c r="K72" s="32"/>
      <c r="L72" s="32"/>
      <c r="M72" s="32"/>
      <c r="N72" s="90"/>
      <c r="O72" s="51">
        <v>1</v>
      </c>
      <c r="P72" s="27">
        <f>IF(O72="H","I",IF(OR(O72="DC",O72="C",O72="V"),0,ROUND(SUMPRODUCT(G72:O72,$G$9:$O$9)/100,1)))</f>
        <v>2.8</v>
      </c>
      <c r="Q72" s="28" t="str">
        <f>IF(AND($P72&gt;=9,$P72&lt;=10),"A+","")&amp;IF(AND($P72&gt;=8.5,$P72&lt;=8.9),"A","")&amp;IF(AND($P72&gt;=8,$P72&lt;=8.4),"B+","")&amp;IF(AND($P72&gt;=7,$P72&lt;=7.9),"B","")&amp;IF(AND($P72&gt;=6.5,$P72&lt;=6.9),"C+","")&amp;IF(AND($P72&gt;=5.5,$P72&lt;=6.4),"C","")&amp;IF(AND($P72&gt;=5,$P72&lt;=5.4),"D+","")&amp;IF(AND($P72&gt;=4,$P72&lt;=4.9),"D","")&amp;IF(AND($P72&lt;4),"F","")</f>
        <v>F</v>
      </c>
      <c r="R72" s="29" t="str">
        <f>IF($P72&lt;4,"Kém",IF(AND($P72&gt;=4,$P72&lt;=5.4),"Trung bình yếu",IF(AND($P72&gt;=5.5,$P72&lt;=6.9),"Trung bình",IF(AND($P72&gt;=7,$P72&lt;=8.4),"Khá",IF(AND($P72&gt;=8.5,$P72&lt;=10),"Giỏi","")))))</f>
        <v>Kém</v>
      </c>
      <c r="S72" s="30" t="str">
        <f>IF(OR($G72=0,$H72=0,$I72=0,$J72=0),"Không đủ ĐKDT",IF(AND(O72=0,P72&gt;=4),"Không đạt",IF(O72="V", "Vắng", IF(O72="DC", "Đình chỉ thi",IF(O72="H", "Vắng có phép","")))))</f>
        <v/>
      </c>
      <c r="T72" s="31" t="str">
        <f t="array" ref="T72">IFERROR(VLOOKUP($C72&amp;$U72,CHOOSE({1,2},Data!$A$2:$A$5146&amp;Data!$B$2:$B$5146,Data!$C$2:$C$5146),2,0),"")</f>
        <v>502-A2</v>
      </c>
      <c r="U72" s="72" t="s">
        <v>3282</v>
      </c>
      <c r="V72" s="3" t="str">
        <f>IFERROR(LEFT($U72,LEN($U72)-3),"")</f>
        <v>ELE1319</v>
      </c>
      <c r="W72" s="3" t="str">
        <f>IFERROR(RIGHT($U72,2),"")</f>
        <v>09</v>
      </c>
      <c r="X72" s="53" t="str">
        <f>IF(S72="Không đủ ĐKDT","Học lại",IF(S72="Đình chỉ thi","Học lại",IF(AND(MID(F72,2,2)&lt;"12",S72="Vắng"),"Thi lại",IF(S72="Vắng có phép", "Thi lại",IF(AND((MID(F72,2,2)&lt;"12"),P72&lt;4.5),"Thi lại",IF(AND((MID(F72,2,2)&lt;"19"),P72&lt;4),"Học lại",IF(AND((MID(F72,2,2)&gt;"18"),P72&lt;4),"Thi lại",IF(AND(MID(F72,2,2)&gt;"18",O72=0),"Thi lại",IF(AND((MID(F72,2,2)&lt;"12"),O72=0),"Thi lại",IF(AND((MID(F72,2,2)&lt;"19"),(MID(F72,2,2)&gt;"11"),O72=0),"Học lại","Đạt"))))))))))</f>
        <v>Học lại</v>
      </c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</row>
    <row r="73" spans="1:39" ht="17.25" customHeight="1">
      <c r="A73" s="1">
        <v>64</v>
      </c>
      <c r="B73" s="21">
        <f>IF(LEN(C73=0),SUBTOTAL(3,$C$10:C73),"")</f>
        <v>64</v>
      </c>
      <c r="C73" s="22" t="s">
        <v>2027</v>
      </c>
      <c r="D73" s="23" t="s">
        <v>3475</v>
      </c>
      <c r="E73" s="24" t="s">
        <v>3476</v>
      </c>
      <c r="F73" s="22" t="s">
        <v>3368</v>
      </c>
      <c r="G73" s="25" t="s">
        <v>27</v>
      </c>
      <c r="H73" s="25">
        <v>7</v>
      </c>
      <c r="I73" s="25" t="s">
        <v>27</v>
      </c>
      <c r="J73" s="25">
        <v>7</v>
      </c>
      <c r="K73" s="32"/>
      <c r="L73" s="32"/>
      <c r="M73" s="32"/>
      <c r="N73" s="90"/>
      <c r="O73" s="51">
        <v>5</v>
      </c>
      <c r="P73" s="27">
        <f>IF(O73="H","I",IF(OR(O73="DC",O73="C",O73="V"),0,ROUND(SUMPRODUCT(G73:O73,$G$9:$O$9)/100,1)))</f>
        <v>5.6</v>
      </c>
      <c r="Q73" s="28" t="str">
        <f>IF(AND($P73&gt;=9,$P73&lt;=10),"A+","")&amp;IF(AND($P73&gt;=8.5,$P73&lt;=8.9),"A","")&amp;IF(AND($P73&gt;=8,$P73&lt;=8.4),"B+","")&amp;IF(AND($P73&gt;=7,$P73&lt;=7.9),"B","")&amp;IF(AND($P73&gt;=6.5,$P73&lt;=6.9),"C+","")&amp;IF(AND($P73&gt;=5.5,$P73&lt;=6.4),"C","")&amp;IF(AND($P73&gt;=5,$P73&lt;=5.4),"D+","")&amp;IF(AND($P73&gt;=4,$P73&lt;=4.9),"D","")&amp;IF(AND($P73&lt;4),"F","")</f>
        <v>C</v>
      </c>
      <c r="R73" s="29" t="str">
        <f>IF($P73&lt;4,"Kém",IF(AND($P73&gt;=4,$P73&lt;=5.4),"Trung bình yếu",IF(AND($P73&gt;=5.5,$P73&lt;=6.9),"Trung bình",IF(AND($P73&gt;=7,$P73&lt;=8.4),"Khá",IF(AND($P73&gt;=8.5,$P73&lt;=10),"Giỏi","")))))</f>
        <v>Trung bình</v>
      </c>
      <c r="S73" s="30" t="str">
        <f>IF(OR($G73=0,$H73=0,$I73=0,$J73=0),"Không đủ ĐKDT",IF(AND(O73=0,P73&gt;=4),"Không đạt",IF(O73="V", "Vắng", IF(O73="DC", "Đình chỉ thi",IF(O73="H", "Vắng có phép","")))))</f>
        <v/>
      </c>
      <c r="T73" s="31" t="str">
        <f t="array" ref="T73">IFERROR(VLOOKUP($C73&amp;$U73,CHOOSE({1,2},Data!$A$2:$A$5146&amp;Data!$B$2:$B$5146,Data!$C$2:$C$5146),2,0),"")</f>
        <v>502-A2</v>
      </c>
      <c r="U73" s="72" t="s">
        <v>3282</v>
      </c>
      <c r="V73" s="3" t="str">
        <f>IFERROR(LEFT($U73,LEN($U73)-3),"")</f>
        <v>ELE1319</v>
      </c>
      <c r="W73" s="3" t="str">
        <f>IFERROR(RIGHT($U73,2),"")</f>
        <v>09</v>
      </c>
      <c r="X73" s="53" t="str">
        <f>IF(S73="Không đủ ĐKDT","Học lại",IF(S73="Đình chỉ thi","Học lại",IF(AND(MID(F73,2,2)&lt;"12",S73="Vắng"),"Thi lại",IF(S73="Vắng có phép", "Thi lại",IF(AND((MID(F73,2,2)&lt;"12"),P73&lt;4.5),"Thi lại",IF(AND((MID(F73,2,2)&lt;"19"),P73&lt;4),"Học lại",IF(AND((MID(F73,2,2)&gt;"18"),P73&lt;4),"Thi lại",IF(AND(MID(F73,2,2)&gt;"18",O73=0),"Thi lại",IF(AND((MID(F73,2,2)&lt;"12"),O73=0),"Thi lại",IF(AND((MID(F73,2,2)&lt;"19"),(MID(F73,2,2)&gt;"11"),O73=0),"Học lại","Đạt"))))))))))</f>
        <v>Đạt</v>
      </c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</row>
    <row r="74" spans="1:39" ht="17.25" customHeight="1">
      <c r="A74" s="1">
        <v>65</v>
      </c>
      <c r="B74" s="21">
        <f>IF(LEN(C74=0),SUBTOTAL(3,$C$10:C74),"")</f>
        <v>65</v>
      </c>
      <c r="C74" s="22" t="s">
        <v>2968</v>
      </c>
      <c r="D74" s="23" t="s">
        <v>3477</v>
      </c>
      <c r="E74" s="24" t="s">
        <v>3476</v>
      </c>
      <c r="F74" s="22" t="s">
        <v>3374</v>
      </c>
      <c r="G74" s="25" t="s">
        <v>27</v>
      </c>
      <c r="H74" s="25">
        <v>8</v>
      </c>
      <c r="I74" s="25" t="s">
        <v>27</v>
      </c>
      <c r="J74" s="25">
        <v>8</v>
      </c>
      <c r="K74" s="32"/>
      <c r="L74" s="32"/>
      <c r="M74" s="32"/>
      <c r="N74" s="90"/>
      <c r="O74" s="51">
        <v>6</v>
      </c>
      <c r="P74" s="27">
        <f>IF(O74="H","I",IF(OR(O74="DC",O74="C",O74="V"),0,ROUND(SUMPRODUCT(G74:O74,$G$9:$O$9)/100,1)))</f>
        <v>6.6</v>
      </c>
      <c r="Q74" s="28" t="str">
        <f>IF(AND($P74&gt;=9,$P74&lt;=10),"A+","")&amp;IF(AND($P74&gt;=8.5,$P74&lt;=8.9),"A","")&amp;IF(AND($P74&gt;=8,$P74&lt;=8.4),"B+","")&amp;IF(AND($P74&gt;=7,$P74&lt;=7.9),"B","")&amp;IF(AND($P74&gt;=6.5,$P74&lt;=6.9),"C+","")&amp;IF(AND($P74&gt;=5.5,$P74&lt;=6.4),"C","")&amp;IF(AND($P74&gt;=5,$P74&lt;=5.4),"D+","")&amp;IF(AND($P74&gt;=4,$P74&lt;=4.9),"D","")&amp;IF(AND($P74&lt;4),"F","")</f>
        <v>C+</v>
      </c>
      <c r="R74" s="29" t="str">
        <f>IF($P74&lt;4,"Kém",IF(AND($P74&gt;=4,$P74&lt;=5.4),"Trung bình yếu",IF(AND($P74&gt;=5.5,$P74&lt;=6.9),"Trung bình",IF(AND($P74&gt;=7,$P74&lt;=8.4),"Khá",IF(AND($P74&gt;=8.5,$P74&lt;=10),"Giỏi","")))))</f>
        <v>Trung bình</v>
      </c>
      <c r="S74" s="30" t="str">
        <f>IF(OR($G74=0,$H74=0,$I74=0,$J74=0),"Không đủ ĐKDT",IF(AND(O74=0,P74&gt;=4),"Không đạt",IF(O74="V", "Vắng", IF(O74="DC", "Đình chỉ thi",IF(O74="H", "Vắng có phép","")))))</f>
        <v/>
      </c>
      <c r="T74" s="31" t="str">
        <f t="array" ref="T74">IFERROR(VLOOKUP($C74&amp;$U74,CHOOSE({1,2},Data!$A$2:$A$5146&amp;Data!$B$2:$B$5146,Data!$C$2:$C$5146),2,0),"")</f>
        <v>502-A2</v>
      </c>
      <c r="U74" s="72" t="s">
        <v>3282</v>
      </c>
      <c r="V74" s="3" t="str">
        <f>IFERROR(LEFT($U74,LEN($U74)-3),"")</f>
        <v>ELE1319</v>
      </c>
      <c r="W74" s="3" t="str">
        <f>IFERROR(RIGHT($U74,2),"")</f>
        <v>09</v>
      </c>
      <c r="X74" s="53" t="str">
        <f>IF(S74="Không đủ ĐKDT","Học lại",IF(S74="Đình chỉ thi","Học lại",IF(AND(MID(F74,2,2)&lt;"12",S74="Vắng"),"Thi lại",IF(S74="Vắng có phép", "Thi lại",IF(AND((MID(F74,2,2)&lt;"12"),P74&lt;4.5),"Thi lại",IF(AND((MID(F74,2,2)&lt;"19"),P74&lt;4),"Học lại",IF(AND((MID(F74,2,2)&gt;"18"),P74&lt;4),"Thi lại",IF(AND(MID(F74,2,2)&gt;"18",O74=0),"Thi lại",IF(AND((MID(F74,2,2)&lt;"12"),O74=0),"Thi lại",IF(AND((MID(F74,2,2)&lt;"19"),(MID(F74,2,2)&gt;"11"),O74=0),"Học lại","Đạt"))))))))))</f>
        <v>Đạt</v>
      </c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7.25" customHeight="1">
      <c r="A75" s="1">
        <v>66</v>
      </c>
      <c r="B75" s="21">
        <f>IF(LEN(C75=0),SUBTOTAL(3,$C$10:C75),"")</f>
        <v>66</v>
      </c>
      <c r="C75" s="22" t="s">
        <v>2240</v>
      </c>
      <c r="D75" s="23" t="s">
        <v>3478</v>
      </c>
      <c r="E75" s="24" t="s">
        <v>3479</v>
      </c>
      <c r="F75" s="22" t="s">
        <v>3425</v>
      </c>
      <c r="G75" s="25" t="s">
        <v>27</v>
      </c>
      <c r="H75" s="25">
        <v>8</v>
      </c>
      <c r="I75" s="25" t="s">
        <v>27</v>
      </c>
      <c r="J75" s="25">
        <v>8</v>
      </c>
      <c r="K75" s="32"/>
      <c r="L75" s="32"/>
      <c r="M75" s="32"/>
      <c r="N75" s="90"/>
      <c r="O75" s="51">
        <v>5</v>
      </c>
      <c r="P75" s="27">
        <f>IF(O75="H","I",IF(OR(O75="DC",O75="C",O75="V"),0,ROUND(SUMPRODUCT(G75:O75,$G$9:$O$9)/100,1)))</f>
        <v>5.9</v>
      </c>
      <c r="Q75" s="28" t="str">
        <f>IF(AND($P75&gt;=9,$P75&lt;=10),"A+","")&amp;IF(AND($P75&gt;=8.5,$P75&lt;=8.9),"A","")&amp;IF(AND($P75&gt;=8,$P75&lt;=8.4),"B+","")&amp;IF(AND($P75&gt;=7,$P75&lt;=7.9),"B","")&amp;IF(AND($P75&gt;=6.5,$P75&lt;=6.9),"C+","")&amp;IF(AND($P75&gt;=5.5,$P75&lt;=6.4),"C","")&amp;IF(AND($P75&gt;=5,$P75&lt;=5.4),"D+","")&amp;IF(AND($P75&gt;=4,$P75&lt;=4.9),"D","")&amp;IF(AND($P75&lt;4),"F","")</f>
        <v>C</v>
      </c>
      <c r="R75" s="29" t="str">
        <f>IF($P75&lt;4,"Kém",IF(AND($P75&gt;=4,$P75&lt;=5.4),"Trung bình yếu",IF(AND($P75&gt;=5.5,$P75&lt;=6.9),"Trung bình",IF(AND($P75&gt;=7,$P75&lt;=8.4),"Khá",IF(AND($P75&gt;=8.5,$P75&lt;=10),"Giỏi","")))))</f>
        <v>Trung bình</v>
      </c>
      <c r="S75" s="30" t="str">
        <f>IF(OR($G75=0,$H75=0,$I75=0,$J75=0),"Không đủ ĐKDT",IF(AND(O75=0,P75&gt;=4),"Không đạt",IF(O75="V", "Vắng", IF(O75="DC", "Đình chỉ thi",IF(O75="H", "Vắng có phép","")))))</f>
        <v/>
      </c>
      <c r="T75" s="31" t="str">
        <f t="array" ref="T75">IFERROR(VLOOKUP($C75&amp;$U75,CHOOSE({1,2},Data!$A$2:$A$5146&amp;Data!$B$2:$B$5146,Data!$C$2:$C$5146),2,0),"")</f>
        <v>502-A2</v>
      </c>
      <c r="U75" s="72" t="s">
        <v>3282</v>
      </c>
      <c r="V75" s="3" t="str">
        <f>IFERROR(LEFT($U75,LEN($U75)-3),"")</f>
        <v>ELE1319</v>
      </c>
      <c r="W75" s="3" t="str">
        <f>IFERROR(RIGHT($U75,2),"")</f>
        <v>09</v>
      </c>
      <c r="X75" s="53" t="str">
        <f>IF(S75="Không đủ ĐKDT","Học lại",IF(S75="Đình chỉ thi","Học lại",IF(AND(MID(F75,2,2)&lt;"12",S75="Vắng"),"Thi lại",IF(S75="Vắng có phép", "Thi lại",IF(AND((MID(F75,2,2)&lt;"12"),P75&lt;4.5),"Thi lại",IF(AND((MID(F75,2,2)&lt;"19"),P75&lt;4),"Học lại",IF(AND((MID(F75,2,2)&gt;"18"),P75&lt;4),"Thi lại",IF(AND(MID(F75,2,2)&gt;"18",O75=0),"Thi lại",IF(AND((MID(F75,2,2)&lt;"12"),O75=0),"Thi lại",IF(AND((MID(F75,2,2)&lt;"19"),(MID(F75,2,2)&gt;"11"),O75=0),"Học lại","Đạt"))))))))))</f>
        <v>Đạt</v>
      </c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7.25" customHeight="1">
      <c r="A76" s="1">
        <v>67</v>
      </c>
      <c r="B76" s="21">
        <f>IF(LEN(C76=0),SUBTOTAL(3,$C$10:C76),"")</f>
        <v>67</v>
      </c>
      <c r="C76" s="22" t="s">
        <v>2670</v>
      </c>
      <c r="D76" s="23" t="s">
        <v>3480</v>
      </c>
      <c r="E76" s="24" t="s">
        <v>3481</v>
      </c>
      <c r="F76" s="22" t="s">
        <v>3407</v>
      </c>
      <c r="G76" s="25" t="s">
        <v>27</v>
      </c>
      <c r="H76" s="25">
        <v>9</v>
      </c>
      <c r="I76" s="25" t="s">
        <v>27</v>
      </c>
      <c r="J76" s="25">
        <v>9</v>
      </c>
      <c r="K76" s="32"/>
      <c r="L76" s="32"/>
      <c r="M76" s="32"/>
      <c r="N76" s="90"/>
      <c r="O76" s="51">
        <v>8</v>
      </c>
      <c r="P76" s="27">
        <f>IF(O76="H","I",IF(OR(O76="DC",O76="C",O76="V"),0,ROUND(SUMPRODUCT(G76:O76,$G$9:$O$9)/100,1)))</f>
        <v>8.3000000000000007</v>
      </c>
      <c r="Q76" s="28" t="str">
        <f>IF(AND($P76&gt;=9,$P76&lt;=10),"A+","")&amp;IF(AND($P76&gt;=8.5,$P76&lt;=8.9),"A","")&amp;IF(AND($P76&gt;=8,$P76&lt;=8.4),"B+","")&amp;IF(AND($P76&gt;=7,$P76&lt;=7.9),"B","")&amp;IF(AND($P76&gt;=6.5,$P76&lt;=6.9),"C+","")&amp;IF(AND($P76&gt;=5.5,$P76&lt;=6.4),"C","")&amp;IF(AND($P76&gt;=5,$P76&lt;=5.4),"D+","")&amp;IF(AND($P76&gt;=4,$P76&lt;=4.9),"D","")&amp;IF(AND($P76&lt;4),"F","")</f>
        <v>B+</v>
      </c>
      <c r="R76" s="29" t="str">
        <f>IF($P76&lt;4,"Kém",IF(AND($P76&gt;=4,$P76&lt;=5.4),"Trung bình yếu",IF(AND($P76&gt;=5.5,$P76&lt;=6.9),"Trung bình",IF(AND($P76&gt;=7,$P76&lt;=8.4),"Khá",IF(AND($P76&gt;=8.5,$P76&lt;=10),"Giỏi","")))))</f>
        <v>Khá</v>
      </c>
      <c r="S76" s="30" t="str">
        <f>IF(OR($G76=0,$H76=0,$I76=0,$J76=0),"Không đủ ĐKDT",IF(AND(O76=0,P76&gt;=4),"Không đạt",IF(O76="V", "Vắng", IF(O76="DC", "Đình chỉ thi",IF(O76="H", "Vắng có phép","")))))</f>
        <v/>
      </c>
      <c r="T76" s="31" t="str">
        <f t="array" ref="T76">IFERROR(VLOOKUP($C76&amp;$U76,CHOOSE({1,2},Data!$A$2:$A$5146&amp;Data!$B$2:$B$5146,Data!$C$2:$C$5146),2,0),"")</f>
        <v>502-A2</v>
      </c>
      <c r="U76" s="72" t="s">
        <v>3282</v>
      </c>
      <c r="V76" s="3" t="str">
        <f>IFERROR(LEFT($U76,LEN($U76)-3),"")</f>
        <v>ELE1319</v>
      </c>
      <c r="W76" s="3" t="str">
        <f>IFERROR(RIGHT($U76,2),"")</f>
        <v>09</v>
      </c>
      <c r="X76" s="53" t="str">
        <f>IF(S76="Không đủ ĐKDT","Học lại",IF(S76="Đình chỉ thi","Học lại",IF(AND(MID(F76,2,2)&lt;"12",S76="Vắng"),"Thi lại",IF(S76="Vắng có phép", "Thi lại",IF(AND((MID(F76,2,2)&lt;"12"),P76&lt;4.5),"Thi lại",IF(AND((MID(F76,2,2)&lt;"19"),P76&lt;4),"Học lại",IF(AND((MID(F76,2,2)&gt;"18"),P76&lt;4),"Thi lại",IF(AND(MID(F76,2,2)&gt;"18",O76=0),"Thi lại",IF(AND((MID(F76,2,2)&lt;"12"),O76=0),"Thi lại",IF(AND((MID(F76,2,2)&lt;"19"),(MID(F76,2,2)&gt;"11"),O76=0),"Học lại","Đạt"))))))))))</f>
        <v>Đạt</v>
      </c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7.25" customHeight="1">
      <c r="A77" s="1">
        <v>68</v>
      </c>
      <c r="B77" s="21">
        <f>IF(LEN(C77=0),SUBTOTAL(3,$C$10:C77),"")</f>
        <v>68</v>
      </c>
      <c r="C77" s="22" t="s">
        <v>1720</v>
      </c>
      <c r="D77" s="23" t="s">
        <v>3441</v>
      </c>
      <c r="E77" s="24" t="s">
        <v>3367</v>
      </c>
      <c r="F77" s="22" t="s">
        <v>3381</v>
      </c>
      <c r="G77" s="25" t="s">
        <v>27</v>
      </c>
      <c r="H77" s="25">
        <v>3</v>
      </c>
      <c r="I77" s="25" t="s">
        <v>27</v>
      </c>
      <c r="J77" s="25">
        <v>3</v>
      </c>
      <c r="K77" s="32"/>
      <c r="L77" s="32"/>
      <c r="M77" s="32"/>
      <c r="N77" s="90"/>
      <c r="O77" s="51">
        <v>3.5</v>
      </c>
      <c r="P77" s="27">
        <f>IF(O77="H","I",IF(OR(O77="DC",O77="C",O77="V"),0,ROUND(SUMPRODUCT(G77:O77,$G$9:$O$9)/100,1)))</f>
        <v>3.4</v>
      </c>
      <c r="Q77" s="28" t="str">
        <f>IF(AND($P77&gt;=9,$P77&lt;=10),"A+","")&amp;IF(AND($P77&gt;=8.5,$P77&lt;=8.9),"A","")&amp;IF(AND($P77&gt;=8,$P77&lt;=8.4),"B+","")&amp;IF(AND($P77&gt;=7,$P77&lt;=7.9),"B","")&amp;IF(AND($P77&gt;=6.5,$P77&lt;=6.9),"C+","")&amp;IF(AND($P77&gt;=5.5,$P77&lt;=6.4),"C","")&amp;IF(AND($P77&gt;=5,$P77&lt;=5.4),"D+","")&amp;IF(AND($P77&gt;=4,$P77&lt;=4.9),"D","")&amp;IF(AND($P77&lt;4),"F","")</f>
        <v>F</v>
      </c>
      <c r="R77" s="29" t="str">
        <f>IF($P77&lt;4,"Kém",IF(AND($P77&gt;=4,$P77&lt;=5.4),"Trung bình yếu",IF(AND($P77&gt;=5.5,$P77&lt;=6.9),"Trung bình",IF(AND($P77&gt;=7,$P77&lt;=8.4),"Khá",IF(AND($P77&gt;=8.5,$P77&lt;=10),"Giỏi","")))))</f>
        <v>Kém</v>
      </c>
      <c r="S77" s="30" t="str">
        <f>IF(OR($G77=0,$H77=0,$I77=0,$J77=0),"Không đủ ĐKDT",IF(AND(O77=0,P77&gt;=4),"Không đạt",IF(O77="V", "Vắng", IF(O77="DC", "Đình chỉ thi",IF(O77="H", "Vắng có phép","")))))</f>
        <v/>
      </c>
      <c r="T77" s="31" t="str">
        <f t="array" ref="T77">IFERROR(VLOOKUP($C77&amp;$U77,CHOOSE({1,2},Data!$A$2:$A$5146&amp;Data!$B$2:$B$5146,Data!$C$2:$C$5146),2,0),"")</f>
        <v>202-A2</v>
      </c>
      <c r="U77" s="72" t="s">
        <v>3283</v>
      </c>
      <c r="V77" s="3" t="str">
        <f>IFERROR(LEFT($U77,LEN($U77)-3),"")</f>
        <v>ELE1319</v>
      </c>
      <c r="W77" s="3" t="str">
        <f>IFERROR(RIGHT($U77,2),"")</f>
        <v>10</v>
      </c>
      <c r="X77" s="53" t="str">
        <f>IF(S77="Không đủ ĐKDT","Học lại",IF(S77="Đình chỉ thi","Học lại",IF(AND(MID(F77,2,2)&lt;"12",S77="Vắng"),"Thi lại",IF(S77="Vắng có phép", "Thi lại",IF(AND((MID(F77,2,2)&lt;"12"),P77&lt;4.5),"Thi lại",IF(AND((MID(F77,2,2)&lt;"19"),P77&lt;4),"Học lại",IF(AND((MID(F77,2,2)&gt;"18"),P77&lt;4),"Thi lại",IF(AND(MID(F77,2,2)&gt;"18",O77=0),"Thi lại",IF(AND((MID(F77,2,2)&lt;"12"),O77=0),"Thi lại",IF(AND((MID(F77,2,2)&lt;"19"),(MID(F77,2,2)&gt;"11"),O77=0),"Học lại","Đạt"))))))))))</f>
        <v>Học lại</v>
      </c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</row>
    <row r="78" spans="1:39" ht="17.25" customHeight="1">
      <c r="A78" s="1">
        <v>69</v>
      </c>
      <c r="B78" s="21">
        <f>IF(LEN(C78=0),SUBTOTAL(3,$C$10:C78),"")</f>
        <v>69</v>
      </c>
      <c r="C78" s="22" t="s">
        <v>1622</v>
      </c>
      <c r="D78" s="23" t="s">
        <v>3482</v>
      </c>
      <c r="E78" s="24" t="s">
        <v>3367</v>
      </c>
      <c r="F78" s="22" t="s">
        <v>3391</v>
      </c>
      <c r="G78" s="25" t="s">
        <v>27</v>
      </c>
      <c r="H78" s="25">
        <v>7</v>
      </c>
      <c r="I78" s="25" t="s">
        <v>27</v>
      </c>
      <c r="J78" s="25">
        <v>7</v>
      </c>
      <c r="K78" s="32"/>
      <c r="L78" s="32"/>
      <c r="M78" s="32"/>
      <c r="N78" s="90"/>
      <c r="O78" s="51">
        <v>6.5</v>
      </c>
      <c r="P78" s="27">
        <f>IF(O78="H","I",IF(OR(O78="DC",O78="C",O78="V"),0,ROUND(SUMPRODUCT(G78:O78,$G$9:$O$9)/100,1)))</f>
        <v>6.7</v>
      </c>
      <c r="Q78" s="28" t="str">
        <f>IF(AND($P78&gt;=9,$P78&lt;=10),"A+","")&amp;IF(AND($P78&gt;=8.5,$P78&lt;=8.9),"A","")&amp;IF(AND($P78&gt;=8,$P78&lt;=8.4),"B+","")&amp;IF(AND($P78&gt;=7,$P78&lt;=7.9),"B","")&amp;IF(AND($P78&gt;=6.5,$P78&lt;=6.9),"C+","")&amp;IF(AND($P78&gt;=5.5,$P78&lt;=6.4),"C","")&amp;IF(AND($P78&gt;=5,$P78&lt;=5.4),"D+","")&amp;IF(AND($P78&gt;=4,$P78&lt;=4.9),"D","")&amp;IF(AND($P78&lt;4),"F","")</f>
        <v>C+</v>
      </c>
      <c r="R78" s="29" t="str">
        <f>IF($P78&lt;4,"Kém",IF(AND($P78&gt;=4,$P78&lt;=5.4),"Trung bình yếu",IF(AND($P78&gt;=5.5,$P78&lt;=6.9),"Trung bình",IF(AND($P78&gt;=7,$P78&lt;=8.4),"Khá",IF(AND($P78&gt;=8.5,$P78&lt;=10),"Giỏi","")))))</f>
        <v>Trung bình</v>
      </c>
      <c r="S78" s="30" t="str">
        <f>IF(OR($G78=0,$H78=0,$I78=0,$J78=0),"Không đủ ĐKDT",IF(AND(O78=0,P78&gt;=4),"Không đạt",IF(O78="V", "Vắng", IF(O78="DC", "Đình chỉ thi",IF(O78="H", "Vắng có phép","")))))</f>
        <v/>
      </c>
      <c r="T78" s="31" t="str">
        <f t="array" ref="T78">IFERROR(VLOOKUP($C78&amp;$U78,CHOOSE({1,2},Data!$A$2:$A$5146&amp;Data!$B$2:$B$5146,Data!$C$2:$C$5146),2,0),"")</f>
        <v>202-A2</v>
      </c>
      <c r="U78" s="72" t="s">
        <v>3283</v>
      </c>
      <c r="V78" s="3" t="str">
        <f>IFERROR(LEFT($U78,LEN($U78)-3),"")</f>
        <v>ELE1319</v>
      </c>
      <c r="W78" s="3" t="str">
        <f>IFERROR(RIGHT($U78,2),"")</f>
        <v>10</v>
      </c>
      <c r="X78" s="53" t="str">
        <f>IF(S78="Không đủ ĐKDT","Học lại",IF(S78="Đình chỉ thi","Học lại",IF(AND(MID(F78,2,2)&lt;"12",S78="Vắng"),"Thi lại",IF(S78="Vắng có phép", "Thi lại",IF(AND((MID(F78,2,2)&lt;"12"),P78&lt;4.5),"Thi lại",IF(AND((MID(F78,2,2)&lt;"19"),P78&lt;4),"Học lại",IF(AND((MID(F78,2,2)&gt;"18"),P78&lt;4),"Thi lại",IF(AND(MID(F78,2,2)&gt;"18",O78=0),"Thi lại",IF(AND((MID(F78,2,2)&lt;"12"),O78=0),"Thi lại",IF(AND((MID(F78,2,2)&lt;"19"),(MID(F78,2,2)&gt;"11"),O78=0),"Học lại","Đạt"))))))))))</f>
        <v>Đạt</v>
      </c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</row>
    <row r="79" spans="1:39" ht="17.25" customHeight="1">
      <c r="A79" s="1">
        <v>70</v>
      </c>
      <c r="B79" s="21">
        <f>IF(LEN(C79=0),SUBTOTAL(3,$C$10:C79),"")</f>
        <v>70</v>
      </c>
      <c r="C79" s="22" t="s">
        <v>421</v>
      </c>
      <c r="D79" s="23" t="s">
        <v>3483</v>
      </c>
      <c r="E79" s="24" t="s">
        <v>3484</v>
      </c>
      <c r="F79" s="22" t="s">
        <v>3455</v>
      </c>
      <c r="G79" s="25" t="s">
        <v>27</v>
      </c>
      <c r="H79" s="25">
        <v>8</v>
      </c>
      <c r="I79" s="25" t="s">
        <v>27</v>
      </c>
      <c r="J79" s="25">
        <v>8</v>
      </c>
      <c r="K79" s="32"/>
      <c r="L79" s="32"/>
      <c r="M79" s="32"/>
      <c r="N79" s="90"/>
      <c r="O79" s="51">
        <v>5</v>
      </c>
      <c r="P79" s="27">
        <f>IF(O79="H","I",IF(OR(O79="DC",O79="C",O79="V"),0,ROUND(SUMPRODUCT(G79:O79,$G$9:$O$9)/100,1)))</f>
        <v>5.9</v>
      </c>
      <c r="Q79" s="28" t="str">
        <f>IF(AND($P79&gt;=9,$P79&lt;=10),"A+","")&amp;IF(AND($P79&gt;=8.5,$P79&lt;=8.9),"A","")&amp;IF(AND($P79&gt;=8,$P79&lt;=8.4),"B+","")&amp;IF(AND($P79&gt;=7,$P79&lt;=7.9),"B","")&amp;IF(AND($P79&gt;=6.5,$P79&lt;=6.9),"C+","")&amp;IF(AND($P79&gt;=5.5,$P79&lt;=6.4),"C","")&amp;IF(AND($P79&gt;=5,$P79&lt;=5.4),"D+","")&amp;IF(AND($P79&gt;=4,$P79&lt;=4.9),"D","")&amp;IF(AND($P79&lt;4),"F","")</f>
        <v>C</v>
      </c>
      <c r="R79" s="29" t="str">
        <f>IF($P79&lt;4,"Kém",IF(AND($P79&gt;=4,$P79&lt;=5.4),"Trung bình yếu",IF(AND($P79&gt;=5.5,$P79&lt;=6.9),"Trung bình",IF(AND($P79&gt;=7,$P79&lt;=8.4),"Khá",IF(AND($P79&gt;=8.5,$P79&lt;=10),"Giỏi","")))))</f>
        <v>Trung bình</v>
      </c>
      <c r="S79" s="30" t="str">
        <f>IF(OR($G79=0,$H79=0,$I79=0,$J79=0),"Không đủ ĐKDT",IF(AND(O79=0,P79&gt;=4),"Không đạt",IF(O79="V", "Vắng", IF(O79="DC", "Đình chỉ thi",IF(O79="H", "Vắng có phép","")))))</f>
        <v/>
      </c>
      <c r="T79" s="31" t="str">
        <f t="array" ref="T79">IFERROR(VLOOKUP($C79&amp;$U79,CHOOSE({1,2},Data!$A$2:$A$5146&amp;Data!$B$2:$B$5146,Data!$C$2:$C$5146),2,0),"")</f>
        <v>202-A2</v>
      </c>
      <c r="U79" s="72" t="s">
        <v>3283</v>
      </c>
      <c r="V79" s="3" t="str">
        <f>IFERROR(LEFT($U79,LEN($U79)-3),"")</f>
        <v>ELE1319</v>
      </c>
      <c r="W79" s="3" t="str">
        <f>IFERROR(RIGHT($U79,2),"")</f>
        <v>10</v>
      </c>
      <c r="X79" s="53" t="str">
        <f>IF(S79="Không đủ ĐKDT","Học lại",IF(S79="Đình chỉ thi","Học lại",IF(AND(MID(F79,2,2)&lt;"12",S79="Vắng"),"Thi lại",IF(S79="Vắng có phép", "Thi lại",IF(AND((MID(F79,2,2)&lt;"12"),P79&lt;4.5),"Thi lại",IF(AND((MID(F79,2,2)&lt;"19"),P79&lt;4),"Học lại",IF(AND((MID(F79,2,2)&gt;"18"),P79&lt;4),"Thi lại",IF(AND(MID(F79,2,2)&gt;"18",O79=0),"Thi lại",IF(AND((MID(F79,2,2)&lt;"12"),O79=0),"Thi lại",IF(AND((MID(F79,2,2)&lt;"19"),(MID(F79,2,2)&gt;"11"),O79=0),"Học lại","Đạt"))))))))))</f>
        <v>Đạt</v>
      </c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7.25" customHeight="1">
      <c r="A80" s="1">
        <v>71</v>
      </c>
      <c r="B80" s="21">
        <f>IF(LEN(C80=0),SUBTOTAL(3,$C$10:C80),"")</f>
        <v>71</v>
      </c>
      <c r="C80" s="22" t="s">
        <v>2334</v>
      </c>
      <c r="D80" s="23" t="s">
        <v>3485</v>
      </c>
      <c r="E80" s="24" t="s">
        <v>3486</v>
      </c>
      <c r="F80" s="22" t="s">
        <v>3381</v>
      </c>
      <c r="G80" s="25" t="s">
        <v>27</v>
      </c>
      <c r="H80" s="25">
        <v>7</v>
      </c>
      <c r="I80" s="25" t="s">
        <v>27</v>
      </c>
      <c r="J80" s="25">
        <v>7</v>
      </c>
      <c r="K80" s="32"/>
      <c r="L80" s="32"/>
      <c r="M80" s="32"/>
      <c r="N80" s="90"/>
      <c r="O80" s="51">
        <v>3</v>
      </c>
      <c r="P80" s="27">
        <f>IF(O80="H","I",IF(OR(O80="DC",O80="C",O80="V"),0,ROUND(SUMPRODUCT(G80:O80,$G$9:$O$9)/100,1)))</f>
        <v>4.2</v>
      </c>
      <c r="Q80" s="28" t="str">
        <f>IF(AND($P80&gt;=9,$P80&lt;=10),"A+","")&amp;IF(AND($P80&gt;=8.5,$P80&lt;=8.9),"A","")&amp;IF(AND($P80&gt;=8,$P80&lt;=8.4),"B+","")&amp;IF(AND($P80&gt;=7,$P80&lt;=7.9),"B","")&amp;IF(AND($P80&gt;=6.5,$P80&lt;=6.9),"C+","")&amp;IF(AND($P80&gt;=5.5,$P80&lt;=6.4),"C","")&amp;IF(AND($P80&gt;=5,$P80&lt;=5.4),"D+","")&amp;IF(AND($P80&gt;=4,$P80&lt;=4.9),"D","")&amp;IF(AND($P80&lt;4),"F","")</f>
        <v>D</v>
      </c>
      <c r="R80" s="29" t="str">
        <f>IF($P80&lt;4,"Kém",IF(AND($P80&gt;=4,$P80&lt;=5.4),"Trung bình yếu",IF(AND($P80&gt;=5.5,$P80&lt;=6.9),"Trung bình",IF(AND($P80&gt;=7,$P80&lt;=8.4),"Khá",IF(AND($P80&gt;=8.5,$P80&lt;=10),"Giỏi","")))))</f>
        <v>Trung bình yếu</v>
      </c>
      <c r="S80" s="30" t="str">
        <f>IF(OR($G80=0,$H80=0,$I80=0,$J80=0),"Không đủ ĐKDT",IF(AND(O80=0,P80&gt;=4),"Không đạt",IF(O80="V", "Vắng", IF(O80="DC", "Đình chỉ thi",IF(O80="H", "Vắng có phép","")))))</f>
        <v/>
      </c>
      <c r="T80" s="31" t="str">
        <f t="array" ref="T80">IFERROR(VLOOKUP($C80&amp;$U80,CHOOSE({1,2},Data!$A$2:$A$5146&amp;Data!$B$2:$B$5146,Data!$C$2:$C$5146),2,0),"")</f>
        <v>202-A2</v>
      </c>
      <c r="U80" s="72" t="s">
        <v>3283</v>
      </c>
      <c r="V80" s="3" t="str">
        <f>IFERROR(LEFT($U80,LEN($U80)-3),"")</f>
        <v>ELE1319</v>
      </c>
      <c r="W80" s="3" t="str">
        <f>IFERROR(RIGHT($U80,2),"")</f>
        <v>10</v>
      </c>
      <c r="X80" s="53" t="str">
        <f>IF(S80="Không đủ ĐKDT","Học lại",IF(S80="Đình chỉ thi","Học lại",IF(AND(MID(F80,2,2)&lt;"12",S80="Vắng"),"Thi lại",IF(S80="Vắng có phép", "Thi lại",IF(AND((MID(F80,2,2)&lt;"12"),P80&lt;4.5),"Thi lại",IF(AND((MID(F80,2,2)&lt;"19"),P80&lt;4),"Học lại",IF(AND((MID(F80,2,2)&gt;"18"),P80&lt;4),"Thi lại",IF(AND(MID(F80,2,2)&gt;"18",O80=0),"Thi lại",IF(AND((MID(F80,2,2)&lt;"12"),O80=0),"Thi lại",IF(AND((MID(F80,2,2)&lt;"19"),(MID(F80,2,2)&gt;"11"),O80=0),"Học lại","Đạt"))))))))))</f>
        <v>Đạt</v>
      </c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</row>
    <row r="81" spans="1:39" ht="17.25" customHeight="1">
      <c r="A81" s="1">
        <v>72</v>
      </c>
      <c r="B81" s="21">
        <f>IF(LEN(C81=0),SUBTOTAL(3,$C$10:C81),"")</f>
        <v>72</v>
      </c>
      <c r="C81" s="22" t="s">
        <v>1723</v>
      </c>
      <c r="D81" s="23" t="s">
        <v>3487</v>
      </c>
      <c r="E81" s="24" t="s">
        <v>3488</v>
      </c>
      <c r="F81" s="22" t="s">
        <v>3384</v>
      </c>
      <c r="G81" s="25" t="s">
        <v>27</v>
      </c>
      <c r="H81" s="25">
        <v>6</v>
      </c>
      <c r="I81" s="25" t="s">
        <v>27</v>
      </c>
      <c r="J81" s="25">
        <v>6</v>
      </c>
      <c r="K81" s="32"/>
      <c r="L81" s="32"/>
      <c r="M81" s="32"/>
      <c r="N81" s="90"/>
      <c r="O81" s="51">
        <v>4</v>
      </c>
      <c r="P81" s="27">
        <f>IF(O81="H","I",IF(OR(O81="DC",O81="C",O81="V"),0,ROUND(SUMPRODUCT(G81:O81,$G$9:$O$9)/100,1)))</f>
        <v>4.5999999999999996</v>
      </c>
      <c r="Q81" s="28" t="str">
        <f>IF(AND($P81&gt;=9,$P81&lt;=10),"A+","")&amp;IF(AND($P81&gt;=8.5,$P81&lt;=8.9),"A","")&amp;IF(AND($P81&gt;=8,$P81&lt;=8.4),"B+","")&amp;IF(AND($P81&gt;=7,$P81&lt;=7.9),"B","")&amp;IF(AND($P81&gt;=6.5,$P81&lt;=6.9),"C+","")&amp;IF(AND($P81&gt;=5.5,$P81&lt;=6.4),"C","")&amp;IF(AND($P81&gt;=5,$P81&lt;=5.4),"D+","")&amp;IF(AND($P81&gt;=4,$P81&lt;=4.9),"D","")&amp;IF(AND($P81&lt;4),"F","")</f>
        <v>D</v>
      </c>
      <c r="R81" s="29" t="str">
        <f>IF($P81&lt;4,"Kém",IF(AND($P81&gt;=4,$P81&lt;=5.4),"Trung bình yếu",IF(AND($P81&gt;=5.5,$P81&lt;=6.9),"Trung bình",IF(AND($P81&gt;=7,$P81&lt;=8.4),"Khá",IF(AND($P81&gt;=8.5,$P81&lt;=10),"Giỏi","")))))</f>
        <v>Trung bình yếu</v>
      </c>
      <c r="S81" s="30" t="str">
        <f>IF(OR($G81=0,$H81=0,$I81=0,$J81=0),"Không đủ ĐKDT",IF(AND(O81=0,P81&gt;=4),"Không đạt",IF(O81="V", "Vắng", IF(O81="DC", "Đình chỉ thi",IF(O81="H", "Vắng có phép","")))))</f>
        <v/>
      </c>
      <c r="T81" s="31" t="str">
        <f t="array" ref="T81">IFERROR(VLOOKUP($C81&amp;$U81,CHOOSE({1,2},Data!$A$2:$A$5146&amp;Data!$B$2:$B$5146,Data!$C$2:$C$5146),2,0),"")</f>
        <v>202-A2</v>
      </c>
      <c r="U81" s="72" t="s">
        <v>3283</v>
      </c>
      <c r="V81" s="3" t="str">
        <f>IFERROR(LEFT($U81,LEN($U81)-3),"")</f>
        <v>ELE1319</v>
      </c>
      <c r="W81" s="3" t="str">
        <f>IFERROR(RIGHT($U81,2),"")</f>
        <v>10</v>
      </c>
      <c r="X81" s="53" t="str">
        <f>IF(S81="Không đủ ĐKDT","Học lại",IF(S81="Đình chỉ thi","Học lại",IF(AND(MID(F81,2,2)&lt;"12",S81="Vắng"),"Thi lại",IF(S81="Vắng có phép", "Thi lại",IF(AND((MID(F81,2,2)&lt;"12"),P81&lt;4.5),"Thi lại",IF(AND((MID(F81,2,2)&lt;"19"),P81&lt;4),"Học lại",IF(AND((MID(F81,2,2)&gt;"18"),P81&lt;4),"Thi lại",IF(AND(MID(F81,2,2)&gt;"18",O81=0),"Thi lại",IF(AND((MID(F81,2,2)&lt;"12"),O81=0),"Thi lại",IF(AND((MID(F81,2,2)&lt;"19"),(MID(F81,2,2)&gt;"11"),O81=0),"Học lại","Đạt"))))))))))</f>
        <v>Đạt</v>
      </c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ht="17.25" customHeight="1">
      <c r="A82" s="1">
        <v>73</v>
      </c>
      <c r="B82" s="21">
        <f>IF(LEN(C82=0),SUBTOTAL(3,$C$10:C82),"")</f>
        <v>73</v>
      </c>
      <c r="C82" s="22" t="s">
        <v>2286</v>
      </c>
      <c r="D82" s="23" t="s">
        <v>3415</v>
      </c>
      <c r="E82" s="24" t="s">
        <v>3489</v>
      </c>
      <c r="F82" s="22" t="s">
        <v>3381</v>
      </c>
      <c r="G82" s="25" t="s">
        <v>27</v>
      </c>
      <c r="H82" s="25">
        <v>6</v>
      </c>
      <c r="I82" s="25" t="s">
        <v>27</v>
      </c>
      <c r="J82" s="25">
        <v>6</v>
      </c>
      <c r="K82" s="32"/>
      <c r="L82" s="32"/>
      <c r="M82" s="32"/>
      <c r="N82" s="90"/>
      <c r="O82" s="51">
        <v>3</v>
      </c>
      <c r="P82" s="27">
        <f>IF(O82="H","I",IF(OR(O82="DC",O82="C",O82="V"),0,ROUND(SUMPRODUCT(G82:O82,$G$9:$O$9)/100,1)))</f>
        <v>3.9</v>
      </c>
      <c r="Q82" s="28" t="str">
        <f>IF(AND($P82&gt;=9,$P82&lt;=10),"A+","")&amp;IF(AND($P82&gt;=8.5,$P82&lt;=8.9),"A","")&amp;IF(AND($P82&gt;=8,$P82&lt;=8.4),"B+","")&amp;IF(AND($P82&gt;=7,$P82&lt;=7.9),"B","")&amp;IF(AND($P82&gt;=6.5,$P82&lt;=6.9),"C+","")&amp;IF(AND($P82&gt;=5.5,$P82&lt;=6.4),"C","")&amp;IF(AND($P82&gt;=5,$P82&lt;=5.4),"D+","")&amp;IF(AND($P82&gt;=4,$P82&lt;=4.9),"D","")&amp;IF(AND($P82&lt;4),"F","")</f>
        <v>F</v>
      </c>
      <c r="R82" s="29" t="str">
        <f>IF($P82&lt;4,"Kém",IF(AND($P82&gt;=4,$P82&lt;=5.4),"Trung bình yếu",IF(AND($P82&gt;=5.5,$P82&lt;=6.9),"Trung bình",IF(AND($P82&gt;=7,$P82&lt;=8.4),"Khá",IF(AND($P82&gt;=8.5,$P82&lt;=10),"Giỏi","")))))</f>
        <v>Kém</v>
      </c>
      <c r="S82" s="30" t="str">
        <f>IF(OR($G82=0,$H82=0,$I82=0,$J82=0),"Không đủ ĐKDT",IF(AND(O82=0,P82&gt;=4),"Không đạt",IF(O82="V", "Vắng", IF(O82="DC", "Đình chỉ thi",IF(O82="H", "Vắng có phép","")))))</f>
        <v/>
      </c>
      <c r="T82" s="31" t="str">
        <f t="array" ref="T82">IFERROR(VLOOKUP($C82&amp;$U82,CHOOSE({1,2},Data!$A$2:$A$5146&amp;Data!$B$2:$B$5146,Data!$C$2:$C$5146),2,0),"")</f>
        <v>202-A2</v>
      </c>
      <c r="U82" s="72" t="s">
        <v>3283</v>
      </c>
      <c r="V82" s="3" t="str">
        <f>IFERROR(LEFT($U82,LEN($U82)-3),"")</f>
        <v>ELE1319</v>
      </c>
      <c r="W82" s="3" t="str">
        <f>IFERROR(RIGHT($U82,2),"")</f>
        <v>10</v>
      </c>
      <c r="X82" s="53" t="str">
        <f>IF(S82="Không đủ ĐKDT","Học lại",IF(S82="Đình chỉ thi","Học lại",IF(AND(MID(F82,2,2)&lt;"12",S82="Vắng"),"Thi lại",IF(S82="Vắng có phép", "Thi lại",IF(AND((MID(F82,2,2)&lt;"12"),P82&lt;4.5),"Thi lại",IF(AND((MID(F82,2,2)&lt;"19"),P82&lt;4),"Học lại",IF(AND((MID(F82,2,2)&gt;"18"),P82&lt;4),"Thi lại",IF(AND(MID(F82,2,2)&gt;"18",O82=0),"Thi lại",IF(AND((MID(F82,2,2)&lt;"12"),O82=0),"Thi lại",IF(AND((MID(F82,2,2)&lt;"19"),(MID(F82,2,2)&gt;"11"),O82=0),"Học lại","Đạt"))))))))))</f>
        <v>Học lại</v>
      </c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</row>
    <row r="83" spans="1:39" ht="17.25" customHeight="1">
      <c r="A83" s="1">
        <v>74</v>
      </c>
      <c r="B83" s="21">
        <f>IF(LEN(C83=0),SUBTOTAL(3,$C$10:C83),"")</f>
        <v>74</v>
      </c>
      <c r="C83" s="22" t="s">
        <v>1743</v>
      </c>
      <c r="D83" s="23" t="s">
        <v>3490</v>
      </c>
      <c r="E83" s="24" t="s">
        <v>3388</v>
      </c>
      <c r="F83" s="22" t="s">
        <v>3407</v>
      </c>
      <c r="G83" s="25" t="s">
        <v>27</v>
      </c>
      <c r="H83" s="25">
        <v>6</v>
      </c>
      <c r="I83" s="25" t="s">
        <v>27</v>
      </c>
      <c r="J83" s="25">
        <v>6</v>
      </c>
      <c r="K83" s="32"/>
      <c r="L83" s="32"/>
      <c r="M83" s="32"/>
      <c r="N83" s="90"/>
      <c r="O83" s="51">
        <v>4.5</v>
      </c>
      <c r="P83" s="27">
        <f>IF(O83="H","I",IF(OR(O83="DC",O83="C",O83="V"),0,ROUND(SUMPRODUCT(G83:O83,$G$9:$O$9)/100,1)))</f>
        <v>5</v>
      </c>
      <c r="Q83" s="28" t="str">
        <f>IF(AND($P83&gt;=9,$P83&lt;=10),"A+","")&amp;IF(AND($P83&gt;=8.5,$P83&lt;=8.9),"A","")&amp;IF(AND($P83&gt;=8,$P83&lt;=8.4),"B+","")&amp;IF(AND($P83&gt;=7,$P83&lt;=7.9),"B","")&amp;IF(AND($P83&gt;=6.5,$P83&lt;=6.9),"C+","")&amp;IF(AND($P83&gt;=5.5,$P83&lt;=6.4),"C","")&amp;IF(AND($P83&gt;=5,$P83&lt;=5.4),"D+","")&amp;IF(AND($P83&gt;=4,$P83&lt;=4.9),"D","")&amp;IF(AND($P83&lt;4),"F","")</f>
        <v>D+</v>
      </c>
      <c r="R83" s="29" t="str">
        <f>IF($P83&lt;4,"Kém",IF(AND($P83&gt;=4,$P83&lt;=5.4),"Trung bình yếu",IF(AND($P83&gt;=5.5,$P83&lt;=6.9),"Trung bình",IF(AND($P83&gt;=7,$P83&lt;=8.4),"Khá",IF(AND($P83&gt;=8.5,$P83&lt;=10),"Giỏi","")))))</f>
        <v>Trung bình yếu</v>
      </c>
      <c r="S83" s="30" t="str">
        <f>IF(OR($G83=0,$H83=0,$I83=0,$J83=0),"Không đủ ĐKDT",IF(AND(O83=0,P83&gt;=4),"Không đạt",IF(O83="V", "Vắng", IF(O83="DC", "Đình chỉ thi",IF(O83="H", "Vắng có phép","")))))</f>
        <v/>
      </c>
      <c r="T83" s="31" t="str">
        <f t="array" ref="T83">IFERROR(VLOOKUP($C83&amp;$U83,CHOOSE({1,2},Data!$A$2:$A$5146&amp;Data!$B$2:$B$5146,Data!$C$2:$C$5146),2,0),"")</f>
        <v>202-A2</v>
      </c>
      <c r="U83" s="72" t="s">
        <v>3283</v>
      </c>
      <c r="V83" s="3" t="str">
        <f>IFERROR(LEFT($U83,LEN($U83)-3),"")</f>
        <v>ELE1319</v>
      </c>
      <c r="W83" s="3" t="str">
        <f>IFERROR(RIGHT($U83,2),"")</f>
        <v>10</v>
      </c>
      <c r="X83" s="53" t="str">
        <f>IF(S83="Không đủ ĐKDT","Học lại",IF(S83="Đình chỉ thi","Học lại",IF(AND(MID(F83,2,2)&lt;"12",S83="Vắng"),"Thi lại",IF(S83="Vắng có phép", "Thi lại",IF(AND((MID(F83,2,2)&lt;"12"),P83&lt;4.5),"Thi lại",IF(AND((MID(F83,2,2)&lt;"19"),P83&lt;4),"Học lại",IF(AND((MID(F83,2,2)&gt;"18"),P83&lt;4),"Thi lại",IF(AND(MID(F83,2,2)&gt;"18",O83=0),"Thi lại",IF(AND((MID(F83,2,2)&lt;"12"),O83=0),"Thi lại",IF(AND((MID(F83,2,2)&lt;"19"),(MID(F83,2,2)&gt;"11"),O83=0),"Học lại","Đạt"))))))))))</f>
        <v>Đạt</v>
      </c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</row>
    <row r="84" spans="1:39" ht="17.25" customHeight="1">
      <c r="A84" s="1">
        <v>75</v>
      </c>
      <c r="B84" s="21">
        <f>IF(LEN(C84=0),SUBTOTAL(3,$C$10:C84),"")</f>
        <v>75</v>
      </c>
      <c r="C84" s="22" t="s">
        <v>2773</v>
      </c>
      <c r="D84" s="23" t="s">
        <v>3491</v>
      </c>
      <c r="E84" s="24" t="s">
        <v>3492</v>
      </c>
      <c r="F84" s="22" t="s">
        <v>3493</v>
      </c>
      <c r="G84" s="25" t="s">
        <v>27</v>
      </c>
      <c r="H84" s="25">
        <v>0</v>
      </c>
      <c r="I84" s="25" t="s">
        <v>27</v>
      </c>
      <c r="J84" s="25">
        <v>0</v>
      </c>
      <c r="K84" s="32"/>
      <c r="L84" s="32"/>
      <c r="M84" s="32"/>
      <c r="N84" s="90"/>
      <c r="O84" s="51" t="s">
        <v>4016</v>
      </c>
      <c r="P84" s="27">
        <f>IF(O84="H","I",IF(OR(O84="DC",O84="C",O84="V"),0,ROUND(SUMPRODUCT(G84:O84,$G$9:$O$9)/100,1)))</f>
        <v>0</v>
      </c>
      <c r="Q84" s="28" t="str">
        <f>IF(AND($P84&gt;=9,$P84&lt;=10),"A+","")&amp;IF(AND($P84&gt;=8.5,$P84&lt;=8.9),"A","")&amp;IF(AND($P84&gt;=8,$P84&lt;=8.4),"B+","")&amp;IF(AND($P84&gt;=7,$P84&lt;=7.9),"B","")&amp;IF(AND($P84&gt;=6.5,$P84&lt;=6.9),"C+","")&amp;IF(AND($P84&gt;=5.5,$P84&lt;=6.4),"C","")&amp;IF(AND($P84&gt;=5,$P84&lt;=5.4),"D+","")&amp;IF(AND($P84&gt;=4,$P84&lt;=4.9),"D","")&amp;IF(AND($P84&lt;4),"F","")</f>
        <v>F</v>
      </c>
      <c r="R84" s="29" t="str">
        <f>IF($P84&lt;4,"Kém",IF(AND($P84&gt;=4,$P84&lt;=5.4),"Trung bình yếu",IF(AND($P84&gt;=5.5,$P84&lt;=6.9),"Trung bình",IF(AND($P84&gt;=7,$P84&lt;=8.4),"Khá",IF(AND($P84&gt;=8.5,$P84&lt;=10),"Giỏi","")))))</f>
        <v>Kém</v>
      </c>
      <c r="S84" s="30" t="str">
        <f>IF(OR($G84=0,$H84=0,$I84=0,$J84=0),"Không đủ ĐKDT",IF(AND(O84=0,P84&gt;=4),"Không đạt",IF(O84="V", "Vắng", IF(O84="DC", "Đình chỉ thi",IF(O84="H", "Vắng có phép","")))))</f>
        <v>Không đủ ĐKDT</v>
      </c>
      <c r="T84" s="31" t="str">
        <f t="array" ref="T84">IFERROR(VLOOKUP($C84&amp;$U84,CHOOSE({1,2},Data!$A$2:$A$5146&amp;Data!$B$2:$B$5146,Data!$C$2:$C$5146),2,0),"")</f>
        <v>202-A2</v>
      </c>
      <c r="U84" s="72" t="s">
        <v>3283</v>
      </c>
      <c r="V84" s="3" t="str">
        <f>IFERROR(LEFT($U84,LEN($U84)-3),"")</f>
        <v>ELE1319</v>
      </c>
      <c r="W84" s="3" t="str">
        <f>IFERROR(RIGHT($U84,2),"")</f>
        <v>10</v>
      </c>
      <c r="X84" s="53" t="str">
        <f>IF(S84="Không đủ ĐKDT","Học lại",IF(S84="Đình chỉ thi","Học lại",IF(AND(MID(F84,2,2)&lt;"12",S84="Vắng"),"Thi lại",IF(S84="Vắng có phép", "Thi lại",IF(AND((MID(F84,2,2)&lt;"12"),P84&lt;4.5),"Thi lại",IF(AND((MID(F84,2,2)&lt;"19"),P84&lt;4),"Học lại",IF(AND((MID(F84,2,2)&gt;"18"),P84&lt;4),"Thi lại",IF(AND(MID(F84,2,2)&gt;"18",O84=0),"Thi lại",IF(AND((MID(F84,2,2)&lt;"12"),O84=0),"Thi lại",IF(AND((MID(F84,2,2)&lt;"19"),(MID(F84,2,2)&gt;"11"),O84=0),"Học lại","Đạt"))))))))))</f>
        <v>Học lại</v>
      </c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</row>
    <row r="85" spans="1:39" ht="17.25" customHeight="1">
      <c r="A85" s="1">
        <v>76</v>
      </c>
      <c r="B85" s="21">
        <f>IF(LEN(C85=0),SUBTOTAL(3,$C$10:C85),"")</f>
        <v>76</v>
      </c>
      <c r="C85" s="22" t="s">
        <v>2117</v>
      </c>
      <c r="D85" s="23" t="s">
        <v>3371</v>
      </c>
      <c r="E85" s="24" t="s">
        <v>3494</v>
      </c>
      <c r="F85" s="22" t="s">
        <v>3398</v>
      </c>
      <c r="G85" s="25" t="s">
        <v>27</v>
      </c>
      <c r="H85" s="25">
        <v>8</v>
      </c>
      <c r="I85" s="25" t="s">
        <v>27</v>
      </c>
      <c r="J85" s="25">
        <v>8</v>
      </c>
      <c r="K85" s="32"/>
      <c r="L85" s="32"/>
      <c r="M85" s="32"/>
      <c r="N85" s="90"/>
      <c r="O85" s="51">
        <v>8.5</v>
      </c>
      <c r="P85" s="27">
        <f>IF(O85="H","I",IF(OR(O85="DC",O85="C",O85="V"),0,ROUND(SUMPRODUCT(G85:O85,$G$9:$O$9)/100,1)))</f>
        <v>8.4</v>
      </c>
      <c r="Q85" s="28" t="str">
        <f>IF(AND($P85&gt;=9,$P85&lt;=10),"A+","")&amp;IF(AND($P85&gt;=8.5,$P85&lt;=8.9),"A","")&amp;IF(AND($P85&gt;=8,$P85&lt;=8.4),"B+","")&amp;IF(AND($P85&gt;=7,$P85&lt;=7.9),"B","")&amp;IF(AND($P85&gt;=6.5,$P85&lt;=6.9),"C+","")&amp;IF(AND($P85&gt;=5.5,$P85&lt;=6.4),"C","")&amp;IF(AND($P85&gt;=5,$P85&lt;=5.4),"D+","")&amp;IF(AND($P85&gt;=4,$P85&lt;=4.9),"D","")&amp;IF(AND($P85&lt;4),"F","")</f>
        <v>B+</v>
      </c>
      <c r="R85" s="29" t="str">
        <f>IF($P85&lt;4,"Kém",IF(AND($P85&gt;=4,$P85&lt;=5.4),"Trung bình yếu",IF(AND($P85&gt;=5.5,$P85&lt;=6.9),"Trung bình",IF(AND($P85&gt;=7,$P85&lt;=8.4),"Khá",IF(AND($P85&gt;=8.5,$P85&lt;=10),"Giỏi","")))))</f>
        <v>Khá</v>
      </c>
      <c r="S85" s="30" t="str">
        <f>IF(OR($G85=0,$H85=0,$I85=0,$J85=0),"Không đủ ĐKDT",IF(AND(O85=0,P85&gt;=4),"Không đạt",IF(O85="V", "Vắng", IF(O85="DC", "Đình chỉ thi",IF(O85="H", "Vắng có phép","")))))</f>
        <v/>
      </c>
      <c r="T85" s="31" t="str">
        <f t="array" ref="T85">IFERROR(VLOOKUP($C85&amp;$U85,CHOOSE({1,2},Data!$A$2:$A$5146&amp;Data!$B$2:$B$5146,Data!$C$2:$C$5146),2,0),"")</f>
        <v>202-A2</v>
      </c>
      <c r="U85" s="72" t="s">
        <v>3283</v>
      </c>
      <c r="V85" s="3" t="str">
        <f>IFERROR(LEFT($U85,LEN($U85)-3),"")</f>
        <v>ELE1319</v>
      </c>
      <c r="W85" s="3" t="str">
        <f>IFERROR(RIGHT($U85,2),"")</f>
        <v>10</v>
      </c>
      <c r="X85" s="53" t="str">
        <f>IF(S85="Không đủ ĐKDT","Học lại",IF(S85="Đình chỉ thi","Học lại",IF(AND(MID(F85,2,2)&lt;"12",S85="Vắng"),"Thi lại",IF(S85="Vắng có phép", "Thi lại",IF(AND((MID(F85,2,2)&lt;"12"),P85&lt;4.5),"Thi lại",IF(AND((MID(F85,2,2)&lt;"19"),P85&lt;4),"Học lại",IF(AND((MID(F85,2,2)&gt;"18"),P85&lt;4),"Thi lại",IF(AND(MID(F85,2,2)&gt;"18",O85=0),"Thi lại",IF(AND((MID(F85,2,2)&lt;"12"),O85=0),"Thi lại",IF(AND((MID(F85,2,2)&lt;"19"),(MID(F85,2,2)&gt;"11"),O85=0),"Học lại","Đạt"))))))))))</f>
        <v>Đạt</v>
      </c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</row>
    <row r="86" spans="1:39" ht="17.25" customHeight="1">
      <c r="A86" s="1">
        <v>77</v>
      </c>
      <c r="B86" s="21">
        <f>IF(LEN(C86=0),SUBTOTAL(3,$C$10:C86),"")</f>
        <v>77</v>
      </c>
      <c r="C86" s="22" t="s">
        <v>1901</v>
      </c>
      <c r="D86" s="23" t="s">
        <v>3495</v>
      </c>
      <c r="E86" s="24" t="s">
        <v>3496</v>
      </c>
      <c r="F86" s="22" t="s">
        <v>3384</v>
      </c>
      <c r="G86" s="25" t="s">
        <v>27</v>
      </c>
      <c r="H86" s="25">
        <v>7</v>
      </c>
      <c r="I86" s="25" t="s">
        <v>27</v>
      </c>
      <c r="J86" s="25">
        <v>7</v>
      </c>
      <c r="K86" s="32"/>
      <c r="L86" s="32"/>
      <c r="M86" s="32"/>
      <c r="N86" s="90"/>
      <c r="O86" s="51">
        <v>5</v>
      </c>
      <c r="P86" s="27">
        <f>IF(O86="H","I",IF(OR(O86="DC",O86="C",O86="V"),0,ROUND(SUMPRODUCT(G86:O86,$G$9:$O$9)/100,1)))</f>
        <v>5.6</v>
      </c>
      <c r="Q86" s="28" t="str">
        <f>IF(AND($P86&gt;=9,$P86&lt;=10),"A+","")&amp;IF(AND($P86&gt;=8.5,$P86&lt;=8.9),"A","")&amp;IF(AND($P86&gt;=8,$P86&lt;=8.4),"B+","")&amp;IF(AND($P86&gt;=7,$P86&lt;=7.9),"B","")&amp;IF(AND($P86&gt;=6.5,$P86&lt;=6.9),"C+","")&amp;IF(AND($P86&gt;=5.5,$P86&lt;=6.4),"C","")&amp;IF(AND($P86&gt;=5,$P86&lt;=5.4),"D+","")&amp;IF(AND($P86&gt;=4,$P86&lt;=4.9),"D","")&amp;IF(AND($P86&lt;4),"F","")</f>
        <v>C</v>
      </c>
      <c r="R86" s="29" t="str">
        <f>IF($P86&lt;4,"Kém",IF(AND($P86&gt;=4,$P86&lt;=5.4),"Trung bình yếu",IF(AND($P86&gt;=5.5,$P86&lt;=6.9),"Trung bình",IF(AND($P86&gt;=7,$P86&lt;=8.4),"Khá",IF(AND($P86&gt;=8.5,$P86&lt;=10),"Giỏi","")))))</f>
        <v>Trung bình</v>
      </c>
      <c r="S86" s="30" t="str">
        <f>IF(OR($G86=0,$H86=0,$I86=0,$J86=0),"Không đủ ĐKDT",IF(AND(O86=0,P86&gt;=4),"Không đạt",IF(O86="V", "Vắng", IF(O86="DC", "Đình chỉ thi",IF(O86="H", "Vắng có phép","")))))</f>
        <v/>
      </c>
      <c r="T86" s="31" t="str">
        <f t="array" ref="T86">IFERROR(VLOOKUP($C86&amp;$U86,CHOOSE({1,2},Data!$A$2:$A$5146&amp;Data!$B$2:$B$5146,Data!$C$2:$C$5146),2,0),"")</f>
        <v>202-A2</v>
      </c>
      <c r="U86" s="72" t="s">
        <v>3283</v>
      </c>
      <c r="V86" s="3" t="str">
        <f>IFERROR(LEFT($U86,LEN($U86)-3),"")</f>
        <v>ELE1319</v>
      </c>
      <c r="W86" s="3" t="str">
        <f>IFERROR(RIGHT($U86,2),"")</f>
        <v>10</v>
      </c>
      <c r="X86" s="53" t="str">
        <f>IF(S86="Không đủ ĐKDT","Học lại",IF(S86="Đình chỉ thi","Học lại",IF(AND(MID(F86,2,2)&lt;"12",S86="Vắng"),"Thi lại",IF(S86="Vắng có phép", "Thi lại",IF(AND((MID(F86,2,2)&lt;"12"),P86&lt;4.5),"Thi lại",IF(AND((MID(F86,2,2)&lt;"19"),P86&lt;4),"Học lại",IF(AND((MID(F86,2,2)&gt;"18"),P86&lt;4),"Thi lại",IF(AND(MID(F86,2,2)&gt;"18",O86=0),"Thi lại",IF(AND((MID(F86,2,2)&lt;"12"),O86=0),"Thi lại",IF(AND((MID(F86,2,2)&lt;"19"),(MID(F86,2,2)&gt;"11"),O86=0),"Học lại","Đạt"))))))))))</f>
        <v>Đạt</v>
      </c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</row>
    <row r="87" spans="1:39" ht="17.25" customHeight="1">
      <c r="A87" s="1">
        <v>78</v>
      </c>
      <c r="B87" s="21">
        <f>IF(LEN(C87=0),SUBTOTAL(3,$C$10:C87),"")</f>
        <v>78</v>
      </c>
      <c r="C87" s="22" t="s">
        <v>2346</v>
      </c>
      <c r="D87" s="23" t="s">
        <v>3377</v>
      </c>
      <c r="E87" s="24" t="s">
        <v>3393</v>
      </c>
      <c r="F87" s="22" t="s">
        <v>3381</v>
      </c>
      <c r="G87" s="25" t="s">
        <v>27</v>
      </c>
      <c r="H87" s="25">
        <v>5</v>
      </c>
      <c r="I87" s="25" t="s">
        <v>27</v>
      </c>
      <c r="J87" s="25">
        <v>5</v>
      </c>
      <c r="K87" s="32"/>
      <c r="L87" s="32"/>
      <c r="M87" s="32"/>
      <c r="N87" s="90"/>
      <c r="O87" s="51">
        <v>1</v>
      </c>
      <c r="P87" s="27">
        <f>IF(O87="H","I",IF(OR(O87="DC",O87="C",O87="V"),0,ROUND(SUMPRODUCT(G87:O87,$G$9:$O$9)/100,1)))</f>
        <v>2.2000000000000002</v>
      </c>
      <c r="Q87" s="28" t="str">
        <f>IF(AND($P87&gt;=9,$P87&lt;=10),"A+","")&amp;IF(AND($P87&gt;=8.5,$P87&lt;=8.9),"A","")&amp;IF(AND($P87&gt;=8,$P87&lt;=8.4),"B+","")&amp;IF(AND($P87&gt;=7,$P87&lt;=7.9),"B","")&amp;IF(AND($P87&gt;=6.5,$P87&lt;=6.9),"C+","")&amp;IF(AND($P87&gt;=5.5,$P87&lt;=6.4),"C","")&amp;IF(AND($P87&gt;=5,$P87&lt;=5.4),"D+","")&amp;IF(AND($P87&gt;=4,$P87&lt;=4.9),"D","")&amp;IF(AND($P87&lt;4),"F","")</f>
        <v>F</v>
      </c>
      <c r="R87" s="29" t="str">
        <f>IF($P87&lt;4,"Kém",IF(AND($P87&gt;=4,$P87&lt;=5.4),"Trung bình yếu",IF(AND($P87&gt;=5.5,$P87&lt;=6.9),"Trung bình",IF(AND($P87&gt;=7,$P87&lt;=8.4),"Khá",IF(AND($P87&gt;=8.5,$P87&lt;=10),"Giỏi","")))))</f>
        <v>Kém</v>
      </c>
      <c r="S87" s="30" t="str">
        <f>IF(OR($G87=0,$H87=0,$I87=0,$J87=0),"Không đủ ĐKDT",IF(AND(O87=0,P87&gt;=4),"Không đạt",IF(O87="V", "Vắng", IF(O87="DC", "Đình chỉ thi",IF(O87="H", "Vắng có phép","")))))</f>
        <v/>
      </c>
      <c r="T87" s="31" t="str">
        <f t="array" ref="T87">IFERROR(VLOOKUP($C87&amp;$U87,CHOOSE({1,2},Data!$A$2:$A$5146&amp;Data!$B$2:$B$5146,Data!$C$2:$C$5146),2,0),"")</f>
        <v>202-A2</v>
      </c>
      <c r="U87" s="72" t="s">
        <v>3283</v>
      </c>
      <c r="V87" s="3" t="str">
        <f>IFERROR(LEFT($U87,LEN($U87)-3),"")</f>
        <v>ELE1319</v>
      </c>
      <c r="W87" s="3" t="str">
        <f>IFERROR(RIGHT($U87,2),"")</f>
        <v>10</v>
      </c>
      <c r="X87" s="53" t="str">
        <f>IF(S87="Không đủ ĐKDT","Học lại",IF(S87="Đình chỉ thi","Học lại",IF(AND(MID(F87,2,2)&lt;"12",S87="Vắng"),"Thi lại",IF(S87="Vắng có phép", "Thi lại",IF(AND((MID(F87,2,2)&lt;"12"),P87&lt;4.5),"Thi lại",IF(AND((MID(F87,2,2)&lt;"19"),P87&lt;4),"Học lại",IF(AND((MID(F87,2,2)&gt;"18"),P87&lt;4),"Thi lại",IF(AND(MID(F87,2,2)&gt;"18",O87=0),"Thi lại",IF(AND((MID(F87,2,2)&lt;"12"),O87=0),"Thi lại",IF(AND((MID(F87,2,2)&lt;"19"),(MID(F87,2,2)&gt;"11"),O87=0),"Học lại","Đạt"))))))))))</f>
        <v>Học lại</v>
      </c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</row>
    <row r="88" spans="1:39" ht="17.25" customHeight="1">
      <c r="A88" s="1">
        <v>79</v>
      </c>
      <c r="B88" s="21">
        <f>IF(LEN(C88=0),SUBTOTAL(3,$C$10:C88),"")</f>
        <v>79</v>
      </c>
      <c r="C88" s="22" t="s">
        <v>2148</v>
      </c>
      <c r="D88" s="23" t="s">
        <v>3497</v>
      </c>
      <c r="E88" s="24" t="s">
        <v>3393</v>
      </c>
      <c r="F88" s="22" t="s">
        <v>3463</v>
      </c>
      <c r="G88" s="25" t="s">
        <v>27</v>
      </c>
      <c r="H88" s="25">
        <v>6</v>
      </c>
      <c r="I88" s="25" t="s">
        <v>27</v>
      </c>
      <c r="J88" s="25">
        <v>6</v>
      </c>
      <c r="K88" s="32"/>
      <c r="L88" s="32"/>
      <c r="M88" s="32"/>
      <c r="N88" s="90"/>
      <c r="O88" s="51">
        <v>3</v>
      </c>
      <c r="P88" s="27">
        <f>IF(O88="H","I",IF(OR(O88="DC",O88="C",O88="V"),0,ROUND(SUMPRODUCT(G88:O88,$G$9:$O$9)/100,1)))</f>
        <v>3.9</v>
      </c>
      <c r="Q88" s="28" t="str">
        <f>IF(AND($P88&gt;=9,$P88&lt;=10),"A+","")&amp;IF(AND($P88&gt;=8.5,$P88&lt;=8.9),"A","")&amp;IF(AND($P88&gt;=8,$P88&lt;=8.4),"B+","")&amp;IF(AND($P88&gt;=7,$P88&lt;=7.9),"B","")&amp;IF(AND($P88&gt;=6.5,$P88&lt;=6.9),"C+","")&amp;IF(AND($P88&gt;=5.5,$P88&lt;=6.4),"C","")&amp;IF(AND($P88&gt;=5,$P88&lt;=5.4),"D+","")&amp;IF(AND($P88&gt;=4,$P88&lt;=4.9),"D","")&amp;IF(AND($P88&lt;4),"F","")</f>
        <v>F</v>
      </c>
      <c r="R88" s="29" t="str">
        <f>IF($P88&lt;4,"Kém",IF(AND($P88&gt;=4,$P88&lt;=5.4),"Trung bình yếu",IF(AND($P88&gt;=5.5,$P88&lt;=6.9),"Trung bình",IF(AND($P88&gt;=7,$P88&lt;=8.4),"Khá",IF(AND($P88&gt;=8.5,$P88&lt;=10),"Giỏi","")))))</f>
        <v>Kém</v>
      </c>
      <c r="S88" s="30" t="str">
        <f>IF(OR($G88=0,$H88=0,$I88=0,$J88=0),"Không đủ ĐKDT",IF(AND(O88=0,P88&gt;=4),"Không đạt",IF(O88="V", "Vắng", IF(O88="DC", "Đình chỉ thi",IF(O88="H", "Vắng có phép","")))))</f>
        <v/>
      </c>
      <c r="T88" s="31" t="str">
        <f t="array" ref="T88">IFERROR(VLOOKUP($C88&amp;$U88,CHOOSE({1,2},Data!$A$2:$A$5146&amp;Data!$B$2:$B$5146,Data!$C$2:$C$5146),2,0),"")</f>
        <v>202-A2</v>
      </c>
      <c r="U88" s="72" t="s">
        <v>3283</v>
      </c>
      <c r="V88" s="3" t="str">
        <f>IFERROR(LEFT($U88,LEN($U88)-3),"")</f>
        <v>ELE1319</v>
      </c>
      <c r="W88" s="3" t="str">
        <f>IFERROR(RIGHT($U88,2),"")</f>
        <v>10</v>
      </c>
      <c r="X88" s="53" t="str">
        <f>IF(S88="Không đủ ĐKDT","Học lại",IF(S88="Đình chỉ thi","Học lại",IF(AND(MID(F88,2,2)&lt;"12",S88="Vắng"),"Thi lại",IF(S88="Vắng có phép", "Thi lại",IF(AND((MID(F88,2,2)&lt;"12"),P88&lt;4.5),"Thi lại",IF(AND((MID(F88,2,2)&lt;"19"),P88&lt;4),"Học lại",IF(AND((MID(F88,2,2)&gt;"18"),P88&lt;4),"Thi lại",IF(AND(MID(F88,2,2)&gt;"18",O88=0),"Thi lại",IF(AND((MID(F88,2,2)&lt;"12"),O88=0),"Thi lại",IF(AND((MID(F88,2,2)&lt;"19"),(MID(F88,2,2)&gt;"11"),O88=0),"Học lại","Đạt"))))))))))</f>
        <v>Học lại</v>
      </c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</row>
    <row r="89" spans="1:39" ht="16.5" customHeight="1">
      <c r="A89" s="1">
        <v>80</v>
      </c>
      <c r="B89" s="21">
        <f>IF(LEN(C89=0),SUBTOTAL(3,$C$10:C89),"")</f>
        <v>80</v>
      </c>
      <c r="C89" s="22" t="s">
        <v>1707</v>
      </c>
      <c r="D89" s="23" t="s">
        <v>3498</v>
      </c>
      <c r="E89" s="24" t="s">
        <v>3397</v>
      </c>
      <c r="F89" s="22" t="s">
        <v>3381</v>
      </c>
      <c r="G89" s="25" t="s">
        <v>27</v>
      </c>
      <c r="H89" s="25">
        <v>2</v>
      </c>
      <c r="I89" s="25" t="s">
        <v>27</v>
      </c>
      <c r="J89" s="25">
        <v>2</v>
      </c>
      <c r="K89" s="32"/>
      <c r="L89" s="32"/>
      <c r="M89" s="32"/>
      <c r="N89" s="90"/>
      <c r="O89" s="51">
        <v>3</v>
      </c>
      <c r="P89" s="27">
        <f>IF(O89="H","I",IF(OR(O89="DC",O89="C",O89="V"),0,ROUND(SUMPRODUCT(G89:O89,$G$9:$O$9)/100,1)))</f>
        <v>2.7</v>
      </c>
      <c r="Q89" s="28" t="str">
        <f>IF(AND($P89&gt;=9,$P89&lt;=10),"A+","")&amp;IF(AND($P89&gt;=8.5,$P89&lt;=8.9),"A","")&amp;IF(AND($P89&gt;=8,$P89&lt;=8.4),"B+","")&amp;IF(AND($P89&gt;=7,$P89&lt;=7.9),"B","")&amp;IF(AND($P89&gt;=6.5,$P89&lt;=6.9),"C+","")&amp;IF(AND($P89&gt;=5.5,$P89&lt;=6.4),"C","")&amp;IF(AND($P89&gt;=5,$P89&lt;=5.4),"D+","")&amp;IF(AND($P89&gt;=4,$P89&lt;=4.9),"D","")&amp;IF(AND($P89&lt;4),"F","")</f>
        <v>F</v>
      </c>
      <c r="R89" s="29" t="str">
        <f>IF($P89&lt;4,"Kém",IF(AND($P89&gt;=4,$P89&lt;=5.4),"Trung bình yếu",IF(AND($P89&gt;=5.5,$P89&lt;=6.9),"Trung bình",IF(AND($P89&gt;=7,$P89&lt;=8.4),"Khá",IF(AND($P89&gt;=8.5,$P89&lt;=10),"Giỏi","")))))</f>
        <v>Kém</v>
      </c>
      <c r="S89" s="30" t="str">
        <f>IF(OR($G89=0,$H89=0,$I89=0,$J89=0),"Không đủ ĐKDT",IF(AND(O89=0,P89&gt;=4),"Không đạt",IF(O89="V", "Vắng", IF(O89="DC", "Đình chỉ thi",IF(O89="H", "Vắng có phép","")))))</f>
        <v/>
      </c>
      <c r="T89" s="31" t="str">
        <f t="array" ref="T89">IFERROR(VLOOKUP($C89&amp;$U89,CHOOSE({1,2},Data!$A$2:$A$5146&amp;Data!$B$2:$B$5146,Data!$C$2:$C$5146),2,0),"")</f>
        <v>202-A2</v>
      </c>
      <c r="U89" s="72" t="s">
        <v>3283</v>
      </c>
      <c r="V89" s="3" t="str">
        <f>IFERROR(LEFT($U89,LEN($U89)-3),"")</f>
        <v>ELE1319</v>
      </c>
      <c r="W89" s="3" t="str">
        <f>IFERROR(RIGHT($U89,2),"")</f>
        <v>10</v>
      </c>
      <c r="X89" s="53" t="str">
        <f>IF(S89="Không đủ ĐKDT","Học lại",IF(S89="Đình chỉ thi","Học lại",IF(AND(MID(F89,2,2)&lt;"12",S89="Vắng"),"Thi lại",IF(S89="Vắng có phép", "Thi lại",IF(AND((MID(F89,2,2)&lt;"12"),P89&lt;4.5),"Thi lại",IF(AND((MID(F89,2,2)&lt;"19"),P89&lt;4),"Học lại",IF(AND((MID(F89,2,2)&gt;"18"),P89&lt;4),"Thi lại",IF(AND(MID(F89,2,2)&gt;"18",O89=0),"Thi lại",IF(AND((MID(F89,2,2)&lt;"12"),O89=0),"Thi lại",IF(AND((MID(F89,2,2)&lt;"19"),(MID(F89,2,2)&gt;"11"),O89=0),"Học lại","Đạt"))))))))))</f>
        <v>Học lại</v>
      </c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</row>
    <row r="90" spans="1:39" ht="16.5" customHeight="1">
      <c r="A90" s="1">
        <v>81</v>
      </c>
      <c r="B90" s="21">
        <f>IF(LEN(C90=0),SUBTOTAL(3,$C$10:C90),"")</f>
        <v>81</v>
      </c>
      <c r="C90" s="22" t="s">
        <v>2934</v>
      </c>
      <c r="D90" s="23" t="s">
        <v>3499</v>
      </c>
      <c r="E90" s="24" t="s">
        <v>3397</v>
      </c>
      <c r="F90" s="22" t="s">
        <v>3425</v>
      </c>
      <c r="G90" s="25" t="s">
        <v>27</v>
      </c>
      <c r="H90" s="25">
        <v>8</v>
      </c>
      <c r="I90" s="25" t="s">
        <v>27</v>
      </c>
      <c r="J90" s="25">
        <v>8</v>
      </c>
      <c r="K90" s="32"/>
      <c r="L90" s="32"/>
      <c r="M90" s="32"/>
      <c r="N90" s="90"/>
      <c r="O90" s="51">
        <v>6.5</v>
      </c>
      <c r="P90" s="27">
        <f>IF(O90="H","I",IF(OR(O90="DC",O90="C",O90="V"),0,ROUND(SUMPRODUCT(G90:O90,$G$9:$O$9)/100,1)))</f>
        <v>7</v>
      </c>
      <c r="Q90" s="28" t="str">
        <f>IF(AND($P90&gt;=9,$P90&lt;=10),"A+","")&amp;IF(AND($P90&gt;=8.5,$P90&lt;=8.9),"A","")&amp;IF(AND($P90&gt;=8,$P90&lt;=8.4),"B+","")&amp;IF(AND($P90&gt;=7,$P90&lt;=7.9),"B","")&amp;IF(AND($P90&gt;=6.5,$P90&lt;=6.9),"C+","")&amp;IF(AND($P90&gt;=5.5,$P90&lt;=6.4),"C","")&amp;IF(AND($P90&gt;=5,$P90&lt;=5.4),"D+","")&amp;IF(AND($P90&gt;=4,$P90&lt;=4.9),"D","")&amp;IF(AND($P90&lt;4),"F","")</f>
        <v>B</v>
      </c>
      <c r="R90" s="29" t="str">
        <f>IF($P90&lt;4,"Kém",IF(AND($P90&gt;=4,$P90&lt;=5.4),"Trung bình yếu",IF(AND($P90&gt;=5.5,$P90&lt;=6.9),"Trung bình",IF(AND($P90&gt;=7,$P90&lt;=8.4),"Khá",IF(AND($P90&gt;=8.5,$P90&lt;=10),"Giỏi","")))))</f>
        <v>Khá</v>
      </c>
      <c r="S90" s="30" t="str">
        <f>IF(OR($G90=0,$H90=0,$I90=0,$J90=0),"Không đủ ĐKDT",IF(AND(O90=0,P90&gt;=4),"Không đạt",IF(O90="V", "Vắng", IF(O90="DC", "Đình chỉ thi",IF(O90="H", "Vắng có phép","")))))</f>
        <v/>
      </c>
      <c r="T90" s="31" t="str">
        <f t="array" ref="T90">IFERROR(VLOOKUP($C90&amp;$U90,CHOOSE({1,2},Data!$A$2:$A$5146&amp;Data!$B$2:$B$5146,Data!$C$2:$C$5146),2,0),"")</f>
        <v>202-A2</v>
      </c>
      <c r="U90" s="72" t="s">
        <v>3283</v>
      </c>
      <c r="V90" s="3" t="str">
        <f>IFERROR(LEFT($U90,LEN($U90)-3),"")</f>
        <v>ELE1319</v>
      </c>
      <c r="W90" s="3" t="str">
        <f>IFERROR(RIGHT($U90,2),"")</f>
        <v>10</v>
      </c>
      <c r="X90" s="53" t="str">
        <f>IF(S90="Không đủ ĐKDT","Học lại",IF(S90="Đình chỉ thi","Học lại",IF(AND(MID(F90,2,2)&lt;"12",S90="Vắng"),"Thi lại",IF(S90="Vắng có phép", "Thi lại",IF(AND((MID(F90,2,2)&lt;"12"),P90&lt;4.5),"Thi lại",IF(AND((MID(F90,2,2)&lt;"19"),P90&lt;4),"Học lại",IF(AND((MID(F90,2,2)&gt;"18"),P90&lt;4),"Thi lại",IF(AND(MID(F90,2,2)&gt;"18",O90=0),"Thi lại",IF(AND((MID(F90,2,2)&lt;"12"),O90=0),"Thi lại",IF(AND((MID(F90,2,2)&lt;"19"),(MID(F90,2,2)&gt;"11"),O90=0),"Học lại","Đạt"))))))))))</f>
        <v>Đạt</v>
      </c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</row>
    <row r="91" spans="1:39" ht="16.5" customHeight="1">
      <c r="A91" s="1">
        <v>82</v>
      </c>
      <c r="B91" s="21">
        <f>IF(LEN(C91=0),SUBTOTAL(3,$C$10:C91),"")</f>
        <v>82</v>
      </c>
      <c r="C91" s="22" t="s">
        <v>1921</v>
      </c>
      <c r="D91" s="23" t="s">
        <v>3500</v>
      </c>
      <c r="E91" s="24" t="s">
        <v>3402</v>
      </c>
      <c r="F91" s="22" t="s">
        <v>3391</v>
      </c>
      <c r="G91" s="25" t="s">
        <v>27</v>
      </c>
      <c r="H91" s="25">
        <v>7</v>
      </c>
      <c r="I91" s="25" t="s">
        <v>27</v>
      </c>
      <c r="J91" s="25">
        <v>7</v>
      </c>
      <c r="K91" s="32"/>
      <c r="L91" s="32"/>
      <c r="M91" s="32"/>
      <c r="N91" s="90"/>
      <c r="O91" s="51">
        <v>3.5</v>
      </c>
      <c r="P91" s="27">
        <f>IF(O91="H","I",IF(OR(O91="DC",O91="C",O91="V"),0,ROUND(SUMPRODUCT(G91:O91,$G$9:$O$9)/100,1)))</f>
        <v>4.5999999999999996</v>
      </c>
      <c r="Q91" s="28" t="str">
        <f>IF(AND($P91&gt;=9,$P91&lt;=10),"A+","")&amp;IF(AND($P91&gt;=8.5,$P91&lt;=8.9),"A","")&amp;IF(AND($P91&gt;=8,$P91&lt;=8.4),"B+","")&amp;IF(AND($P91&gt;=7,$P91&lt;=7.9),"B","")&amp;IF(AND($P91&gt;=6.5,$P91&lt;=6.9),"C+","")&amp;IF(AND($P91&gt;=5.5,$P91&lt;=6.4),"C","")&amp;IF(AND($P91&gt;=5,$P91&lt;=5.4),"D+","")&amp;IF(AND($P91&gt;=4,$P91&lt;=4.9),"D","")&amp;IF(AND($P91&lt;4),"F","")</f>
        <v>D</v>
      </c>
      <c r="R91" s="29" t="str">
        <f>IF($P91&lt;4,"Kém",IF(AND($P91&gt;=4,$P91&lt;=5.4),"Trung bình yếu",IF(AND($P91&gt;=5.5,$P91&lt;=6.9),"Trung bình",IF(AND($P91&gt;=7,$P91&lt;=8.4),"Khá",IF(AND($P91&gt;=8.5,$P91&lt;=10),"Giỏi","")))))</f>
        <v>Trung bình yếu</v>
      </c>
      <c r="S91" s="30" t="str">
        <f>IF(OR($G91=0,$H91=0,$I91=0,$J91=0),"Không đủ ĐKDT",IF(AND(O91=0,P91&gt;=4),"Không đạt",IF(O91="V", "Vắng", IF(O91="DC", "Đình chỉ thi",IF(O91="H", "Vắng có phép","")))))</f>
        <v/>
      </c>
      <c r="T91" s="31" t="str">
        <f t="array" ref="T91">IFERROR(VLOOKUP($C91&amp;$U91,CHOOSE({1,2},Data!$A$2:$A$5146&amp;Data!$B$2:$B$5146,Data!$C$2:$C$5146),2,0),"")</f>
        <v>202-A2</v>
      </c>
      <c r="U91" s="72" t="s">
        <v>3283</v>
      </c>
      <c r="V91" s="3" t="str">
        <f>IFERROR(LEFT($U91,LEN($U91)-3),"")</f>
        <v>ELE1319</v>
      </c>
      <c r="W91" s="3" t="str">
        <f>IFERROR(RIGHT($U91,2),"")</f>
        <v>10</v>
      </c>
      <c r="X91" s="53" t="str">
        <f>IF(S91="Không đủ ĐKDT","Học lại",IF(S91="Đình chỉ thi","Học lại",IF(AND(MID(F91,2,2)&lt;"12",S91="Vắng"),"Thi lại",IF(S91="Vắng có phép", "Thi lại",IF(AND((MID(F91,2,2)&lt;"12"),P91&lt;4.5),"Thi lại",IF(AND((MID(F91,2,2)&lt;"19"),P91&lt;4),"Học lại",IF(AND((MID(F91,2,2)&gt;"18"),P91&lt;4),"Thi lại",IF(AND(MID(F91,2,2)&gt;"18",O91=0),"Thi lại",IF(AND((MID(F91,2,2)&lt;"12"),O91=0),"Thi lại",IF(AND((MID(F91,2,2)&lt;"19"),(MID(F91,2,2)&gt;"11"),O91=0),"Học lại","Đạt"))))))))))</f>
        <v>Đạt</v>
      </c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</row>
    <row r="92" spans="1:39" ht="16.5" customHeight="1">
      <c r="A92" s="1">
        <v>83</v>
      </c>
      <c r="B92" s="21">
        <f>IF(LEN(C92=0),SUBTOTAL(3,$C$10:C92),"")</f>
        <v>83</v>
      </c>
      <c r="C92" s="22" t="s">
        <v>2561</v>
      </c>
      <c r="D92" s="23" t="s">
        <v>3495</v>
      </c>
      <c r="E92" s="24" t="s">
        <v>3501</v>
      </c>
      <c r="F92" s="22" t="s">
        <v>3374</v>
      </c>
      <c r="G92" s="25" t="s">
        <v>27</v>
      </c>
      <c r="H92" s="25">
        <v>4</v>
      </c>
      <c r="I92" s="25" t="s">
        <v>27</v>
      </c>
      <c r="J92" s="25">
        <v>4</v>
      </c>
      <c r="K92" s="32"/>
      <c r="L92" s="32"/>
      <c r="M92" s="32"/>
      <c r="N92" s="90"/>
      <c r="O92" s="51">
        <v>4</v>
      </c>
      <c r="P92" s="27">
        <f>IF(O92="H","I",IF(OR(O92="DC",O92="C",O92="V"),0,ROUND(SUMPRODUCT(G92:O92,$G$9:$O$9)/100,1)))</f>
        <v>4</v>
      </c>
      <c r="Q92" s="28" t="str">
        <f>IF(AND($P92&gt;=9,$P92&lt;=10),"A+","")&amp;IF(AND($P92&gt;=8.5,$P92&lt;=8.9),"A","")&amp;IF(AND($P92&gt;=8,$P92&lt;=8.4),"B+","")&amp;IF(AND($P92&gt;=7,$P92&lt;=7.9),"B","")&amp;IF(AND($P92&gt;=6.5,$P92&lt;=6.9),"C+","")&amp;IF(AND($P92&gt;=5.5,$P92&lt;=6.4),"C","")&amp;IF(AND($P92&gt;=5,$P92&lt;=5.4),"D+","")&amp;IF(AND($P92&gt;=4,$P92&lt;=4.9),"D","")&amp;IF(AND($P92&lt;4),"F","")</f>
        <v>D</v>
      </c>
      <c r="R92" s="29" t="str">
        <f>IF($P92&lt;4,"Kém",IF(AND($P92&gt;=4,$P92&lt;=5.4),"Trung bình yếu",IF(AND($P92&gt;=5.5,$P92&lt;=6.9),"Trung bình",IF(AND($P92&gt;=7,$P92&lt;=8.4),"Khá",IF(AND($P92&gt;=8.5,$P92&lt;=10),"Giỏi","")))))</f>
        <v>Trung bình yếu</v>
      </c>
      <c r="S92" s="30" t="str">
        <f>IF(OR($G92=0,$H92=0,$I92=0,$J92=0),"Không đủ ĐKDT",IF(AND(O92=0,P92&gt;=4),"Không đạt",IF(O92="V", "Vắng", IF(O92="DC", "Đình chỉ thi",IF(O92="H", "Vắng có phép","")))))</f>
        <v/>
      </c>
      <c r="T92" s="31" t="str">
        <f t="array" ref="T92">IFERROR(VLOOKUP($C92&amp;$U92,CHOOSE({1,2},Data!$A$2:$A$5146&amp;Data!$B$2:$B$5146,Data!$C$2:$C$5146),2,0),"")</f>
        <v>202-A2</v>
      </c>
      <c r="U92" s="72" t="s">
        <v>3283</v>
      </c>
      <c r="V92" s="3" t="str">
        <f>IFERROR(LEFT($U92,LEN($U92)-3),"")</f>
        <v>ELE1319</v>
      </c>
      <c r="W92" s="3" t="str">
        <f>IFERROR(RIGHT($U92,2),"")</f>
        <v>10</v>
      </c>
      <c r="X92" s="53" t="str">
        <f>IF(S92="Không đủ ĐKDT","Học lại",IF(S92="Đình chỉ thi","Học lại",IF(AND(MID(F92,2,2)&lt;"12",S92="Vắng"),"Thi lại",IF(S92="Vắng có phép", "Thi lại",IF(AND((MID(F92,2,2)&lt;"12"),P92&lt;4.5),"Thi lại",IF(AND((MID(F92,2,2)&lt;"19"),P92&lt;4),"Học lại",IF(AND((MID(F92,2,2)&gt;"18"),P92&lt;4),"Thi lại",IF(AND(MID(F92,2,2)&gt;"18",O92=0),"Thi lại",IF(AND((MID(F92,2,2)&lt;"12"),O92=0),"Thi lại",IF(AND((MID(F92,2,2)&lt;"19"),(MID(F92,2,2)&gt;"11"),O92=0),"Học lại","Đạt"))))))))))</f>
        <v>Đạt</v>
      </c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</row>
    <row r="93" spans="1:39" ht="16.5" customHeight="1">
      <c r="A93" s="1">
        <v>84</v>
      </c>
      <c r="B93" s="21">
        <f>IF(LEN(C93=0),SUBTOTAL(3,$C$10:C93),"")</f>
        <v>84</v>
      </c>
      <c r="C93" s="22" t="s">
        <v>402</v>
      </c>
      <c r="D93" s="23" t="s">
        <v>3385</v>
      </c>
      <c r="E93" s="24" t="s">
        <v>3406</v>
      </c>
      <c r="F93" s="22" t="s">
        <v>3370</v>
      </c>
      <c r="G93" s="25" t="s">
        <v>27</v>
      </c>
      <c r="H93" s="25">
        <v>6</v>
      </c>
      <c r="I93" s="25" t="s">
        <v>27</v>
      </c>
      <c r="J93" s="25">
        <v>6</v>
      </c>
      <c r="K93" s="32"/>
      <c r="L93" s="32"/>
      <c r="M93" s="32"/>
      <c r="N93" s="90"/>
      <c r="O93" s="51">
        <v>4</v>
      </c>
      <c r="P93" s="27">
        <f>IF(O93="H","I",IF(OR(O93="DC",O93="C",O93="V"),0,ROUND(SUMPRODUCT(G93:O93,$G$9:$O$9)/100,1)))</f>
        <v>4.5999999999999996</v>
      </c>
      <c r="Q93" s="28" t="str">
        <f>IF(AND($P93&gt;=9,$P93&lt;=10),"A+","")&amp;IF(AND($P93&gt;=8.5,$P93&lt;=8.9),"A","")&amp;IF(AND($P93&gt;=8,$P93&lt;=8.4),"B+","")&amp;IF(AND($P93&gt;=7,$P93&lt;=7.9),"B","")&amp;IF(AND($P93&gt;=6.5,$P93&lt;=6.9),"C+","")&amp;IF(AND($P93&gt;=5.5,$P93&lt;=6.4),"C","")&amp;IF(AND($P93&gt;=5,$P93&lt;=5.4),"D+","")&amp;IF(AND($P93&gt;=4,$P93&lt;=4.9),"D","")&amp;IF(AND($P93&lt;4),"F","")</f>
        <v>D</v>
      </c>
      <c r="R93" s="29" t="str">
        <f>IF($P93&lt;4,"Kém",IF(AND($P93&gt;=4,$P93&lt;=5.4),"Trung bình yếu",IF(AND($P93&gt;=5.5,$P93&lt;=6.9),"Trung bình",IF(AND($P93&gt;=7,$P93&lt;=8.4),"Khá",IF(AND($P93&gt;=8.5,$P93&lt;=10),"Giỏi","")))))</f>
        <v>Trung bình yếu</v>
      </c>
      <c r="S93" s="30" t="str">
        <f>IF(OR($G93=0,$H93=0,$I93=0,$J93=0),"Không đủ ĐKDT",IF(AND(O93=0,P93&gt;=4),"Không đạt",IF(O93="V", "Vắng", IF(O93="DC", "Đình chỉ thi",IF(O93="H", "Vắng có phép","")))))</f>
        <v/>
      </c>
      <c r="T93" s="31" t="str">
        <f t="array" ref="T93">IFERROR(VLOOKUP($C93&amp;$U93,CHOOSE({1,2},Data!$A$2:$A$5146&amp;Data!$B$2:$B$5146,Data!$C$2:$C$5146),2,0),"")</f>
        <v>202-A2</v>
      </c>
      <c r="U93" s="72" t="s">
        <v>3283</v>
      </c>
      <c r="V93" s="3" t="str">
        <f>IFERROR(LEFT($U93,LEN($U93)-3),"")</f>
        <v>ELE1319</v>
      </c>
      <c r="W93" s="3" t="str">
        <f>IFERROR(RIGHT($U93,2),"")</f>
        <v>10</v>
      </c>
      <c r="X93" s="53" t="str">
        <f>IF(S93="Không đủ ĐKDT","Học lại",IF(S93="Đình chỉ thi","Học lại",IF(AND(MID(F93,2,2)&lt;"12",S93="Vắng"),"Thi lại",IF(S93="Vắng có phép", "Thi lại",IF(AND((MID(F93,2,2)&lt;"12"),P93&lt;4.5),"Thi lại",IF(AND((MID(F93,2,2)&lt;"19"),P93&lt;4),"Học lại",IF(AND((MID(F93,2,2)&gt;"18"),P93&lt;4),"Thi lại",IF(AND(MID(F93,2,2)&gt;"18",O93=0),"Thi lại",IF(AND((MID(F93,2,2)&lt;"12"),O93=0),"Thi lại",IF(AND((MID(F93,2,2)&lt;"19"),(MID(F93,2,2)&gt;"11"),O93=0),"Học lại","Đạt"))))))))))</f>
        <v>Đạt</v>
      </c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</row>
    <row r="94" spans="1:39" ht="16.5" customHeight="1">
      <c r="A94" s="1">
        <v>85</v>
      </c>
      <c r="B94" s="21">
        <f>IF(LEN(C94=0),SUBTOTAL(3,$C$10:C94),"")</f>
        <v>85</v>
      </c>
      <c r="C94" s="22" t="s">
        <v>427</v>
      </c>
      <c r="D94" s="23" t="s">
        <v>3502</v>
      </c>
      <c r="E94" s="24" t="s">
        <v>3406</v>
      </c>
      <c r="F94" s="22" t="s">
        <v>3463</v>
      </c>
      <c r="G94" s="25" t="s">
        <v>27</v>
      </c>
      <c r="H94" s="25">
        <v>5</v>
      </c>
      <c r="I94" s="25" t="s">
        <v>27</v>
      </c>
      <c r="J94" s="25">
        <v>5</v>
      </c>
      <c r="K94" s="32"/>
      <c r="L94" s="32"/>
      <c r="M94" s="32"/>
      <c r="N94" s="90"/>
      <c r="O94" s="51">
        <v>2</v>
      </c>
      <c r="P94" s="27">
        <f>IF(O94="H","I",IF(OR(O94="DC",O94="C",O94="V"),0,ROUND(SUMPRODUCT(G94:O94,$G$9:$O$9)/100,1)))</f>
        <v>2.9</v>
      </c>
      <c r="Q94" s="28" t="str">
        <f>IF(AND($P94&gt;=9,$P94&lt;=10),"A+","")&amp;IF(AND($P94&gt;=8.5,$P94&lt;=8.9),"A","")&amp;IF(AND($P94&gt;=8,$P94&lt;=8.4),"B+","")&amp;IF(AND($P94&gt;=7,$P94&lt;=7.9),"B","")&amp;IF(AND($P94&gt;=6.5,$P94&lt;=6.9),"C+","")&amp;IF(AND($P94&gt;=5.5,$P94&lt;=6.4),"C","")&amp;IF(AND($P94&gt;=5,$P94&lt;=5.4),"D+","")&amp;IF(AND($P94&gt;=4,$P94&lt;=4.9),"D","")&amp;IF(AND($P94&lt;4),"F","")</f>
        <v>F</v>
      </c>
      <c r="R94" s="29" t="str">
        <f>IF($P94&lt;4,"Kém",IF(AND($P94&gt;=4,$P94&lt;=5.4),"Trung bình yếu",IF(AND($P94&gt;=5.5,$P94&lt;=6.9),"Trung bình",IF(AND($P94&gt;=7,$P94&lt;=8.4),"Khá",IF(AND($P94&gt;=8.5,$P94&lt;=10),"Giỏi","")))))</f>
        <v>Kém</v>
      </c>
      <c r="S94" s="30" t="str">
        <f>IF(OR($G94=0,$H94=0,$I94=0,$J94=0),"Không đủ ĐKDT",IF(AND(O94=0,P94&gt;=4),"Không đạt",IF(O94="V", "Vắng", IF(O94="DC", "Đình chỉ thi",IF(O94="H", "Vắng có phép","")))))</f>
        <v/>
      </c>
      <c r="T94" s="31" t="str">
        <f t="array" ref="T94">IFERROR(VLOOKUP($C94&amp;$U94,CHOOSE({1,2},Data!$A$2:$A$5146&amp;Data!$B$2:$B$5146,Data!$C$2:$C$5146),2,0),"")</f>
        <v>202-A2</v>
      </c>
      <c r="U94" s="72" t="s">
        <v>3283</v>
      </c>
      <c r="V94" s="3" t="str">
        <f>IFERROR(LEFT($U94,LEN($U94)-3),"")</f>
        <v>ELE1319</v>
      </c>
      <c r="W94" s="3" t="str">
        <f>IFERROR(RIGHT($U94,2),"")</f>
        <v>10</v>
      </c>
      <c r="X94" s="53" t="str">
        <f>IF(S94="Không đủ ĐKDT","Học lại",IF(S94="Đình chỉ thi","Học lại",IF(AND(MID(F94,2,2)&lt;"12",S94="Vắng"),"Thi lại",IF(S94="Vắng có phép", "Thi lại",IF(AND((MID(F94,2,2)&lt;"12"),P94&lt;4.5),"Thi lại",IF(AND((MID(F94,2,2)&lt;"19"),P94&lt;4),"Học lại",IF(AND((MID(F94,2,2)&gt;"18"),P94&lt;4),"Thi lại",IF(AND(MID(F94,2,2)&gt;"18",O94=0),"Thi lại",IF(AND((MID(F94,2,2)&lt;"12"),O94=0),"Thi lại",IF(AND((MID(F94,2,2)&lt;"19"),(MID(F94,2,2)&gt;"11"),O94=0),"Học lại","Đạt"))))))))))</f>
        <v>Học lại</v>
      </c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</row>
    <row r="95" spans="1:39" ht="16.5" customHeight="1">
      <c r="A95" s="1">
        <v>86</v>
      </c>
      <c r="B95" s="21">
        <f>IF(LEN(C95=0),SUBTOTAL(3,$C$10:C95),"")</f>
        <v>86</v>
      </c>
      <c r="C95" s="22" t="s">
        <v>2246</v>
      </c>
      <c r="D95" s="23" t="s">
        <v>3503</v>
      </c>
      <c r="E95" s="24" t="s">
        <v>3406</v>
      </c>
      <c r="F95" s="22" t="s">
        <v>3391</v>
      </c>
      <c r="G95" s="25" t="s">
        <v>27</v>
      </c>
      <c r="H95" s="25">
        <v>4</v>
      </c>
      <c r="I95" s="25" t="s">
        <v>27</v>
      </c>
      <c r="J95" s="25">
        <v>4</v>
      </c>
      <c r="K95" s="32"/>
      <c r="L95" s="32"/>
      <c r="M95" s="32"/>
      <c r="N95" s="90"/>
      <c r="O95" s="51">
        <v>2</v>
      </c>
      <c r="P95" s="27">
        <f>IF(O95="H","I",IF(OR(O95="DC",O95="C",O95="V"),0,ROUND(SUMPRODUCT(G95:O95,$G$9:$O$9)/100,1)))</f>
        <v>2.6</v>
      </c>
      <c r="Q95" s="28" t="str">
        <f>IF(AND($P95&gt;=9,$P95&lt;=10),"A+","")&amp;IF(AND($P95&gt;=8.5,$P95&lt;=8.9),"A","")&amp;IF(AND($P95&gt;=8,$P95&lt;=8.4),"B+","")&amp;IF(AND($P95&gt;=7,$P95&lt;=7.9),"B","")&amp;IF(AND($P95&gt;=6.5,$P95&lt;=6.9),"C+","")&amp;IF(AND($P95&gt;=5.5,$P95&lt;=6.4),"C","")&amp;IF(AND($P95&gt;=5,$P95&lt;=5.4),"D+","")&amp;IF(AND($P95&gt;=4,$P95&lt;=4.9),"D","")&amp;IF(AND($P95&lt;4),"F","")</f>
        <v>F</v>
      </c>
      <c r="R95" s="29" t="str">
        <f>IF($P95&lt;4,"Kém",IF(AND($P95&gt;=4,$P95&lt;=5.4),"Trung bình yếu",IF(AND($P95&gt;=5.5,$P95&lt;=6.9),"Trung bình",IF(AND($P95&gt;=7,$P95&lt;=8.4),"Khá",IF(AND($P95&gt;=8.5,$P95&lt;=10),"Giỏi","")))))</f>
        <v>Kém</v>
      </c>
      <c r="S95" s="30" t="str">
        <f>IF(OR($G95=0,$H95=0,$I95=0,$J95=0),"Không đủ ĐKDT",IF(AND(O95=0,P95&gt;=4),"Không đạt",IF(O95="V", "Vắng", IF(O95="DC", "Đình chỉ thi",IF(O95="H", "Vắng có phép","")))))</f>
        <v/>
      </c>
      <c r="T95" s="31" t="str">
        <f t="array" ref="T95">IFERROR(VLOOKUP($C95&amp;$U95,CHOOSE({1,2},Data!$A$2:$A$5146&amp;Data!$B$2:$B$5146,Data!$C$2:$C$5146),2,0),"")</f>
        <v>202-A2</v>
      </c>
      <c r="U95" s="72" t="s">
        <v>3283</v>
      </c>
      <c r="V95" s="3" t="str">
        <f>IFERROR(LEFT($U95,LEN($U95)-3),"")</f>
        <v>ELE1319</v>
      </c>
      <c r="W95" s="3" t="str">
        <f>IFERROR(RIGHT($U95,2),"")</f>
        <v>10</v>
      </c>
      <c r="X95" s="53" t="str">
        <f>IF(S95="Không đủ ĐKDT","Học lại",IF(S95="Đình chỉ thi","Học lại",IF(AND(MID(F95,2,2)&lt;"12",S95="Vắng"),"Thi lại",IF(S95="Vắng có phép", "Thi lại",IF(AND((MID(F95,2,2)&lt;"12"),P95&lt;4.5),"Thi lại",IF(AND((MID(F95,2,2)&lt;"19"),P95&lt;4),"Học lại",IF(AND((MID(F95,2,2)&gt;"18"),P95&lt;4),"Thi lại",IF(AND(MID(F95,2,2)&gt;"18",O95=0),"Thi lại",IF(AND((MID(F95,2,2)&lt;"12"),O95=0),"Thi lại",IF(AND((MID(F95,2,2)&lt;"19"),(MID(F95,2,2)&gt;"11"),O95=0),"Học lại","Đạt"))))))))))</f>
        <v>Học lại</v>
      </c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</row>
    <row r="96" spans="1:39" ht="16.5" customHeight="1">
      <c r="A96" s="1">
        <v>87</v>
      </c>
      <c r="B96" s="21">
        <f>IF(LEN(C96=0),SUBTOTAL(3,$C$10:C96),"")</f>
        <v>87</v>
      </c>
      <c r="C96" s="22" t="s">
        <v>293</v>
      </c>
      <c r="D96" s="23" t="s">
        <v>3399</v>
      </c>
      <c r="E96" s="24" t="s">
        <v>3504</v>
      </c>
      <c r="F96" s="22" t="s">
        <v>3505</v>
      </c>
      <c r="G96" s="25" t="s">
        <v>27</v>
      </c>
      <c r="H96" s="25">
        <v>5</v>
      </c>
      <c r="I96" s="25" t="s">
        <v>27</v>
      </c>
      <c r="J96" s="25">
        <v>5</v>
      </c>
      <c r="K96" s="32"/>
      <c r="L96" s="32"/>
      <c r="M96" s="32"/>
      <c r="N96" s="90"/>
      <c r="O96" s="51">
        <v>5</v>
      </c>
      <c r="P96" s="27">
        <f>IF(O96="H","I",IF(OR(O96="DC",O96="C",O96="V"),0,ROUND(SUMPRODUCT(G96:O96,$G$9:$O$9)/100,1)))</f>
        <v>5</v>
      </c>
      <c r="Q96" s="28" t="str">
        <f>IF(AND($P96&gt;=9,$P96&lt;=10),"A+","")&amp;IF(AND($P96&gt;=8.5,$P96&lt;=8.9),"A","")&amp;IF(AND($P96&gt;=8,$P96&lt;=8.4),"B+","")&amp;IF(AND($P96&gt;=7,$P96&lt;=7.9),"B","")&amp;IF(AND($P96&gt;=6.5,$P96&lt;=6.9),"C+","")&amp;IF(AND($P96&gt;=5.5,$P96&lt;=6.4),"C","")&amp;IF(AND($P96&gt;=5,$P96&lt;=5.4),"D+","")&amp;IF(AND($P96&gt;=4,$P96&lt;=4.9),"D","")&amp;IF(AND($P96&lt;4),"F","")</f>
        <v>D+</v>
      </c>
      <c r="R96" s="29" t="str">
        <f>IF($P96&lt;4,"Kém",IF(AND($P96&gt;=4,$P96&lt;=5.4),"Trung bình yếu",IF(AND($P96&gt;=5.5,$P96&lt;=6.9),"Trung bình",IF(AND($P96&gt;=7,$P96&lt;=8.4),"Khá",IF(AND($P96&gt;=8.5,$P96&lt;=10),"Giỏi","")))))</f>
        <v>Trung bình yếu</v>
      </c>
      <c r="S96" s="30" t="str">
        <f>IF(OR($G96=0,$H96=0,$I96=0,$J96=0),"Không đủ ĐKDT",IF(AND(O96=0,P96&gt;=4),"Không đạt",IF(O96="V", "Vắng", IF(O96="DC", "Đình chỉ thi",IF(O96="H", "Vắng có phép","")))))</f>
        <v/>
      </c>
      <c r="T96" s="31" t="str">
        <f t="array" ref="T96">IFERROR(VLOOKUP($C96&amp;$U96,CHOOSE({1,2},Data!$A$2:$A$5146&amp;Data!$B$2:$B$5146,Data!$C$2:$C$5146),2,0),"")</f>
        <v>202-A2</v>
      </c>
      <c r="U96" s="72" t="s">
        <v>3283</v>
      </c>
      <c r="V96" s="3" t="str">
        <f>IFERROR(LEFT($U96,LEN($U96)-3),"")</f>
        <v>ELE1319</v>
      </c>
      <c r="W96" s="3" t="str">
        <f>IFERROR(RIGHT($U96,2),"")</f>
        <v>10</v>
      </c>
      <c r="X96" s="53" t="str">
        <f>IF(S96="Không đủ ĐKDT","Học lại",IF(S96="Đình chỉ thi","Học lại",IF(AND(MID(F96,2,2)&lt;"12",S96="Vắng"),"Thi lại",IF(S96="Vắng có phép", "Thi lại",IF(AND((MID(F96,2,2)&lt;"12"),P96&lt;4.5),"Thi lại",IF(AND((MID(F96,2,2)&lt;"19"),P96&lt;4),"Học lại",IF(AND((MID(F96,2,2)&gt;"18"),P96&lt;4),"Thi lại",IF(AND(MID(F96,2,2)&gt;"18",O96=0),"Thi lại",IF(AND((MID(F96,2,2)&lt;"12"),O96=0),"Thi lại",IF(AND((MID(F96,2,2)&lt;"19"),(MID(F96,2,2)&gt;"11"),O96=0),"Học lại","Đạt"))))))))))</f>
        <v>Đạt</v>
      </c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</row>
    <row r="97" spans="1:39" ht="16.5" customHeight="1">
      <c r="A97" s="1">
        <v>88</v>
      </c>
      <c r="B97" s="21">
        <f>IF(LEN(C97=0),SUBTOTAL(3,$C$10:C97),"")</f>
        <v>88</v>
      </c>
      <c r="C97" s="22" t="s">
        <v>2572</v>
      </c>
      <c r="D97" s="23" t="s">
        <v>3506</v>
      </c>
      <c r="E97" s="24" t="s">
        <v>3507</v>
      </c>
      <c r="F97" s="22" t="s">
        <v>3368</v>
      </c>
      <c r="G97" s="25" t="s">
        <v>27</v>
      </c>
      <c r="H97" s="25">
        <v>7</v>
      </c>
      <c r="I97" s="25" t="s">
        <v>27</v>
      </c>
      <c r="J97" s="25">
        <v>7</v>
      </c>
      <c r="K97" s="32"/>
      <c r="L97" s="32"/>
      <c r="M97" s="32"/>
      <c r="N97" s="90"/>
      <c r="O97" s="51">
        <v>3</v>
      </c>
      <c r="P97" s="27">
        <f>IF(O97="H","I",IF(OR(O97="DC",O97="C",O97="V"),0,ROUND(SUMPRODUCT(G97:O97,$G$9:$O$9)/100,1)))</f>
        <v>4.2</v>
      </c>
      <c r="Q97" s="28" t="str">
        <f>IF(AND($P97&gt;=9,$P97&lt;=10),"A+","")&amp;IF(AND($P97&gt;=8.5,$P97&lt;=8.9),"A","")&amp;IF(AND($P97&gt;=8,$P97&lt;=8.4),"B+","")&amp;IF(AND($P97&gt;=7,$P97&lt;=7.9),"B","")&amp;IF(AND($P97&gt;=6.5,$P97&lt;=6.9),"C+","")&amp;IF(AND($P97&gt;=5.5,$P97&lt;=6.4),"C","")&amp;IF(AND($P97&gt;=5,$P97&lt;=5.4),"D+","")&amp;IF(AND($P97&gt;=4,$P97&lt;=4.9),"D","")&amp;IF(AND($P97&lt;4),"F","")</f>
        <v>D</v>
      </c>
      <c r="R97" s="29" t="str">
        <f>IF($P97&lt;4,"Kém",IF(AND($P97&gt;=4,$P97&lt;=5.4),"Trung bình yếu",IF(AND($P97&gt;=5.5,$P97&lt;=6.9),"Trung bình",IF(AND($P97&gt;=7,$P97&lt;=8.4),"Khá",IF(AND($P97&gt;=8.5,$P97&lt;=10),"Giỏi","")))))</f>
        <v>Trung bình yếu</v>
      </c>
      <c r="S97" s="30" t="str">
        <f>IF(OR($G97=0,$H97=0,$I97=0,$J97=0),"Không đủ ĐKDT",IF(AND(O97=0,P97&gt;=4),"Không đạt",IF(O97="V", "Vắng", IF(O97="DC", "Đình chỉ thi",IF(O97="H", "Vắng có phép","")))))</f>
        <v/>
      </c>
      <c r="T97" s="31" t="str">
        <f t="array" ref="T97">IFERROR(VLOOKUP($C97&amp;$U97,CHOOSE({1,2},Data!$A$2:$A$5146&amp;Data!$B$2:$B$5146,Data!$C$2:$C$5146),2,0),"")</f>
        <v>202-A2</v>
      </c>
      <c r="U97" s="72" t="s">
        <v>3283</v>
      </c>
      <c r="V97" s="3" t="str">
        <f>IFERROR(LEFT($U97,LEN($U97)-3),"")</f>
        <v>ELE1319</v>
      </c>
      <c r="W97" s="3" t="str">
        <f>IFERROR(RIGHT($U97,2),"")</f>
        <v>10</v>
      </c>
      <c r="X97" s="53" t="str">
        <f>IF(S97="Không đủ ĐKDT","Học lại",IF(S97="Đình chỉ thi","Học lại",IF(AND(MID(F97,2,2)&lt;"12",S97="Vắng"),"Thi lại",IF(S97="Vắng có phép", "Thi lại",IF(AND((MID(F97,2,2)&lt;"12"),P97&lt;4.5),"Thi lại",IF(AND((MID(F97,2,2)&lt;"19"),P97&lt;4),"Học lại",IF(AND((MID(F97,2,2)&gt;"18"),P97&lt;4),"Thi lại",IF(AND(MID(F97,2,2)&gt;"18",O97=0),"Thi lại",IF(AND((MID(F97,2,2)&lt;"12"),O97=0),"Thi lại",IF(AND((MID(F97,2,2)&lt;"19"),(MID(F97,2,2)&gt;"11"),O97=0),"Học lại","Đạt"))))))))))</f>
        <v>Đạt</v>
      </c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</row>
    <row r="98" spans="1:39" ht="16.5" customHeight="1">
      <c r="A98" s="1">
        <v>89</v>
      </c>
      <c r="B98" s="21">
        <f>IF(LEN(C98=0),SUBTOTAL(3,$C$10:C98),"")</f>
        <v>89</v>
      </c>
      <c r="C98" s="22" t="s">
        <v>1937</v>
      </c>
      <c r="D98" s="23" t="s">
        <v>3371</v>
      </c>
      <c r="E98" s="24" t="s">
        <v>3507</v>
      </c>
      <c r="F98" s="22" t="s">
        <v>3381</v>
      </c>
      <c r="G98" s="25" t="s">
        <v>27</v>
      </c>
      <c r="H98" s="25">
        <v>6</v>
      </c>
      <c r="I98" s="25" t="s">
        <v>27</v>
      </c>
      <c r="J98" s="25">
        <v>6</v>
      </c>
      <c r="K98" s="32"/>
      <c r="L98" s="32"/>
      <c r="M98" s="32"/>
      <c r="N98" s="90"/>
      <c r="O98" s="51">
        <v>5</v>
      </c>
      <c r="P98" s="27">
        <f>IF(O98="H","I",IF(OR(O98="DC",O98="C",O98="V"),0,ROUND(SUMPRODUCT(G98:O98,$G$9:$O$9)/100,1)))</f>
        <v>5.3</v>
      </c>
      <c r="Q98" s="28" t="str">
        <f>IF(AND($P98&gt;=9,$P98&lt;=10),"A+","")&amp;IF(AND($P98&gt;=8.5,$P98&lt;=8.9),"A","")&amp;IF(AND($P98&gt;=8,$P98&lt;=8.4),"B+","")&amp;IF(AND($P98&gt;=7,$P98&lt;=7.9),"B","")&amp;IF(AND($P98&gt;=6.5,$P98&lt;=6.9),"C+","")&amp;IF(AND($P98&gt;=5.5,$P98&lt;=6.4),"C","")&amp;IF(AND($P98&gt;=5,$P98&lt;=5.4),"D+","")&amp;IF(AND($P98&gt;=4,$P98&lt;=4.9),"D","")&amp;IF(AND($P98&lt;4),"F","")</f>
        <v>D+</v>
      </c>
      <c r="R98" s="29" t="str">
        <f>IF($P98&lt;4,"Kém",IF(AND($P98&gt;=4,$P98&lt;=5.4),"Trung bình yếu",IF(AND($P98&gt;=5.5,$P98&lt;=6.9),"Trung bình",IF(AND($P98&gt;=7,$P98&lt;=8.4),"Khá",IF(AND($P98&gt;=8.5,$P98&lt;=10),"Giỏi","")))))</f>
        <v>Trung bình yếu</v>
      </c>
      <c r="S98" s="30" t="str">
        <f>IF(OR($G98=0,$H98=0,$I98=0,$J98=0),"Không đủ ĐKDT",IF(AND(O98=0,P98&gt;=4),"Không đạt",IF(O98="V", "Vắng", IF(O98="DC", "Đình chỉ thi",IF(O98="H", "Vắng có phép","")))))</f>
        <v/>
      </c>
      <c r="T98" s="31" t="str">
        <f t="array" ref="T98">IFERROR(VLOOKUP($C98&amp;$U98,CHOOSE({1,2},Data!$A$2:$A$5146&amp;Data!$B$2:$B$5146,Data!$C$2:$C$5146),2,0),"")</f>
        <v>202-A2</v>
      </c>
      <c r="U98" s="72" t="s">
        <v>3283</v>
      </c>
      <c r="V98" s="3" t="str">
        <f>IFERROR(LEFT($U98,LEN($U98)-3),"")</f>
        <v>ELE1319</v>
      </c>
      <c r="W98" s="3" t="str">
        <f>IFERROR(RIGHT($U98,2),"")</f>
        <v>10</v>
      </c>
      <c r="X98" s="53" t="str">
        <f>IF(S98="Không đủ ĐKDT","Học lại",IF(S98="Đình chỉ thi","Học lại",IF(AND(MID(F98,2,2)&lt;"12",S98="Vắng"),"Thi lại",IF(S98="Vắng có phép", "Thi lại",IF(AND((MID(F98,2,2)&lt;"12"),P98&lt;4.5),"Thi lại",IF(AND((MID(F98,2,2)&lt;"19"),P98&lt;4),"Học lại",IF(AND((MID(F98,2,2)&gt;"18"),P98&lt;4),"Thi lại",IF(AND(MID(F98,2,2)&gt;"18",O98=0),"Thi lại",IF(AND((MID(F98,2,2)&lt;"12"),O98=0),"Thi lại",IF(AND((MID(F98,2,2)&lt;"19"),(MID(F98,2,2)&gt;"11"),O98=0),"Học lại","Đạt"))))))))))</f>
        <v>Đạt</v>
      </c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</row>
    <row r="99" spans="1:39" ht="16.5" customHeight="1">
      <c r="A99" s="1">
        <v>90</v>
      </c>
      <c r="B99" s="21">
        <f>IF(LEN(C99=0),SUBTOTAL(3,$C$10:C99),"")</f>
        <v>90</v>
      </c>
      <c r="C99" s="22" t="s">
        <v>453</v>
      </c>
      <c r="D99" s="23" t="s">
        <v>3508</v>
      </c>
      <c r="E99" s="24" t="s">
        <v>3507</v>
      </c>
      <c r="F99" s="22" t="s">
        <v>3463</v>
      </c>
      <c r="G99" s="25" t="s">
        <v>27</v>
      </c>
      <c r="H99" s="25">
        <v>8</v>
      </c>
      <c r="I99" s="25" t="s">
        <v>27</v>
      </c>
      <c r="J99" s="25">
        <v>8</v>
      </c>
      <c r="K99" s="32"/>
      <c r="L99" s="32"/>
      <c r="M99" s="32"/>
      <c r="N99" s="90"/>
      <c r="O99" s="51">
        <v>2</v>
      </c>
      <c r="P99" s="27">
        <f>IF(O99="H","I",IF(OR(O99="DC",O99="C",O99="V"),0,ROUND(SUMPRODUCT(G99:O99,$G$9:$O$9)/100,1)))</f>
        <v>3.8</v>
      </c>
      <c r="Q99" s="28" t="str">
        <f>IF(AND($P99&gt;=9,$P99&lt;=10),"A+","")&amp;IF(AND($P99&gt;=8.5,$P99&lt;=8.9),"A","")&amp;IF(AND($P99&gt;=8,$P99&lt;=8.4),"B+","")&amp;IF(AND($P99&gt;=7,$P99&lt;=7.9),"B","")&amp;IF(AND($P99&gt;=6.5,$P99&lt;=6.9),"C+","")&amp;IF(AND($P99&gt;=5.5,$P99&lt;=6.4),"C","")&amp;IF(AND($P99&gt;=5,$P99&lt;=5.4),"D+","")&amp;IF(AND($P99&gt;=4,$P99&lt;=4.9),"D","")&amp;IF(AND($P99&lt;4),"F","")</f>
        <v>F</v>
      </c>
      <c r="R99" s="29" t="str">
        <f>IF($P99&lt;4,"Kém",IF(AND($P99&gt;=4,$P99&lt;=5.4),"Trung bình yếu",IF(AND($P99&gt;=5.5,$P99&lt;=6.9),"Trung bình",IF(AND($P99&gt;=7,$P99&lt;=8.4),"Khá",IF(AND($P99&gt;=8.5,$P99&lt;=10),"Giỏi","")))))</f>
        <v>Kém</v>
      </c>
      <c r="S99" s="30" t="str">
        <f>IF(OR($G99=0,$H99=0,$I99=0,$J99=0),"Không đủ ĐKDT",IF(AND(O99=0,P99&gt;=4),"Không đạt",IF(O99="V", "Vắng", IF(O99="DC", "Đình chỉ thi",IF(O99="H", "Vắng có phép","")))))</f>
        <v/>
      </c>
      <c r="T99" s="31" t="str">
        <f t="array" ref="T99">IFERROR(VLOOKUP($C99&amp;$U99,CHOOSE({1,2},Data!$A$2:$A$5146&amp;Data!$B$2:$B$5146,Data!$C$2:$C$5146),2,0),"")</f>
        <v>202-A2</v>
      </c>
      <c r="U99" s="72" t="s">
        <v>3283</v>
      </c>
      <c r="V99" s="3" t="str">
        <f>IFERROR(LEFT($U99,LEN($U99)-3),"")</f>
        <v>ELE1319</v>
      </c>
      <c r="W99" s="3" t="str">
        <f>IFERROR(RIGHT($U99,2),"")</f>
        <v>10</v>
      </c>
      <c r="X99" s="53" t="str">
        <f>IF(S99="Không đủ ĐKDT","Học lại",IF(S99="Đình chỉ thi","Học lại",IF(AND(MID(F99,2,2)&lt;"12",S99="Vắng"),"Thi lại",IF(S99="Vắng có phép", "Thi lại",IF(AND((MID(F99,2,2)&lt;"12"),P99&lt;4.5),"Thi lại",IF(AND((MID(F99,2,2)&lt;"19"),P99&lt;4),"Học lại",IF(AND((MID(F99,2,2)&gt;"18"),P99&lt;4),"Thi lại",IF(AND(MID(F99,2,2)&gt;"18",O99=0),"Thi lại",IF(AND((MID(F99,2,2)&lt;"12"),O99=0),"Thi lại",IF(AND((MID(F99,2,2)&lt;"19"),(MID(F99,2,2)&gt;"11"),O99=0),"Học lại","Đạt"))))))))))</f>
        <v>Học lại</v>
      </c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</row>
    <row r="100" spans="1:39" ht="16.5" customHeight="1">
      <c r="A100" s="1">
        <v>91</v>
      </c>
      <c r="B100" s="21">
        <f>IF(LEN(C100=0),SUBTOTAL(3,$C$10:C100),"")</f>
        <v>91</v>
      </c>
      <c r="C100" s="22" t="s">
        <v>2963</v>
      </c>
      <c r="D100" s="23" t="s">
        <v>3509</v>
      </c>
      <c r="E100" s="24" t="s">
        <v>3410</v>
      </c>
      <c r="F100" s="22" t="s">
        <v>3368</v>
      </c>
      <c r="G100" s="25" t="s">
        <v>27</v>
      </c>
      <c r="H100" s="25">
        <v>7</v>
      </c>
      <c r="I100" s="25" t="s">
        <v>27</v>
      </c>
      <c r="J100" s="25">
        <v>7</v>
      </c>
      <c r="K100" s="32"/>
      <c r="L100" s="32"/>
      <c r="M100" s="32"/>
      <c r="N100" s="90"/>
      <c r="O100" s="51">
        <v>6.5</v>
      </c>
      <c r="P100" s="27">
        <f>IF(O100="H","I",IF(OR(O100="DC",O100="C",O100="V"),0,ROUND(SUMPRODUCT(G100:O100,$G$9:$O$9)/100,1)))</f>
        <v>6.7</v>
      </c>
      <c r="Q100" s="28" t="str">
        <f>IF(AND($P100&gt;=9,$P100&lt;=10),"A+","")&amp;IF(AND($P100&gt;=8.5,$P100&lt;=8.9),"A","")&amp;IF(AND($P100&gt;=8,$P100&lt;=8.4),"B+","")&amp;IF(AND($P100&gt;=7,$P100&lt;=7.9),"B","")&amp;IF(AND($P100&gt;=6.5,$P100&lt;=6.9),"C+","")&amp;IF(AND($P100&gt;=5.5,$P100&lt;=6.4),"C","")&amp;IF(AND($P100&gt;=5,$P100&lt;=5.4),"D+","")&amp;IF(AND($P100&gt;=4,$P100&lt;=4.9),"D","")&amp;IF(AND($P100&lt;4),"F","")</f>
        <v>C+</v>
      </c>
      <c r="R100" s="29" t="str">
        <f>IF($P100&lt;4,"Kém",IF(AND($P100&gt;=4,$P100&lt;=5.4),"Trung bình yếu",IF(AND($P100&gt;=5.5,$P100&lt;=6.9),"Trung bình",IF(AND($P100&gt;=7,$P100&lt;=8.4),"Khá",IF(AND($P100&gt;=8.5,$P100&lt;=10),"Giỏi","")))))</f>
        <v>Trung bình</v>
      </c>
      <c r="S100" s="30" t="str">
        <f>IF(OR($G100=0,$H100=0,$I100=0,$J100=0),"Không đủ ĐKDT",IF(AND(O100=0,P100&gt;=4),"Không đạt",IF(O100="V", "Vắng", IF(O100="DC", "Đình chỉ thi",IF(O100="H", "Vắng có phép","")))))</f>
        <v/>
      </c>
      <c r="T100" s="31" t="str">
        <f t="array" ref="T100">IFERROR(VLOOKUP($C100&amp;$U100,CHOOSE({1,2},Data!$A$2:$A$5146&amp;Data!$B$2:$B$5146,Data!$C$2:$C$5146),2,0),"")</f>
        <v>202-A2</v>
      </c>
      <c r="U100" s="72" t="s">
        <v>3283</v>
      </c>
      <c r="V100" s="3" t="str">
        <f>IFERROR(LEFT($U100,LEN($U100)-3),"")</f>
        <v>ELE1319</v>
      </c>
      <c r="W100" s="3" t="str">
        <f>IFERROR(RIGHT($U100,2),"")</f>
        <v>10</v>
      </c>
      <c r="X100" s="53" t="str">
        <f>IF(S100="Không đủ ĐKDT","Học lại",IF(S100="Đình chỉ thi","Học lại",IF(AND(MID(F100,2,2)&lt;"12",S100="Vắng"),"Thi lại",IF(S100="Vắng có phép", "Thi lại",IF(AND((MID(F100,2,2)&lt;"12"),P100&lt;4.5),"Thi lại",IF(AND((MID(F100,2,2)&lt;"19"),P100&lt;4),"Học lại",IF(AND((MID(F100,2,2)&gt;"18"),P100&lt;4),"Thi lại",IF(AND(MID(F100,2,2)&gt;"18",O100=0),"Thi lại",IF(AND((MID(F100,2,2)&lt;"12"),O100=0),"Thi lại",IF(AND((MID(F100,2,2)&lt;"19"),(MID(F100,2,2)&gt;"11"),O100=0),"Học lại","Đạt"))))))))))</f>
        <v>Đạt</v>
      </c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</row>
    <row r="101" spans="1:39" ht="16.5" customHeight="1">
      <c r="A101" s="1">
        <v>92</v>
      </c>
      <c r="B101" s="21">
        <f>IF(LEN(C101=0),SUBTOTAL(3,$C$10:C101),"")</f>
        <v>92</v>
      </c>
      <c r="C101" s="22" t="s">
        <v>2718</v>
      </c>
      <c r="D101" s="23" t="s">
        <v>3510</v>
      </c>
      <c r="E101" s="24" t="s">
        <v>3410</v>
      </c>
      <c r="F101" s="22" t="s">
        <v>3372</v>
      </c>
      <c r="G101" s="25" t="s">
        <v>27</v>
      </c>
      <c r="H101" s="25">
        <v>4</v>
      </c>
      <c r="I101" s="25" t="s">
        <v>27</v>
      </c>
      <c r="J101" s="25">
        <v>4</v>
      </c>
      <c r="K101" s="32"/>
      <c r="L101" s="32"/>
      <c r="M101" s="32"/>
      <c r="N101" s="90"/>
      <c r="O101" s="51">
        <v>3.5</v>
      </c>
      <c r="P101" s="27">
        <f>IF(O101="H","I",IF(OR(O101="DC",O101="C",O101="V"),0,ROUND(SUMPRODUCT(G101:O101,$G$9:$O$9)/100,1)))</f>
        <v>3.7</v>
      </c>
      <c r="Q101" s="28" t="str">
        <f>IF(AND($P101&gt;=9,$P101&lt;=10),"A+","")&amp;IF(AND($P101&gt;=8.5,$P101&lt;=8.9),"A","")&amp;IF(AND($P101&gt;=8,$P101&lt;=8.4),"B+","")&amp;IF(AND($P101&gt;=7,$P101&lt;=7.9),"B","")&amp;IF(AND($P101&gt;=6.5,$P101&lt;=6.9),"C+","")&amp;IF(AND($P101&gt;=5.5,$P101&lt;=6.4),"C","")&amp;IF(AND($P101&gt;=5,$P101&lt;=5.4),"D+","")&amp;IF(AND($P101&gt;=4,$P101&lt;=4.9),"D","")&amp;IF(AND($P101&lt;4),"F","")</f>
        <v>F</v>
      </c>
      <c r="R101" s="29" t="str">
        <f>IF($P101&lt;4,"Kém",IF(AND($P101&gt;=4,$P101&lt;=5.4),"Trung bình yếu",IF(AND($P101&gt;=5.5,$P101&lt;=6.9),"Trung bình",IF(AND($P101&gt;=7,$P101&lt;=8.4),"Khá",IF(AND($P101&gt;=8.5,$P101&lt;=10),"Giỏi","")))))</f>
        <v>Kém</v>
      </c>
      <c r="S101" s="30" t="str">
        <f>IF(OR($G101=0,$H101=0,$I101=0,$J101=0),"Không đủ ĐKDT",IF(AND(O101=0,P101&gt;=4),"Không đạt",IF(O101="V", "Vắng", IF(O101="DC", "Đình chỉ thi",IF(O101="H", "Vắng có phép","")))))</f>
        <v/>
      </c>
      <c r="T101" s="31" t="str">
        <f t="array" ref="T101">IFERROR(VLOOKUP($C101&amp;$U101,CHOOSE({1,2},Data!$A$2:$A$5146&amp;Data!$B$2:$B$5146,Data!$C$2:$C$5146),2,0),"")</f>
        <v>202-A2</v>
      </c>
      <c r="U101" s="72" t="s">
        <v>3283</v>
      </c>
      <c r="V101" s="3" t="str">
        <f>IFERROR(LEFT($U101,LEN($U101)-3),"")</f>
        <v>ELE1319</v>
      </c>
      <c r="W101" s="3" t="str">
        <f>IFERROR(RIGHT($U101,2),"")</f>
        <v>10</v>
      </c>
      <c r="X101" s="53" t="str">
        <f>IF(S101="Không đủ ĐKDT","Học lại",IF(S101="Đình chỉ thi","Học lại",IF(AND(MID(F101,2,2)&lt;"12",S101="Vắng"),"Thi lại",IF(S101="Vắng có phép", "Thi lại",IF(AND((MID(F101,2,2)&lt;"12"),P101&lt;4.5),"Thi lại",IF(AND((MID(F101,2,2)&lt;"19"),P101&lt;4),"Học lại",IF(AND((MID(F101,2,2)&gt;"18"),P101&lt;4),"Thi lại",IF(AND(MID(F101,2,2)&gt;"18",O101=0),"Thi lại",IF(AND((MID(F101,2,2)&lt;"12"),O101=0),"Thi lại",IF(AND((MID(F101,2,2)&lt;"19"),(MID(F101,2,2)&gt;"11"),O101=0),"Học lại","Đạt"))))))))))</f>
        <v>Học lại</v>
      </c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</row>
    <row r="102" spans="1:39" ht="16.5" customHeight="1">
      <c r="A102" s="1">
        <v>93</v>
      </c>
      <c r="B102" s="21">
        <f>IF(LEN(C102=0),SUBTOTAL(3,$C$10:C102),"")</f>
        <v>93</v>
      </c>
      <c r="C102" s="22" t="s">
        <v>2691</v>
      </c>
      <c r="D102" s="23" t="s">
        <v>3511</v>
      </c>
      <c r="E102" s="24" t="s">
        <v>3512</v>
      </c>
      <c r="F102" s="22" t="s">
        <v>3407</v>
      </c>
      <c r="G102" s="25" t="s">
        <v>27</v>
      </c>
      <c r="H102" s="25">
        <v>2</v>
      </c>
      <c r="I102" s="25" t="s">
        <v>27</v>
      </c>
      <c r="J102" s="25">
        <v>2</v>
      </c>
      <c r="K102" s="32"/>
      <c r="L102" s="32"/>
      <c r="M102" s="32"/>
      <c r="N102" s="90"/>
      <c r="O102" s="51">
        <v>7</v>
      </c>
      <c r="P102" s="27">
        <f>IF(O102="H","I",IF(OR(O102="DC",O102="C",O102="V"),0,ROUND(SUMPRODUCT(G102:O102,$G$9:$O$9)/100,1)))</f>
        <v>5.5</v>
      </c>
      <c r="Q102" s="28" t="str">
        <f>IF(AND($P102&gt;=9,$P102&lt;=10),"A+","")&amp;IF(AND($P102&gt;=8.5,$P102&lt;=8.9),"A","")&amp;IF(AND($P102&gt;=8,$P102&lt;=8.4),"B+","")&amp;IF(AND($P102&gt;=7,$P102&lt;=7.9),"B","")&amp;IF(AND($P102&gt;=6.5,$P102&lt;=6.9),"C+","")&amp;IF(AND($P102&gt;=5.5,$P102&lt;=6.4),"C","")&amp;IF(AND($P102&gt;=5,$P102&lt;=5.4),"D+","")&amp;IF(AND($P102&gt;=4,$P102&lt;=4.9),"D","")&amp;IF(AND($P102&lt;4),"F","")</f>
        <v>C</v>
      </c>
      <c r="R102" s="29" t="str">
        <f>IF($P102&lt;4,"Kém",IF(AND($P102&gt;=4,$P102&lt;=5.4),"Trung bình yếu",IF(AND($P102&gt;=5.5,$P102&lt;=6.9),"Trung bình",IF(AND($P102&gt;=7,$P102&lt;=8.4),"Khá",IF(AND($P102&gt;=8.5,$P102&lt;=10),"Giỏi","")))))</f>
        <v>Trung bình</v>
      </c>
      <c r="S102" s="30" t="str">
        <f>IF(OR($G102=0,$H102=0,$I102=0,$J102=0),"Không đủ ĐKDT",IF(AND(O102=0,P102&gt;=4),"Không đạt",IF(O102="V", "Vắng", IF(O102="DC", "Đình chỉ thi",IF(O102="H", "Vắng có phép","")))))</f>
        <v/>
      </c>
      <c r="T102" s="31" t="str">
        <f t="array" ref="T102">IFERROR(VLOOKUP($C102&amp;$U102,CHOOSE({1,2},Data!$A$2:$A$5146&amp;Data!$B$2:$B$5146,Data!$C$2:$C$5146),2,0),"")</f>
        <v>202-A2</v>
      </c>
      <c r="U102" s="72" t="s">
        <v>3283</v>
      </c>
      <c r="V102" s="3" t="str">
        <f>IFERROR(LEFT($U102,LEN($U102)-3),"")</f>
        <v>ELE1319</v>
      </c>
      <c r="W102" s="3" t="str">
        <f>IFERROR(RIGHT($U102,2),"")</f>
        <v>10</v>
      </c>
      <c r="X102" s="53" t="str">
        <f>IF(S102="Không đủ ĐKDT","Học lại",IF(S102="Đình chỉ thi","Học lại",IF(AND(MID(F102,2,2)&lt;"12",S102="Vắng"),"Thi lại",IF(S102="Vắng có phép", "Thi lại",IF(AND((MID(F102,2,2)&lt;"12"),P102&lt;4.5),"Thi lại",IF(AND((MID(F102,2,2)&lt;"19"),P102&lt;4),"Học lại",IF(AND((MID(F102,2,2)&gt;"18"),P102&lt;4),"Thi lại",IF(AND(MID(F102,2,2)&gt;"18",O102=0),"Thi lại",IF(AND((MID(F102,2,2)&lt;"12"),O102=0),"Thi lại",IF(AND((MID(F102,2,2)&lt;"19"),(MID(F102,2,2)&gt;"11"),O102=0),"Học lại","Đạt"))))))))))</f>
        <v>Đạt</v>
      </c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</row>
    <row r="103" spans="1:39" ht="16.5" customHeight="1">
      <c r="A103" s="1">
        <v>94</v>
      </c>
      <c r="B103" s="21">
        <f>IF(LEN(C103=0),SUBTOTAL(3,$C$10:C103),"")</f>
        <v>94</v>
      </c>
      <c r="C103" s="22" t="s">
        <v>1989</v>
      </c>
      <c r="D103" s="23" t="s">
        <v>3513</v>
      </c>
      <c r="E103" s="24" t="s">
        <v>3514</v>
      </c>
      <c r="F103" s="22" t="s">
        <v>3425</v>
      </c>
      <c r="G103" s="25" t="s">
        <v>27</v>
      </c>
      <c r="H103" s="25">
        <v>4</v>
      </c>
      <c r="I103" s="25" t="s">
        <v>27</v>
      </c>
      <c r="J103" s="25">
        <v>4</v>
      </c>
      <c r="K103" s="32"/>
      <c r="L103" s="32"/>
      <c r="M103" s="32"/>
      <c r="N103" s="90"/>
      <c r="O103" s="51">
        <v>7</v>
      </c>
      <c r="P103" s="27">
        <f>IF(O103="H","I",IF(OR(O103="DC",O103="C",O103="V"),0,ROUND(SUMPRODUCT(G103:O103,$G$9:$O$9)/100,1)))</f>
        <v>6.1</v>
      </c>
      <c r="Q103" s="28" t="str">
        <f>IF(AND($P103&gt;=9,$P103&lt;=10),"A+","")&amp;IF(AND($P103&gt;=8.5,$P103&lt;=8.9),"A","")&amp;IF(AND($P103&gt;=8,$P103&lt;=8.4),"B+","")&amp;IF(AND($P103&gt;=7,$P103&lt;=7.9),"B","")&amp;IF(AND($P103&gt;=6.5,$P103&lt;=6.9),"C+","")&amp;IF(AND($P103&gt;=5.5,$P103&lt;=6.4),"C","")&amp;IF(AND($P103&gt;=5,$P103&lt;=5.4),"D+","")&amp;IF(AND($P103&gt;=4,$P103&lt;=4.9),"D","")&amp;IF(AND($P103&lt;4),"F","")</f>
        <v>C</v>
      </c>
      <c r="R103" s="29" t="str">
        <f>IF($P103&lt;4,"Kém",IF(AND($P103&gt;=4,$P103&lt;=5.4),"Trung bình yếu",IF(AND($P103&gt;=5.5,$P103&lt;=6.9),"Trung bình",IF(AND($P103&gt;=7,$P103&lt;=8.4),"Khá",IF(AND($P103&gt;=8.5,$P103&lt;=10),"Giỏi","")))))</f>
        <v>Trung bình</v>
      </c>
      <c r="S103" s="30" t="str">
        <f>IF(OR($G103=0,$H103=0,$I103=0,$J103=0),"Không đủ ĐKDT",IF(AND(O103=0,P103&gt;=4),"Không đạt",IF(O103="V", "Vắng", IF(O103="DC", "Đình chỉ thi",IF(O103="H", "Vắng có phép","")))))</f>
        <v/>
      </c>
      <c r="T103" s="31" t="str">
        <f t="array" ref="T103">IFERROR(VLOOKUP($C103&amp;$U103,CHOOSE({1,2},Data!$A$2:$A$5146&amp;Data!$B$2:$B$5146,Data!$C$2:$C$5146),2,0),"")</f>
        <v>202-A2</v>
      </c>
      <c r="U103" s="72" t="s">
        <v>3283</v>
      </c>
      <c r="V103" s="3" t="str">
        <f>IFERROR(LEFT($U103,LEN($U103)-3),"")</f>
        <v>ELE1319</v>
      </c>
      <c r="W103" s="3" t="str">
        <f>IFERROR(RIGHT($U103,2),"")</f>
        <v>10</v>
      </c>
      <c r="X103" s="53" t="str">
        <f>IF(S103="Không đủ ĐKDT","Học lại",IF(S103="Đình chỉ thi","Học lại",IF(AND(MID(F103,2,2)&lt;"12",S103="Vắng"),"Thi lại",IF(S103="Vắng có phép", "Thi lại",IF(AND((MID(F103,2,2)&lt;"12"),P103&lt;4.5),"Thi lại",IF(AND((MID(F103,2,2)&lt;"19"),P103&lt;4),"Học lại",IF(AND((MID(F103,2,2)&gt;"18"),P103&lt;4),"Thi lại",IF(AND(MID(F103,2,2)&gt;"18",O103=0),"Thi lại",IF(AND((MID(F103,2,2)&lt;"12"),O103=0),"Thi lại",IF(AND((MID(F103,2,2)&lt;"19"),(MID(F103,2,2)&gt;"11"),O103=0),"Học lại","Đạt"))))))))))</f>
        <v>Đạt</v>
      </c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</row>
    <row r="104" spans="1:39" ht="16.5" customHeight="1">
      <c r="A104" s="1">
        <v>95</v>
      </c>
      <c r="B104" s="21">
        <f>IF(LEN(C104=0),SUBTOTAL(3,$C$10:C104),"")</f>
        <v>95</v>
      </c>
      <c r="C104" s="22" t="s">
        <v>396</v>
      </c>
      <c r="D104" s="23" t="s">
        <v>3515</v>
      </c>
      <c r="E104" s="24" t="s">
        <v>3514</v>
      </c>
      <c r="F104" s="22" t="s">
        <v>3370</v>
      </c>
      <c r="G104" s="25" t="s">
        <v>27</v>
      </c>
      <c r="H104" s="25">
        <v>8</v>
      </c>
      <c r="I104" s="25" t="s">
        <v>27</v>
      </c>
      <c r="J104" s="25">
        <v>8</v>
      </c>
      <c r="K104" s="32"/>
      <c r="L104" s="32"/>
      <c r="M104" s="32"/>
      <c r="N104" s="90"/>
      <c r="O104" s="51">
        <v>7</v>
      </c>
      <c r="P104" s="27">
        <f>IF(O104="H","I",IF(OR(O104="DC",O104="C",O104="V"),0,ROUND(SUMPRODUCT(G104:O104,$G$9:$O$9)/100,1)))</f>
        <v>7.3</v>
      </c>
      <c r="Q104" s="28" t="str">
        <f>IF(AND($P104&gt;=9,$P104&lt;=10),"A+","")&amp;IF(AND($P104&gt;=8.5,$P104&lt;=8.9),"A","")&amp;IF(AND($P104&gt;=8,$P104&lt;=8.4),"B+","")&amp;IF(AND($P104&gt;=7,$P104&lt;=7.9),"B","")&amp;IF(AND($P104&gt;=6.5,$P104&lt;=6.9),"C+","")&amp;IF(AND($P104&gt;=5.5,$P104&lt;=6.4),"C","")&amp;IF(AND($P104&gt;=5,$P104&lt;=5.4),"D+","")&amp;IF(AND($P104&gt;=4,$P104&lt;=4.9),"D","")&amp;IF(AND($P104&lt;4),"F","")</f>
        <v>B</v>
      </c>
      <c r="R104" s="29" t="str">
        <f>IF($P104&lt;4,"Kém",IF(AND($P104&gt;=4,$P104&lt;=5.4),"Trung bình yếu",IF(AND($P104&gt;=5.5,$P104&lt;=6.9),"Trung bình",IF(AND($P104&gt;=7,$P104&lt;=8.4),"Khá",IF(AND($P104&gt;=8.5,$P104&lt;=10),"Giỏi","")))))</f>
        <v>Khá</v>
      </c>
      <c r="S104" s="30" t="str">
        <f>IF(OR($G104=0,$H104=0,$I104=0,$J104=0),"Không đủ ĐKDT",IF(AND(O104=0,P104&gt;=4),"Không đạt",IF(O104="V", "Vắng", IF(O104="DC", "Đình chỉ thi",IF(O104="H", "Vắng có phép","")))))</f>
        <v/>
      </c>
      <c r="T104" s="31" t="str">
        <f t="array" ref="T104">IFERROR(VLOOKUP($C104&amp;$U104,CHOOSE({1,2},Data!$A$2:$A$5146&amp;Data!$B$2:$B$5146,Data!$C$2:$C$5146),2,0),"")</f>
        <v>202-A2</v>
      </c>
      <c r="U104" s="72" t="s">
        <v>3283</v>
      </c>
      <c r="V104" s="3" t="str">
        <f>IFERROR(LEFT($U104,LEN($U104)-3),"")</f>
        <v>ELE1319</v>
      </c>
      <c r="W104" s="3" t="str">
        <f>IFERROR(RIGHT($U104,2),"")</f>
        <v>10</v>
      </c>
      <c r="X104" s="53" t="str">
        <f>IF(S104="Không đủ ĐKDT","Học lại",IF(S104="Đình chỉ thi","Học lại",IF(AND(MID(F104,2,2)&lt;"12",S104="Vắng"),"Thi lại",IF(S104="Vắng có phép", "Thi lại",IF(AND((MID(F104,2,2)&lt;"12"),P104&lt;4.5),"Thi lại",IF(AND((MID(F104,2,2)&lt;"19"),P104&lt;4),"Học lại",IF(AND((MID(F104,2,2)&gt;"18"),P104&lt;4),"Thi lại",IF(AND(MID(F104,2,2)&gt;"18",O104=0),"Thi lại",IF(AND((MID(F104,2,2)&lt;"12"),O104=0),"Thi lại",IF(AND((MID(F104,2,2)&lt;"19"),(MID(F104,2,2)&gt;"11"),O104=0),"Học lại","Đạt"))))))))))</f>
        <v>Đạt</v>
      </c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</row>
    <row r="105" spans="1:39" ht="16.5" customHeight="1">
      <c r="A105" s="1">
        <v>96</v>
      </c>
      <c r="B105" s="21">
        <f>IF(LEN(C105=0),SUBTOTAL(3,$C$10:C105),"")</f>
        <v>96</v>
      </c>
      <c r="C105" s="22" t="s">
        <v>1730</v>
      </c>
      <c r="D105" s="23" t="s">
        <v>3516</v>
      </c>
      <c r="E105" s="24" t="s">
        <v>3517</v>
      </c>
      <c r="F105" s="22" t="s">
        <v>3374</v>
      </c>
      <c r="G105" s="25" t="s">
        <v>27</v>
      </c>
      <c r="H105" s="25">
        <v>7</v>
      </c>
      <c r="I105" s="25" t="s">
        <v>27</v>
      </c>
      <c r="J105" s="25">
        <v>7</v>
      </c>
      <c r="K105" s="32"/>
      <c r="L105" s="32"/>
      <c r="M105" s="32"/>
      <c r="N105" s="90"/>
      <c r="O105" s="51">
        <v>6.5</v>
      </c>
      <c r="P105" s="27">
        <f>IF(O105="H","I",IF(OR(O105="DC",O105="C",O105="V"),0,ROUND(SUMPRODUCT(G105:O105,$G$9:$O$9)/100,1)))</f>
        <v>6.7</v>
      </c>
      <c r="Q105" s="28" t="str">
        <f>IF(AND($P105&gt;=9,$P105&lt;=10),"A+","")&amp;IF(AND($P105&gt;=8.5,$P105&lt;=8.9),"A","")&amp;IF(AND($P105&gt;=8,$P105&lt;=8.4),"B+","")&amp;IF(AND($P105&gt;=7,$P105&lt;=7.9),"B","")&amp;IF(AND($P105&gt;=6.5,$P105&lt;=6.9),"C+","")&amp;IF(AND($P105&gt;=5.5,$P105&lt;=6.4),"C","")&amp;IF(AND($P105&gt;=5,$P105&lt;=5.4),"D+","")&amp;IF(AND($P105&gt;=4,$P105&lt;=4.9),"D","")&amp;IF(AND($P105&lt;4),"F","")</f>
        <v>C+</v>
      </c>
      <c r="R105" s="29" t="str">
        <f>IF($P105&lt;4,"Kém",IF(AND($P105&gt;=4,$P105&lt;=5.4),"Trung bình yếu",IF(AND($P105&gt;=5.5,$P105&lt;=6.9),"Trung bình",IF(AND($P105&gt;=7,$P105&lt;=8.4),"Khá",IF(AND($P105&gt;=8.5,$P105&lt;=10),"Giỏi","")))))</f>
        <v>Trung bình</v>
      </c>
      <c r="S105" s="30" t="str">
        <f>IF(OR($G105=0,$H105=0,$I105=0,$J105=0),"Không đủ ĐKDT",IF(AND(O105=0,P105&gt;=4),"Không đạt",IF(O105="V", "Vắng", IF(O105="DC", "Đình chỉ thi",IF(O105="H", "Vắng có phép","")))))</f>
        <v/>
      </c>
      <c r="T105" s="31" t="str">
        <f t="array" ref="T105">IFERROR(VLOOKUP($C105&amp;$U105,CHOOSE({1,2},Data!$A$2:$A$5146&amp;Data!$B$2:$B$5146,Data!$C$2:$C$5146),2,0),"")</f>
        <v>202-A2</v>
      </c>
      <c r="U105" s="72" t="s">
        <v>3283</v>
      </c>
      <c r="V105" s="3" t="str">
        <f>IFERROR(LEFT($U105,LEN($U105)-3),"")</f>
        <v>ELE1319</v>
      </c>
      <c r="W105" s="3" t="str">
        <f>IFERROR(RIGHT($U105,2),"")</f>
        <v>10</v>
      </c>
      <c r="X105" s="53" t="str">
        <f>IF(S105="Không đủ ĐKDT","Học lại",IF(S105="Đình chỉ thi","Học lại",IF(AND(MID(F105,2,2)&lt;"12",S105="Vắng"),"Thi lại",IF(S105="Vắng có phép", "Thi lại",IF(AND((MID(F105,2,2)&lt;"12"),P105&lt;4.5),"Thi lại",IF(AND((MID(F105,2,2)&lt;"19"),P105&lt;4),"Học lại",IF(AND((MID(F105,2,2)&gt;"18"),P105&lt;4),"Thi lại",IF(AND(MID(F105,2,2)&gt;"18",O105=0),"Thi lại",IF(AND((MID(F105,2,2)&lt;"12"),O105=0),"Thi lại",IF(AND((MID(F105,2,2)&lt;"19"),(MID(F105,2,2)&gt;"11"),O105=0),"Học lại","Đạt"))))))))))</f>
        <v>Đạt</v>
      </c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</row>
    <row r="106" spans="1:39" ht="16.5" customHeight="1">
      <c r="A106" s="1">
        <v>97</v>
      </c>
      <c r="B106" s="21">
        <f>IF(LEN(C106=0),SUBTOTAL(3,$C$10:C106),"")</f>
        <v>97</v>
      </c>
      <c r="C106" s="22" t="s">
        <v>2938</v>
      </c>
      <c r="D106" s="23" t="s">
        <v>3412</v>
      </c>
      <c r="E106" s="24" t="s">
        <v>3518</v>
      </c>
      <c r="F106" s="22" t="s">
        <v>3372</v>
      </c>
      <c r="G106" s="25" t="s">
        <v>27</v>
      </c>
      <c r="H106" s="25">
        <v>7</v>
      </c>
      <c r="I106" s="25" t="s">
        <v>27</v>
      </c>
      <c r="J106" s="25">
        <v>7</v>
      </c>
      <c r="K106" s="32"/>
      <c r="L106" s="32"/>
      <c r="M106" s="32"/>
      <c r="N106" s="90"/>
      <c r="O106" s="51">
        <v>7.5</v>
      </c>
      <c r="P106" s="27">
        <f>IF(O106="H","I",IF(OR(O106="DC",O106="C",O106="V"),0,ROUND(SUMPRODUCT(G106:O106,$G$9:$O$9)/100,1)))</f>
        <v>7.4</v>
      </c>
      <c r="Q106" s="28" t="str">
        <f>IF(AND($P106&gt;=9,$P106&lt;=10),"A+","")&amp;IF(AND($P106&gt;=8.5,$P106&lt;=8.9),"A","")&amp;IF(AND($P106&gt;=8,$P106&lt;=8.4),"B+","")&amp;IF(AND($P106&gt;=7,$P106&lt;=7.9),"B","")&amp;IF(AND($P106&gt;=6.5,$P106&lt;=6.9),"C+","")&amp;IF(AND($P106&gt;=5.5,$P106&lt;=6.4),"C","")&amp;IF(AND($P106&gt;=5,$P106&lt;=5.4),"D+","")&amp;IF(AND($P106&gt;=4,$P106&lt;=4.9),"D","")&amp;IF(AND($P106&lt;4),"F","")</f>
        <v>B</v>
      </c>
      <c r="R106" s="29" t="str">
        <f>IF($P106&lt;4,"Kém",IF(AND($P106&gt;=4,$P106&lt;=5.4),"Trung bình yếu",IF(AND($P106&gt;=5.5,$P106&lt;=6.9),"Trung bình",IF(AND($P106&gt;=7,$P106&lt;=8.4),"Khá",IF(AND($P106&gt;=8.5,$P106&lt;=10),"Giỏi","")))))</f>
        <v>Khá</v>
      </c>
      <c r="S106" s="30" t="str">
        <f>IF(OR($G106=0,$H106=0,$I106=0,$J106=0),"Không đủ ĐKDT",IF(AND(O106=0,P106&gt;=4),"Không đạt",IF(O106="V", "Vắng", IF(O106="DC", "Đình chỉ thi",IF(O106="H", "Vắng có phép","")))))</f>
        <v/>
      </c>
      <c r="T106" s="31" t="str">
        <f t="array" ref="T106">IFERROR(VLOOKUP($C106&amp;$U106,CHOOSE({1,2},Data!$A$2:$A$5146&amp;Data!$B$2:$B$5146,Data!$C$2:$C$5146),2,0),"")</f>
        <v>202-A2</v>
      </c>
      <c r="U106" s="72" t="s">
        <v>3283</v>
      </c>
      <c r="V106" s="3" t="str">
        <f>IFERROR(LEFT($U106,LEN($U106)-3),"")</f>
        <v>ELE1319</v>
      </c>
      <c r="W106" s="3" t="str">
        <f>IFERROR(RIGHT($U106,2),"")</f>
        <v>10</v>
      </c>
      <c r="X106" s="53" t="str">
        <f>IF(S106="Không đủ ĐKDT","Học lại",IF(S106="Đình chỉ thi","Học lại",IF(AND(MID(F106,2,2)&lt;"12",S106="Vắng"),"Thi lại",IF(S106="Vắng có phép", "Thi lại",IF(AND((MID(F106,2,2)&lt;"12"),P106&lt;4.5),"Thi lại",IF(AND((MID(F106,2,2)&lt;"19"),P106&lt;4),"Học lại",IF(AND((MID(F106,2,2)&gt;"18"),P106&lt;4),"Thi lại",IF(AND(MID(F106,2,2)&gt;"18",O106=0),"Thi lại",IF(AND((MID(F106,2,2)&lt;"12"),O106=0),"Thi lại",IF(AND((MID(F106,2,2)&lt;"19"),(MID(F106,2,2)&gt;"11"),O106=0),"Học lại","Đạt"))))))))))</f>
        <v>Đạt</v>
      </c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</row>
    <row r="107" spans="1:39" ht="16.5" customHeight="1">
      <c r="A107" s="1">
        <v>98</v>
      </c>
      <c r="B107" s="21">
        <f>IF(LEN(C107=0),SUBTOTAL(3,$C$10:C107),"")</f>
        <v>98</v>
      </c>
      <c r="C107" s="22" t="s">
        <v>2626</v>
      </c>
      <c r="D107" s="23" t="s">
        <v>3415</v>
      </c>
      <c r="E107" s="24" t="s">
        <v>3519</v>
      </c>
      <c r="F107" s="22" t="s">
        <v>3368</v>
      </c>
      <c r="G107" s="25" t="s">
        <v>27</v>
      </c>
      <c r="H107" s="25">
        <v>8</v>
      </c>
      <c r="I107" s="25" t="s">
        <v>27</v>
      </c>
      <c r="J107" s="25">
        <v>8</v>
      </c>
      <c r="K107" s="32"/>
      <c r="L107" s="32"/>
      <c r="M107" s="32"/>
      <c r="N107" s="90"/>
      <c r="O107" s="51">
        <v>4</v>
      </c>
      <c r="P107" s="27">
        <f>IF(O107="H","I",IF(OR(O107="DC",O107="C",O107="V"),0,ROUND(SUMPRODUCT(G107:O107,$G$9:$O$9)/100,1)))</f>
        <v>5.2</v>
      </c>
      <c r="Q107" s="28" t="str">
        <f>IF(AND($P107&gt;=9,$P107&lt;=10),"A+","")&amp;IF(AND($P107&gt;=8.5,$P107&lt;=8.9),"A","")&amp;IF(AND($P107&gt;=8,$P107&lt;=8.4),"B+","")&amp;IF(AND($P107&gt;=7,$P107&lt;=7.9),"B","")&amp;IF(AND($P107&gt;=6.5,$P107&lt;=6.9),"C+","")&amp;IF(AND($P107&gt;=5.5,$P107&lt;=6.4),"C","")&amp;IF(AND($P107&gt;=5,$P107&lt;=5.4),"D+","")&amp;IF(AND($P107&gt;=4,$P107&lt;=4.9),"D","")&amp;IF(AND($P107&lt;4),"F","")</f>
        <v>D+</v>
      </c>
      <c r="R107" s="29" t="str">
        <f>IF($P107&lt;4,"Kém",IF(AND($P107&gt;=4,$P107&lt;=5.4),"Trung bình yếu",IF(AND($P107&gt;=5.5,$P107&lt;=6.9),"Trung bình",IF(AND($P107&gt;=7,$P107&lt;=8.4),"Khá",IF(AND($P107&gt;=8.5,$P107&lt;=10),"Giỏi","")))))</f>
        <v>Trung bình yếu</v>
      </c>
      <c r="S107" s="30" t="str">
        <f>IF(OR($G107=0,$H107=0,$I107=0,$J107=0),"Không đủ ĐKDT",IF(AND(O107=0,P107&gt;=4),"Không đạt",IF(O107="V", "Vắng", IF(O107="DC", "Đình chỉ thi",IF(O107="H", "Vắng có phép","")))))</f>
        <v/>
      </c>
      <c r="T107" s="31" t="str">
        <f t="array" ref="T107">IFERROR(VLOOKUP($C107&amp;$U107,CHOOSE({1,2},Data!$A$2:$A$5146&amp;Data!$B$2:$B$5146,Data!$C$2:$C$5146),2,0),"")</f>
        <v>202-A2</v>
      </c>
      <c r="U107" s="72" t="s">
        <v>3283</v>
      </c>
      <c r="V107" s="3" t="str">
        <f>IFERROR(LEFT($U107,LEN($U107)-3),"")</f>
        <v>ELE1319</v>
      </c>
      <c r="W107" s="3" t="str">
        <f>IFERROR(RIGHT($U107,2),"")</f>
        <v>10</v>
      </c>
      <c r="X107" s="53" t="str">
        <f>IF(S107="Không đủ ĐKDT","Học lại",IF(S107="Đình chỉ thi","Học lại",IF(AND(MID(F107,2,2)&lt;"12",S107="Vắng"),"Thi lại",IF(S107="Vắng có phép", "Thi lại",IF(AND((MID(F107,2,2)&lt;"12"),P107&lt;4.5),"Thi lại",IF(AND((MID(F107,2,2)&lt;"19"),P107&lt;4),"Học lại",IF(AND((MID(F107,2,2)&gt;"18"),P107&lt;4),"Thi lại",IF(AND(MID(F107,2,2)&gt;"18",O107=0),"Thi lại",IF(AND((MID(F107,2,2)&lt;"12"),O107=0),"Thi lại",IF(AND((MID(F107,2,2)&lt;"19"),(MID(F107,2,2)&gt;"11"),O107=0),"Học lại","Đạt"))))))))))</f>
        <v>Đạt</v>
      </c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</row>
    <row r="108" spans="1:39" ht="16.5" customHeight="1">
      <c r="A108" s="1">
        <v>99</v>
      </c>
      <c r="B108" s="21">
        <f>IF(LEN(C108=0),SUBTOTAL(3,$C$10:C108),"")</f>
        <v>99</v>
      </c>
      <c r="C108" s="22" t="s">
        <v>431</v>
      </c>
      <c r="D108" s="23" t="s">
        <v>3520</v>
      </c>
      <c r="E108" s="24" t="s">
        <v>3420</v>
      </c>
      <c r="F108" s="22" t="s">
        <v>3370</v>
      </c>
      <c r="G108" s="25" t="s">
        <v>27</v>
      </c>
      <c r="H108" s="25">
        <v>9</v>
      </c>
      <c r="I108" s="25" t="s">
        <v>27</v>
      </c>
      <c r="J108" s="25">
        <v>9</v>
      </c>
      <c r="K108" s="32"/>
      <c r="L108" s="32"/>
      <c r="M108" s="32"/>
      <c r="N108" s="90"/>
      <c r="O108" s="51">
        <v>7</v>
      </c>
      <c r="P108" s="27">
        <f>IF(O108="H","I",IF(OR(O108="DC",O108="C",O108="V"),0,ROUND(SUMPRODUCT(G108:O108,$G$9:$O$9)/100,1)))</f>
        <v>7.6</v>
      </c>
      <c r="Q108" s="28" t="str">
        <f>IF(AND($P108&gt;=9,$P108&lt;=10),"A+","")&amp;IF(AND($P108&gt;=8.5,$P108&lt;=8.9),"A","")&amp;IF(AND($P108&gt;=8,$P108&lt;=8.4),"B+","")&amp;IF(AND($P108&gt;=7,$P108&lt;=7.9),"B","")&amp;IF(AND($P108&gt;=6.5,$P108&lt;=6.9),"C+","")&amp;IF(AND($P108&gt;=5.5,$P108&lt;=6.4),"C","")&amp;IF(AND($P108&gt;=5,$P108&lt;=5.4),"D+","")&amp;IF(AND($P108&gt;=4,$P108&lt;=4.9),"D","")&amp;IF(AND($P108&lt;4),"F","")</f>
        <v>B</v>
      </c>
      <c r="R108" s="29" t="str">
        <f>IF($P108&lt;4,"Kém",IF(AND($P108&gt;=4,$P108&lt;=5.4),"Trung bình yếu",IF(AND($P108&gt;=5.5,$P108&lt;=6.9),"Trung bình",IF(AND($P108&gt;=7,$P108&lt;=8.4),"Khá",IF(AND($P108&gt;=8.5,$P108&lt;=10),"Giỏi","")))))</f>
        <v>Khá</v>
      </c>
      <c r="S108" s="30" t="str">
        <f>IF(OR($G108=0,$H108=0,$I108=0,$J108=0),"Không đủ ĐKDT",IF(AND(O108=0,P108&gt;=4),"Không đạt",IF(O108="V", "Vắng", IF(O108="DC", "Đình chỉ thi",IF(O108="H", "Vắng có phép","")))))</f>
        <v/>
      </c>
      <c r="T108" s="31" t="str">
        <f t="array" ref="T108">IFERROR(VLOOKUP($C108&amp;$U108,CHOOSE({1,2},Data!$A$2:$A$5146&amp;Data!$B$2:$B$5146,Data!$C$2:$C$5146),2,0),"")</f>
        <v>202-A2</v>
      </c>
      <c r="U108" s="72" t="s">
        <v>3283</v>
      </c>
      <c r="V108" s="3" t="str">
        <f>IFERROR(LEFT($U108,LEN($U108)-3),"")</f>
        <v>ELE1319</v>
      </c>
      <c r="W108" s="3" t="str">
        <f>IFERROR(RIGHT($U108,2),"")</f>
        <v>10</v>
      </c>
      <c r="X108" s="53" t="str">
        <f>IF(S108="Không đủ ĐKDT","Học lại",IF(S108="Đình chỉ thi","Học lại",IF(AND(MID(F108,2,2)&lt;"12",S108="Vắng"),"Thi lại",IF(S108="Vắng có phép", "Thi lại",IF(AND((MID(F108,2,2)&lt;"12"),P108&lt;4.5),"Thi lại",IF(AND((MID(F108,2,2)&lt;"19"),P108&lt;4),"Học lại",IF(AND((MID(F108,2,2)&gt;"18"),P108&lt;4),"Thi lại",IF(AND(MID(F108,2,2)&gt;"18",O108=0),"Thi lại",IF(AND((MID(F108,2,2)&lt;"12"),O108=0),"Thi lại",IF(AND((MID(F108,2,2)&lt;"19"),(MID(F108,2,2)&gt;"11"),O108=0),"Học lại","Đạt"))))))))))</f>
        <v>Đạt</v>
      </c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</row>
    <row r="109" spans="1:39" ht="16.5" customHeight="1">
      <c r="A109" s="1">
        <v>100</v>
      </c>
      <c r="B109" s="21">
        <f>IF(LEN(C109=0),SUBTOTAL(3,$C$10:C109),"")</f>
        <v>100</v>
      </c>
      <c r="C109" s="22" t="s">
        <v>1606</v>
      </c>
      <c r="D109" s="23" t="s">
        <v>3521</v>
      </c>
      <c r="E109" s="24" t="s">
        <v>3422</v>
      </c>
      <c r="F109" s="22" t="s">
        <v>3407</v>
      </c>
      <c r="G109" s="25" t="s">
        <v>27</v>
      </c>
      <c r="H109" s="25">
        <v>8</v>
      </c>
      <c r="I109" s="25" t="s">
        <v>27</v>
      </c>
      <c r="J109" s="25">
        <v>8</v>
      </c>
      <c r="K109" s="32"/>
      <c r="L109" s="32"/>
      <c r="M109" s="32"/>
      <c r="N109" s="90"/>
      <c r="O109" s="51">
        <v>7.5</v>
      </c>
      <c r="P109" s="27">
        <f>IF(O109="H","I",IF(OR(O109="DC",O109="C",O109="V"),0,ROUND(SUMPRODUCT(G109:O109,$G$9:$O$9)/100,1)))</f>
        <v>7.7</v>
      </c>
      <c r="Q109" s="28" t="str">
        <f>IF(AND($P109&gt;=9,$P109&lt;=10),"A+","")&amp;IF(AND($P109&gt;=8.5,$P109&lt;=8.9),"A","")&amp;IF(AND($P109&gt;=8,$P109&lt;=8.4),"B+","")&amp;IF(AND($P109&gt;=7,$P109&lt;=7.9),"B","")&amp;IF(AND($P109&gt;=6.5,$P109&lt;=6.9),"C+","")&amp;IF(AND($P109&gt;=5.5,$P109&lt;=6.4),"C","")&amp;IF(AND($P109&gt;=5,$P109&lt;=5.4),"D+","")&amp;IF(AND($P109&gt;=4,$P109&lt;=4.9),"D","")&amp;IF(AND($P109&lt;4),"F","")</f>
        <v>B</v>
      </c>
      <c r="R109" s="29" t="str">
        <f>IF($P109&lt;4,"Kém",IF(AND($P109&gt;=4,$P109&lt;=5.4),"Trung bình yếu",IF(AND($P109&gt;=5.5,$P109&lt;=6.9),"Trung bình",IF(AND($P109&gt;=7,$P109&lt;=8.4),"Khá",IF(AND($P109&gt;=8.5,$P109&lt;=10),"Giỏi","")))))</f>
        <v>Khá</v>
      </c>
      <c r="S109" s="30" t="str">
        <f>IF(OR($G109=0,$H109=0,$I109=0,$J109=0),"Không đủ ĐKDT",IF(AND(O109=0,P109&gt;=4),"Không đạt",IF(O109="V", "Vắng", IF(O109="DC", "Đình chỉ thi",IF(O109="H", "Vắng có phép","")))))</f>
        <v/>
      </c>
      <c r="T109" s="31" t="str">
        <f t="array" ref="T109">IFERROR(VLOOKUP($C109&amp;$U109,CHOOSE({1,2},Data!$A$2:$A$5146&amp;Data!$B$2:$B$5146,Data!$C$2:$C$5146),2,0),"")</f>
        <v>202-A2</v>
      </c>
      <c r="U109" s="72" t="s">
        <v>3283</v>
      </c>
      <c r="V109" s="3" t="str">
        <f>IFERROR(LEFT($U109,LEN($U109)-3),"")</f>
        <v>ELE1319</v>
      </c>
      <c r="W109" s="3" t="str">
        <f>IFERROR(RIGHT($U109,2),"")</f>
        <v>10</v>
      </c>
      <c r="X109" s="53" t="str">
        <f>IF(S109="Không đủ ĐKDT","Học lại",IF(S109="Đình chỉ thi","Học lại",IF(AND(MID(F109,2,2)&lt;"12",S109="Vắng"),"Thi lại",IF(S109="Vắng có phép", "Thi lại",IF(AND((MID(F109,2,2)&lt;"12"),P109&lt;4.5),"Thi lại",IF(AND((MID(F109,2,2)&lt;"19"),P109&lt;4),"Học lại",IF(AND((MID(F109,2,2)&gt;"18"),P109&lt;4),"Thi lại",IF(AND(MID(F109,2,2)&gt;"18",O109=0),"Thi lại",IF(AND((MID(F109,2,2)&lt;"12"),O109=0),"Thi lại",IF(AND((MID(F109,2,2)&lt;"19"),(MID(F109,2,2)&gt;"11"),O109=0),"Học lại","Đạt"))))))))))</f>
        <v>Đạt</v>
      </c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</row>
    <row r="110" spans="1:39" ht="16.5" customHeight="1">
      <c r="A110" s="1">
        <v>101</v>
      </c>
      <c r="B110" s="21">
        <f>IF(LEN(C110=0),SUBTOTAL(3,$C$10:C110),"")</f>
        <v>101</v>
      </c>
      <c r="C110" s="22" t="s">
        <v>383</v>
      </c>
      <c r="D110" s="23" t="s">
        <v>3522</v>
      </c>
      <c r="E110" s="24" t="s">
        <v>3422</v>
      </c>
      <c r="F110" s="22" t="s">
        <v>3370</v>
      </c>
      <c r="G110" s="25" t="s">
        <v>27</v>
      </c>
      <c r="H110" s="25">
        <v>7</v>
      </c>
      <c r="I110" s="25" t="s">
        <v>27</v>
      </c>
      <c r="J110" s="25">
        <v>7</v>
      </c>
      <c r="K110" s="32"/>
      <c r="L110" s="32"/>
      <c r="M110" s="32"/>
      <c r="N110" s="90"/>
      <c r="O110" s="51">
        <v>3</v>
      </c>
      <c r="P110" s="27">
        <f>IF(O110="H","I",IF(OR(O110="DC",O110="C",O110="V"),0,ROUND(SUMPRODUCT(G110:O110,$G$9:$O$9)/100,1)))</f>
        <v>4.2</v>
      </c>
      <c r="Q110" s="28" t="str">
        <f>IF(AND($P110&gt;=9,$P110&lt;=10),"A+","")&amp;IF(AND($P110&gt;=8.5,$P110&lt;=8.9),"A","")&amp;IF(AND($P110&gt;=8,$P110&lt;=8.4),"B+","")&amp;IF(AND($P110&gt;=7,$P110&lt;=7.9),"B","")&amp;IF(AND($P110&gt;=6.5,$P110&lt;=6.9),"C+","")&amp;IF(AND($P110&gt;=5.5,$P110&lt;=6.4),"C","")&amp;IF(AND($P110&gt;=5,$P110&lt;=5.4),"D+","")&amp;IF(AND($P110&gt;=4,$P110&lt;=4.9),"D","")&amp;IF(AND($P110&lt;4),"F","")</f>
        <v>D</v>
      </c>
      <c r="R110" s="29" t="str">
        <f>IF($P110&lt;4,"Kém",IF(AND($P110&gt;=4,$P110&lt;=5.4),"Trung bình yếu",IF(AND($P110&gt;=5.5,$P110&lt;=6.9),"Trung bình",IF(AND($P110&gt;=7,$P110&lt;=8.4),"Khá",IF(AND($P110&gt;=8.5,$P110&lt;=10),"Giỏi","")))))</f>
        <v>Trung bình yếu</v>
      </c>
      <c r="S110" s="30" t="str">
        <f>IF(OR($G110=0,$H110=0,$I110=0,$J110=0),"Không đủ ĐKDT",IF(AND(O110=0,P110&gt;=4),"Không đạt",IF(O110="V", "Vắng", IF(O110="DC", "Đình chỉ thi",IF(O110="H", "Vắng có phép","")))))</f>
        <v/>
      </c>
      <c r="T110" s="31" t="str">
        <f t="array" ref="T110">IFERROR(VLOOKUP($C110&amp;$U110,CHOOSE({1,2},Data!$A$2:$A$5146&amp;Data!$B$2:$B$5146,Data!$C$2:$C$5146),2,0),"")</f>
        <v>202-A2</v>
      </c>
      <c r="U110" s="72" t="s">
        <v>3283</v>
      </c>
      <c r="V110" s="3" t="str">
        <f>IFERROR(LEFT($U110,LEN($U110)-3),"")</f>
        <v>ELE1319</v>
      </c>
      <c r="W110" s="3" t="str">
        <f>IFERROR(RIGHT($U110,2),"")</f>
        <v>10</v>
      </c>
      <c r="X110" s="53" t="str">
        <f>IF(S110="Không đủ ĐKDT","Học lại",IF(S110="Đình chỉ thi","Học lại",IF(AND(MID(F110,2,2)&lt;"12",S110="Vắng"),"Thi lại",IF(S110="Vắng có phép", "Thi lại",IF(AND((MID(F110,2,2)&lt;"12"),P110&lt;4.5),"Thi lại",IF(AND((MID(F110,2,2)&lt;"19"),P110&lt;4),"Học lại",IF(AND((MID(F110,2,2)&gt;"18"),P110&lt;4),"Thi lại",IF(AND(MID(F110,2,2)&gt;"18",O110=0),"Thi lại",IF(AND((MID(F110,2,2)&lt;"12"),O110=0),"Thi lại",IF(AND((MID(F110,2,2)&lt;"19"),(MID(F110,2,2)&gt;"11"),O110=0),"Học lại","Đạt"))))))))))</f>
        <v>Đạt</v>
      </c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</row>
    <row r="111" spans="1:39" ht="16.5" customHeight="1">
      <c r="A111" s="1">
        <v>102</v>
      </c>
      <c r="B111" s="21">
        <f>IF(LEN(C111=0),SUBTOTAL(3,$C$10:C111),"")</f>
        <v>102</v>
      </c>
      <c r="C111" s="22" t="s">
        <v>2153</v>
      </c>
      <c r="D111" s="23" t="s">
        <v>3498</v>
      </c>
      <c r="E111" s="24" t="s">
        <v>3422</v>
      </c>
      <c r="F111" s="22" t="s">
        <v>3463</v>
      </c>
      <c r="G111" s="25" t="s">
        <v>27</v>
      </c>
      <c r="H111" s="25">
        <v>2</v>
      </c>
      <c r="I111" s="25" t="s">
        <v>27</v>
      </c>
      <c r="J111" s="25">
        <v>2</v>
      </c>
      <c r="K111" s="32"/>
      <c r="L111" s="32"/>
      <c r="M111" s="32"/>
      <c r="N111" s="90"/>
      <c r="O111" s="51" t="s">
        <v>4017</v>
      </c>
      <c r="P111" s="27">
        <f>IF(O111="H","I",IF(OR(O111="DC",O111="C",O111="V"),0,ROUND(SUMPRODUCT(G111:O111,$G$9:$O$9)/100,1)))</f>
        <v>0</v>
      </c>
      <c r="Q111" s="28" t="str">
        <f>IF(AND($P111&gt;=9,$P111&lt;=10),"A+","")&amp;IF(AND($P111&gt;=8.5,$P111&lt;=8.9),"A","")&amp;IF(AND($P111&gt;=8,$P111&lt;=8.4),"B+","")&amp;IF(AND($P111&gt;=7,$P111&lt;=7.9),"B","")&amp;IF(AND($P111&gt;=6.5,$P111&lt;=6.9),"C+","")&amp;IF(AND($P111&gt;=5.5,$P111&lt;=6.4),"C","")&amp;IF(AND($P111&gt;=5,$P111&lt;=5.4),"D+","")&amp;IF(AND($P111&gt;=4,$P111&lt;=4.9),"D","")&amp;IF(AND($P111&lt;4),"F","")</f>
        <v>F</v>
      </c>
      <c r="R111" s="29" t="str">
        <f>IF($P111&lt;4,"Kém",IF(AND($P111&gt;=4,$P111&lt;=5.4),"Trung bình yếu",IF(AND($P111&gt;=5.5,$P111&lt;=6.9),"Trung bình",IF(AND($P111&gt;=7,$P111&lt;=8.4),"Khá",IF(AND($P111&gt;=8.5,$P111&lt;=10),"Giỏi","")))))</f>
        <v>Kém</v>
      </c>
      <c r="S111" s="30" t="str">
        <f>IF(OR($G111=0,$H111=0,$I111=0,$J111=0),"Không đủ ĐKDT",IF(AND(O111=0,P111&gt;=4),"Không đạt",IF(O111="V", "Vắng", IF(O111="DC", "Đình chỉ thi",IF(O111="H", "Vắng có phép","")))))</f>
        <v>Vắng</v>
      </c>
      <c r="T111" s="31" t="str">
        <f t="array" ref="T111">IFERROR(VLOOKUP($C111&amp;$U111,CHOOSE({1,2},Data!$A$2:$A$5146&amp;Data!$B$2:$B$5146,Data!$C$2:$C$5146),2,0),"")</f>
        <v>705-A2</v>
      </c>
      <c r="U111" s="72" t="s">
        <v>3283</v>
      </c>
      <c r="V111" s="3" t="str">
        <f>IFERROR(LEFT($U111,LEN($U111)-3),"")</f>
        <v>ELE1319</v>
      </c>
      <c r="W111" s="3" t="str">
        <f>IFERROR(RIGHT($U111,2),"")</f>
        <v>10</v>
      </c>
      <c r="X111" s="53" t="str">
        <f>IF(S111="Không đủ ĐKDT","Học lại",IF(S111="Đình chỉ thi","Học lại",IF(AND(MID(F111,2,2)&lt;"12",S111="Vắng"),"Thi lại",IF(S111="Vắng có phép", "Thi lại",IF(AND((MID(F111,2,2)&lt;"12"),P111&lt;4.5),"Thi lại",IF(AND((MID(F111,2,2)&lt;"19"),P111&lt;4),"Học lại",IF(AND((MID(F111,2,2)&gt;"18"),P111&lt;4),"Thi lại",IF(AND(MID(F111,2,2)&gt;"18",O111=0),"Thi lại",IF(AND((MID(F111,2,2)&lt;"12"),O111=0),"Thi lại",IF(AND((MID(F111,2,2)&lt;"19"),(MID(F111,2,2)&gt;"11"),O111=0),"Học lại","Đạt"))))))))))</f>
        <v>Học lại</v>
      </c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</row>
    <row r="112" spans="1:39" ht="16.5" customHeight="1">
      <c r="A112" s="1">
        <v>103</v>
      </c>
      <c r="B112" s="21">
        <f>IF(LEN(C112=0),SUBTOTAL(3,$C$10:C112),"")</f>
        <v>103</v>
      </c>
      <c r="C112" s="22" t="s">
        <v>1848</v>
      </c>
      <c r="D112" s="23" t="s">
        <v>3523</v>
      </c>
      <c r="E112" s="24" t="s">
        <v>3422</v>
      </c>
      <c r="F112" s="22" t="s">
        <v>3391</v>
      </c>
      <c r="G112" s="25" t="s">
        <v>27</v>
      </c>
      <c r="H112" s="25">
        <v>3</v>
      </c>
      <c r="I112" s="25" t="s">
        <v>27</v>
      </c>
      <c r="J112" s="25">
        <v>3</v>
      </c>
      <c r="K112" s="32"/>
      <c r="L112" s="32"/>
      <c r="M112" s="32"/>
      <c r="N112" s="90"/>
      <c r="O112" s="51">
        <v>2</v>
      </c>
      <c r="P112" s="27">
        <f>IF(O112="H","I",IF(OR(O112="DC",O112="C",O112="V"),0,ROUND(SUMPRODUCT(G112:O112,$G$9:$O$9)/100,1)))</f>
        <v>2.2999999999999998</v>
      </c>
      <c r="Q112" s="28" t="str">
        <f>IF(AND($P112&gt;=9,$P112&lt;=10),"A+","")&amp;IF(AND($P112&gt;=8.5,$P112&lt;=8.9),"A","")&amp;IF(AND($P112&gt;=8,$P112&lt;=8.4),"B+","")&amp;IF(AND($P112&gt;=7,$P112&lt;=7.9),"B","")&amp;IF(AND($P112&gt;=6.5,$P112&lt;=6.9),"C+","")&amp;IF(AND($P112&gt;=5.5,$P112&lt;=6.4),"C","")&amp;IF(AND($P112&gt;=5,$P112&lt;=5.4),"D+","")&amp;IF(AND($P112&gt;=4,$P112&lt;=4.9),"D","")&amp;IF(AND($P112&lt;4),"F","")</f>
        <v>F</v>
      </c>
      <c r="R112" s="29" t="str">
        <f>IF($P112&lt;4,"Kém",IF(AND($P112&gt;=4,$P112&lt;=5.4),"Trung bình yếu",IF(AND($P112&gt;=5.5,$P112&lt;=6.9),"Trung bình",IF(AND($P112&gt;=7,$P112&lt;=8.4),"Khá",IF(AND($P112&gt;=8.5,$P112&lt;=10),"Giỏi","")))))</f>
        <v>Kém</v>
      </c>
      <c r="S112" s="30" t="str">
        <f>IF(OR($G112=0,$H112=0,$I112=0,$J112=0),"Không đủ ĐKDT",IF(AND(O112=0,P112&gt;=4),"Không đạt",IF(O112="V", "Vắng", IF(O112="DC", "Đình chỉ thi",IF(O112="H", "Vắng có phép","")))))</f>
        <v/>
      </c>
      <c r="T112" s="31" t="str">
        <f t="array" ref="T112">IFERROR(VLOOKUP($C112&amp;$U112,CHOOSE({1,2},Data!$A$2:$A$5146&amp;Data!$B$2:$B$5146,Data!$C$2:$C$5146),2,0),"")</f>
        <v>705-A2</v>
      </c>
      <c r="U112" s="72" t="s">
        <v>3283</v>
      </c>
      <c r="V112" s="3" t="str">
        <f>IFERROR(LEFT($U112,LEN($U112)-3),"")</f>
        <v>ELE1319</v>
      </c>
      <c r="W112" s="3" t="str">
        <f>IFERROR(RIGHT($U112,2),"")</f>
        <v>10</v>
      </c>
      <c r="X112" s="53" t="str">
        <f>IF(S112="Không đủ ĐKDT","Học lại",IF(S112="Đình chỉ thi","Học lại",IF(AND(MID(F112,2,2)&lt;"12",S112="Vắng"),"Thi lại",IF(S112="Vắng có phép", "Thi lại",IF(AND((MID(F112,2,2)&lt;"12"),P112&lt;4.5),"Thi lại",IF(AND((MID(F112,2,2)&lt;"19"),P112&lt;4),"Học lại",IF(AND((MID(F112,2,2)&gt;"18"),P112&lt;4),"Thi lại",IF(AND(MID(F112,2,2)&gt;"18",O112=0),"Thi lại",IF(AND((MID(F112,2,2)&lt;"12"),O112=0),"Thi lại",IF(AND((MID(F112,2,2)&lt;"19"),(MID(F112,2,2)&gt;"11"),O112=0),"Học lại","Đạt"))))))))))</f>
        <v>Học lại</v>
      </c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</row>
    <row r="113" spans="1:39" ht="16.5" customHeight="1">
      <c r="A113" s="1">
        <v>104</v>
      </c>
      <c r="B113" s="21">
        <f>IF(LEN(C113=0),SUBTOTAL(3,$C$10:C113),"")</f>
        <v>104</v>
      </c>
      <c r="C113" s="22" t="s">
        <v>432</v>
      </c>
      <c r="D113" s="23" t="s">
        <v>3468</v>
      </c>
      <c r="E113" s="24" t="s">
        <v>3422</v>
      </c>
      <c r="F113" s="22" t="s">
        <v>3398</v>
      </c>
      <c r="G113" s="25" t="s">
        <v>27</v>
      </c>
      <c r="H113" s="25">
        <v>8</v>
      </c>
      <c r="I113" s="25" t="s">
        <v>27</v>
      </c>
      <c r="J113" s="25">
        <v>8</v>
      </c>
      <c r="K113" s="32"/>
      <c r="L113" s="32"/>
      <c r="M113" s="32"/>
      <c r="N113" s="90"/>
      <c r="O113" s="51">
        <v>1</v>
      </c>
      <c r="P113" s="27">
        <f>IF(O113="H","I",IF(OR(O113="DC",O113="C",O113="V"),0,ROUND(SUMPRODUCT(G113:O113,$G$9:$O$9)/100,1)))</f>
        <v>3.1</v>
      </c>
      <c r="Q113" s="28" t="str">
        <f>IF(AND($P113&gt;=9,$P113&lt;=10),"A+","")&amp;IF(AND($P113&gt;=8.5,$P113&lt;=8.9),"A","")&amp;IF(AND($P113&gt;=8,$P113&lt;=8.4),"B+","")&amp;IF(AND($P113&gt;=7,$P113&lt;=7.9),"B","")&amp;IF(AND($P113&gt;=6.5,$P113&lt;=6.9),"C+","")&amp;IF(AND($P113&gt;=5.5,$P113&lt;=6.4),"C","")&amp;IF(AND($P113&gt;=5,$P113&lt;=5.4),"D+","")&amp;IF(AND($P113&gt;=4,$P113&lt;=4.9),"D","")&amp;IF(AND($P113&lt;4),"F","")</f>
        <v>F</v>
      </c>
      <c r="R113" s="29" t="str">
        <f>IF($P113&lt;4,"Kém",IF(AND($P113&gt;=4,$P113&lt;=5.4),"Trung bình yếu",IF(AND($P113&gt;=5.5,$P113&lt;=6.9),"Trung bình",IF(AND($P113&gt;=7,$P113&lt;=8.4),"Khá",IF(AND($P113&gt;=8.5,$P113&lt;=10),"Giỏi","")))))</f>
        <v>Kém</v>
      </c>
      <c r="S113" s="30" t="str">
        <f>IF(OR($G113=0,$H113=0,$I113=0,$J113=0),"Không đủ ĐKDT",IF(AND(O113=0,P113&gt;=4),"Không đạt",IF(O113="V", "Vắng", IF(O113="DC", "Đình chỉ thi",IF(O113="H", "Vắng có phép","")))))</f>
        <v/>
      </c>
      <c r="T113" s="31" t="str">
        <f t="array" ref="T113">IFERROR(VLOOKUP($C113&amp;$U113,CHOOSE({1,2},Data!$A$2:$A$5146&amp;Data!$B$2:$B$5146,Data!$C$2:$C$5146),2,0),"")</f>
        <v>705-A2</v>
      </c>
      <c r="U113" s="72" t="s">
        <v>3283</v>
      </c>
      <c r="V113" s="3" t="str">
        <f>IFERROR(LEFT($U113,LEN($U113)-3),"")</f>
        <v>ELE1319</v>
      </c>
      <c r="W113" s="3" t="str">
        <f>IFERROR(RIGHT($U113,2),"")</f>
        <v>10</v>
      </c>
      <c r="X113" s="53" t="str">
        <f>IF(S113="Không đủ ĐKDT","Học lại",IF(S113="Đình chỉ thi","Học lại",IF(AND(MID(F113,2,2)&lt;"12",S113="Vắng"),"Thi lại",IF(S113="Vắng có phép", "Thi lại",IF(AND((MID(F113,2,2)&lt;"12"),P113&lt;4.5),"Thi lại",IF(AND((MID(F113,2,2)&lt;"19"),P113&lt;4),"Học lại",IF(AND((MID(F113,2,2)&gt;"18"),P113&lt;4),"Thi lại",IF(AND(MID(F113,2,2)&gt;"18",O113=0),"Thi lại",IF(AND((MID(F113,2,2)&lt;"12"),O113=0),"Thi lại",IF(AND((MID(F113,2,2)&lt;"19"),(MID(F113,2,2)&gt;"11"),O113=0),"Học lại","Đạt"))))))))))</f>
        <v>Học lại</v>
      </c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</row>
    <row r="114" spans="1:39" ht="16.5" customHeight="1">
      <c r="A114" s="1">
        <v>105</v>
      </c>
      <c r="B114" s="21">
        <f>IF(LEN(C114=0),SUBTOTAL(3,$C$10:C114),"")</f>
        <v>105</v>
      </c>
      <c r="C114" s="22" t="s">
        <v>2034</v>
      </c>
      <c r="D114" s="23" t="s">
        <v>3524</v>
      </c>
      <c r="E114" s="24" t="s">
        <v>3427</v>
      </c>
      <c r="F114" s="22" t="s">
        <v>3407</v>
      </c>
      <c r="G114" s="25" t="s">
        <v>27</v>
      </c>
      <c r="H114" s="25">
        <v>5</v>
      </c>
      <c r="I114" s="25" t="s">
        <v>27</v>
      </c>
      <c r="J114" s="25">
        <v>5</v>
      </c>
      <c r="K114" s="32"/>
      <c r="L114" s="32"/>
      <c r="M114" s="32"/>
      <c r="N114" s="90"/>
      <c r="O114" s="51">
        <v>4</v>
      </c>
      <c r="P114" s="27">
        <f>IF(O114="H","I",IF(OR(O114="DC",O114="C",O114="V"),0,ROUND(SUMPRODUCT(G114:O114,$G$9:$O$9)/100,1)))</f>
        <v>4.3</v>
      </c>
      <c r="Q114" s="28" t="str">
        <f>IF(AND($P114&gt;=9,$P114&lt;=10),"A+","")&amp;IF(AND($P114&gt;=8.5,$P114&lt;=8.9),"A","")&amp;IF(AND($P114&gt;=8,$P114&lt;=8.4),"B+","")&amp;IF(AND($P114&gt;=7,$P114&lt;=7.9),"B","")&amp;IF(AND($P114&gt;=6.5,$P114&lt;=6.9),"C+","")&amp;IF(AND($P114&gt;=5.5,$P114&lt;=6.4),"C","")&amp;IF(AND($P114&gt;=5,$P114&lt;=5.4),"D+","")&amp;IF(AND($P114&gt;=4,$P114&lt;=4.9),"D","")&amp;IF(AND($P114&lt;4),"F","")</f>
        <v>D</v>
      </c>
      <c r="R114" s="29" t="str">
        <f>IF($P114&lt;4,"Kém",IF(AND($P114&gt;=4,$P114&lt;=5.4),"Trung bình yếu",IF(AND($P114&gt;=5.5,$P114&lt;=6.9),"Trung bình",IF(AND($P114&gt;=7,$P114&lt;=8.4),"Khá",IF(AND($P114&gt;=8.5,$P114&lt;=10),"Giỏi","")))))</f>
        <v>Trung bình yếu</v>
      </c>
      <c r="S114" s="30" t="str">
        <f>IF(OR($G114=0,$H114=0,$I114=0,$J114=0),"Không đủ ĐKDT",IF(AND(O114=0,P114&gt;=4),"Không đạt",IF(O114="V", "Vắng", IF(O114="DC", "Đình chỉ thi",IF(O114="H", "Vắng có phép","")))))</f>
        <v/>
      </c>
      <c r="T114" s="31" t="str">
        <f t="array" ref="T114">IFERROR(VLOOKUP($C114&amp;$U114,CHOOSE({1,2},Data!$A$2:$A$5146&amp;Data!$B$2:$B$5146,Data!$C$2:$C$5146),2,0),"")</f>
        <v>705-A2</v>
      </c>
      <c r="U114" s="72" t="s">
        <v>3283</v>
      </c>
      <c r="V114" s="3" t="str">
        <f>IFERROR(LEFT($U114,LEN($U114)-3),"")</f>
        <v>ELE1319</v>
      </c>
      <c r="W114" s="3" t="str">
        <f>IFERROR(RIGHT($U114,2),"")</f>
        <v>10</v>
      </c>
      <c r="X114" s="53" t="str">
        <f>IF(S114="Không đủ ĐKDT","Học lại",IF(S114="Đình chỉ thi","Học lại",IF(AND(MID(F114,2,2)&lt;"12",S114="Vắng"),"Thi lại",IF(S114="Vắng có phép", "Thi lại",IF(AND((MID(F114,2,2)&lt;"12"),P114&lt;4.5),"Thi lại",IF(AND((MID(F114,2,2)&lt;"19"),P114&lt;4),"Học lại",IF(AND((MID(F114,2,2)&gt;"18"),P114&lt;4),"Thi lại",IF(AND(MID(F114,2,2)&gt;"18",O114=0),"Thi lại",IF(AND((MID(F114,2,2)&lt;"12"),O114=0),"Thi lại",IF(AND((MID(F114,2,2)&lt;"19"),(MID(F114,2,2)&gt;"11"),O114=0),"Học lại","Đạt"))))))))))</f>
        <v>Đạt</v>
      </c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</row>
    <row r="115" spans="1:39" ht="16.5" customHeight="1">
      <c r="A115" s="1">
        <v>106</v>
      </c>
      <c r="B115" s="21">
        <f>IF(LEN(C115=0),SUBTOTAL(3,$C$10:C115),"")</f>
        <v>106</v>
      </c>
      <c r="C115" s="22" t="s">
        <v>2870</v>
      </c>
      <c r="D115" s="23" t="s">
        <v>3525</v>
      </c>
      <c r="E115" s="24" t="s">
        <v>3427</v>
      </c>
      <c r="F115" s="22" t="s">
        <v>3425</v>
      </c>
      <c r="G115" s="25" t="s">
        <v>27</v>
      </c>
      <c r="H115" s="25">
        <v>7</v>
      </c>
      <c r="I115" s="25" t="s">
        <v>27</v>
      </c>
      <c r="J115" s="25">
        <v>7</v>
      </c>
      <c r="K115" s="32"/>
      <c r="L115" s="32"/>
      <c r="M115" s="32"/>
      <c r="N115" s="90"/>
      <c r="O115" s="51">
        <v>7.5</v>
      </c>
      <c r="P115" s="27">
        <f>IF(O115="H","I",IF(OR(O115="DC",O115="C",O115="V"),0,ROUND(SUMPRODUCT(G115:O115,$G$9:$O$9)/100,1)))</f>
        <v>7.4</v>
      </c>
      <c r="Q115" s="28" t="str">
        <f>IF(AND($P115&gt;=9,$P115&lt;=10),"A+","")&amp;IF(AND($P115&gt;=8.5,$P115&lt;=8.9),"A","")&amp;IF(AND($P115&gt;=8,$P115&lt;=8.4),"B+","")&amp;IF(AND($P115&gt;=7,$P115&lt;=7.9),"B","")&amp;IF(AND($P115&gt;=6.5,$P115&lt;=6.9),"C+","")&amp;IF(AND($P115&gt;=5.5,$P115&lt;=6.4),"C","")&amp;IF(AND($P115&gt;=5,$P115&lt;=5.4),"D+","")&amp;IF(AND($P115&gt;=4,$P115&lt;=4.9),"D","")&amp;IF(AND($P115&lt;4),"F","")</f>
        <v>B</v>
      </c>
      <c r="R115" s="29" t="str">
        <f>IF($P115&lt;4,"Kém",IF(AND($P115&gt;=4,$P115&lt;=5.4),"Trung bình yếu",IF(AND($P115&gt;=5.5,$P115&lt;=6.9),"Trung bình",IF(AND($P115&gt;=7,$P115&lt;=8.4),"Khá",IF(AND($P115&gt;=8.5,$P115&lt;=10),"Giỏi","")))))</f>
        <v>Khá</v>
      </c>
      <c r="S115" s="30" t="str">
        <f>IF(OR($G115=0,$H115=0,$I115=0,$J115=0),"Không đủ ĐKDT",IF(AND(O115=0,P115&gt;=4),"Không đạt",IF(O115="V", "Vắng", IF(O115="DC", "Đình chỉ thi",IF(O115="H", "Vắng có phép","")))))</f>
        <v/>
      </c>
      <c r="T115" s="31" t="str">
        <f t="array" ref="T115">IFERROR(VLOOKUP($C115&amp;$U115,CHOOSE({1,2},Data!$A$2:$A$5146&amp;Data!$B$2:$B$5146,Data!$C$2:$C$5146),2,0),"")</f>
        <v>705-A2</v>
      </c>
      <c r="U115" s="72" t="s">
        <v>3283</v>
      </c>
      <c r="V115" s="3" t="str">
        <f>IFERROR(LEFT($U115,LEN($U115)-3),"")</f>
        <v>ELE1319</v>
      </c>
      <c r="W115" s="3" t="str">
        <f>IFERROR(RIGHT($U115,2),"")</f>
        <v>10</v>
      </c>
      <c r="X115" s="53" t="str">
        <f>IF(S115="Không đủ ĐKDT","Học lại",IF(S115="Đình chỉ thi","Học lại",IF(AND(MID(F115,2,2)&lt;"12",S115="Vắng"),"Thi lại",IF(S115="Vắng có phép", "Thi lại",IF(AND((MID(F115,2,2)&lt;"12"),P115&lt;4.5),"Thi lại",IF(AND((MID(F115,2,2)&lt;"19"),P115&lt;4),"Học lại",IF(AND((MID(F115,2,2)&gt;"18"),P115&lt;4),"Thi lại",IF(AND(MID(F115,2,2)&gt;"18",O115=0),"Thi lại",IF(AND((MID(F115,2,2)&lt;"12"),O115=0),"Thi lại",IF(AND((MID(F115,2,2)&lt;"19"),(MID(F115,2,2)&gt;"11"),O115=0),"Học lại","Đạt"))))))))))</f>
        <v>Đạt</v>
      </c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</row>
    <row r="116" spans="1:39" ht="16.5" customHeight="1">
      <c r="A116" s="1">
        <v>107</v>
      </c>
      <c r="B116" s="21">
        <f>IF(LEN(C116=0),SUBTOTAL(3,$C$10:C116),"")</f>
        <v>107</v>
      </c>
      <c r="C116" s="22" t="s">
        <v>2871</v>
      </c>
      <c r="D116" s="23" t="s">
        <v>3526</v>
      </c>
      <c r="E116" s="24" t="s">
        <v>3527</v>
      </c>
      <c r="F116" s="22" t="s">
        <v>3384</v>
      </c>
      <c r="G116" s="25" t="s">
        <v>27</v>
      </c>
      <c r="H116" s="25">
        <v>7</v>
      </c>
      <c r="I116" s="25" t="s">
        <v>27</v>
      </c>
      <c r="J116" s="25">
        <v>7</v>
      </c>
      <c r="K116" s="32"/>
      <c r="L116" s="32"/>
      <c r="M116" s="32"/>
      <c r="N116" s="90"/>
      <c r="O116" s="51">
        <v>5</v>
      </c>
      <c r="P116" s="27">
        <f>IF(O116="H","I",IF(OR(O116="DC",O116="C",O116="V"),0,ROUND(SUMPRODUCT(G116:O116,$G$9:$O$9)/100,1)))</f>
        <v>5.6</v>
      </c>
      <c r="Q116" s="28" t="str">
        <f>IF(AND($P116&gt;=9,$P116&lt;=10),"A+","")&amp;IF(AND($P116&gt;=8.5,$P116&lt;=8.9),"A","")&amp;IF(AND($P116&gt;=8,$P116&lt;=8.4),"B+","")&amp;IF(AND($P116&gt;=7,$P116&lt;=7.9),"B","")&amp;IF(AND($P116&gt;=6.5,$P116&lt;=6.9),"C+","")&amp;IF(AND($P116&gt;=5.5,$P116&lt;=6.4),"C","")&amp;IF(AND($P116&gt;=5,$P116&lt;=5.4),"D+","")&amp;IF(AND($P116&gt;=4,$P116&lt;=4.9),"D","")&amp;IF(AND($P116&lt;4),"F","")</f>
        <v>C</v>
      </c>
      <c r="R116" s="29" t="str">
        <f>IF($P116&lt;4,"Kém",IF(AND($P116&gt;=4,$P116&lt;=5.4),"Trung bình yếu",IF(AND($P116&gt;=5.5,$P116&lt;=6.9),"Trung bình",IF(AND($P116&gt;=7,$P116&lt;=8.4),"Khá",IF(AND($P116&gt;=8.5,$P116&lt;=10),"Giỏi","")))))</f>
        <v>Trung bình</v>
      </c>
      <c r="S116" s="30" t="str">
        <f>IF(OR($G116=0,$H116=0,$I116=0,$J116=0),"Không đủ ĐKDT",IF(AND(O116=0,P116&gt;=4),"Không đạt",IF(O116="V", "Vắng", IF(O116="DC", "Đình chỉ thi",IF(O116="H", "Vắng có phép","")))))</f>
        <v/>
      </c>
      <c r="T116" s="31" t="str">
        <f t="array" ref="T116">IFERROR(VLOOKUP($C116&amp;$U116,CHOOSE({1,2},Data!$A$2:$A$5146&amp;Data!$B$2:$B$5146,Data!$C$2:$C$5146),2,0),"")</f>
        <v>705-A2</v>
      </c>
      <c r="U116" s="72" t="s">
        <v>3283</v>
      </c>
      <c r="V116" s="3" t="str">
        <f>IFERROR(LEFT($U116,LEN($U116)-3),"")</f>
        <v>ELE1319</v>
      </c>
      <c r="W116" s="3" t="str">
        <f>IFERROR(RIGHT($U116,2),"")</f>
        <v>10</v>
      </c>
      <c r="X116" s="53" t="str">
        <f>IF(S116="Không đủ ĐKDT","Học lại",IF(S116="Đình chỉ thi","Học lại",IF(AND(MID(F116,2,2)&lt;"12",S116="Vắng"),"Thi lại",IF(S116="Vắng có phép", "Thi lại",IF(AND((MID(F116,2,2)&lt;"12"),P116&lt;4.5),"Thi lại",IF(AND((MID(F116,2,2)&lt;"19"),P116&lt;4),"Học lại",IF(AND((MID(F116,2,2)&gt;"18"),P116&lt;4),"Thi lại",IF(AND(MID(F116,2,2)&gt;"18",O116=0),"Thi lại",IF(AND((MID(F116,2,2)&lt;"12"),O116=0),"Thi lại",IF(AND((MID(F116,2,2)&lt;"19"),(MID(F116,2,2)&gt;"11"),O116=0),"Học lại","Đạt"))))))))))</f>
        <v>Đạt</v>
      </c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</row>
    <row r="117" spans="1:39" ht="16.5" customHeight="1">
      <c r="A117" s="1">
        <v>108</v>
      </c>
      <c r="B117" s="21">
        <f>IF(LEN(C117=0),SUBTOTAL(3,$C$10:C117),"")</f>
        <v>108</v>
      </c>
      <c r="C117" s="22" t="s">
        <v>2964</v>
      </c>
      <c r="D117" s="23" t="s">
        <v>3415</v>
      </c>
      <c r="E117" s="24" t="s">
        <v>3434</v>
      </c>
      <c r="F117" s="22" t="s">
        <v>3384</v>
      </c>
      <c r="G117" s="25" t="s">
        <v>27</v>
      </c>
      <c r="H117" s="25">
        <v>0</v>
      </c>
      <c r="I117" s="25" t="s">
        <v>27</v>
      </c>
      <c r="J117" s="25">
        <v>0</v>
      </c>
      <c r="K117" s="32"/>
      <c r="L117" s="32"/>
      <c r="M117" s="32"/>
      <c r="N117" s="90"/>
      <c r="O117" s="51" t="s">
        <v>4016</v>
      </c>
      <c r="P117" s="27">
        <f>IF(O117="H","I",IF(OR(O117="DC",O117="C",O117="V"),0,ROUND(SUMPRODUCT(G117:O117,$G$9:$O$9)/100,1)))</f>
        <v>0</v>
      </c>
      <c r="Q117" s="28" t="str">
        <f>IF(AND($P117&gt;=9,$P117&lt;=10),"A+","")&amp;IF(AND($P117&gt;=8.5,$P117&lt;=8.9),"A","")&amp;IF(AND($P117&gt;=8,$P117&lt;=8.4),"B+","")&amp;IF(AND($P117&gt;=7,$P117&lt;=7.9),"B","")&amp;IF(AND($P117&gt;=6.5,$P117&lt;=6.9),"C+","")&amp;IF(AND($P117&gt;=5.5,$P117&lt;=6.4),"C","")&amp;IF(AND($P117&gt;=5,$P117&lt;=5.4),"D+","")&amp;IF(AND($P117&gt;=4,$P117&lt;=4.9),"D","")&amp;IF(AND($P117&lt;4),"F","")</f>
        <v>F</v>
      </c>
      <c r="R117" s="29" t="str">
        <f>IF($P117&lt;4,"Kém",IF(AND($P117&gt;=4,$P117&lt;=5.4),"Trung bình yếu",IF(AND($P117&gt;=5.5,$P117&lt;=6.9),"Trung bình",IF(AND($P117&gt;=7,$P117&lt;=8.4),"Khá",IF(AND($P117&gt;=8.5,$P117&lt;=10),"Giỏi","")))))</f>
        <v>Kém</v>
      </c>
      <c r="S117" s="30" t="str">
        <f>IF(OR($G117=0,$H117=0,$I117=0,$J117=0),"Không đủ ĐKDT",IF(AND(O117=0,P117&gt;=4),"Không đạt",IF(O117="V", "Vắng", IF(O117="DC", "Đình chỉ thi",IF(O117="H", "Vắng có phép","")))))</f>
        <v>Không đủ ĐKDT</v>
      </c>
      <c r="T117" s="31" t="str">
        <f t="array" ref="T117">IFERROR(VLOOKUP($C117&amp;$U117,CHOOSE({1,2},Data!$A$2:$A$5146&amp;Data!$B$2:$B$5146,Data!$C$2:$C$5146),2,0),"")</f>
        <v>705-A2</v>
      </c>
      <c r="U117" s="72" t="s">
        <v>3283</v>
      </c>
      <c r="V117" s="3" t="str">
        <f>IFERROR(LEFT($U117,LEN($U117)-3),"")</f>
        <v>ELE1319</v>
      </c>
      <c r="W117" s="3" t="str">
        <f>IFERROR(RIGHT($U117,2),"")</f>
        <v>10</v>
      </c>
      <c r="X117" s="53" t="str">
        <f>IF(S117="Không đủ ĐKDT","Học lại",IF(S117="Đình chỉ thi","Học lại",IF(AND(MID(F117,2,2)&lt;"12",S117="Vắng"),"Thi lại",IF(S117="Vắng có phép", "Thi lại",IF(AND((MID(F117,2,2)&lt;"12"),P117&lt;4.5),"Thi lại",IF(AND((MID(F117,2,2)&lt;"19"),P117&lt;4),"Học lại",IF(AND((MID(F117,2,2)&gt;"18"),P117&lt;4),"Thi lại",IF(AND(MID(F117,2,2)&gt;"18",O117=0),"Thi lại",IF(AND((MID(F117,2,2)&lt;"12"),O117=0),"Thi lại",IF(AND((MID(F117,2,2)&lt;"19"),(MID(F117,2,2)&gt;"11"),O117=0),"Học lại","Đạt"))))))))))</f>
        <v>Học lại</v>
      </c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</row>
    <row r="118" spans="1:39" ht="16.5" customHeight="1">
      <c r="A118" s="1">
        <v>109</v>
      </c>
      <c r="B118" s="21">
        <f>IF(LEN(C118=0),SUBTOTAL(3,$C$10:C118),"")</f>
        <v>109</v>
      </c>
      <c r="C118" s="22" t="s">
        <v>1734</v>
      </c>
      <c r="D118" s="23" t="s">
        <v>3528</v>
      </c>
      <c r="E118" s="24" t="s">
        <v>3529</v>
      </c>
      <c r="F118" s="22" t="s">
        <v>3372</v>
      </c>
      <c r="G118" s="25" t="s">
        <v>27</v>
      </c>
      <c r="H118" s="25">
        <v>7</v>
      </c>
      <c r="I118" s="25" t="s">
        <v>27</v>
      </c>
      <c r="J118" s="25">
        <v>7</v>
      </c>
      <c r="K118" s="32"/>
      <c r="L118" s="32"/>
      <c r="M118" s="32"/>
      <c r="N118" s="90"/>
      <c r="O118" s="51">
        <v>2</v>
      </c>
      <c r="P118" s="27">
        <f>IF(O118="H","I",IF(OR(O118="DC",O118="C",O118="V"),0,ROUND(SUMPRODUCT(G118:O118,$G$9:$O$9)/100,1)))</f>
        <v>3.5</v>
      </c>
      <c r="Q118" s="28" t="str">
        <f>IF(AND($P118&gt;=9,$P118&lt;=10),"A+","")&amp;IF(AND($P118&gt;=8.5,$P118&lt;=8.9),"A","")&amp;IF(AND($P118&gt;=8,$P118&lt;=8.4),"B+","")&amp;IF(AND($P118&gt;=7,$P118&lt;=7.9),"B","")&amp;IF(AND($P118&gt;=6.5,$P118&lt;=6.9),"C+","")&amp;IF(AND($P118&gt;=5.5,$P118&lt;=6.4),"C","")&amp;IF(AND($P118&gt;=5,$P118&lt;=5.4),"D+","")&amp;IF(AND($P118&gt;=4,$P118&lt;=4.9),"D","")&amp;IF(AND($P118&lt;4),"F","")</f>
        <v>F</v>
      </c>
      <c r="R118" s="29" t="str">
        <f>IF($P118&lt;4,"Kém",IF(AND($P118&gt;=4,$P118&lt;=5.4),"Trung bình yếu",IF(AND($P118&gt;=5.5,$P118&lt;=6.9),"Trung bình",IF(AND($P118&gt;=7,$P118&lt;=8.4),"Khá",IF(AND($P118&gt;=8.5,$P118&lt;=10),"Giỏi","")))))</f>
        <v>Kém</v>
      </c>
      <c r="S118" s="30" t="str">
        <f>IF(OR($G118=0,$H118=0,$I118=0,$J118=0),"Không đủ ĐKDT",IF(AND(O118=0,P118&gt;=4),"Không đạt",IF(O118="V", "Vắng", IF(O118="DC", "Đình chỉ thi",IF(O118="H", "Vắng có phép","")))))</f>
        <v/>
      </c>
      <c r="T118" s="31" t="str">
        <f t="array" ref="T118">IFERROR(VLOOKUP($C118&amp;$U118,CHOOSE({1,2},Data!$A$2:$A$5146&amp;Data!$B$2:$B$5146,Data!$C$2:$C$5146),2,0),"")</f>
        <v>705-A2</v>
      </c>
      <c r="U118" s="72" t="s">
        <v>3283</v>
      </c>
      <c r="V118" s="3" t="str">
        <f>IFERROR(LEFT($U118,LEN($U118)-3),"")</f>
        <v>ELE1319</v>
      </c>
      <c r="W118" s="3" t="str">
        <f>IFERROR(RIGHT($U118,2),"")</f>
        <v>10</v>
      </c>
      <c r="X118" s="53" t="str">
        <f>IF(S118="Không đủ ĐKDT","Học lại",IF(S118="Đình chỉ thi","Học lại",IF(AND(MID(F118,2,2)&lt;"12",S118="Vắng"),"Thi lại",IF(S118="Vắng có phép", "Thi lại",IF(AND((MID(F118,2,2)&lt;"12"),P118&lt;4.5),"Thi lại",IF(AND((MID(F118,2,2)&lt;"19"),P118&lt;4),"Học lại",IF(AND((MID(F118,2,2)&gt;"18"),P118&lt;4),"Thi lại",IF(AND(MID(F118,2,2)&gt;"18",O118=0),"Thi lại",IF(AND((MID(F118,2,2)&lt;"12"),O118=0),"Thi lại",IF(AND((MID(F118,2,2)&lt;"19"),(MID(F118,2,2)&gt;"11"),O118=0),"Học lại","Đạt"))))))))))</f>
        <v>Học lại</v>
      </c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</row>
    <row r="119" spans="1:39" ht="16.5" customHeight="1">
      <c r="A119" s="1">
        <v>110</v>
      </c>
      <c r="B119" s="21">
        <f>IF(LEN(C119=0),SUBTOTAL(3,$C$10:C119),"")</f>
        <v>110</v>
      </c>
      <c r="C119" s="22" t="s">
        <v>2296</v>
      </c>
      <c r="D119" s="23" t="s">
        <v>3530</v>
      </c>
      <c r="E119" s="24" t="s">
        <v>3529</v>
      </c>
      <c r="F119" s="22" t="s">
        <v>3368</v>
      </c>
      <c r="G119" s="25" t="s">
        <v>27</v>
      </c>
      <c r="H119" s="25">
        <v>7</v>
      </c>
      <c r="I119" s="25" t="s">
        <v>27</v>
      </c>
      <c r="J119" s="25">
        <v>7</v>
      </c>
      <c r="K119" s="32"/>
      <c r="L119" s="32"/>
      <c r="M119" s="32"/>
      <c r="N119" s="90"/>
      <c r="O119" s="51">
        <v>1</v>
      </c>
      <c r="P119" s="27">
        <f>IF(O119="H","I",IF(OR(O119="DC",O119="C",O119="V"),0,ROUND(SUMPRODUCT(G119:O119,$G$9:$O$9)/100,1)))</f>
        <v>2.8</v>
      </c>
      <c r="Q119" s="28" t="str">
        <f>IF(AND($P119&gt;=9,$P119&lt;=10),"A+","")&amp;IF(AND($P119&gt;=8.5,$P119&lt;=8.9),"A","")&amp;IF(AND($P119&gt;=8,$P119&lt;=8.4),"B+","")&amp;IF(AND($P119&gt;=7,$P119&lt;=7.9),"B","")&amp;IF(AND($P119&gt;=6.5,$P119&lt;=6.9),"C+","")&amp;IF(AND($P119&gt;=5.5,$P119&lt;=6.4),"C","")&amp;IF(AND($P119&gt;=5,$P119&lt;=5.4),"D+","")&amp;IF(AND($P119&gt;=4,$P119&lt;=4.9),"D","")&amp;IF(AND($P119&lt;4),"F","")</f>
        <v>F</v>
      </c>
      <c r="R119" s="29" t="str">
        <f>IF($P119&lt;4,"Kém",IF(AND($P119&gt;=4,$P119&lt;=5.4),"Trung bình yếu",IF(AND($P119&gt;=5.5,$P119&lt;=6.9),"Trung bình",IF(AND($P119&gt;=7,$P119&lt;=8.4),"Khá",IF(AND($P119&gt;=8.5,$P119&lt;=10),"Giỏi","")))))</f>
        <v>Kém</v>
      </c>
      <c r="S119" s="30" t="str">
        <f>IF(OR($G119=0,$H119=0,$I119=0,$J119=0),"Không đủ ĐKDT",IF(AND(O119=0,P119&gt;=4),"Không đạt",IF(O119="V", "Vắng", IF(O119="DC", "Đình chỉ thi",IF(O119="H", "Vắng có phép","")))))</f>
        <v/>
      </c>
      <c r="T119" s="31" t="str">
        <f t="array" ref="T119">IFERROR(VLOOKUP($C119&amp;$U119,CHOOSE({1,2},Data!$A$2:$A$5146&amp;Data!$B$2:$B$5146,Data!$C$2:$C$5146),2,0),"")</f>
        <v>705-A2</v>
      </c>
      <c r="U119" s="72" t="s">
        <v>3283</v>
      </c>
      <c r="V119" s="3" t="str">
        <f>IFERROR(LEFT($U119,LEN($U119)-3),"")</f>
        <v>ELE1319</v>
      </c>
      <c r="W119" s="3" t="str">
        <f>IFERROR(RIGHT($U119,2),"")</f>
        <v>10</v>
      </c>
      <c r="X119" s="53" t="str">
        <f>IF(S119="Không đủ ĐKDT","Học lại",IF(S119="Đình chỉ thi","Học lại",IF(AND(MID(F119,2,2)&lt;"12",S119="Vắng"),"Thi lại",IF(S119="Vắng có phép", "Thi lại",IF(AND((MID(F119,2,2)&lt;"12"),P119&lt;4.5),"Thi lại",IF(AND((MID(F119,2,2)&lt;"19"),P119&lt;4),"Học lại",IF(AND((MID(F119,2,2)&gt;"18"),P119&lt;4),"Thi lại",IF(AND(MID(F119,2,2)&gt;"18",O119=0),"Thi lại",IF(AND((MID(F119,2,2)&lt;"12"),O119=0),"Thi lại",IF(AND((MID(F119,2,2)&lt;"19"),(MID(F119,2,2)&gt;"11"),O119=0),"Học lại","Đạt"))))))))))</f>
        <v>Học lại</v>
      </c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</row>
    <row r="120" spans="1:39" ht="16.5" customHeight="1">
      <c r="A120" s="1">
        <v>111</v>
      </c>
      <c r="B120" s="21">
        <f>IF(LEN(C120=0),SUBTOTAL(3,$C$10:C120),"")</f>
        <v>111</v>
      </c>
      <c r="C120" s="22" t="s">
        <v>2982</v>
      </c>
      <c r="D120" s="23" t="s">
        <v>3468</v>
      </c>
      <c r="E120" s="24" t="s">
        <v>3529</v>
      </c>
      <c r="F120" s="22" t="s">
        <v>3381</v>
      </c>
      <c r="G120" s="25" t="s">
        <v>27</v>
      </c>
      <c r="H120" s="25">
        <v>2</v>
      </c>
      <c r="I120" s="25" t="s">
        <v>27</v>
      </c>
      <c r="J120" s="25">
        <v>2</v>
      </c>
      <c r="K120" s="32"/>
      <c r="L120" s="32"/>
      <c r="M120" s="32"/>
      <c r="N120" s="90"/>
      <c r="O120" s="51">
        <v>0</v>
      </c>
      <c r="P120" s="27">
        <f>IF(O120="H","I",IF(OR(O120="DC",O120="C",O120="V"),0,ROUND(SUMPRODUCT(G120:O120,$G$9:$O$9)/100,1)))</f>
        <v>0.6</v>
      </c>
      <c r="Q120" s="28" t="str">
        <f>IF(AND($P120&gt;=9,$P120&lt;=10),"A+","")&amp;IF(AND($P120&gt;=8.5,$P120&lt;=8.9),"A","")&amp;IF(AND($P120&gt;=8,$P120&lt;=8.4),"B+","")&amp;IF(AND($P120&gt;=7,$P120&lt;=7.9),"B","")&amp;IF(AND($P120&gt;=6.5,$P120&lt;=6.9),"C+","")&amp;IF(AND($P120&gt;=5.5,$P120&lt;=6.4),"C","")&amp;IF(AND($P120&gt;=5,$P120&lt;=5.4),"D+","")&amp;IF(AND($P120&gt;=4,$P120&lt;=4.9),"D","")&amp;IF(AND($P120&lt;4),"F","")</f>
        <v>F</v>
      </c>
      <c r="R120" s="29" t="str">
        <f>IF($P120&lt;4,"Kém",IF(AND($P120&gt;=4,$P120&lt;=5.4),"Trung bình yếu",IF(AND($P120&gt;=5.5,$P120&lt;=6.9),"Trung bình",IF(AND($P120&gt;=7,$P120&lt;=8.4),"Khá",IF(AND($P120&gt;=8.5,$P120&lt;=10),"Giỏi","")))))</f>
        <v>Kém</v>
      </c>
      <c r="S120" s="30" t="str">
        <f>IF(OR($G120=0,$H120=0,$I120=0,$J120=0),"Không đủ ĐKDT",IF(AND(O120=0,P120&gt;=4),"Không đạt",IF(O120="V", "Vắng", IF(O120="DC", "Đình chỉ thi",IF(O120="H", "Vắng có phép","")))))</f>
        <v/>
      </c>
      <c r="T120" s="31" t="str">
        <f t="array" ref="T120">IFERROR(VLOOKUP($C120&amp;$U120,CHOOSE({1,2},Data!$A$2:$A$5146&amp;Data!$B$2:$B$5146,Data!$C$2:$C$5146),2,0),"")</f>
        <v>705-A2</v>
      </c>
      <c r="U120" s="72" t="s">
        <v>3283</v>
      </c>
      <c r="V120" s="3" t="str">
        <f>IFERROR(LEFT($U120,LEN($U120)-3),"")</f>
        <v>ELE1319</v>
      </c>
      <c r="W120" s="3" t="str">
        <f>IFERROR(RIGHT($U120,2),"")</f>
        <v>10</v>
      </c>
      <c r="X120" s="53" t="str">
        <f>IF(S120="Không đủ ĐKDT","Học lại",IF(S120="Đình chỉ thi","Học lại",IF(AND(MID(F120,2,2)&lt;"12",S120="Vắng"),"Thi lại",IF(S120="Vắng có phép", "Thi lại",IF(AND((MID(F120,2,2)&lt;"12"),P120&lt;4.5),"Thi lại",IF(AND((MID(F120,2,2)&lt;"19"),P120&lt;4),"Học lại",IF(AND((MID(F120,2,2)&gt;"18"),P120&lt;4),"Thi lại",IF(AND(MID(F120,2,2)&gt;"18",O120=0),"Thi lại",IF(AND((MID(F120,2,2)&lt;"12"),O120=0),"Thi lại",IF(AND((MID(F120,2,2)&lt;"19"),(MID(F120,2,2)&gt;"11"),O120=0),"Học lại","Đạt"))))))))))</f>
        <v>Học lại</v>
      </c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</row>
    <row r="121" spans="1:39" ht="17.25" customHeight="1">
      <c r="A121" s="1">
        <v>112</v>
      </c>
      <c r="B121" s="21">
        <f>IF(LEN(C121=0),SUBTOTAL(3,$C$10:C121),"")</f>
        <v>112</v>
      </c>
      <c r="C121" s="22" t="s">
        <v>2124</v>
      </c>
      <c r="D121" s="23" t="s">
        <v>3531</v>
      </c>
      <c r="E121" s="24" t="s">
        <v>3438</v>
      </c>
      <c r="F121" s="22" t="s">
        <v>3463</v>
      </c>
      <c r="G121" s="25" t="s">
        <v>27</v>
      </c>
      <c r="H121" s="25">
        <v>8</v>
      </c>
      <c r="I121" s="25" t="s">
        <v>27</v>
      </c>
      <c r="J121" s="25">
        <v>8</v>
      </c>
      <c r="K121" s="32"/>
      <c r="L121" s="32"/>
      <c r="M121" s="32"/>
      <c r="N121" s="90"/>
      <c r="O121" s="51">
        <v>4</v>
      </c>
      <c r="P121" s="27">
        <f>IF(O121="H","I",IF(OR(O121="DC",O121="C",O121="V"),0,ROUND(SUMPRODUCT(G121:O121,$G$9:$O$9)/100,1)))</f>
        <v>5.2</v>
      </c>
      <c r="Q121" s="28" t="str">
        <f>IF(AND($P121&gt;=9,$P121&lt;=10),"A+","")&amp;IF(AND($P121&gt;=8.5,$P121&lt;=8.9),"A","")&amp;IF(AND($P121&gt;=8,$P121&lt;=8.4),"B+","")&amp;IF(AND($P121&gt;=7,$P121&lt;=7.9),"B","")&amp;IF(AND($P121&gt;=6.5,$P121&lt;=6.9),"C+","")&amp;IF(AND($P121&gt;=5.5,$P121&lt;=6.4),"C","")&amp;IF(AND($P121&gt;=5,$P121&lt;=5.4),"D+","")&amp;IF(AND($P121&gt;=4,$P121&lt;=4.9),"D","")&amp;IF(AND($P121&lt;4),"F","")</f>
        <v>D+</v>
      </c>
      <c r="R121" s="29" t="str">
        <f>IF($P121&lt;4,"Kém",IF(AND($P121&gt;=4,$P121&lt;=5.4),"Trung bình yếu",IF(AND($P121&gt;=5.5,$P121&lt;=6.9),"Trung bình",IF(AND($P121&gt;=7,$P121&lt;=8.4),"Khá",IF(AND($P121&gt;=8.5,$P121&lt;=10),"Giỏi","")))))</f>
        <v>Trung bình yếu</v>
      </c>
      <c r="S121" s="30" t="str">
        <f>IF(OR($G121=0,$H121=0,$I121=0,$J121=0),"Không đủ ĐKDT",IF(AND(O121=0,P121&gt;=4),"Không đạt",IF(O121="V", "Vắng", IF(O121="DC", "Đình chỉ thi",IF(O121="H", "Vắng có phép","")))))</f>
        <v/>
      </c>
      <c r="T121" s="31" t="str">
        <f t="array" ref="T121">IFERROR(VLOOKUP($C121&amp;$U121,CHOOSE({1,2},Data!$A$2:$A$5146&amp;Data!$B$2:$B$5146,Data!$C$2:$C$5146),2,0),"")</f>
        <v>705-A2</v>
      </c>
      <c r="U121" s="72" t="s">
        <v>3283</v>
      </c>
      <c r="V121" s="3" t="str">
        <f>IFERROR(LEFT($U121,LEN($U121)-3),"")</f>
        <v>ELE1319</v>
      </c>
      <c r="W121" s="3" t="str">
        <f>IFERROR(RIGHT($U121,2),"")</f>
        <v>10</v>
      </c>
      <c r="X121" s="53" t="str">
        <f>IF(S121="Không đủ ĐKDT","Học lại",IF(S121="Đình chỉ thi","Học lại",IF(AND(MID(F121,2,2)&lt;"12",S121="Vắng"),"Thi lại",IF(S121="Vắng có phép", "Thi lại",IF(AND((MID(F121,2,2)&lt;"12"),P121&lt;4.5),"Thi lại",IF(AND((MID(F121,2,2)&lt;"19"),P121&lt;4),"Học lại",IF(AND((MID(F121,2,2)&gt;"18"),P121&lt;4),"Thi lại",IF(AND(MID(F121,2,2)&gt;"18",O121=0),"Thi lại",IF(AND((MID(F121,2,2)&lt;"12"),O121=0),"Thi lại",IF(AND((MID(F121,2,2)&lt;"19"),(MID(F121,2,2)&gt;"11"),O121=0),"Học lại","Đạt"))))))))))</f>
        <v>Đạt</v>
      </c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</row>
    <row r="122" spans="1:39" ht="17.25" customHeight="1">
      <c r="A122" s="1">
        <v>113</v>
      </c>
      <c r="B122" s="21">
        <f>IF(LEN(C122=0),SUBTOTAL(3,$C$10:C122),"")</f>
        <v>113</v>
      </c>
      <c r="C122" s="22" t="s">
        <v>416</v>
      </c>
      <c r="D122" s="23" t="s">
        <v>3532</v>
      </c>
      <c r="E122" s="24" t="s">
        <v>3533</v>
      </c>
      <c r="F122" s="22" t="s">
        <v>3370</v>
      </c>
      <c r="G122" s="25" t="s">
        <v>27</v>
      </c>
      <c r="H122" s="25">
        <v>5</v>
      </c>
      <c r="I122" s="25" t="s">
        <v>27</v>
      </c>
      <c r="J122" s="25">
        <v>5</v>
      </c>
      <c r="K122" s="32"/>
      <c r="L122" s="32"/>
      <c r="M122" s="32"/>
      <c r="N122" s="90"/>
      <c r="O122" s="51">
        <v>4</v>
      </c>
      <c r="P122" s="27">
        <f>IF(O122="H","I",IF(OR(O122="DC",O122="C",O122="V"),0,ROUND(SUMPRODUCT(G122:O122,$G$9:$O$9)/100,1)))</f>
        <v>4.3</v>
      </c>
      <c r="Q122" s="28" t="str">
        <f>IF(AND($P122&gt;=9,$P122&lt;=10),"A+","")&amp;IF(AND($P122&gt;=8.5,$P122&lt;=8.9),"A","")&amp;IF(AND($P122&gt;=8,$P122&lt;=8.4),"B+","")&amp;IF(AND($P122&gt;=7,$P122&lt;=7.9),"B","")&amp;IF(AND($P122&gt;=6.5,$P122&lt;=6.9),"C+","")&amp;IF(AND($P122&gt;=5.5,$P122&lt;=6.4),"C","")&amp;IF(AND($P122&gt;=5,$P122&lt;=5.4),"D+","")&amp;IF(AND($P122&gt;=4,$P122&lt;=4.9),"D","")&amp;IF(AND($P122&lt;4),"F","")</f>
        <v>D</v>
      </c>
      <c r="R122" s="29" t="str">
        <f>IF($P122&lt;4,"Kém",IF(AND($P122&gt;=4,$P122&lt;=5.4),"Trung bình yếu",IF(AND($P122&gt;=5.5,$P122&lt;=6.9),"Trung bình",IF(AND($P122&gt;=7,$P122&lt;=8.4),"Khá",IF(AND($P122&gt;=8.5,$P122&lt;=10),"Giỏi","")))))</f>
        <v>Trung bình yếu</v>
      </c>
      <c r="S122" s="30" t="str">
        <f>IF(OR($G122=0,$H122=0,$I122=0,$J122=0),"Không đủ ĐKDT",IF(AND(O122=0,P122&gt;=4),"Không đạt",IF(O122="V", "Vắng", IF(O122="DC", "Đình chỉ thi",IF(O122="H", "Vắng có phép","")))))</f>
        <v/>
      </c>
      <c r="T122" s="31" t="str">
        <f t="array" ref="T122">IFERROR(VLOOKUP($C122&amp;$U122,CHOOSE({1,2},Data!$A$2:$A$5146&amp;Data!$B$2:$B$5146,Data!$C$2:$C$5146),2,0),"")</f>
        <v>705-A2</v>
      </c>
      <c r="U122" s="72" t="s">
        <v>3283</v>
      </c>
      <c r="V122" s="3" t="str">
        <f>IFERROR(LEFT($U122,LEN($U122)-3),"")</f>
        <v>ELE1319</v>
      </c>
      <c r="W122" s="3" t="str">
        <f>IFERROR(RIGHT($U122,2),"")</f>
        <v>10</v>
      </c>
      <c r="X122" s="53" t="str">
        <f>IF(S122="Không đủ ĐKDT","Học lại",IF(S122="Đình chỉ thi","Học lại",IF(AND(MID(F122,2,2)&lt;"12",S122="Vắng"),"Thi lại",IF(S122="Vắng có phép", "Thi lại",IF(AND((MID(F122,2,2)&lt;"12"),P122&lt;4.5),"Thi lại",IF(AND((MID(F122,2,2)&lt;"19"),P122&lt;4),"Học lại",IF(AND((MID(F122,2,2)&gt;"18"),P122&lt;4),"Thi lại",IF(AND(MID(F122,2,2)&gt;"18",O122=0),"Thi lại",IF(AND((MID(F122,2,2)&lt;"12"),O122=0),"Thi lại",IF(AND((MID(F122,2,2)&lt;"19"),(MID(F122,2,2)&gt;"11"),O122=0),"Học lại","Đạt"))))))))))</f>
        <v>Đạt</v>
      </c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</row>
    <row r="123" spans="1:39" ht="17.25" customHeight="1">
      <c r="A123" s="1">
        <v>114</v>
      </c>
      <c r="B123" s="21">
        <f>IF(LEN(C123=0),SUBTOTAL(3,$C$10:C123),"")</f>
        <v>114</v>
      </c>
      <c r="C123" s="22" t="s">
        <v>2300</v>
      </c>
      <c r="D123" s="23" t="s">
        <v>3468</v>
      </c>
      <c r="E123" s="24" t="s">
        <v>3444</v>
      </c>
      <c r="F123" s="22" t="s">
        <v>3368</v>
      </c>
      <c r="G123" s="25" t="s">
        <v>27</v>
      </c>
      <c r="H123" s="25">
        <v>7</v>
      </c>
      <c r="I123" s="25" t="s">
        <v>27</v>
      </c>
      <c r="J123" s="25">
        <v>7</v>
      </c>
      <c r="K123" s="32"/>
      <c r="L123" s="32"/>
      <c r="M123" s="32"/>
      <c r="N123" s="90"/>
      <c r="O123" s="51">
        <v>3.5</v>
      </c>
      <c r="P123" s="27">
        <f>IF(O123="H","I",IF(OR(O123="DC",O123="C",O123="V"),0,ROUND(SUMPRODUCT(G123:O123,$G$9:$O$9)/100,1)))</f>
        <v>4.5999999999999996</v>
      </c>
      <c r="Q123" s="28" t="str">
        <f>IF(AND($P123&gt;=9,$P123&lt;=10),"A+","")&amp;IF(AND($P123&gt;=8.5,$P123&lt;=8.9),"A","")&amp;IF(AND($P123&gt;=8,$P123&lt;=8.4),"B+","")&amp;IF(AND($P123&gt;=7,$P123&lt;=7.9),"B","")&amp;IF(AND($P123&gt;=6.5,$P123&lt;=6.9),"C+","")&amp;IF(AND($P123&gt;=5.5,$P123&lt;=6.4),"C","")&amp;IF(AND($P123&gt;=5,$P123&lt;=5.4),"D+","")&amp;IF(AND($P123&gt;=4,$P123&lt;=4.9),"D","")&amp;IF(AND($P123&lt;4),"F","")</f>
        <v>D</v>
      </c>
      <c r="R123" s="29" t="str">
        <f>IF($P123&lt;4,"Kém",IF(AND($P123&gt;=4,$P123&lt;=5.4),"Trung bình yếu",IF(AND($P123&gt;=5.5,$P123&lt;=6.9),"Trung bình",IF(AND($P123&gt;=7,$P123&lt;=8.4),"Khá",IF(AND($P123&gt;=8.5,$P123&lt;=10),"Giỏi","")))))</f>
        <v>Trung bình yếu</v>
      </c>
      <c r="S123" s="30" t="str">
        <f>IF(OR($G123=0,$H123=0,$I123=0,$J123=0),"Không đủ ĐKDT",IF(AND(O123=0,P123&gt;=4),"Không đạt",IF(O123="V", "Vắng", IF(O123="DC", "Đình chỉ thi",IF(O123="H", "Vắng có phép","")))))</f>
        <v/>
      </c>
      <c r="T123" s="31" t="str">
        <f t="array" ref="T123">IFERROR(VLOOKUP($C123&amp;$U123,CHOOSE({1,2},Data!$A$2:$A$5146&amp;Data!$B$2:$B$5146,Data!$C$2:$C$5146),2,0),"")</f>
        <v>705-A2</v>
      </c>
      <c r="U123" s="72" t="s">
        <v>3283</v>
      </c>
      <c r="V123" s="3" t="str">
        <f>IFERROR(LEFT($U123,LEN($U123)-3),"")</f>
        <v>ELE1319</v>
      </c>
      <c r="W123" s="3" t="str">
        <f>IFERROR(RIGHT($U123,2),"")</f>
        <v>10</v>
      </c>
      <c r="X123" s="53" t="str">
        <f>IF(S123="Không đủ ĐKDT","Học lại",IF(S123="Đình chỉ thi","Học lại",IF(AND(MID(F123,2,2)&lt;"12",S123="Vắng"),"Thi lại",IF(S123="Vắng có phép", "Thi lại",IF(AND((MID(F123,2,2)&lt;"12"),P123&lt;4.5),"Thi lại",IF(AND((MID(F123,2,2)&lt;"19"),P123&lt;4),"Học lại",IF(AND((MID(F123,2,2)&gt;"18"),P123&lt;4),"Thi lại",IF(AND(MID(F123,2,2)&gt;"18",O123=0),"Thi lại",IF(AND((MID(F123,2,2)&lt;"12"),O123=0),"Thi lại",IF(AND((MID(F123,2,2)&lt;"19"),(MID(F123,2,2)&gt;"11"),O123=0),"Học lại","Đạt"))))))))))</f>
        <v>Đạt</v>
      </c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</row>
    <row r="124" spans="1:39" ht="17.25" customHeight="1">
      <c r="A124" s="1">
        <v>115</v>
      </c>
      <c r="B124" s="21">
        <f>IF(LEN(C124=0),SUBTOTAL(3,$C$10:C124),"")</f>
        <v>115</v>
      </c>
      <c r="C124" s="22" t="s">
        <v>1756</v>
      </c>
      <c r="D124" s="23" t="s">
        <v>3534</v>
      </c>
      <c r="E124" s="24" t="s">
        <v>3535</v>
      </c>
      <c r="F124" s="22" t="s">
        <v>3381</v>
      </c>
      <c r="G124" s="25" t="s">
        <v>27</v>
      </c>
      <c r="H124" s="25">
        <v>5</v>
      </c>
      <c r="I124" s="25" t="s">
        <v>27</v>
      </c>
      <c r="J124" s="25">
        <v>5</v>
      </c>
      <c r="K124" s="32"/>
      <c r="L124" s="32"/>
      <c r="M124" s="32"/>
      <c r="N124" s="90"/>
      <c r="O124" s="51">
        <v>0</v>
      </c>
      <c r="P124" s="27">
        <f>IF(O124="H","I",IF(OR(O124="DC",O124="C",O124="V"),0,ROUND(SUMPRODUCT(G124:O124,$G$9:$O$9)/100,1)))</f>
        <v>1.5</v>
      </c>
      <c r="Q124" s="28" t="str">
        <f>IF(AND($P124&gt;=9,$P124&lt;=10),"A+","")&amp;IF(AND($P124&gt;=8.5,$P124&lt;=8.9),"A","")&amp;IF(AND($P124&gt;=8,$P124&lt;=8.4),"B+","")&amp;IF(AND($P124&gt;=7,$P124&lt;=7.9),"B","")&amp;IF(AND($P124&gt;=6.5,$P124&lt;=6.9),"C+","")&amp;IF(AND($P124&gt;=5.5,$P124&lt;=6.4),"C","")&amp;IF(AND($P124&gt;=5,$P124&lt;=5.4),"D+","")&amp;IF(AND($P124&gt;=4,$P124&lt;=4.9),"D","")&amp;IF(AND($P124&lt;4),"F","")</f>
        <v>F</v>
      </c>
      <c r="R124" s="29" t="str">
        <f>IF($P124&lt;4,"Kém",IF(AND($P124&gt;=4,$P124&lt;=5.4),"Trung bình yếu",IF(AND($P124&gt;=5.5,$P124&lt;=6.9),"Trung bình",IF(AND($P124&gt;=7,$P124&lt;=8.4),"Khá",IF(AND($P124&gt;=8.5,$P124&lt;=10),"Giỏi","")))))</f>
        <v>Kém</v>
      </c>
      <c r="S124" s="30" t="str">
        <f>IF(OR($G124=0,$H124=0,$I124=0,$J124=0),"Không đủ ĐKDT",IF(AND(O124=0,P124&gt;=4),"Không đạt",IF(O124="V", "Vắng", IF(O124="DC", "Đình chỉ thi",IF(O124="H", "Vắng có phép","")))))</f>
        <v/>
      </c>
      <c r="T124" s="31" t="str">
        <f t="array" ref="T124">IFERROR(VLOOKUP($C124&amp;$U124,CHOOSE({1,2},Data!$A$2:$A$5146&amp;Data!$B$2:$B$5146,Data!$C$2:$C$5146),2,0),"")</f>
        <v>705-A2</v>
      </c>
      <c r="U124" s="72" t="s">
        <v>3283</v>
      </c>
      <c r="V124" s="3" t="str">
        <f>IFERROR(LEFT($U124,LEN($U124)-3),"")</f>
        <v>ELE1319</v>
      </c>
      <c r="W124" s="3" t="str">
        <f>IFERROR(RIGHT($U124,2),"")</f>
        <v>10</v>
      </c>
      <c r="X124" s="53" t="str">
        <f>IF(S124="Không đủ ĐKDT","Học lại",IF(S124="Đình chỉ thi","Học lại",IF(AND(MID(F124,2,2)&lt;"12",S124="Vắng"),"Thi lại",IF(S124="Vắng có phép", "Thi lại",IF(AND((MID(F124,2,2)&lt;"12"),P124&lt;4.5),"Thi lại",IF(AND((MID(F124,2,2)&lt;"19"),P124&lt;4),"Học lại",IF(AND((MID(F124,2,2)&gt;"18"),P124&lt;4),"Thi lại",IF(AND(MID(F124,2,2)&gt;"18",O124=0),"Thi lại",IF(AND((MID(F124,2,2)&lt;"12"),O124=0),"Thi lại",IF(AND((MID(F124,2,2)&lt;"19"),(MID(F124,2,2)&gt;"11"),O124=0),"Học lại","Đạt"))))))))))</f>
        <v>Học lại</v>
      </c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</row>
    <row r="125" spans="1:39" ht="17.25" customHeight="1">
      <c r="A125" s="1">
        <v>116</v>
      </c>
      <c r="B125" s="21">
        <f>IF(LEN(C125=0),SUBTOTAL(3,$C$10:C125),"")</f>
        <v>116</v>
      </c>
      <c r="C125" s="22" t="s">
        <v>2324</v>
      </c>
      <c r="D125" s="23" t="s">
        <v>3536</v>
      </c>
      <c r="E125" s="24" t="s">
        <v>3537</v>
      </c>
      <c r="F125" s="22" t="s">
        <v>3372</v>
      </c>
      <c r="G125" s="25" t="s">
        <v>27</v>
      </c>
      <c r="H125" s="25">
        <v>7</v>
      </c>
      <c r="I125" s="25" t="s">
        <v>27</v>
      </c>
      <c r="J125" s="25">
        <v>7</v>
      </c>
      <c r="K125" s="32"/>
      <c r="L125" s="32"/>
      <c r="M125" s="32"/>
      <c r="N125" s="90"/>
      <c r="O125" s="51">
        <v>2</v>
      </c>
      <c r="P125" s="27">
        <f>IF(O125="H","I",IF(OR(O125="DC",O125="C",O125="V"),0,ROUND(SUMPRODUCT(G125:O125,$G$9:$O$9)/100,1)))</f>
        <v>3.5</v>
      </c>
      <c r="Q125" s="28" t="str">
        <f>IF(AND($P125&gt;=9,$P125&lt;=10),"A+","")&amp;IF(AND($P125&gt;=8.5,$P125&lt;=8.9),"A","")&amp;IF(AND($P125&gt;=8,$P125&lt;=8.4),"B+","")&amp;IF(AND($P125&gt;=7,$P125&lt;=7.9),"B","")&amp;IF(AND($P125&gt;=6.5,$P125&lt;=6.9),"C+","")&amp;IF(AND($P125&gt;=5.5,$P125&lt;=6.4),"C","")&amp;IF(AND($P125&gt;=5,$P125&lt;=5.4),"D+","")&amp;IF(AND($P125&gt;=4,$P125&lt;=4.9),"D","")&amp;IF(AND($P125&lt;4),"F","")</f>
        <v>F</v>
      </c>
      <c r="R125" s="29" t="str">
        <f>IF($P125&lt;4,"Kém",IF(AND($P125&gt;=4,$P125&lt;=5.4),"Trung bình yếu",IF(AND($P125&gt;=5.5,$P125&lt;=6.9),"Trung bình",IF(AND($P125&gt;=7,$P125&lt;=8.4),"Khá",IF(AND($P125&gt;=8.5,$P125&lt;=10),"Giỏi","")))))</f>
        <v>Kém</v>
      </c>
      <c r="S125" s="30" t="str">
        <f>IF(OR($G125=0,$H125=0,$I125=0,$J125=0),"Không đủ ĐKDT",IF(AND(O125=0,P125&gt;=4),"Không đạt",IF(O125="V", "Vắng", IF(O125="DC", "Đình chỉ thi",IF(O125="H", "Vắng có phép","")))))</f>
        <v/>
      </c>
      <c r="T125" s="31" t="str">
        <f t="array" ref="T125">IFERROR(VLOOKUP($C125&amp;$U125,CHOOSE({1,2},Data!$A$2:$A$5146&amp;Data!$B$2:$B$5146,Data!$C$2:$C$5146),2,0),"")</f>
        <v>705-A2</v>
      </c>
      <c r="U125" s="72" t="s">
        <v>3283</v>
      </c>
      <c r="V125" s="3" t="str">
        <f>IFERROR(LEFT($U125,LEN($U125)-3),"")</f>
        <v>ELE1319</v>
      </c>
      <c r="W125" s="3" t="str">
        <f>IFERROR(RIGHT($U125,2),"")</f>
        <v>10</v>
      </c>
      <c r="X125" s="53" t="str">
        <f>IF(S125="Không đủ ĐKDT","Học lại",IF(S125="Đình chỉ thi","Học lại",IF(AND(MID(F125,2,2)&lt;"12",S125="Vắng"),"Thi lại",IF(S125="Vắng có phép", "Thi lại",IF(AND((MID(F125,2,2)&lt;"12"),P125&lt;4.5),"Thi lại",IF(AND((MID(F125,2,2)&lt;"19"),P125&lt;4),"Học lại",IF(AND((MID(F125,2,2)&gt;"18"),P125&lt;4),"Thi lại",IF(AND(MID(F125,2,2)&gt;"18",O125=0),"Thi lại",IF(AND((MID(F125,2,2)&lt;"12"),O125=0),"Thi lại",IF(AND((MID(F125,2,2)&lt;"19"),(MID(F125,2,2)&gt;"11"),O125=0),"Học lại","Đạt"))))))))))</f>
        <v>Học lại</v>
      </c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</row>
    <row r="126" spans="1:39" ht="17.25" customHeight="1">
      <c r="A126" s="1">
        <v>117</v>
      </c>
      <c r="B126" s="21">
        <f>IF(LEN(C126=0),SUBTOTAL(3,$C$10:C126),"")</f>
        <v>117</v>
      </c>
      <c r="C126" s="22" t="s">
        <v>2181</v>
      </c>
      <c r="D126" s="23" t="s">
        <v>3498</v>
      </c>
      <c r="E126" s="24" t="s">
        <v>3538</v>
      </c>
      <c r="F126" s="22" t="s">
        <v>3368</v>
      </c>
      <c r="G126" s="25" t="s">
        <v>27</v>
      </c>
      <c r="H126" s="25">
        <v>7</v>
      </c>
      <c r="I126" s="25" t="s">
        <v>27</v>
      </c>
      <c r="J126" s="25">
        <v>7</v>
      </c>
      <c r="K126" s="32"/>
      <c r="L126" s="32"/>
      <c r="M126" s="32"/>
      <c r="N126" s="90"/>
      <c r="O126" s="51">
        <v>2</v>
      </c>
      <c r="P126" s="27">
        <f>IF(O126="H","I",IF(OR(O126="DC",O126="C",O126="V"),0,ROUND(SUMPRODUCT(G126:O126,$G$9:$O$9)/100,1)))</f>
        <v>3.5</v>
      </c>
      <c r="Q126" s="28" t="str">
        <f>IF(AND($P126&gt;=9,$P126&lt;=10),"A+","")&amp;IF(AND($P126&gt;=8.5,$P126&lt;=8.9),"A","")&amp;IF(AND($P126&gt;=8,$P126&lt;=8.4),"B+","")&amp;IF(AND($P126&gt;=7,$P126&lt;=7.9),"B","")&amp;IF(AND($P126&gt;=6.5,$P126&lt;=6.9),"C+","")&amp;IF(AND($P126&gt;=5.5,$P126&lt;=6.4),"C","")&amp;IF(AND($P126&gt;=5,$P126&lt;=5.4),"D+","")&amp;IF(AND($P126&gt;=4,$P126&lt;=4.9),"D","")&amp;IF(AND($P126&lt;4),"F","")</f>
        <v>F</v>
      </c>
      <c r="R126" s="29" t="str">
        <f>IF($P126&lt;4,"Kém",IF(AND($P126&gt;=4,$P126&lt;=5.4),"Trung bình yếu",IF(AND($P126&gt;=5.5,$P126&lt;=6.9),"Trung bình",IF(AND($P126&gt;=7,$P126&lt;=8.4),"Khá",IF(AND($P126&gt;=8.5,$P126&lt;=10),"Giỏi","")))))</f>
        <v>Kém</v>
      </c>
      <c r="S126" s="30" t="str">
        <f>IF(OR($G126=0,$H126=0,$I126=0,$J126=0),"Không đủ ĐKDT",IF(AND(O126=0,P126&gt;=4),"Không đạt",IF(O126="V", "Vắng", IF(O126="DC", "Đình chỉ thi",IF(O126="H", "Vắng có phép","")))))</f>
        <v/>
      </c>
      <c r="T126" s="31" t="str">
        <f t="array" ref="T126">IFERROR(VLOOKUP($C126&amp;$U126,CHOOSE({1,2},Data!$A$2:$A$5146&amp;Data!$B$2:$B$5146,Data!$C$2:$C$5146),2,0),"")</f>
        <v>705-A2</v>
      </c>
      <c r="U126" s="72" t="s">
        <v>3283</v>
      </c>
      <c r="V126" s="3" t="str">
        <f>IFERROR(LEFT($U126,LEN($U126)-3),"")</f>
        <v>ELE1319</v>
      </c>
      <c r="W126" s="3" t="str">
        <f>IFERROR(RIGHT($U126,2),"")</f>
        <v>10</v>
      </c>
      <c r="X126" s="53" t="str">
        <f>IF(S126="Không đủ ĐKDT","Học lại",IF(S126="Đình chỉ thi","Học lại",IF(AND(MID(F126,2,2)&lt;"12",S126="Vắng"),"Thi lại",IF(S126="Vắng có phép", "Thi lại",IF(AND((MID(F126,2,2)&lt;"12"),P126&lt;4.5),"Thi lại",IF(AND((MID(F126,2,2)&lt;"19"),P126&lt;4),"Học lại",IF(AND((MID(F126,2,2)&gt;"18"),P126&lt;4),"Thi lại",IF(AND(MID(F126,2,2)&gt;"18",O126=0),"Thi lại",IF(AND((MID(F126,2,2)&lt;"12"),O126=0),"Thi lại",IF(AND((MID(F126,2,2)&lt;"19"),(MID(F126,2,2)&gt;"11"),O126=0),"Học lại","Đạt"))))))))))</f>
        <v>Học lại</v>
      </c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</row>
    <row r="127" spans="1:39" ht="17.25" customHeight="1">
      <c r="A127" s="1">
        <v>118</v>
      </c>
      <c r="B127" s="21">
        <f>IF(LEN(C127=0),SUBTOTAL(3,$C$10:C127),"")</f>
        <v>118</v>
      </c>
      <c r="C127" s="22" t="s">
        <v>1876</v>
      </c>
      <c r="D127" s="23" t="s">
        <v>3539</v>
      </c>
      <c r="E127" s="24" t="s">
        <v>3540</v>
      </c>
      <c r="F127" s="22" t="s">
        <v>3384</v>
      </c>
      <c r="G127" s="25" t="s">
        <v>27</v>
      </c>
      <c r="H127" s="25">
        <v>8</v>
      </c>
      <c r="I127" s="25" t="s">
        <v>27</v>
      </c>
      <c r="J127" s="25">
        <v>8</v>
      </c>
      <c r="K127" s="32"/>
      <c r="L127" s="32"/>
      <c r="M127" s="32"/>
      <c r="N127" s="90"/>
      <c r="O127" s="51">
        <v>4</v>
      </c>
      <c r="P127" s="27">
        <f>IF(O127="H","I",IF(OR(O127="DC",O127="C",O127="V"),0,ROUND(SUMPRODUCT(G127:O127,$G$9:$O$9)/100,1)))</f>
        <v>5.2</v>
      </c>
      <c r="Q127" s="28" t="str">
        <f>IF(AND($P127&gt;=9,$P127&lt;=10),"A+","")&amp;IF(AND($P127&gt;=8.5,$P127&lt;=8.9),"A","")&amp;IF(AND($P127&gt;=8,$P127&lt;=8.4),"B+","")&amp;IF(AND($P127&gt;=7,$P127&lt;=7.9),"B","")&amp;IF(AND($P127&gt;=6.5,$P127&lt;=6.9),"C+","")&amp;IF(AND($P127&gt;=5.5,$P127&lt;=6.4),"C","")&amp;IF(AND($P127&gt;=5,$P127&lt;=5.4),"D+","")&amp;IF(AND($P127&gt;=4,$P127&lt;=4.9),"D","")&amp;IF(AND($P127&lt;4),"F","")</f>
        <v>D+</v>
      </c>
      <c r="R127" s="29" t="str">
        <f>IF($P127&lt;4,"Kém",IF(AND($P127&gt;=4,$P127&lt;=5.4),"Trung bình yếu",IF(AND($P127&gt;=5.5,$P127&lt;=6.9),"Trung bình",IF(AND($P127&gt;=7,$P127&lt;=8.4),"Khá",IF(AND($P127&gt;=8.5,$P127&lt;=10),"Giỏi","")))))</f>
        <v>Trung bình yếu</v>
      </c>
      <c r="S127" s="30" t="str">
        <f>IF(OR($G127=0,$H127=0,$I127=0,$J127=0),"Không đủ ĐKDT",IF(AND(O127=0,P127&gt;=4),"Không đạt",IF(O127="V", "Vắng", IF(O127="DC", "Đình chỉ thi",IF(O127="H", "Vắng có phép","")))))</f>
        <v/>
      </c>
      <c r="T127" s="31" t="str">
        <f t="array" ref="T127">IFERROR(VLOOKUP($C127&amp;$U127,CHOOSE({1,2},Data!$A$2:$A$5146&amp;Data!$B$2:$B$5146,Data!$C$2:$C$5146),2,0),"")</f>
        <v>705-A2</v>
      </c>
      <c r="U127" s="72" t="s">
        <v>3283</v>
      </c>
      <c r="V127" s="3" t="str">
        <f>IFERROR(LEFT($U127,LEN($U127)-3),"")</f>
        <v>ELE1319</v>
      </c>
      <c r="W127" s="3" t="str">
        <f>IFERROR(RIGHT($U127,2),"")</f>
        <v>10</v>
      </c>
      <c r="X127" s="53" t="str">
        <f>IF(S127="Không đủ ĐKDT","Học lại",IF(S127="Đình chỉ thi","Học lại",IF(AND(MID(F127,2,2)&lt;"12",S127="Vắng"),"Thi lại",IF(S127="Vắng có phép", "Thi lại",IF(AND((MID(F127,2,2)&lt;"12"),P127&lt;4.5),"Thi lại",IF(AND((MID(F127,2,2)&lt;"19"),P127&lt;4),"Học lại",IF(AND((MID(F127,2,2)&gt;"18"),P127&lt;4),"Thi lại",IF(AND(MID(F127,2,2)&gt;"18",O127=0),"Thi lại",IF(AND((MID(F127,2,2)&lt;"12"),O127=0),"Thi lại",IF(AND((MID(F127,2,2)&lt;"19"),(MID(F127,2,2)&gt;"11"),O127=0),"Học lại","Đạt"))))))))))</f>
        <v>Đạt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</row>
    <row r="128" spans="1:39" ht="17.25" customHeight="1">
      <c r="A128" s="1">
        <v>119</v>
      </c>
      <c r="B128" s="21">
        <f>IF(LEN(C128=0),SUBTOTAL(3,$C$10:C128),"")</f>
        <v>119</v>
      </c>
      <c r="C128" s="22" t="s">
        <v>2713</v>
      </c>
      <c r="D128" s="23" t="s">
        <v>3389</v>
      </c>
      <c r="E128" s="24" t="s">
        <v>3541</v>
      </c>
      <c r="F128" s="22" t="s">
        <v>3384</v>
      </c>
      <c r="G128" s="25" t="s">
        <v>27</v>
      </c>
      <c r="H128" s="25">
        <v>7</v>
      </c>
      <c r="I128" s="25" t="s">
        <v>27</v>
      </c>
      <c r="J128" s="25">
        <v>7</v>
      </c>
      <c r="K128" s="32"/>
      <c r="L128" s="32"/>
      <c r="M128" s="32"/>
      <c r="N128" s="90"/>
      <c r="O128" s="51">
        <v>4</v>
      </c>
      <c r="P128" s="27">
        <f>IF(O128="H","I",IF(OR(O128="DC",O128="C",O128="V"),0,ROUND(SUMPRODUCT(G128:O128,$G$9:$O$9)/100,1)))</f>
        <v>4.9000000000000004</v>
      </c>
      <c r="Q128" s="28" t="str">
        <f>IF(AND($P128&gt;=9,$P128&lt;=10),"A+","")&amp;IF(AND($P128&gt;=8.5,$P128&lt;=8.9),"A","")&amp;IF(AND($P128&gt;=8,$P128&lt;=8.4),"B+","")&amp;IF(AND($P128&gt;=7,$P128&lt;=7.9),"B","")&amp;IF(AND($P128&gt;=6.5,$P128&lt;=6.9),"C+","")&amp;IF(AND($P128&gt;=5.5,$P128&lt;=6.4),"C","")&amp;IF(AND($P128&gt;=5,$P128&lt;=5.4),"D+","")&amp;IF(AND($P128&gt;=4,$P128&lt;=4.9),"D","")&amp;IF(AND($P128&lt;4),"F","")</f>
        <v>D</v>
      </c>
      <c r="R128" s="29" t="str">
        <f>IF($P128&lt;4,"Kém",IF(AND($P128&gt;=4,$P128&lt;=5.4),"Trung bình yếu",IF(AND($P128&gt;=5.5,$P128&lt;=6.9),"Trung bình",IF(AND($P128&gt;=7,$P128&lt;=8.4),"Khá",IF(AND($P128&gt;=8.5,$P128&lt;=10),"Giỏi","")))))</f>
        <v>Trung bình yếu</v>
      </c>
      <c r="S128" s="30" t="str">
        <f>IF(OR($G128=0,$H128=0,$I128=0,$J128=0),"Không đủ ĐKDT",IF(AND(O128=0,P128&gt;=4),"Không đạt",IF(O128="V", "Vắng", IF(O128="DC", "Đình chỉ thi",IF(O128="H", "Vắng có phép","")))))</f>
        <v/>
      </c>
      <c r="T128" s="31" t="str">
        <f t="array" ref="T128">IFERROR(VLOOKUP($C128&amp;$U128,CHOOSE({1,2},Data!$A$2:$A$5146&amp;Data!$B$2:$B$5146,Data!$C$2:$C$5146),2,0),"")</f>
        <v>705-A2</v>
      </c>
      <c r="U128" s="72" t="s">
        <v>3283</v>
      </c>
      <c r="V128" s="3" t="str">
        <f>IFERROR(LEFT($U128,LEN($U128)-3),"")</f>
        <v>ELE1319</v>
      </c>
      <c r="W128" s="3" t="str">
        <f>IFERROR(RIGHT($U128,2),"")</f>
        <v>10</v>
      </c>
      <c r="X128" s="53" t="str">
        <f>IF(S128="Không đủ ĐKDT","Học lại",IF(S128="Đình chỉ thi","Học lại",IF(AND(MID(F128,2,2)&lt;"12",S128="Vắng"),"Thi lại",IF(S128="Vắng có phép", "Thi lại",IF(AND((MID(F128,2,2)&lt;"12"),P128&lt;4.5),"Thi lại",IF(AND((MID(F128,2,2)&lt;"19"),P128&lt;4),"Học lại",IF(AND((MID(F128,2,2)&gt;"18"),P128&lt;4),"Thi lại",IF(AND(MID(F128,2,2)&gt;"18",O128=0),"Thi lại",IF(AND((MID(F128,2,2)&lt;"12"),O128=0),"Thi lại",IF(AND((MID(F128,2,2)&lt;"19"),(MID(F128,2,2)&gt;"11"),O128=0),"Học lại","Đạt"))))))))))</f>
        <v>Đạt</v>
      </c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</row>
    <row r="129" spans="1:39" ht="17.25" customHeight="1">
      <c r="A129" s="1">
        <v>120</v>
      </c>
      <c r="B129" s="21">
        <f>IF(LEN(C129=0),SUBTOTAL(3,$C$10:C129),"")</f>
        <v>120</v>
      </c>
      <c r="C129" s="22" t="s">
        <v>2675</v>
      </c>
      <c r="D129" s="23" t="s">
        <v>3515</v>
      </c>
      <c r="E129" s="24" t="s">
        <v>3451</v>
      </c>
      <c r="F129" s="22" t="s">
        <v>3425</v>
      </c>
      <c r="G129" s="25" t="s">
        <v>27</v>
      </c>
      <c r="H129" s="25">
        <v>10</v>
      </c>
      <c r="I129" s="25" t="s">
        <v>27</v>
      </c>
      <c r="J129" s="25">
        <v>9</v>
      </c>
      <c r="K129" s="32"/>
      <c r="L129" s="32"/>
      <c r="M129" s="32"/>
      <c r="N129" s="90"/>
      <c r="O129" s="51">
        <v>4</v>
      </c>
      <c r="P129" s="27">
        <f>IF(O129="H","I",IF(OR(O129="DC",O129="C",O129="V"),0,ROUND(SUMPRODUCT(G129:O129,$G$9:$O$9)/100,1)))</f>
        <v>5.7</v>
      </c>
      <c r="Q129" s="28" t="str">
        <f>IF(AND($P129&gt;=9,$P129&lt;=10),"A+","")&amp;IF(AND($P129&gt;=8.5,$P129&lt;=8.9),"A","")&amp;IF(AND($P129&gt;=8,$P129&lt;=8.4),"B+","")&amp;IF(AND($P129&gt;=7,$P129&lt;=7.9),"B","")&amp;IF(AND($P129&gt;=6.5,$P129&lt;=6.9),"C+","")&amp;IF(AND($P129&gt;=5.5,$P129&lt;=6.4),"C","")&amp;IF(AND($P129&gt;=5,$P129&lt;=5.4),"D+","")&amp;IF(AND($P129&gt;=4,$P129&lt;=4.9),"D","")&amp;IF(AND($P129&lt;4),"F","")</f>
        <v>C</v>
      </c>
      <c r="R129" s="29" t="str">
        <f>IF($P129&lt;4,"Kém",IF(AND($P129&gt;=4,$P129&lt;=5.4),"Trung bình yếu",IF(AND($P129&gt;=5.5,$P129&lt;=6.9),"Trung bình",IF(AND($P129&gt;=7,$P129&lt;=8.4),"Khá",IF(AND($P129&gt;=8.5,$P129&lt;=10),"Giỏi","")))))</f>
        <v>Trung bình</v>
      </c>
      <c r="S129" s="30" t="str">
        <f>IF(OR($G129=0,$H129=0,$I129=0,$J129=0),"Không đủ ĐKDT",IF(AND(O129=0,P129&gt;=4),"Không đạt",IF(O129="V", "Vắng", IF(O129="DC", "Đình chỉ thi",IF(O129="H", "Vắng có phép","")))))</f>
        <v/>
      </c>
      <c r="T129" s="31" t="str">
        <f t="array" ref="T129">IFERROR(VLOOKUP($C129&amp;$U129,CHOOSE({1,2},Data!$A$2:$A$5146&amp;Data!$B$2:$B$5146,Data!$C$2:$C$5146),2,0),"")</f>
        <v>705-A2</v>
      </c>
      <c r="U129" s="72" t="s">
        <v>3283</v>
      </c>
      <c r="V129" s="3" t="str">
        <f>IFERROR(LEFT($U129,LEN($U129)-3),"")</f>
        <v>ELE1319</v>
      </c>
      <c r="W129" s="3" t="str">
        <f>IFERROR(RIGHT($U129,2),"")</f>
        <v>10</v>
      </c>
      <c r="X129" s="53" t="str">
        <f>IF(S129="Không đủ ĐKDT","Học lại",IF(S129="Đình chỉ thi","Học lại",IF(AND(MID(F129,2,2)&lt;"12",S129="Vắng"),"Thi lại",IF(S129="Vắng có phép", "Thi lại",IF(AND((MID(F129,2,2)&lt;"12"),P129&lt;4.5),"Thi lại",IF(AND((MID(F129,2,2)&lt;"19"),P129&lt;4),"Học lại",IF(AND((MID(F129,2,2)&gt;"18"),P129&lt;4),"Thi lại",IF(AND(MID(F129,2,2)&gt;"18",O129=0),"Thi lại",IF(AND((MID(F129,2,2)&lt;"12"),O129=0),"Thi lại",IF(AND((MID(F129,2,2)&lt;"19"),(MID(F129,2,2)&gt;"11"),O129=0),"Học lại","Đạt"))))))))))</f>
        <v>Đạt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</row>
    <row r="130" spans="1:39" ht="17.25" customHeight="1">
      <c r="A130" s="1">
        <v>121</v>
      </c>
      <c r="B130" s="21">
        <f>IF(LEN(C130=0),SUBTOTAL(3,$C$10:C130),"")</f>
        <v>121</v>
      </c>
      <c r="C130" s="22" t="s">
        <v>287</v>
      </c>
      <c r="D130" s="23" t="s">
        <v>3542</v>
      </c>
      <c r="E130" s="24" t="s">
        <v>3453</v>
      </c>
      <c r="F130" s="22" t="s">
        <v>3425</v>
      </c>
      <c r="G130" s="25" t="s">
        <v>27</v>
      </c>
      <c r="H130" s="25">
        <v>7</v>
      </c>
      <c r="I130" s="25" t="s">
        <v>27</v>
      </c>
      <c r="J130" s="25">
        <v>7</v>
      </c>
      <c r="K130" s="32"/>
      <c r="L130" s="32"/>
      <c r="M130" s="32"/>
      <c r="N130" s="90"/>
      <c r="O130" s="51">
        <v>5</v>
      </c>
      <c r="P130" s="27">
        <f>IF(O130="H","I",IF(OR(O130="DC",O130="C",O130="V"),0,ROUND(SUMPRODUCT(G130:O130,$G$9:$O$9)/100,1)))</f>
        <v>5.6</v>
      </c>
      <c r="Q130" s="28" t="str">
        <f>IF(AND($P130&gt;=9,$P130&lt;=10),"A+","")&amp;IF(AND($P130&gt;=8.5,$P130&lt;=8.9),"A","")&amp;IF(AND($P130&gt;=8,$P130&lt;=8.4),"B+","")&amp;IF(AND($P130&gt;=7,$P130&lt;=7.9),"B","")&amp;IF(AND($P130&gt;=6.5,$P130&lt;=6.9),"C+","")&amp;IF(AND($P130&gt;=5.5,$P130&lt;=6.4),"C","")&amp;IF(AND($P130&gt;=5,$P130&lt;=5.4),"D+","")&amp;IF(AND($P130&gt;=4,$P130&lt;=4.9),"D","")&amp;IF(AND($P130&lt;4),"F","")</f>
        <v>C</v>
      </c>
      <c r="R130" s="29" t="str">
        <f>IF($P130&lt;4,"Kém",IF(AND($P130&gt;=4,$P130&lt;=5.4),"Trung bình yếu",IF(AND($P130&gt;=5.5,$P130&lt;=6.9),"Trung bình",IF(AND($P130&gt;=7,$P130&lt;=8.4),"Khá",IF(AND($P130&gt;=8.5,$P130&lt;=10),"Giỏi","")))))</f>
        <v>Trung bình</v>
      </c>
      <c r="S130" s="30" t="str">
        <f>IF(OR($G130=0,$H130=0,$I130=0,$J130=0),"Không đủ ĐKDT",IF(AND(O130=0,P130&gt;=4),"Không đạt",IF(O130="V", "Vắng", IF(O130="DC", "Đình chỉ thi",IF(O130="H", "Vắng có phép","")))))</f>
        <v/>
      </c>
      <c r="T130" s="31" t="str">
        <f t="array" ref="T130">IFERROR(VLOOKUP($C130&amp;$U130,CHOOSE({1,2},Data!$A$2:$A$5146&amp;Data!$B$2:$B$5146,Data!$C$2:$C$5146),2,0),"")</f>
        <v>705-A2</v>
      </c>
      <c r="U130" s="72" t="s">
        <v>3283</v>
      </c>
      <c r="V130" s="3" t="str">
        <f>IFERROR(LEFT($U130,LEN($U130)-3),"")</f>
        <v>ELE1319</v>
      </c>
      <c r="W130" s="3" t="str">
        <f>IFERROR(RIGHT($U130,2),"")</f>
        <v>10</v>
      </c>
      <c r="X130" s="53" t="str">
        <f>IF(S130="Không đủ ĐKDT","Học lại",IF(S130="Đình chỉ thi","Học lại",IF(AND(MID(F130,2,2)&lt;"12",S130="Vắng"),"Thi lại",IF(S130="Vắng có phép", "Thi lại",IF(AND((MID(F130,2,2)&lt;"12"),P130&lt;4.5),"Thi lại",IF(AND((MID(F130,2,2)&lt;"19"),P130&lt;4),"Học lại",IF(AND((MID(F130,2,2)&gt;"18"),P130&lt;4),"Thi lại",IF(AND(MID(F130,2,2)&gt;"18",O130=0),"Thi lại",IF(AND((MID(F130,2,2)&lt;"12"),O130=0),"Thi lại",IF(AND((MID(F130,2,2)&lt;"19"),(MID(F130,2,2)&gt;"11"),O130=0),"Học lại","Đạt"))))))))))</f>
        <v>Đạt</v>
      </c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</row>
    <row r="131" spans="1:39" ht="17.25" customHeight="1">
      <c r="A131" s="1">
        <v>122</v>
      </c>
      <c r="B131" s="21">
        <f>IF(LEN(C131=0),SUBTOTAL(3,$C$10:C131),"")</f>
        <v>122</v>
      </c>
      <c r="C131" s="22" t="s">
        <v>191</v>
      </c>
      <c r="D131" s="23" t="s">
        <v>3543</v>
      </c>
      <c r="E131" s="24" t="s">
        <v>3544</v>
      </c>
      <c r="F131" s="22" t="s">
        <v>3545</v>
      </c>
      <c r="G131" s="25" t="s">
        <v>27</v>
      </c>
      <c r="H131" s="25">
        <v>0</v>
      </c>
      <c r="I131" s="25" t="s">
        <v>27</v>
      </c>
      <c r="J131" s="25">
        <v>0</v>
      </c>
      <c r="K131" s="32"/>
      <c r="L131" s="32"/>
      <c r="M131" s="32"/>
      <c r="N131" s="90"/>
      <c r="O131" s="51" t="s">
        <v>4016</v>
      </c>
      <c r="P131" s="27">
        <f>IF(O131="H","I",IF(OR(O131="DC",O131="C",O131="V"),0,ROUND(SUMPRODUCT(G131:O131,$G$9:$O$9)/100,1)))</f>
        <v>0</v>
      </c>
      <c r="Q131" s="28" t="str">
        <f>IF(AND($P131&gt;=9,$P131&lt;=10),"A+","")&amp;IF(AND($P131&gt;=8.5,$P131&lt;=8.9),"A","")&amp;IF(AND($P131&gt;=8,$P131&lt;=8.4),"B+","")&amp;IF(AND($P131&gt;=7,$P131&lt;=7.9),"B","")&amp;IF(AND($P131&gt;=6.5,$P131&lt;=6.9),"C+","")&amp;IF(AND($P131&gt;=5.5,$P131&lt;=6.4),"C","")&amp;IF(AND($P131&gt;=5,$P131&lt;=5.4),"D+","")&amp;IF(AND($P131&gt;=4,$P131&lt;=4.9),"D","")&amp;IF(AND($P131&lt;4),"F","")</f>
        <v>F</v>
      </c>
      <c r="R131" s="29" t="str">
        <f>IF($P131&lt;4,"Kém",IF(AND($P131&gt;=4,$P131&lt;=5.4),"Trung bình yếu",IF(AND($P131&gt;=5.5,$P131&lt;=6.9),"Trung bình",IF(AND($P131&gt;=7,$P131&lt;=8.4),"Khá",IF(AND($P131&gt;=8.5,$P131&lt;=10),"Giỏi","")))))</f>
        <v>Kém</v>
      </c>
      <c r="S131" s="30" t="str">
        <f>IF(OR($G131=0,$H131=0,$I131=0,$J131=0),"Không đủ ĐKDT",IF(AND(O131=0,P131&gt;=4),"Không đạt",IF(O131="V", "Vắng", IF(O131="DC", "Đình chỉ thi",IF(O131="H", "Vắng có phép","")))))</f>
        <v>Không đủ ĐKDT</v>
      </c>
      <c r="T131" s="31" t="str">
        <f t="array" ref="T131">IFERROR(VLOOKUP($C131&amp;$U131,CHOOSE({1,2},Data!$A$2:$A$5146&amp;Data!$B$2:$B$5146,Data!$C$2:$C$5146),2,0),"")</f>
        <v>705-A2</v>
      </c>
      <c r="U131" s="72" t="s">
        <v>3283</v>
      </c>
      <c r="V131" s="3" t="str">
        <f>IFERROR(LEFT($U131,LEN($U131)-3),"")</f>
        <v>ELE1319</v>
      </c>
      <c r="W131" s="3" t="str">
        <f>IFERROR(RIGHT($U131,2),"")</f>
        <v>10</v>
      </c>
      <c r="X131" s="53" t="str">
        <f>IF(S131="Không đủ ĐKDT","Học lại",IF(S131="Đình chỉ thi","Học lại",IF(AND(MID(F131,2,2)&lt;"12",S131="Vắng"),"Thi lại",IF(S131="Vắng có phép", "Thi lại",IF(AND((MID(F131,2,2)&lt;"12"),P131&lt;4.5),"Thi lại",IF(AND((MID(F131,2,2)&lt;"19"),P131&lt;4),"Học lại",IF(AND((MID(F131,2,2)&gt;"18"),P131&lt;4),"Thi lại",IF(AND(MID(F131,2,2)&gt;"18",O131=0),"Thi lại",IF(AND((MID(F131,2,2)&lt;"12"),O131=0),"Thi lại",IF(AND((MID(F131,2,2)&lt;"19"),(MID(F131,2,2)&gt;"11"),O131=0),"Học lại","Đạt"))))))))))</f>
        <v>Học lại</v>
      </c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</row>
    <row r="132" spans="1:39" ht="17.25" customHeight="1">
      <c r="A132" s="1">
        <v>123</v>
      </c>
      <c r="B132" s="21">
        <f>IF(LEN(C132=0),SUBTOTAL(3,$C$10:C132),"")</f>
        <v>123</v>
      </c>
      <c r="C132" s="22" t="s">
        <v>2984</v>
      </c>
      <c r="D132" s="23" t="s">
        <v>3546</v>
      </c>
      <c r="E132" s="24" t="s">
        <v>3547</v>
      </c>
      <c r="F132" s="22" t="s">
        <v>3381</v>
      </c>
      <c r="G132" s="25" t="s">
        <v>27</v>
      </c>
      <c r="H132" s="25">
        <v>6</v>
      </c>
      <c r="I132" s="25" t="s">
        <v>27</v>
      </c>
      <c r="J132" s="25">
        <v>6</v>
      </c>
      <c r="K132" s="32"/>
      <c r="L132" s="32"/>
      <c r="M132" s="32"/>
      <c r="N132" s="90"/>
      <c r="O132" s="51">
        <v>7.5</v>
      </c>
      <c r="P132" s="27">
        <f>IF(O132="H","I",IF(OR(O132="DC",O132="C",O132="V"),0,ROUND(SUMPRODUCT(G132:O132,$G$9:$O$9)/100,1)))</f>
        <v>7.1</v>
      </c>
      <c r="Q132" s="28" t="str">
        <f>IF(AND($P132&gt;=9,$P132&lt;=10),"A+","")&amp;IF(AND($P132&gt;=8.5,$P132&lt;=8.9),"A","")&amp;IF(AND($P132&gt;=8,$P132&lt;=8.4),"B+","")&amp;IF(AND($P132&gt;=7,$P132&lt;=7.9),"B","")&amp;IF(AND($P132&gt;=6.5,$P132&lt;=6.9),"C+","")&amp;IF(AND($P132&gt;=5.5,$P132&lt;=6.4),"C","")&amp;IF(AND($P132&gt;=5,$P132&lt;=5.4),"D+","")&amp;IF(AND($P132&gt;=4,$P132&lt;=4.9),"D","")&amp;IF(AND($P132&lt;4),"F","")</f>
        <v>B</v>
      </c>
      <c r="R132" s="29" t="str">
        <f>IF($P132&lt;4,"Kém",IF(AND($P132&gt;=4,$P132&lt;=5.4),"Trung bình yếu",IF(AND($P132&gt;=5.5,$P132&lt;=6.9),"Trung bình",IF(AND($P132&gt;=7,$P132&lt;=8.4),"Khá",IF(AND($P132&gt;=8.5,$P132&lt;=10),"Giỏi","")))))</f>
        <v>Khá</v>
      </c>
      <c r="S132" s="30" t="str">
        <f>IF(OR($G132=0,$H132=0,$I132=0,$J132=0),"Không đủ ĐKDT",IF(AND(O132=0,P132&gt;=4),"Không đạt",IF(O132="V", "Vắng", IF(O132="DC", "Đình chỉ thi",IF(O132="H", "Vắng có phép","")))))</f>
        <v/>
      </c>
      <c r="T132" s="31" t="str">
        <f t="array" ref="T132">IFERROR(VLOOKUP($C132&amp;$U132,CHOOSE({1,2},Data!$A$2:$A$5146&amp;Data!$B$2:$B$5146,Data!$C$2:$C$5146),2,0),"")</f>
        <v>705-A2</v>
      </c>
      <c r="U132" s="72" t="s">
        <v>3283</v>
      </c>
      <c r="V132" s="3" t="str">
        <f>IFERROR(LEFT($U132,LEN($U132)-3),"")</f>
        <v>ELE1319</v>
      </c>
      <c r="W132" s="3" t="str">
        <f>IFERROR(RIGHT($U132,2),"")</f>
        <v>10</v>
      </c>
      <c r="X132" s="53" t="str">
        <f>IF(S132="Không đủ ĐKDT","Học lại",IF(S132="Đình chỉ thi","Học lại",IF(AND(MID(F132,2,2)&lt;"12",S132="Vắng"),"Thi lại",IF(S132="Vắng có phép", "Thi lại",IF(AND((MID(F132,2,2)&lt;"12"),P132&lt;4.5),"Thi lại",IF(AND((MID(F132,2,2)&lt;"19"),P132&lt;4),"Học lại",IF(AND((MID(F132,2,2)&gt;"18"),P132&lt;4),"Thi lại",IF(AND(MID(F132,2,2)&gt;"18",O132=0),"Thi lại",IF(AND((MID(F132,2,2)&lt;"12"),O132=0),"Thi lại",IF(AND((MID(F132,2,2)&lt;"19"),(MID(F132,2,2)&gt;"11"),O132=0),"Học lại","Đạt"))))))))))</f>
        <v>Đạt</v>
      </c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</row>
    <row r="133" spans="1:39" ht="17.25" customHeight="1">
      <c r="A133" s="1">
        <v>124</v>
      </c>
      <c r="B133" s="21">
        <f>IF(LEN(C133=0),SUBTOTAL(3,$C$10:C133),"")</f>
        <v>124</v>
      </c>
      <c r="C133" s="22" t="s">
        <v>2530</v>
      </c>
      <c r="D133" s="23" t="s">
        <v>3548</v>
      </c>
      <c r="E133" s="24" t="s">
        <v>3549</v>
      </c>
      <c r="F133" s="22" t="s">
        <v>3407</v>
      </c>
      <c r="G133" s="25" t="s">
        <v>27</v>
      </c>
      <c r="H133" s="25">
        <v>8</v>
      </c>
      <c r="I133" s="25" t="s">
        <v>27</v>
      </c>
      <c r="J133" s="25">
        <v>8</v>
      </c>
      <c r="K133" s="32"/>
      <c r="L133" s="32"/>
      <c r="M133" s="32"/>
      <c r="N133" s="90"/>
      <c r="O133" s="51">
        <v>3</v>
      </c>
      <c r="P133" s="27">
        <f>IF(O133="H","I",IF(OR(O133="DC",O133="C",O133="V"),0,ROUND(SUMPRODUCT(G133:O133,$G$9:$O$9)/100,1)))</f>
        <v>4.5</v>
      </c>
      <c r="Q133" s="28" t="str">
        <f>IF(AND($P133&gt;=9,$P133&lt;=10),"A+","")&amp;IF(AND($P133&gt;=8.5,$P133&lt;=8.9),"A","")&amp;IF(AND($P133&gt;=8,$P133&lt;=8.4),"B+","")&amp;IF(AND($P133&gt;=7,$P133&lt;=7.9),"B","")&amp;IF(AND($P133&gt;=6.5,$P133&lt;=6.9),"C+","")&amp;IF(AND($P133&gt;=5.5,$P133&lt;=6.4),"C","")&amp;IF(AND($P133&gt;=5,$P133&lt;=5.4),"D+","")&amp;IF(AND($P133&gt;=4,$P133&lt;=4.9),"D","")&amp;IF(AND($P133&lt;4),"F","")</f>
        <v>D</v>
      </c>
      <c r="R133" s="29" t="str">
        <f>IF($P133&lt;4,"Kém",IF(AND($P133&gt;=4,$P133&lt;=5.4),"Trung bình yếu",IF(AND($P133&gt;=5.5,$P133&lt;=6.9),"Trung bình",IF(AND($P133&gt;=7,$P133&lt;=8.4),"Khá",IF(AND($P133&gt;=8.5,$P133&lt;=10),"Giỏi","")))))</f>
        <v>Trung bình yếu</v>
      </c>
      <c r="S133" s="30" t="str">
        <f>IF(OR($G133=0,$H133=0,$I133=0,$J133=0),"Không đủ ĐKDT",IF(AND(O133=0,P133&gt;=4),"Không đạt",IF(O133="V", "Vắng", IF(O133="DC", "Đình chỉ thi",IF(O133="H", "Vắng có phép","")))))</f>
        <v/>
      </c>
      <c r="T133" s="31" t="str">
        <f t="array" ref="T133">IFERROR(VLOOKUP($C133&amp;$U133,CHOOSE({1,2},Data!$A$2:$A$5146&amp;Data!$B$2:$B$5146,Data!$C$2:$C$5146),2,0),"")</f>
        <v>705-A2</v>
      </c>
      <c r="U133" s="72" t="s">
        <v>3283</v>
      </c>
      <c r="V133" s="3" t="str">
        <f>IFERROR(LEFT($U133,LEN($U133)-3),"")</f>
        <v>ELE1319</v>
      </c>
      <c r="W133" s="3" t="str">
        <f>IFERROR(RIGHT($U133,2),"")</f>
        <v>10</v>
      </c>
      <c r="X133" s="53" t="str">
        <f>IF(S133="Không đủ ĐKDT","Học lại",IF(S133="Đình chỉ thi","Học lại",IF(AND(MID(F133,2,2)&lt;"12",S133="Vắng"),"Thi lại",IF(S133="Vắng có phép", "Thi lại",IF(AND((MID(F133,2,2)&lt;"12"),P133&lt;4.5),"Thi lại",IF(AND((MID(F133,2,2)&lt;"19"),P133&lt;4),"Học lại",IF(AND((MID(F133,2,2)&gt;"18"),P133&lt;4),"Thi lại",IF(AND(MID(F133,2,2)&gt;"18",O133=0),"Thi lại",IF(AND((MID(F133,2,2)&lt;"12"),O133=0),"Thi lại",IF(AND((MID(F133,2,2)&lt;"19"),(MID(F133,2,2)&gt;"11"),O133=0),"Học lại","Đạt"))))))))))</f>
        <v>Đạt</v>
      </c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</row>
    <row r="134" spans="1:39" ht="17.25" customHeight="1">
      <c r="A134" s="1">
        <v>125</v>
      </c>
      <c r="B134" s="21">
        <f>IF(LEN(C134=0),SUBTOTAL(3,$C$10:C134),"")</f>
        <v>125</v>
      </c>
      <c r="C134" s="22" t="s">
        <v>2720</v>
      </c>
      <c r="D134" s="23" t="s">
        <v>3550</v>
      </c>
      <c r="E134" s="24" t="s">
        <v>3551</v>
      </c>
      <c r="F134" s="22" t="s">
        <v>3372</v>
      </c>
      <c r="G134" s="25" t="s">
        <v>27</v>
      </c>
      <c r="H134" s="25">
        <v>6</v>
      </c>
      <c r="I134" s="25" t="s">
        <v>27</v>
      </c>
      <c r="J134" s="25">
        <v>6</v>
      </c>
      <c r="K134" s="32"/>
      <c r="L134" s="32"/>
      <c r="M134" s="32"/>
      <c r="N134" s="90"/>
      <c r="O134" s="51">
        <v>3</v>
      </c>
      <c r="P134" s="27">
        <f>IF(O134="H","I",IF(OR(O134="DC",O134="C",O134="V"),0,ROUND(SUMPRODUCT(G134:O134,$G$9:$O$9)/100,1)))</f>
        <v>3.9</v>
      </c>
      <c r="Q134" s="28" t="str">
        <f>IF(AND($P134&gt;=9,$P134&lt;=10),"A+","")&amp;IF(AND($P134&gt;=8.5,$P134&lt;=8.9),"A","")&amp;IF(AND($P134&gt;=8,$P134&lt;=8.4),"B+","")&amp;IF(AND($P134&gt;=7,$P134&lt;=7.9),"B","")&amp;IF(AND($P134&gt;=6.5,$P134&lt;=6.9),"C+","")&amp;IF(AND($P134&gt;=5.5,$P134&lt;=6.4),"C","")&amp;IF(AND($P134&gt;=5,$P134&lt;=5.4),"D+","")&amp;IF(AND($P134&gt;=4,$P134&lt;=4.9),"D","")&amp;IF(AND($P134&lt;4),"F","")</f>
        <v>F</v>
      </c>
      <c r="R134" s="29" t="str">
        <f>IF($P134&lt;4,"Kém",IF(AND($P134&gt;=4,$P134&lt;=5.4),"Trung bình yếu",IF(AND($P134&gt;=5.5,$P134&lt;=6.9),"Trung bình",IF(AND($P134&gt;=7,$P134&lt;=8.4),"Khá",IF(AND($P134&gt;=8.5,$P134&lt;=10),"Giỏi","")))))</f>
        <v>Kém</v>
      </c>
      <c r="S134" s="30" t="str">
        <f>IF(OR($G134=0,$H134=0,$I134=0,$J134=0),"Không đủ ĐKDT",IF(AND(O134=0,P134&gt;=4),"Không đạt",IF(O134="V", "Vắng", IF(O134="DC", "Đình chỉ thi",IF(O134="H", "Vắng có phép","")))))</f>
        <v/>
      </c>
      <c r="T134" s="31" t="str">
        <f t="array" ref="T134">IFERROR(VLOOKUP($C134&amp;$U134,CHOOSE({1,2},Data!$A$2:$A$5146&amp;Data!$B$2:$B$5146,Data!$C$2:$C$5146),2,0),"")</f>
        <v>705-A2</v>
      </c>
      <c r="U134" s="72" t="s">
        <v>3283</v>
      </c>
      <c r="V134" s="3" t="str">
        <f>IFERROR(LEFT($U134,LEN($U134)-3),"")</f>
        <v>ELE1319</v>
      </c>
      <c r="W134" s="3" t="str">
        <f>IFERROR(RIGHT($U134,2),"")</f>
        <v>10</v>
      </c>
      <c r="X134" s="53" t="str">
        <f>IF(S134="Không đủ ĐKDT","Học lại",IF(S134="Đình chỉ thi","Học lại",IF(AND(MID(F134,2,2)&lt;"12",S134="Vắng"),"Thi lại",IF(S134="Vắng có phép", "Thi lại",IF(AND((MID(F134,2,2)&lt;"12"),P134&lt;4.5),"Thi lại",IF(AND((MID(F134,2,2)&lt;"19"),P134&lt;4),"Học lại",IF(AND((MID(F134,2,2)&gt;"18"),P134&lt;4),"Thi lại",IF(AND(MID(F134,2,2)&gt;"18",O134=0),"Thi lại",IF(AND((MID(F134,2,2)&lt;"12"),O134=0),"Thi lại",IF(AND((MID(F134,2,2)&lt;"19"),(MID(F134,2,2)&gt;"11"),O134=0),"Học lại","Đạt"))))))))))</f>
        <v>Học lại</v>
      </c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</row>
    <row r="135" spans="1:39" ht="17.25" customHeight="1">
      <c r="A135" s="1">
        <v>126</v>
      </c>
      <c r="B135" s="21">
        <f>IF(LEN(C135=0),SUBTOTAL(3,$C$10:C135),"")</f>
        <v>126</v>
      </c>
      <c r="C135" s="22" t="s">
        <v>2342</v>
      </c>
      <c r="D135" s="23" t="s">
        <v>3511</v>
      </c>
      <c r="E135" s="24" t="s">
        <v>3552</v>
      </c>
      <c r="F135" s="22" t="s">
        <v>3407</v>
      </c>
      <c r="G135" s="25" t="s">
        <v>27</v>
      </c>
      <c r="H135" s="25">
        <v>7</v>
      </c>
      <c r="I135" s="25" t="s">
        <v>27</v>
      </c>
      <c r="J135" s="25">
        <v>7</v>
      </c>
      <c r="K135" s="32"/>
      <c r="L135" s="32"/>
      <c r="M135" s="32"/>
      <c r="N135" s="90"/>
      <c r="O135" s="51">
        <v>2</v>
      </c>
      <c r="P135" s="27">
        <f>IF(O135="H","I",IF(OR(O135="DC",O135="C",O135="V"),0,ROUND(SUMPRODUCT(G135:O135,$G$9:$O$9)/100,1)))</f>
        <v>3.5</v>
      </c>
      <c r="Q135" s="28" t="str">
        <f>IF(AND($P135&gt;=9,$P135&lt;=10),"A+","")&amp;IF(AND($P135&gt;=8.5,$P135&lt;=8.9),"A","")&amp;IF(AND($P135&gt;=8,$P135&lt;=8.4),"B+","")&amp;IF(AND($P135&gt;=7,$P135&lt;=7.9),"B","")&amp;IF(AND($P135&gt;=6.5,$P135&lt;=6.9),"C+","")&amp;IF(AND($P135&gt;=5.5,$P135&lt;=6.4),"C","")&amp;IF(AND($P135&gt;=5,$P135&lt;=5.4),"D+","")&amp;IF(AND($P135&gt;=4,$P135&lt;=4.9),"D","")&amp;IF(AND($P135&lt;4),"F","")</f>
        <v>F</v>
      </c>
      <c r="R135" s="29" t="str">
        <f>IF($P135&lt;4,"Kém",IF(AND($P135&gt;=4,$P135&lt;=5.4),"Trung bình yếu",IF(AND($P135&gt;=5.5,$P135&lt;=6.9),"Trung bình",IF(AND($P135&gt;=7,$P135&lt;=8.4),"Khá",IF(AND($P135&gt;=8.5,$P135&lt;=10),"Giỏi","")))))</f>
        <v>Kém</v>
      </c>
      <c r="S135" s="30" t="str">
        <f>IF(OR($G135=0,$H135=0,$I135=0,$J135=0),"Không đủ ĐKDT",IF(AND(O135=0,P135&gt;=4),"Không đạt",IF(O135="V", "Vắng", IF(O135="DC", "Đình chỉ thi",IF(O135="H", "Vắng có phép","")))))</f>
        <v/>
      </c>
      <c r="T135" s="31" t="str">
        <f t="array" ref="T135">IFERROR(VLOOKUP($C135&amp;$U135,CHOOSE({1,2},Data!$A$2:$A$5146&amp;Data!$B$2:$B$5146,Data!$C$2:$C$5146),2,0),"")</f>
        <v>705-A2</v>
      </c>
      <c r="U135" s="72" t="s">
        <v>3283</v>
      </c>
      <c r="V135" s="3" t="str">
        <f>IFERROR(LEFT($U135,LEN($U135)-3),"")</f>
        <v>ELE1319</v>
      </c>
      <c r="W135" s="3" t="str">
        <f>IFERROR(RIGHT($U135,2),"")</f>
        <v>10</v>
      </c>
      <c r="X135" s="53" t="str">
        <f>IF(S135="Không đủ ĐKDT","Học lại",IF(S135="Đình chỉ thi","Học lại",IF(AND(MID(F135,2,2)&lt;"12",S135="Vắng"),"Thi lại",IF(S135="Vắng có phép", "Thi lại",IF(AND((MID(F135,2,2)&lt;"12"),P135&lt;4.5),"Thi lại",IF(AND((MID(F135,2,2)&lt;"19"),P135&lt;4),"Học lại",IF(AND((MID(F135,2,2)&gt;"18"),P135&lt;4),"Thi lại",IF(AND(MID(F135,2,2)&gt;"18",O135=0),"Thi lại",IF(AND((MID(F135,2,2)&lt;"12"),O135=0),"Thi lại",IF(AND((MID(F135,2,2)&lt;"19"),(MID(F135,2,2)&gt;"11"),O135=0),"Học lại","Đạt"))))))))))</f>
        <v>Học lại</v>
      </c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</row>
    <row r="136" spans="1:39" ht="17.25" customHeight="1">
      <c r="A136" s="1">
        <v>127</v>
      </c>
      <c r="B136" s="21">
        <f>IF(LEN(C136=0),SUBTOTAL(3,$C$10:C136),"")</f>
        <v>127</v>
      </c>
      <c r="C136" s="22" t="s">
        <v>1808</v>
      </c>
      <c r="D136" s="23" t="s">
        <v>3553</v>
      </c>
      <c r="E136" s="24" t="s">
        <v>3554</v>
      </c>
      <c r="F136" s="22" t="s">
        <v>3391</v>
      </c>
      <c r="G136" s="25" t="s">
        <v>27</v>
      </c>
      <c r="H136" s="25">
        <v>2</v>
      </c>
      <c r="I136" s="25" t="s">
        <v>27</v>
      </c>
      <c r="J136" s="25">
        <v>2</v>
      </c>
      <c r="K136" s="32"/>
      <c r="L136" s="32"/>
      <c r="M136" s="32"/>
      <c r="N136" s="90"/>
      <c r="O136" s="51">
        <v>3.5</v>
      </c>
      <c r="P136" s="27">
        <f>IF(O136="H","I",IF(OR(O136="DC",O136="C",O136="V"),0,ROUND(SUMPRODUCT(G136:O136,$G$9:$O$9)/100,1)))</f>
        <v>3.1</v>
      </c>
      <c r="Q136" s="28" t="str">
        <f>IF(AND($P136&gt;=9,$P136&lt;=10),"A+","")&amp;IF(AND($P136&gt;=8.5,$P136&lt;=8.9),"A","")&amp;IF(AND($P136&gt;=8,$P136&lt;=8.4),"B+","")&amp;IF(AND($P136&gt;=7,$P136&lt;=7.9),"B","")&amp;IF(AND($P136&gt;=6.5,$P136&lt;=6.9),"C+","")&amp;IF(AND($P136&gt;=5.5,$P136&lt;=6.4),"C","")&amp;IF(AND($P136&gt;=5,$P136&lt;=5.4),"D+","")&amp;IF(AND($P136&gt;=4,$P136&lt;=4.9),"D","")&amp;IF(AND($P136&lt;4),"F","")</f>
        <v>F</v>
      </c>
      <c r="R136" s="29" t="str">
        <f>IF($P136&lt;4,"Kém",IF(AND($P136&gt;=4,$P136&lt;=5.4),"Trung bình yếu",IF(AND($P136&gt;=5.5,$P136&lt;=6.9),"Trung bình",IF(AND($P136&gt;=7,$P136&lt;=8.4),"Khá",IF(AND($P136&gt;=8.5,$P136&lt;=10),"Giỏi","")))))</f>
        <v>Kém</v>
      </c>
      <c r="S136" s="30" t="str">
        <f>IF(OR($G136=0,$H136=0,$I136=0,$J136=0),"Không đủ ĐKDT",IF(AND(O136=0,P136&gt;=4),"Không đạt",IF(O136="V", "Vắng", IF(O136="DC", "Đình chỉ thi",IF(O136="H", "Vắng có phép","")))))</f>
        <v/>
      </c>
      <c r="T136" s="31" t="str">
        <f t="array" ref="T136">IFERROR(VLOOKUP($C136&amp;$U136,CHOOSE({1,2},Data!$A$2:$A$5146&amp;Data!$B$2:$B$5146,Data!$C$2:$C$5146),2,0),"")</f>
        <v>705-A2</v>
      </c>
      <c r="U136" s="72" t="s">
        <v>3283</v>
      </c>
      <c r="V136" s="3" t="str">
        <f>IFERROR(LEFT($U136,LEN($U136)-3),"")</f>
        <v>ELE1319</v>
      </c>
      <c r="W136" s="3" t="str">
        <f>IFERROR(RIGHT($U136,2),"")</f>
        <v>10</v>
      </c>
      <c r="X136" s="53" t="str">
        <f>IF(S136="Không đủ ĐKDT","Học lại",IF(S136="Đình chỉ thi","Học lại",IF(AND(MID(F136,2,2)&lt;"12",S136="Vắng"),"Thi lại",IF(S136="Vắng có phép", "Thi lại",IF(AND((MID(F136,2,2)&lt;"12"),P136&lt;4.5),"Thi lại",IF(AND((MID(F136,2,2)&lt;"19"),P136&lt;4),"Học lại",IF(AND((MID(F136,2,2)&gt;"18"),P136&lt;4),"Thi lại",IF(AND(MID(F136,2,2)&gt;"18",O136=0),"Thi lại",IF(AND((MID(F136,2,2)&lt;"12"),O136=0),"Thi lại",IF(AND((MID(F136,2,2)&lt;"19"),(MID(F136,2,2)&gt;"11"),O136=0),"Học lại","Đạt"))))))))))</f>
        <v>Học lại</v>
      </c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</row>
    <row r="137" spans="1:39" ht="17.25" customHeight="1">
      <c r="A137" s="1">
        <v>128</v>
      </c>
      <c r="B137" s="21">
        <f>IF(LEN(C137=0),SUBTOTAL(3,$C$10:C137),"")</f>
        <v>128</v>
      </c>
      <c r="C137" s="22" t="s">
        <v>2309</v>
      </c>
      <c r="D137" s="23" t="s">
        <v>3555</v>
      </c>
      <c r="E137" s="24" t="s">
        <v>3556</v>
      </c>
      <c r="F137" s="22" t="s">
        <v>3374</v>
      </c>
      <c r="G137" s="25" t="s">
        <v>27</v>
      </c>
      <c r="H137" s="25">
        <v>7</v>
      </c>
      <c r="I137" s="25" t="s">
        <v>27</v>
      </c>
      <c r="J137" s="25">
        <v>7</v>
      </c>
      <c r="K137" s="32"/>
      <c r="L137" s="32"/>
      <c r="M137" s="32"/>
      <c r="N137" s="90"/>
      <c r="O137" s="51">
        <v>3</v>
      </c>
      <c r="P137" s="27">
        <f>IF(O137="H","I",IF(OR(O137="DC",O137="C",O137="V"),0,ROUND(SUMPRODUCT(G137:O137,$G$9:$O$9)/100,1)))</f>
        <v>4.2</v>
      </c>
      <c r="Q137" s="28" t="str">
        <f>IF(AND($P137&gt;=9,$P137&lt;=10),"A+","")&amp;IF(AND($P137&gt;=8.5,$P137&lt;=8.9),"A","")&amp;IF(AND($P137&gt;=8,$P137&lt;=8.4),"B+","")&amp;IF(AND($P137&gt;=7,$P137&lt;=7.9),"B","")&amp;IF(AND($P137&gt;=6.5,$P137&lt;=6.9),"C+","")&amp;IF(AND($P137&gt;=5.5,$P137&lt;=6.4),"C","")&amp;IF(AND($P137&gt;=5,$P137&lt;=5.4),"D+","")&amp;IF(AND($P137&gt;=4,$P137&lt;=4.9),"D","")&amp;IF(AND($P137&lt;4),"F","")</f>
        <v>D</v>
      </c>
      <c r="R137" s="29" t="str">
        <f>IF($P137&lt;4,"Kém",IF(AND($P137&gt;=4,$P137&lt;=5.4),"Trung bình yếu",IF(AND($P137&gt;=5.5,$P137&lt;=6.9),"Trung bình",IF(AND($P137&gt;=7,$P137&lt;=8.4),"Khá",IF(AND($P137&gt;=8.5,$P137&lt;=10),"Giỏi","")))))</f>
        <v>Trung bình yếu</v>
      </c>
      <c r="S137" s="30" t="str">
        <f>IF(OR($G137=0,$H137=0,$I137=0,$J137=0),"Không đủ ĐKDT",IF(AND(O137=0,P137&gt;=4),"Không đạt",IF(O137="V", "Vắng", IF(O137="DC", "Đình chỉ thi",IF(O137="H", "Vắng có phép","")))))</f>
        <v/>
      </c>
      <c r="T137" s="31" t="str">
        <f t="array" ref="T137">IFERROR(VLOOKUP($C137&amp;$U137,CHOOSE({1,2},Data!$A$2:$A$5146&amp;Data!$B$2:$B$5146,Data!$C$2:$C$5146),2,0),"")</f>
        <v>705-A2</v>
      </c>
      <c r="U137" s="72" t="s">
        <v>3283</v>
      </c>
      <c r="V137" s="3" t="str">
        <f>IFERROR(LEFT($U137,LEN($U137)-3),"")</f>
        <v>ELE1319</v>
      </c>
      <c r="W137" s="3" t="str">
        <f>IFERROR(RIGHT($U137,2),"")</f>
        <v>10</v>
      </c>
      <c r="X137" s="53" t="str">
        <f>IF(S137="Không đủ ĐKDT","Học lại",IF(S137="Đình chỉ thi","Học lại",IF(AND(MID(F137,2,2)&lt;"12",S137="Vắng"),"Thi lại",IF(S137="Vắng có phép", "Thi lại",IF(AND((MID(F137,2,2)&lt;"12"),P137&lt;4.5),"Thi lại",IF(AND((MID(F137,2,2)&lt;"19"),P137&lt;4),"Học lại",IF(AND((MID(F137,2,2)&gt;"18"),P137&lt;4),"Thi lại",IF(AND(MID(F137,2,2)&gt;"18",O137=0),"Thi lại",IF(AND((MID(F137,2,2)&lt;"12"),O137=0),"Thi lại",IF(AND((MID(F137,2,2)&lt;"19"),(MID(F137,2,2)&gt;"11"),O137=0),"Học lại","Đạt"))))))))))</f>
        <v>Đạt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</row>
    <row r="138" spans="1:39" ht="17.25" customHeight="1">
      <c r="A138" s="1">
        <v>129</v>
      </c>
      <c r="B138" s="21">
        <f>IF(LEN(C138=0),SUBTOTAL(3,$C$10:C138),"")</f>
        <v>129</v>
      </c>
      <c r="C138" s="22" t="s">
        <v>2128</v>
      </c>
      <c r="D138" s="23" t="s">
        <v>3557</v>
      </c>
      <c r="E138" s="24" t="s">
        <v>3558</v>
      </c>
      <c r="F138" s="22" t="s">
        <v>3455</v>
      </c>
      <c r="G138" s="25" t="s">
        <v>27</v>
      </c>
      <c r="H138" s="25">
        <v>2</v>
      </c>
      <c r="I138" s="25" t="s">
        <v>27</v>
      </c>
      <c r="J138" s="25">
        <v>2</v>
      </c>
      <c r="K138" s="32"/>
      <c r="L138" s="32"/>
      <c r="M138" s="32"/>
      <c r="N138" s="90"/>
      <c r="O138" s="51" t="s">
        <v>4017</v>
      </c>
      <c r="P138" s="27">
        <f>IF(O138="H","I",IF(OR(O138="DC",O138="C",O138="V"),0,ROUND(SUMPRODUCT(G138:O138,$G$9:$O$9)/100,1)))</f>
        <v>0</v>
      </c>
      <c r="Q138" s="28" t="str">
        <f>IF(AND($P138&gt;=9,$P138&lt;=10),"A+","")&amp;IF(AND($P138&gt;=8.5,$P138&lt;=8.9),"A","")&amp;IF(AND($P138&gt;=8,$P138&lt;=8.4),"B+","")&amp;IF(AND($P138&gt;=7,$P138&lt;=7.9),"B","")&amp;IF(AND($P138&gt;=6.5,$P138&lt;=6.9),"C+","")&amp;IF(AND($P138&gt;=5.5,$P138&lt;=6.4),"C","")&amp;IF(AND($P138&gt;=5,$P138&lt;=5.4),"D+","")&amp;IF(AND($P138&gt;=4,$P138&lt;=4.9),"D","")&amp;IF(AND($P138&lt;4),"F","")</f>
        <v>F</v>
      </c>
      <c r="R138" s="29" t="str">
        <f>IF($P138&lt;4,"Kém",IF(AND($P138&gt;=4,$P138&lt;=5.4),"Trung bình yếu",IF(AND($P138&gt;=5.5,$P138&lt;=6.9),"Trung bình",IF(AND($P138&gt;=7,$P138&lt;=8.4),"Khá",IF(AND($P138&gt;=8.5,$P138&lt;=10),"Giỏi","")))))</f>
        <v>Kém</v>
      </c>
      <c r="S138" s="30" t="str">
        <f>IF(OR($G138=0,$H138=0,$I138=0,$J138=0),"Không đủ ĐKDT",IF(AND(O138=0,P138&gt;=4),"Không đạt",IF(O138="V", "Vắng", IF(O138="DC", "Đình chỉ thi",IF(O138="H", "Vắng có phép","")))))</f>
        <v>Vắng</v>
      </c>
      <c r="T138" s="31" t="str">
        <f t="array" ref="T138">IFERROR(VLOOKUP($C138&amp;$U138,CHOOSE({1,2},Data!$A$2:$A$5146&amp;Data!$B$2:$B$5146,Data!$C$2:$C$5146),2,0),"")</f>
        <v>705-A2</v>
      </c>
      <c r="U138" s="72" t="s">
        <v>3283</v>
      </c>
      <c r="V138" s="3" t="str">
        <f>IFERROR(LEFT($U138,LEN($U138)-3),"")</f>
        <v>ELE1319</v>
      </c>
      <c r="W138" s="3" t="str">
        <f>IFERROR(RIGHT($U138,2),"")</f>
        <v>10</v>
      </c>
      <c r="X138" s="53" t="str">
        <f>IF(S138="Không đủ ĐKDT","Học lại",IF(S138="Đình chỉ thi","Học lại",IF(AND(MID(F138,2,2)&lt;"12",S138="Vắng"),"Thi lại",IF(S138="Vắng có phép", "Thi lại",IF(AND((MID(F138,2,2)&lt;"12"),P138&lt;4.5),"Thi lại",IF(AND((MID(F138,2,2)&lt;"19"),P138&lt;4),"Học lại",IF(AND((MID(F138,2,2)&gt;"18"),P138&lt;4),"Thi lại",IF(AND(MID(F138,2,2)&gt;"18",O138=0),"Thi lại",IF(AND((MID(F138,2,2)&lt;"12"),O138=0),"Thi lại",IF(AND((MID(F138,2,2)&lt;"19"),(MID(F138,2,2)&gt;"11"),O138=0),"Học lại","Đạt"))))))))))</f>
        <v>Học lại</v>
      </c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</row>
    <row r="139" spans="1:39" ht="17.25" customHeight="1">
      <c r="A139" s="1">
        <v>130</v>
      </c>
      <c r="B139" s="21">
        <f>IF(LEN(C139=0),SUBTOTAL(3,$C$10:C139),"")</f>
        <v>130</v>
      </c>
      <c r="C139" s="22" t="s">
        <v>2956</v>
      </c>
      <c r="D139" s="23" t="s">
        <v>3559</v>
      </c>
      <c r="E139" s="24" t="s">
        <v>3465</v>
      </c>
      <c r="F139" s="22" t="s">
        <v>3384</v>
      </c>
      <c r="G139" s="25" t="s">
        <v>27</v>
      </c>
      <c r="H139" s="25">
        <v>10</v>
      </c>
      <c r="I139" s="25" t="s">
        <v>27</v>
      </c>
      <c r="J139" s="25">
        <v>9</v>
      </c>
      <c r="K139" s="32"/>
      <c r="L139" s="32"/>
      <c r="M139" s="32"/>
      <c r="N139" s="90"/>
      <c r="O139" s="51">
        <v>9.5</v>
      </c>
      <c r="P139" s="27">
        <f>IF(O139="H","I",IF(OR(O139="DC",O139="C",O139="V"),0,ROUND(SUMPRODUCT(G139:O139,$G$9:$O$9)/100,1)))</f>
        <v>9.6</v>
      </c>
      <c r="Q139" s="28" t="str">
        <f>IF(AND($P139&gt;=9,$P139&lt;=10),"A+","")&amp;IF(AND($P139&gt;=8.5,$P139&lt;=8.9),"A","")&amp;IF(AND($P139&gt;=8,$P139&lt;=8.4),"B+","")&amp;IF(AND($P139&gt;=7,$P139&lt;=7.9),"B","")&amp;IF(AND($P139&gt;=6.5,$P139&lt;=6.9),"C+","")&amp;IF(AND($P139&gt;=5.5,$P139&lt;=6.4),"C","")&amp;IF(AND($P139&gt;=5,$P139&lt;=5.4),"D+","")&amp;IF(AND($P139&gt;=4,$P139&lt;=4.9),"D","")&amp;IF(AND($P139&lt;4),"F","")</f>
        <v>A+</v>
      </c>
      <c r="R139" s="29" t="str">
        <f>IF($P139&lt;4,"Kém",IF(AND($P139&gt;=4,$P139&lt;=5.4),"Trung bình yếu",IF(AND($P139&gt;=5.5,$P139&lt;=6.9),"Trung bình",IF(AND($P139&gt;=7,$P139&lt;=8.4),"Khá",IF(AND($P139&gt;=8.5,$P139&lt;=10),"Giỏi","")))))</f>
        <v>Giỏi</v>
      </c>
      <c r="S139" s="30" t="str">
        <f>IF(OR($G139=0,$H139=0,$I139=0,$J139=0),"Không đủ ĐKDT",IF(AND(O139=0,P139&gt;=4),"Không đạt",IF(O139="V", "Vắng", IF(O139="DC", "Đình chỉ thi",IF(O139="H", "Vắng có phép","")))))</f>
        <v/>
      </c>
      <c r="T139" s="31" t="str">
        <f t="array" ref="T139">IFERROR(VLOOKUP($C139&amp;$U139,CHOOSE({1,2},Data!$A$2:$A$5146&amp;Data!$B$2:$B$5146,Data!$C$2:$C$5146),2,0),"")</f>
        <v>705-A2</v>
      </c>
      <c r="U139" s="72" t="s">
        <v>3283</v>
      </c>
      <c r="V139" s="3" t="str">
        <f>IFERROR(LEFT($U139,LEN($U139)-3),"")</f>
        <v>ELE1319</v>
      </c>
      <c r="W139" s="3" t="str">
        <f>IFERROR(RIGHT($U139,2),"")</f>
        <v>10</v>
      </c>
      <c r="X139" s="53" t="str">
        <f>IF(S139="Không đủ ĐKDT","Học lại",IF(S139="Đình chỉ thi","Học lại",IF(AND(MID(F139,2,2)&lt;"12",S139="Vắng"),"Thi lại",IF(S139="Vắng có phép", "Thi lại",IF(AND((MID(F139,2,2)&lt;"12"),P139&lt;4.5),"Thi lại",IF(AND((MID(F139,2,2)&lt;"19"),P139&lt;4),"Học lại",IF(AND((MID(F139,2,2)&gt;"18"),P139&lt;4),"Thi lại",IF(AND(MID(F139,2,2)&gt;"18",O139=0),"Thi lại",IF(AND((MID(F139,2,2)&lt;"12"),O139=0),"Thi lại",IF(AND((MID(F139,2,2)&lt;"19"),(MID(F139,2,2)&gt;"11"),O139=0),"Học lại","Đạt"))))))))))</f>
        <v>Đạt</v>
      </c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</row>
    <row r="140" spans="1:39" ht="17.25" customHeight="1">
      <c r="A140" s="1">
        <v>131</v>
      </c>
      <c r="B140" s="21">
        <f>IF(LEN(C140=0),SUBTOTAL(3,$C$10:C140),"")</f>
        <v>131</v>
      </c>
      <c r="C140" s="22" t="s">
        <v>449</v>
      </c>
      <c r="D140" s="23" t="s">
        <v>3560</v>
      </c>
      <c r="E140" s="24" t="s">
        <v>3467</v>
      </c>
      <c r="F140" s="22" t="s">
        <v>3370</v>
      </c>
      <c r="G140" s="25" t="s">
        <v>27</v>
      </c>
      <c r="H140" s="25">
        <v>7</v>
      </c>
      <c r="I140" s="25" t="s">
        <v>27</v>
      </c>
      <c r="J140" s="25">
        <v>7</v>
      </c>
      <c r="K140" s="32"/>
      <c r="L140" s="32"/>
      <c r="M140" s="32"/>
      <c r="N140" s="90"/>
      <c r="O140" s="51">
        <v>2</v>
      </c>
      <c r="P140" s="27">
        <f>IF(O140="H","I",IF(OR(O140="DC",O140="C",O140="V"),0,ROUND(SUMPRODUCT(G140:O140,$G$9:$O$9)/100,1)))</f>
        <v>3.5</v>
      </c>
      <c r="Q140" s="28" t="str">
        <f>IF(AND($P140&gt;=9,$P140&lt;=10),"A+","")&amp;IF(AND($P140&gt;=8.5,$P140&lt;=8.9),"A","")&amp;IF(AND($P140&gt;=8,$P140&lt;=8.4),"B+","")&amp;IF(AND($P140&gt;=7,$P140&lt;=7.9),"B","")&amp;IF(AND($P140&gt;=6.5,$P140&lt;=6.9),"C+","")&amp;IF(AND($P140&gt;=5.5,$P140&lt;=6.4),"C","")&amp;IF(AND($P140&gt;=5,$P140&lt;=5.4),"D+","")&amp;IF(AND($P140&gt;=4,$P140&lt;=4.9),"D","")&amp;IF(AND($P140&lt;4),"F","")</f>
        <v>F</v>
      </c>
      <c r="R140" s="29" t="str">
        <f>IF($P140&lt;4,"Kém",IF(AND($P140&gt;=4,$P140&lt;=5.4),"Trung bình yếu",IF(AND($P140&gt;=5.5,$P140&lt;=6.9),"Trung bình",IF(AND($P140&gt;=7,$P140&lt;=8.4),"Khá",IF(AND($P140&gt;=8.5,$P140&lt;=10),"Giỏi","")))))</f>
        <v>Kém</v>
      </c>
      <c r="S140" s="30" t="str">
        <f>IF(OR($G140=0,$H140=0,$I140=0,$J140=0),"Không đủ ĐKDT",IF(AND(O140=0,P140&gt;=4),"Không đạt",IF(O140="V", "Vắng", IF(O140="DC", "Đình chỉ thi",IF(O140="H", "Vắng có phép","")))))</f>
        <v/>
      </c>
      <c r="T140" s="31" t="str">
        <f t="array" ref="T140">IFERROR(VLOOKUP($C140&amp;$U140,CHOOSE({1,2},Data!$A$2:$A$5146&amp;Data!$B$2:$B$5146,Data!$C$2:$C$5146),2,0),"")</f>
        <v>705-A2</v>
      </c>
      <c r="U140" s="72" t="s">
        <v>3283</v>
      </c>
      <c r="V140" s="3" t="str">
        <f>IFERROR(LEFT($U140,LEN($U140)-3),"")</f>
        <v>ELE1319</v>
      </c>
      <c r="W140" s="3" t="str">
        <f>IFERROR(RIGHT($U140,2),"")</f>
        <v>10</v>
      </c>
      <c r="X140" s="53" t="str">
        <f>IF(S140="Không đủ ĐKDT","Học lại",IF(S140="Đình chỉ thi","Học lại",IF(AND(MID(F140,2,2)&lt;"12",S140="Vắng"),"Thi lại",IF(S140="Vắng có phép", "Thi lại",IF(AND((MID(F140,2,2)&lt;"12"),P140&lt;4.5),"Thi lại",IF(AND((MID(F140,2,2)&lt;"19"),P140&lt;4),"Học lại",IF(AND((MID(F140,2,2)&gt;"18"),P140&lt;4),"Thi lại",IF(AND(MID(F140,2,2)&gt;"18",O140=0),"Thi lại",IF(AND((MID(F140,2,2)&lt;"12"),O140=0),"Thi lại",IF(AND((MID(F140,2,2)&lt;"19"),(MID(F140,2,2)&gt;"11"),O140=0),"Học lại","Đạt"))))))))))</f>
        <v>Học lại</v>
      </c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</row>
    <row r="141" spans="1:39" ht="17.25" customHeight="1">
      <c r="A141" s="1">
        <v>132</v>
      </c>
      <c r="B141" s="21">
        <f>IF(LEN(C141=0),SUBTOTAL(3,$C$10:C141),"")</f>
        <v>132</v>
      </c>
      <c r="C141" s="22" t="s">
        <v>1761</v>
      </c>
      <c r="D141" s="23" t="s">
        <v>3561</v>
      </c>
      <c r="E141" s="24" t="s">
        <v>3562</v>
      </c>
      <c r="F141" s="22" t="s">
        <v>3425</v>
      </c>
      <c r="G141" s="25" t="s">
        <v>27</v>
      </c>
      <c r="H141" s="25">
        <v>6</v>
      </c>
      <c r="I141" s="25" t="s">
        <v>27</v>
      </c>
      <c r="J141" s="25">
        <v>6</v>
      </c>
      <c r="K141" s="32"/>
      <c r="L141" s="32"/>
      <c r="M141" s="32"/>
      <c r="N141" s="90"/>
      <c r="O141" s="51">
        <v>1</v>
      </c>
      <c r="P141" s="27">
        <f>IF(O141="H","I",IF(OR(O141="DC",O141="C",O141="V"),0,ROUND(SUMPRODUCT(G141:O141,$G$9:$O$9)/100,1)))</f>
        <v>2.5</v>
      </c>
      <c r="Q141" s="28" t="str">
        <f>IF(AND($P141&gt;=9,$P141&lt;=10),"A+","")&amp;IF(AND($P141&gt;=8.5,$P141&lt;=8.9),"A","")&amp;IF(AND($P141&gt;=8,$P141&lt;=8.4),"B+","")&amp;IF(AND($P141&gt;=7,$P141&lt;=7.9),"B","")&amp;IF(AND($P141&gt;=6.5,$P141&lt;=6.9),"C+","")&amp;IF(AND($P141&gt;=5.5,$P141&lt;=6.4),"C","")&amp;IF(AND($P141&gt;=5,$P141&lt;=5.4),"D+","")&amp;IF(AND($P141&gt;=4,$P141&lt;=4.9),"D","")&amp;IF(AND($P141&lt;4),"F","")</f>
        <v>F</v>
      </c>
      <c r="R141" s="29" t="str">
        <f>IF($P141&lt;4,"Kém",IF(AND($P141&gt;=4,$P141&lt;=5.4),"Trung bình yếu",IF(AND($P141&gt;=5.5,$P141&lt;=6.9),"Trung bình",IF(AND($P141&gt;=7,$P141&lt;=8.4),"Khá",IF(AND($P141&gt;=8.5,$P141&lt;=10),"Giỏi","")))))</f>
        <v>Kém</v>
      </c>
      <c r="S141" s="30" t="str">
        <f>IF(OR($G141=0,$H141=0,$I141=0,$J141=0),"Không đủ ĐKDT",IF(AND(O141=0,P141&gt;=4),"Không đạt",IF(O141="V", "Vắng", IF(O141="DC", "Đình chỉ thi",IF(O141="H", "Vắng có phép","")))))</f>
        <v/>
      </c>
      <c r="T141" s="31" t="str">
        <f t="array" ref="T141">IFERROR(VLOOKUP($C141&amp;$U141,CHOOSE({1,2},Data!$A$2:$A$5146&amp;Data!$B$2:$B$5146,Data!$C$2:$C$5146),2,0),"")</f>
        <v>705-A2</v>
      </c>
      <c r="U141" s="72" t="s">
        <v>3283</v>
      </c>
      <c r="V141" s="3" t="str">
        <f>IFERROR(LEFT($U141,LEN($U141)-3),"")</f>
        <v>ELE1319</v>
      </c>
      <c r="W141" s="3" t="str">
        <f>IFERROR(RIGHT($U141,2),"")</f>
        <v>10</v>
      </c>
      <c r="X141" s="53" t="str">
        <f>IF(S141="Không đủ ĐKDT","Học lại",IF(S141="Đình chỉ thi","Học lại",IF(AND(MID(F141,2,2)&lt;"12",S141="Vắng"),"Thi lại",IF(S141="Vắng có phép", "Thi lại",IF(AND((MID(F141,2,2)&lt;"12"),P141&lt;4.5),"Thi lại",IF(AND((MID(F141,2,2)&lt;"19"),P141&lt;4),"Học lại",IF(AND((MID(F141,2,2)&gt;"18"),P141&lt;4),"Thi lại",IF(AND(MID(F141,2,2)&gt;"18",O141=0),"Thi lại",IF(AND((MID(F141,2,2)&lt;"12"),O141=0),"Thi lại",IF(AND((MID(F141,2,2)&lt;"19"),(MID(F141,2,2)&gt;"11"),O141=0),"Học lại","Đạt"))))))))))</f>
        <v>Học lại</v>
      </c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</row>
    <row r="142" spans="1:39" ht="17.25" customHeight="1">
      <c r="A142" s="1">
        <v>133</v>
      </c>
      <c r="B142" s="21">
        <f>IF(LEN(C142=0),SUBTOTAL(3,$C$10:C142),"")</f>
        <v>133</v>
      </c>
      <c r="C142" s="22" t="s">
        <v>2111</v>
      </c>
      <c r="D142" s="23" t="s">
        <v>3563</v>
      </c>
      <c r="E142" s="24" t="s">
        <v>3479</v>
      </c>
      <c r="F142" s="22" t="s">
        <v>3370</v>
      </c>
      <c r="G142" s="25" t="s">
        <v>27</v>
      </c>
      <c r="H142" s="25">
        <v>10</v>
      </c>
      <c r="I142" s="25" t="s">
        <v>27</v>
      </c>
      <c r="J142" s="25">
        <v>10</v>
      </c>
      <c r="K142" s="32"/>
      <c r="L142" s="32"/>
      <c r="M142" s="32"/>
      <c r="N142" s="90"/>
      <c r="O142" s="51">
        <v>6.5</v>
      </c>
      <c r="P142" s="27">
        <f>IF(O142="H","I",IF(OR(O142="DC",O142="C",O142="V"),0,ROUND(SUMPRODUCT(G142:O142,$G$9:$O$9)/100,1)))</f>
        <v>7.6</v>
      </c>
      <c r="Q142" s="28" t="str">
        <f>IF(AND($P142&gt;=9,$P142&lt;=10),"A+","")&amp;IF(AND($P142&gt;=8.5,$P142&lt;=8.9),"A","")&amp;IF(AND($P142&gt;=8,$P142&lt;=8.4),"B+","")&amp;IF(AND($P142&gt;=7,$P142&lt;=7.9),"B","")&amp;IF(AND($P142&gt;=6.5,$P142&lt;=6.9),"C+","")&amp;IF(AND($P142&gt;=5.5,$P142&lt;=6.4),"C","")&amp;IF(AND($P142&gt;=5,$P142&lt;=5.4),"D+","")&amp;IF(AND($P142&gt;=4,$P142&lt;=4.9),"D","")&amp;IF(AND($P142&lt;4),"F","")</f>
        <v>B</v>
      </c>
      <c r="R142" s="29" t="str">
        <f>IF($P142&lt;4,"Kém",IF(AND($P142&gt;=4,$P142&lt;=5.4),"Trung bình yếu",IF(AND($P142&gt;=5.5,$P142&lt;=6.9),"Trung bình",IF(AND($P142&gt;=7,$P142&lt;=8.4),"Khá",IF(AND($P142&gt;=8.5,$P142&lt;=10),"Giỏi","")))))</f>
        <v>Khá</v>
      </c>
      <c r="S142" s="30" t="str">
        <f>IF(OR($G142=0,$H142=0,$I142=0,$J142=0),"Không đủ ĐKDT",IF(AND(O142=0,P142&gt;=4),"Không đạt",IF(O142="V", "Vắng", IF(O142="DC", "Đình chỉ thi",IF(O142="H", "Vắng có phép","")))))</f>
        <v/>
      </c>
      <c r="T142" s="31" t="str">
        <f t="array" ref="T142">IFERROR(VLOOKUP($C142&amp;$U142,CHOOSE({1,2},Data!$A$2:$A$5146&amp;Data!$B$2:$B$5146,Data!$C$2:$C$5146),2,0),"")</f>
        <v>705-A2</v>
      </c>
      <c r="U142" s="72" t="s">
        <v>3283</v>
      </c>
      <c r="V142" s="3" t="str">
        <f>IFERROR(LEFT($U142,LEN($U142)-3),"")</f>
        <v>ELE1319</v>
      </c>
      <c r="W142" s="3" t="str">
        <f>IFERROR(RIGHT($U142,2),"")</f>
        <v>10</v>
      </c>
      <c r="X142" s="53" t="str">
        <f>IF(S142="Không đủ ĐKDT","Học lại",IF(S142="Đình chỉ thi","Học lại",IF(AND(MID(F142,2,2)&lt;"12",S142="Vắng"),"Thi lại",IF(S142="Vắng có phép", "Thi lại",IF(AND((MID(F142,2,2)&lt;"12"),P142&lt;4.5),"Thi lại",IF(AND((MID(F142,2,2)&lt;"19"),P142&lt;4),"Học lại",IF(AND((MID(F142,2,2)&gt;"18"),P142&lt;4),"Thi lại",IF(AND(MID(F142,2,2)&gt;"18",O142=0),"Thi lại",IF(AND((MID(F142,2,2)&lt;"12"),O142=0),"Thi lại",IF(AND((MID(F142,2,2)&lt;"19"),(MID(F142,2,2)&gt;"11"),O142=0),"Học lại","Đạt"))))))))))</f>
        <v>Đạt</v>
      </c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</row>
    <row r="143" spans="1:39" ht="17.25" customHeight="1">
      <c r="A143" s="1">
        <v>134</v>
      </c>
      <c r="B143" s="21">
        <f>IF(LEN(C143=0),SUBTOTAL(3,$C$10:C143),"")</f>
        <v>134</v>
      </c>
      <c r="C143" s="22" t="s">
        <v>2378</v>
      </c>
      <c r="D143" s="23" t="s">
        <v>3564</v>
      </c>
      <c r="E143" s="24" t="s">
        <v>3481</v>
      </c>
      <c r="F143" s="22" t="s">
        <v>3384</v>
      </c>
      <c r="G143" s="25" t="s">
        <v>27</v>
      </c>
      <c r="H143" s="25">
        <v>9</v>
      </c>
      <c r="I143" s="25" t="s">
        <v>27</v>
      </c>
      <c r="J143" s="25">
        <v>9</v>
      </c>
      <c r="K143" s="32"/>
      <c r="L143" s="32"/>
      <c r="M143" s="32"/>
      <c r="N143" s="90"/>
      <c r="O143" s="51">
        <v>3</v>
      </c>
      <c r="P143" s="27">
        <f>IF(O143="H","I",IF(OR(O143="DC",O143="C",O143="V"),0,ROUND(SUMPRODUCT(G143:O143,$G$9:$O$9)/100,1)))</f>
        <v>4.8</v>
      </c>
      <c r="Q143" s="28" t="str">
        <f>IF(AND($P143&gt;=9,$P143&lt;=10),"A+","")&amp;IF(AND($P143&gt;=8.5,$P143&lt;=8.9),"A","")&amp;IF(AND($P143&gt;=8,$P143&lt;=8.4),"B+","")&amp;IF(AND($P143&gt;=7,$P143&lt;=7.9),"B","")&amp;IF(AND($P143&gt;=6.5,$P143&lt;=6.9),"C+","")&amp;IF(AND($P143&gt;=5.5,$P143&lt;=6.4),"C","")&amp;IF(AND($P143&gt;=5,$P143&lt;=5.4),"D+","")&amp;IF(AND($P143&gt;=4,$P143&lt;=4.9),"D","")&amp;IF(AND($P143&lt;4),"F","")</f>
        <v>D</v>
      </c>
      <c r="R143" s="29" t="str">
        <f>IF($P143&lt;4,"Kém",IF(AND($P143&gt;=4,$P143&lt;=5.4),"Trung bình yếu",IF(AND($P143&gt;=5.5,$P143&lt;=6.9),"Trung bình",IF(AND($P143&gt;=7,$P143&lt;=8.4),"Khá",IF(AND($P143&gt;=8.5,$P143&lt;=10),"Giỏi","")))))</f>
        <v>Trung bình yếu</v>
      </c>
      <c r="S143" s="30" t="str">
        <f>IF(OR($G143=0,$H143=0,$I143=0,$J143=0),"Không đủ ĐKDT",IF(AND(O143=0,P143&gt;=4),"Không đạt",IF(O143="V", "Vắng", IF(O143="DC", "Đình chỉ thi",IF(O143="H", "Vắng có phép","")))))</f>
        <v/>
      </c>
      <c r="T143" s="31" t="str">
        <f t="array" ref="T143">IFERROR(VLOOKUP($C143&amp;$U143,CHOOSE({1,2},Data!$A$2:$A$5146&amp;Data!$B$2:$B$5146,Data!$C$2:$C$5146),2,0),"")</f>
        <v>705-A2</v>
      </c>
      <c r="U143" s="72" t="s">
        <v>3283</v>
      </c>
      <c r="V143" s="3" t="str">
        <f>IFERROR(LEFT($U143,LEN($U143)-3),"")</f>
        <v>ELE1319</v>
      </c>
      <c r="W143" s="3" t="str">
        <f>IFERROR(RIGHT($U143,2),"")</f>
        <v>10</v>
      </c>
      <c r="X143" s="53" t="str">
        <f>IF(S143="Không đủ ĐKDT","Học lại",IF(S143="Đình chỉ thi","Học lại",IF(AND(MID(F143,2,2)&lt;"12",S143="Vắng"),"Thi lại",IF(S143="Vắng có phép", "Thi lại",IF(AND((MID(F143,2,2)&lt;"12"),P143&lt;4.5),"Thi lại",IF(AND((MID(F143,2,2)&lt;"19"),P143&lt;4),"Học lại",IF(AND((MID(F143,2,2)&gt;"18"),P143&lt;4),"Thi lại",IF(AND(MID(F143,2,2)&gt;"18",O143=0),"Thi lại",IF(AND((MID(F143,2,2)&lt;"12"),O143=0),"Thi lại",IF(AND((MID(F143,2,2)&lt;"19"),(MID(F143,2,2)&gt;"11"),O143=0),"Học lại","Đạt"))))))))))</f>
        <v>Đạt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</row>
    <row r="144" spans="1:39" ht="17.25" customHeight="1">
      <c r="A144" s="1">
        <v>135</v>
      </c>
      <c r="B144" s="21">
        <f>IF(LEN(C144=0),SUBTOTAL(3,$C$10:C144),"")</f>
        <v>135</v>
      </c>
      <c r="C144" s="22" t="s">
        <v>250</v>
      </c>
      <c r="D144" s="23" t="s">
        <v>3565</v>
      </c>
      <c r="E144" s="24" t="s">
        <v>3367</v>
      </c>
      <c r="F144" s="22" t="s">
        <v>3566</v>
      </c>
      <c r="G144" s="25" t="s">
        <v>27</v>
      </c>
      <c r="H144" s="25">
        <v>6</v>
      </c>
      <c r="I144" s="25" t="s">
        <v>27</v>
      </c>
      <c r="J144" s="25">
        <v>6</v>
      </c>
      <c r="K144" s="32"/>
      <c r="L144" s="32"/>
      <c r="M144" s="32"/>
      <c r="N144" s="90"/>
      <c r="O144" s="51">
        <v>2</v>
      </c>
      <c r="P144" s="27">
        <f>IF(O144="H","I",IF(OR(O144="DC",O144="C",O144="V"),0,ROUND(SUMPRODUCT(G144:O144,$G$9:$O$9)/100,1)))</f>
        <v>3.2</v>
      </c>
      <c r="Q144" s="28" t="str">
        <f>IF(AND($P144&gt;=9,$P144&lt;=10),"A+","")&amp;IF(AND($P144&gt;=8.5,$P144&lt;=8.9),"A","")&amp;IF(AND($P144&gt;=8,$P144&lt;=8.4),"B+","")&amp;IF(AND($P144&gt;=7,$P144&lt;=7.9),"B","")&amp;IF(AND($P144&gt;=6.5,$P144&lt;=6.9),"C+","")&amp;IF(AND($P144&gt;=5.5,$P144&lt;=6.4),"C","")&amp;IF(AND($P144&gt;=5,$P144&lt;=5.4),"D+","")&amp;IF(AND($P144&gt;=4,$P144&lt;=4.9),"D","")&amp;IF(AND($P144&lt;4),"F","")</f>
        <v>F</v>
      </c>
      <c r="R144" s="29" t="str">
        <f>IF($P144&lt;4,"Kém",IF(AND($P144&gt;=4,$P144&lt;=5.4),"Trung bình yếu",IF(AND($P144&gt;=5.5,$P144&lt;=6.9),"Trung bình",IF(AND($P144&gt;=7,$P144&lt;=8.4),"Khá",IF(AND($P144&gt;=8.5,$P144&lt;=10),"Giỏi","")))))</f>
        <v>Kém</v>
      </c>
      <c r="S144" s="30" t="str">
        <f>IF(OR($G144=0,$H144=0,$I144=0,$J144=0),"Không đủ ĐKDT",IF(AND(O144=0,P144&gt;=4),"Không đạt",IF(O144="V", "Vắng", IF(O144="DC", "Đình chỉ thi",IF(O144="H", "Vắng có phép","")))))</f>
        <v/>
      </c>
      <c r="T144" s="31" t="str">
        <f t="array" ref="T144">IFERROR(VLOOKUP($C144&amp;$U144,CHOOSE({1,2},Data!$A$2:$A$5146&amp;Data!$B$2:$B$5146,Data!$C$2:$C$5146),2,0),"")</f>
        <v>201A-A3</v>
      </c>
      <c r="U144" s="72" t="s">
        <v>3271</v>
      </c>
      <c r="V144" s="3" t="str">
        <f>IFERROR(LEFT($U144,LEN($U144)-3),"")</f>
        <v>ELE1319</v>
      </c>
      <c r="W144" s="3" t="str">
        <f>IFERROR(RIGHT($U144,2),"")</f>
        <v>11</v>
      </c>
      <c r="X144" s="53" t="str">
        <f>IF(S144="Không đủ ĐKDT","Học lại",IF(S144="Đình chỉ thi","Học lại",IF(AND(MID(F144,2,2)&lt;"12",S144="Vắng"),"Thi lại",IF(S144="Vắng có phép", "Thi lại",IF(AND((MID(F144,2,2)&lt;"12"),P144&lt;4.5),"Thi lại",IF(AND((MID(F144,2,2)&lt;"19"),P144&lt;4),"Học lại",IF(AND((MID(F144,2,2)&gt;"18"),P144&lt;4),"Thi lại",IF(AND(MID(F144,2,2)&gt;"18",O144=0),"Thi lại",IF(AND((MID(F144,2,2)&lt;"12"),O144=0),"Thi lại",IF(AND((MID(F144,2,2)&lt;"19"),(MID(F144,2,2)&gt;"11"),O144=0),"Học lại","Đạt"))))))))))</f>
        <v>Học lại</v>
      </c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</row>
    <row r="145" spans="1:39" ht="17.25" customHeight="1">
      <c r="A145" s="1">
        <v>136</v>
      </c>
      <c r="B145" s="21">
        <f>IF(LEN(C145=0),SUBTOTAL(3,$C$10:C145),"")</f>
        <v>136</v>
      </c>
      <c r="C145" s="22" t="s">
        <v>2069</v>
      </c>
      <c r="D145" s="23" t="s">
        <v>3567</v>
      </c>
      <c r="E145" s="24" t="s">
        <v>3367</v>
      </c>
      <c r="F145" s="22" t="s">
        <v>3568</v>
      </c>
      <c r="G145" s="25" t="s">
        <v>27</v>
      </c>
      <c r="H145" s="25">
        <v>8</v>
      </c>
      <c r="I145" s="25" t="s">
        <v>27</v>
      </c>
      <c r="J145" s="25">
        <v>9</v>
      </c>
      <c r="K145" s="32"/>
      <c r="L145" s="32"/>
      <c r="M145" s="32"/>
      <c r="N145" s="90"/>
      <c r="O145" s="51">
        <v>6.5</v>
      </c>
      <c r="P145" s="27">
        <f>IF(O145="H","I",IF(OR(O145="DC",O145="C",O145="V"),0,ROUND(SUMPRODUCT(G145:O145,$G$9:$O$9)/100,1)))</f>
        <v>7.1</v>
      </c>
      <c r="Q145" s="28" t="str">
        <f>IF(AND($P145&gt;=9,$P145&lt;=10),"A+","")&amp;IF(AND($P145&gt;=8.5,$P145&lt;=8.9),"A","")&amp;IF(AND($P145&gt;=8,$P145&lt;=8.4),"B+","")&amp;IF(AND($P145&gt;=7,$P145&lt;=7.9),"B","")&amp;IF(AND($P145&gt;=6.5,$P145&lt;=6.9),"C+","")&amp;IF(AND($P145&gt;=5.5,$P145&lt;=6.4),"C","")&amp;IF(AND($P145&gt;=5,$P145&lt;=5.4),"D+","")&amp;IF(AND($P145&gt;=4,$P145&lt;=4.9),"D","")&amp;IF(AND($P145&lt;4),"F","")</f>
        <v>B</v>
      </c>
      <c r="R145" s="29" t="str">
        <f>IF($P145&lt;4,"Kém",IF(AND($P145&gt;=4,$P145&lt;=5.4),"Trung bình yếu",IF(AND($P145&gt;=5.5,$P145&lt;=6.9),"Trung bình",IF(AND($P145&gt;=7,$P145&lt;=8.4),"Khá",IF(AND($P145&gt;=8.5,$P145&lt;=10),"Giỏi","")))))</f>
        <v>Khá</v>
      </c>
      <c r="S145" s="30" t="str">
        <f>IF(OR($G145=0,$H145=0,$I145=0,$J145=0),"Không đủ ĐKDT",IF(AND(O145=0,P145&gt;=4),"Không đạt",IF(O145="V", "Vắng", IF(O145="DC", "Đình chỉ thi",IF(O145="H", "Vắng có phép","")))))</f>
        <v/>
      </c>
      <c r="T145" s="31" t="str">
        <f t="array" ref="T145">IFERROR(VLOOKUP($C145&amp;$U145,CHOOSE({1,2},Data!$A$2:$A$5146&amp;Data!$B$2:$B$5146,Data!$C$2:$C$5146),2,0),"")</f>
        <v>201A-A3</v>
      </c>
      <c r="U145" s="72" t="s">
        <v>3271</v>
      </c>
      <c r="V145" s="3" t="str">
        <f>IFERROR(LEFT($U145,LEN($U145)-3),"")</f>
        <v>ELE1319</v>
      </c>
      <c r="W145" s="3" t="str">
        <f>IFERROR(RIGHT($U145,2),"")</f>
        <v>11</v>
      </c>
      <c r="X145" s="53" t="str">
        <f>IF(S145="Không đủ ĐKDT","Học lại",IF(S145="Đình chỉ thi","Học lại",IF(AND(MID(F145,2,2)&lt;"12",S145="Vắng"),"Thi lại",IF(S145="Vắng có phép", "Thi lại",IF(AND((MID(F145,2,2)&lt;"12"),P145&lt;4.5),"Thi lại",IF(AND((MID(F145,2,2)&lt;"19"),P145&lt;4),"Học lại",IF(AND((MID(F145,2,2)&gt;"18"),P145&lt;4),"Thi lại",IF(AND(MID(F145,2,2)&gt;"18",O145=0),"Thi lại",IF(AND((MID(F145,2,2)&lt;"12"),O145=0),"Thi lại",IF(AND((MID(F145,2,2)&lt;"19"),(MID(F145,2,2)&gt;"11"),O145=0),"Học lại","Đạt"))))))))))</f>
        <v>Đạt</v>
      </c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</row>
    <row r="146" spans="1:39" ht="16.5" customHeight="1">
      <c r="A146" s="1">
        <v>137</v>
      </c>
      <c r="B146" s="21">
        <f>IF(LEN(C146=0),SUBTOTAL(3,$C$10:C146),"")</f>
        <v>137</v>
      </c>
      <c r="C146" s="22" t="s">
        <v>297</v>
      </c>
      <c r="D146" s="23" t="s">
        <v>3569</v>
      </c>
      <c r="E146" s="24" t="s">
        <v>3367</v>
      </c>
      <c r="F146" s="22" t="s">
        <v>3568</v>
      </c>
      <c r="G146" s="25" t="s">
        <v>27</v>
      </c>
      <c r="H146" s="25">
        <v>8</v>
      </c>
      <c r="I146" s="25" t="s">
        <v>27</v>
      </c>
      <c r="J146" s="25">
        <v>8</v>
      </c>
      <c r="K146" s="32"/>
      <c r="L146" s="32"/>
      <c r="M146" s="32"/>
      <c r="N146" s="90"/>
      <c r="O146" s="51">
        <v>4</v>
      </c>
      <c r="P146" s="27">
        <f>IF(O146="H","I",IF(OR(O146="DC",O146="C",O146="V"),0,ROUND(SUMPRODUCT(G146:O146,$G$9:$O$9)/100,1)))</f>
        <v>5.2</v>
      </c>
      <c r="Q146" s="28" t="str">
        <f>IF(AND($P146&gt;=9,$P146&lt;=10),"A+","")&amp;IF(AND($P146&gt;=8.5,$P146&lt;=8.9),"A","")&amp;IF(AND($P146&gt;=8,$P146&lt;=8.4),"B+","")&amp;IF(AND($P146&gt;=7,$P146&lt;=7.9),"B","")&amp;IF(AND($P146&gt;=6.5,$P146&lt;=6.9),"C+","")&amp;IF(AND($P146&gt;=5.5,$P146&lt;=6.4),"C","")&amp;IF(AND($P146&gt;=5,$P146&lt;=5.4),"D+","")&amp;IF(AND($P146&gt;=4,$P146&lt;=4.9),"D","")&amp;IF(AND($P146&lt;4),"F","")</f>
        <v>D+</v>
      </c>
      <c r="R146" s="29" t="str">
        <f>IF($P146&lt;4,"Kém",IF(AND($P146&gt;=4,$P146&lt;=5.4),"Trung bình yếu",IF(AND($P146&gt;=5.5,$P146&lt;=6.9),"Trung bình",IF(AND($P146&gt;=7,$P146&lt;=8.4),"Khá",IF(AND($P146&gt;=8.5,$P146&lt;=10),"Giỏi","")))))</f>
        <v>Trung bình yếu</v>
      </c>
      <c r="S146" s="30" t="str">
        <f>IF(OR($G146=0,$H146=0,$I146=0,$J146=0),"Không đủ ĐKDT",IF(AND(O146=0,P146&gt;=4),"Không đạt",IF(O146="V", "Vắng", IF(O146="DC", "Đình chỉ thi",IF(O146="H", "Vắng có phép","")))))</f>
        <v/>
      </c>
      <c r="T146" s="31" t="str">
        <f t="array" ref="T146">IFERROR(VLOOKUP($C146&amp;$U146,CHOOSE({1,2},Data!$A$2:$A$5146&amp;Data!$B$2:$B$5146,Data!$C$2:$C$5146),2,0),"")</f>
        <v>201A-A3</v>
      </c>
      <c r="U146" s="72" t="s">
        <v>3271</v>
      </c>
      <c r="V146" s="3" t="str">
        <f>IFERROR(LEFT($U146,LEN($U146)-3),"")</f>
        <v>ELE1319</v>
      </c>
      <c r="W146" s="3" t="str">
        <f>IFERROR(RIGHT($U146,2),"")</f>
        <v>11</v>
      </c>
      <c r="X146" s="53" t="str">
        <f>IF(S146="Không đủ ĐKDT","Học lại",IF(S146="Đình chỉ thi","Học lại",IF(AND(MID(F146,2,2)&lt;"12",S146="Vắng"),"Thi lại",IF(S146="Vắng có phép", "Thi lại",IF(AND((MID(F146,2,2)&lt;"12"),P146&lt;4.5),"Thi lại",IF(AND((MID(F146,2,2)&lt;"19"),P146&lt;4),"Học lại",IF(AND((MID(F146,2,2)&gt;"18"),P146&lt;4),"Thi lại",IF(AND(MID(F146,2,2)&gt;"18",O146=0),"Thi lại",IF(AND((MID(F146,2,2)&lt;"12"),O146=0),"Thi lại",IF(AND((MID(F146,2,2)&lt;"19"),(MID(F146,2,2)&gt;"11"),O146=0),"Học lại","Đạt"))))))))))</f>
        <v>Đạt</v>
      </c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</row>
    <row r="147" spans="1:39" ht="16.5" customHeight="1">
      <c r="A147" s="1">
        <v>138</v>
      </c>
      <c r="B147" s="21">
        <f>IF(LEN(C147=0),SUBTOTAL(3,$C$10:C147),"")</f>
        <v>138</v>
      </c>
      <c r="C147" s="22" t="s">
        <v>2071</v>
      </c>
      <c r="D147" s="23" t="s">
        <v>3570</v>
      </c>
      <c r="E147" s="24" t="s">
        <v>3571</v>
      </c>
      <c r="F147" s="22" t="s">
        <v>3568</v>
      </c>
      <c r="G147" s="25" t="s">
        <v>27</v>
      </c>
      <c r="H147" s="25">
        <v>9</v>
      </c>
      <c r="I147" s="25" t="s">
        <v>27</v>
      </c>
      <c r="J147" s="25">
        <v>9</v>
      </c>
      <c r="K147" s="32"/>
      <c r="L147" s="32"/>
      <c r="M147" s="32"/>
      <c r="N147" s="90"/>
      <c r="O147" s="51">
        <v>7.5</v>
      </c>
      <c r="P147" s="27">
        <f>IF(O147="H","I",IF(OR(O147="DC",O147="C",O147="V"),0,ROUND(SUMPRODUCT(G147:O147,$G$9:$O$9)/100,1)))</f>
        <v>8</v>
      </c>
      <c r="Q147" s="28" t="str">
        <f>IF(AND($P147&gt;=9,$P147&lt;=10),"A+","")&amp;IF(AND($P147&gt;=8.5,$P147&lt;=8.9),"A","")&amp;IF(AND($P147&gt;=8,$P147&lt;=8.4),"B+","")&amp;IF(AND($P147&gt;=7,$P147&lt;=7.9),"B","")&amp;IF(AND($P147&gt;=6.5,$P147&lt;=6.9),"C+","")&amp;IF(AND($P147&gt;=5.5,$P147&lt;=6.4),"C","")&amp;IF(AND($P147&gt;=5,$P147&lt;=5.4),"D+","")&amp;IF(AND($P147&gt;=4,$P147&lt;=4.9),"D","")&amp;IF(AND($P147&lt;4),"F","")</f>
        <v>B+</v>
      </c>
      <c r="R147" s="29" t="str">
        <f>IF($P147&lt;4,"Kém",IF(AND($P147&gt;=4,$P147&lt;=5.4),"Trung bình yếu",IF(AND($P147&gt;=5.5,$P147&lt;=6.9),"Trung bình",IF(AND($P147&gt;=7,$P147&lt;=8.4),"Khá",IF(AND($P147&gt;=8.5,$P147&lt;=10),"Giỏi","")))))</f>
        <v>Khá</v>
      </c>
      <c r="S147" s="30" t="str">
        <f>IF(OR($G147=0,$H147=0,$I147=0,$J147=0),"Không đủ ĐKDT",IF(AND(O147=0,P147&gt;=4),"Không đạt",IF(O147="V", "Vắng", IF(O147="DC", "Đình chỉ thi",IF(O147="H", "Vắng có phép","")))))</f>
        <v/>
      </c>
      <c r="T147" s="31" t="str">
        <f t="array" ref="T147">IFERROR(VLOOKUP($C147&amp;$U147,CHOOSE({1,2},Data!$A$2:$A$5146&amp;Data!$B$2:$B$5146,Data!$C$2:$C$5146),2,0),"")</f>
        <v>201A-A3</v>
      </c>
      <c r="U147" s="72" t="s">
        <v>3271</v>
      </c>
      <c r="V147" s="3" t="str">
        <f>IFERROR(LEFT($U147,LEN($U147)-3),"")</f>
        <v>ELE1319</v>
      </c>
      <c r="W147" s="3" t="str">
        <f>IFERROR(RIGHT($U147,2),"")</f>
        <v>11</v>
      </c>
      <c r="X147" s="53" t="str">
        <f>IF(S147="Không đủ ĐKDT","Học lại",IF(S147="Đình chỉ thi","Học lại",IF(AND(MID(F147,2,2)&lt;"12",S147="Vắng"),"Thi lại",IF(S147="Vắng có phép", "Thi lại",IF(AND((MID(F147,2,2)&lt;"12"),P147&lt;4.5),"Thi lại",IF(AND((MID(F147,2,2)&lt;"19"),P147&lt;4),"Học lại",IF(AND((MID(F147,2,2)&gt;"18"),P147&lt;4),"Thi lại",IF(AND(MID(F147,2,2)&gt;"18",O147=0),"Thi lại",IF(AND((MID(F147,2,2)&lt;"12"),O147=0),"Thi lại",IF(AND((MID(F147,2,2)&lt;"19"),(MID(F147,2,2)&gt;"11"),O147=0),"Học lại","Đạt"))))))))))</f>
        <v>Đạt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</row>
    <row r="148" spans="1:39" ht="16.5" customHeight="1">
      <c r="A148" s="1">
        <v>139</v>
      </c>
      <c r="B148" s="21">
        <f>IF(LEN(C148=0),SUBTOTAL(3,$C$10:C148),"")</f>
        <v>139</v>
      </c>
      <c r="C148" s="22" t="s">
        <v>298</v>
      </c>
      <c r="D148" s="23" t="s">
        <v>3430</v>
      </c>
      <c r="E148" s="24" t="s">
        <v>3486</v>
      </c>
      <c r="F148" s="22" t="s">
        <v>3568</v>
      </c>
      <c r="G148" s="25" t="s">
        <v>27</v>
      </c>
      <c r="H148" s="25">
        <v>7</v>
      </c>
      <c r="I148" s="25" t="s">
        <v>27</v>
      </c>
      <c r="J148" s="25">
        <v>7</v>
      </c>
      <c r="K148" s="32"/>
      <c r="L148" s="32"/>
      <c r="M148" s="32"/>
      <c r="N148" s="90"/>
      <c r="O148" s="51">
        <v>3</v>
      </c>
      <c r="P148" s="27">
        <f>IF(O148="H","I",IF(OR(O148="DC",O148="C",O148="V"),0,ROUND(SUMPRODUCT(G148:O148,$G$9:$O$9)/100,1)))</f>
        <v>4.2</v>
      </c>
      <c r="Q148" s="28" t="str">
        <f>IF(AND($P148&gt;=9,$P148&lt;=10),"A+","")&amp;IF(AND($P148&gt;=8.5,$P148&lt;=8.9),"A","")&amp;IF(AND($P148&gt;=8,$P148&lt;=8.4),"B+","")&amp;IF(AND($P148&gt;=7,$P148&lt;=7.9),"B","")&amp;IF(AND($P148&gt;=6.5,$P148&lt;=6.9),"C+","")&amp;IF(AND($P148&gt;=5.5,$P148&lt;=6.4),"C","")&amp;IF(AND($P148&gt;=5,$P148&lt;=5.4),"D+","")&amp;IF(AND($P148&gt;=4,$P148&lt;=4.9),"D","")&amp;IF(AND($P148&lt;4),"F","")</f>
        <v>D</v>
      </c>
      <c r="R148" s="29" t="str">
        <f>IF($P148&lt;4,"Kém",IF(AND($P148&gt;=4,$P148&lt;=5.4),"Trung bình yếu",IF(AND($P148&gt;=5.5,$P148&lt;=6.9),"Trung bình",IF(AND($P148&gt;=7,$P148&lt;=8.4),"Khá",IF(AND($P148&gt;=8.5,$P148&lt;=10),"Giỏi","")))))</f>
        <v>Trung bình yếu</v>
      </c>
      <c r="S148" s="30" t="str">
        <f>IF(OR($G148=0,$H148=0,$I148=0,$J148=0),"Không đủ ĐKDT",IF(AND(O148=0,P148&gt;=4),"Không đạt",IF(O148="V", "Vắng", IF(O148="DC", "Đình chỉ thi",IF(O148="H", "Vắng có phép","")))))</f>
        <v/>
      </c>
      <c r="T148" s="31" t="str">
        <f t="array" ref="T148">IFERROR(VLOOKUP($C148&amp;$U148,CHOOSE({1,2},Data!$A$2:$A$5146&amp;Data!$B$2:$B$5146,Data!$C$2:$C$5146),2,0),"")</f>
        <v>201A-A3</v>
      </c>
      <c r="U148" s="72" t="s">
        <v>3271</v>
      </c>
      <c r="V148" s="3" t="str">
        <f>IFERROR(LEFT($U148,LEN($U148)-3),"")</f>
        <v>ELE1319</v>
      </c>
      <c r="W148" s="3" t="str">
        <f>IFERROR(RIGHT($U148,2),"")</f>
        <v>11</v>
      </c>
      <c r="X148" s="53" t="str">
        <f>IF(S148="Không đủ ĐKDT","Học lại",IF(S148="Đình chỉ thi","Học lại",IF(AND(MID(F148,2,2)&lt;"12",S148="Vắng"),"Thi lại",IF(S148="Vắng có phép", "Thi lại",IF(AND((MID(F148,2,2)&lt;"12"),P148&lt;4.5),"Thi lại",IF(AND((MID(F148,2,2)&lt;"19"),P148&lt;4),"Học lại",IF(AND((MID(F148,2,2)&gt;"18"),P148&lt;4),"Thi lại",IF(AND(MID(F148,2,2)&gt;"18",O148=0),"Thi lại",IF(AND((MID(F148,2,2)&lt;"12"),O148=0),"Thi lại",IF(AND((MID(F148,2,2)&lt;"19"),(MID(F148,2,2)&gt;"11"),O148=0),"Học lại","Đạt"))))))))))</f>
        <v>Đạt</v>
      </c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</row>
    <row r="149" spans="1:39" ht="16.5" customHeight="1">
      <c r="A149" s="1">
        <v>140</v>
      </c>
      <c r="B149" s="21">
        <f>IF(LEN(C149=0),SUBTOTAL(3,$C$10:C149),"")</f>
        <v>140</v>
      </c>
      <c r="C149" s="22" t="s">
        <v>299</v>
      </c>
      <c r="D149" s="23" t="s">
        <v>3572</v>
      </c>
      <c r="E149" s="24" t="s">
        <v>3492</v>
      </c>
      <c r="F149" s="22" t="s">
        <v>3568</v>
      </c>
      <c r="G149" s="25" t="s">
        <v>27</v>
      </c>
      <c r="H149" s="25">
        <v>0</v>
      </c>
      <c r="I149" s="25" t="s">
        <v>27</v>
      </c>
      <c r="J149" s="25">
        <v>0</v>
      </c>
      <c r="K149" s="32"/>
      <c r="L149" s="32"/>
      <c r="M149" s="32"/>
      <c r="N149" s="90"/>
      <c r="O149" s="51" t="s">
        <v>4016</v>
      </c>
      <c r="P149" s="27">
        <f>IF(O149="H","I",IF(OR(O149="DC",O149="C",O149="V"),0,ROUND(SUMPRODUCT(G149:O149,$G$9:$O$9)/100,1)))</f>
        <v>0</v>
      </c>
      <c r="Q149" s="28" t="str">
        <f>IF(AND($P149&gt;=9,$P149&lt;=10),"A+","")&amp;IF(AND($P149&gt;=8.5,$P149&lt;=8.9),"A","")&amp;IF(AND($P149&gt;=8,$P149&lt;=8.4),"B+","")&amp;IF(AND($P149&gt;=7,$P149&lt;=7.9),"B","")&amp;IF(AND($P149&gt;=6.5,$P149&lt;=6.9),"C+","")&amp;IF(AND($P149&gt;=5.5,$P149&lt;=6.4),"C","")&amp;IF(AND($P149&gt;=5,$P149&lt;=5.4),"D+","")&amp;IF(AND($P149&gt;=4,$P149&lt;=4.9),"D","")&amp;IF(AND($P149&lt;4),"F","")</f>
        <v>F</v>
      </c>
      <c r="R149" s="29" t="str">
        <f>IF($P149&lt;4,"Kém",IF(AND($P149&gt;=4,$P149&lt;=5.4),"Trung bình yếu",IF(AND($P149&gt;=5.5,$P149&lt;=6.9),"Trung bình",IF(AND($P149&gt;=7,$P149&lt;=8.4),"Khá",IF(AND($P149&gt;=8.5,$P149&lt;=10),"Giỏi","")))))</f>
        <v>Kém</v>
      </c>
      <c r="S149" s="30" t="str">
        <f>IF(OR($G149=0,$H149=0,$I149=0,$J149=0),"Không đủ ĐKDT",IF(AND(O149=0,P149&gt;=4),"Không đạt",IF(O149="V", "Vắng", IF(O149="DC", "Đình chỉ thi",IF(O149="H", "Vắng có phép","")))))</f>
        <v>Không đủ ĐKDT</v>
      </c>
      <c r="T149" s="31" t="str">
        <f t="array" ref="T149">IFERROR(VLOOKUP($C149&amp;$U149,CHOOSE({1,2},Data!$A$2:$A$5146&amp;Data!$B$2:$B$5146,Data!$C$2:$C$5146),2,0),"")</f>
        <v>201A-A3</v>
      </c>
      <c r="U149" s="72" t="s">
        <v>3271</v>
      </c>
      <c r="V149" s="3" t="str">
        <f>IFERROR(LEFT($U149,LEN($U149)-3),"")</f>
        <v>ELE1319</v>
      </c>
      <c r="W149" s="3" t="str">
        <f>IFERROR(RIGHT($U149,2),"")</f>
        <v>11</v>
      </c>
      <c r="X149" s="53" t="str">
        <f>IF(S149="Không đủ ĐKDT","Học lại",IF(S149="Đình chỉ thi","Học lại",IF(AND(MID(F149,2,2)&lt;"12",S149="Vắng"),"Thi lại",IF(S149="Vắng có phép", "Thi lại",IF(AND((MID(F149,2,2)&lt;"12"),P149&lt;4.5),"Thi lại",IF(AND((MID(F149,2,2)&lt;"19"),P149&lt;4),"Học lại",IF(AND((MID(F149,2,2)&gt;"18"),P149&lt;4),"Thi lại",IF(AND(MID(F149,2,2)&gt;"18",O149=0),"Thi lại",IF(AND((MID(F149,2,2)&lt;"12"),O149=0),"Thi lại",IF(AND((MID(F149,2,2)&lt;"19"),(MID(F149,2,2)&gt;"11"),O149=0),"Học lại","Đạt"))))))))))</f>
        <v>Học lại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</row>
    <row r="150" spans="1:39" ht="16.5" customHeight="1">
      <c r="A150" s="1">
        <v>141</v>
      </c>
      <c r="B150" s="21">
        <f>IF(LEN(C150=0),SUBTOTAL(3,$C$10:C150),"")</f>
        <v>141</v>
      </c>
      <c r="C150" s="22" t="s">
        <v>300</v>
      </c>
      <c r="D150" s="23" t="s">
        <v>3573</v>
      </c>
      <c r="E150" s="24" t="s">
        <v>3496</v>
      </c>
      <c r="F150" s="22" t="s">
        <v>3568</v>
      </c>
      <c r="G150" s="25" t="s">
        <v>27</v>
      </c>
      <c r="H150" s="25">
        <v>9</v>
      </c>
      <c r="I150" s="25" t="s">
        <v>27</v>
      </c>
      <c r="J150" s="25">
        <v>9</v>
      </c>
      <c r="K150" s="32"/>
      <c r="L150" s="32"/>
      <c r="M150" s="32"/>
      <c r="N150" s="90"/>
      <c r="O150" s="51">
        <v>2</v>
      </c>
      <c r="P150" s="27">
        <f>IF(O150="H","I",IF(OR(O150="DC",O150="C",O150="V"),0,ROUND(SUMPRODUCT(G150:O150,$G$9:$O$9)/100,1)))</f>
        <v>4.0999999999999996</v>
      </c>
      <c r="Q150" s="28" t="str">
        <f>IF(AND($P150&gt;=9,$P150&lt;=10),"A+","")&amp;IF(AND($P150&gt;=8.5,$P150&lt;=8.9),"A","")&amp;IF(AND($P150&gt;=8,$P150&lt;=8.4),"B+","")&amp;IF(AND($P150&gt;=7,$P150&lt;=7.9),"B","")&amp;IF(AND($P150&gt;=6.5,$P150&lt;=6.9),"C+","")&amp;IF(AND($P150&gt;=5.5,$P150&lt;=6.4),"C","")&amp;IF(AND($P150&gt;=5,$P150&lt;=5.4),"D+","")&amp;IF(AND($P150&gt;=4,$P150&lt;=4.9),"D","")&amp;IF(AND($P150&lt;4),"F","")</f>
        <v>D</v>
      </c>
      <c r="R150" s="29" t="str">
        <f>IF($P150&lt;4,"Kém",IF(AND($P150&gt;=4,$P150&lt;=5.4),"Trung bình yếu",IF(AND($P150&gt;=5.5,$P150&lt;=6.9),"Trung bình",IF(AND($P150&gt;=7,$P150&lt;=8.4),"Khá",IF(AND($P150&gt;=8.5,$P150&lt;=10),"Giỏi","")))))</f>
        <v>Trung bình yếu</v>
      </c>
      <c r="S150" s="30" t="str">
        <f>IF(OR($G150=0,$H150=0,$I150=0,$J150=0),"Không đủ ĐKDT",IF(AND(O150=0,P150&gt;=4),"Không đạt",IF(O150="V", "Vắng", IF(O150="DC", "Đình chỉ thi",IF(O150="H", "Vắng có phép","")))))</f>
        <v/>
      </c>
      <c r="T150" s="31" t="str">
        <f t="array" ref="T150">IFERROR(VLOOKUP($C150&amp;$U150,CHOOSE({1,2},Data!$A$2:$A$5146&amp;Data!$B$2:$B$5146,Data!$C$2:$C$5146),2,0),"")</f>
        <v>201A-A3</v>
      </c>
      <c r="U150" s="72" t="s">
        <v>3271</v>
      </c>
      <c r="V150" s="3" t="str">
        <f>IFERROR(LEFT($U150,LEN($U150)-3),"")</f>
        <v>ELE1319</v>
      </c>
      <c r="W150" s="3" t="str">
        <f>IFERROR(RIGHT($U150,2),"")</f>
        <v>11</v>
      </c>
      <c r="X150" s="53" t="str">
        <f>IF(S150="Không đủ ĐKDT","Học lại",IF(S150="Đình chỉ thi","Học lại",IF(AND(MID(F150,2,2)&lt;"12",S150="Vắng"),"Thi lại",IF(S150="Vắng có phép", "Thi lại",IF(AND((MID(F150,2,2)&lt;"12"),P150&lt;4.5),"Thi lại",IF(AND((MID(F150,2,2)&lt;"19"),P150&lt;4),"Học lại",IF(AND((MID(F150,2,2)&gt;"18"),P150&lt;4),"Thi lại",IF(AND(MID(F150,2,2)&gt;"18",O150=0),"Thi lại",IF(AND((MID(F150,2,2)&lt;"12"),O150=0),"Thi lại",IF(AND((MID(F150,2,2)&lt;"19"),(MID(F150,2,2)&gt;"11"),O150=0),"Học lại","Đạt"))))))))))</f>
        <v>Đạt</v>
      </c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</row>
    <row r="151" spans="1:39" ht="16.5" customHeight="1">
      <c r="A151" s="1">
        <v>142</v>
      </c>
      <c r="B151" s="21">
        <f>IF(LEN(C151=0),SUBTOTAL(3,$C$10:C151),"")</f>
        <v>142</v>
      </c>
      <c r="C151" s="22" t="s">
        <v>301</v>
      </c>
      <c r="D151" s="23" t="s">
        <v>3430</v>
      </c>
      <c r="E151" s="24" t="s">
        <v>3496</v>
      </c>
      <c r="F151" s="22" t="s">
        <v>3568</v>
      </c>
      <c r="G151" s="25" t="s">
        <v>27</v>
      </c>
      <c r="H151" s="25">
        <v>7</v>
      </c>
      <c r="I151" s="25" t="s">
        <v>27</v>
      </c>
      <c r="J151" s="25">
        <v>7</v>
      </c>
      <c r="K151" s="32"/>
      <c r="L151" s="32"/>
      <c r="M151" s="32"/>
      <c r="N151" s="90"/>
      <c r="O151" s="51">
        <v>3</v>
      </c>
      <c r="P151" s="27">
        <f>IF(O151="H","I",IF(OR(O151="DC",O151="C",O151="V"),0,ROUND(SUMPRODUCT(G151:O151,$G$9:$O$9)/100,1)))</f>
        <v>4.2</v>
      </c>
      <c r="Q151" s="28" t="str">
        <f>IF(AND($P151&gt;=9,$P151&lt;=10),"A+","")&amp;IF(AND($P151&gt;=8.5,$P151&lt;=8.9),"A","")&amp;IF(AND($P151&gt;=8,$P151&lt;=8.4),"B+","")&amp;IF(AND($P151&gt;=7,$P151&lt;=7.9),"B","")&amp;IF(AND($P151&gt;=6.5,$P151&lt;=6.9),"C+","")&amp;IF(AND($P151&gt;=5.5,$P151&lt;=6.4),"C","")&amp;IF(AND($P151&gt;=5,$P151&lt;=5.4),"D+","")&amp;IF(AND($P151&gt;=4,$P151&lt;=4.9),"D","")&amp;IF(AND($P151&lt;4),"F","")</f>
        <v>D</v>
      </c>
      <c r="R151" s="29" t="str">
        <f>IF($P151&lt;4,"Kém",IF(AND($P151&gt;=4,$P151&lt;=5.4),"Trung bình yếu",IF(AND($P151&gt;=5.5,$P151&lt;=6.9),"Trung bình",IF(AND($P151&gt;=7,$P151&lt;=8.4),"Khá",IF(AND($P151&gt;=8.5,$P151&lt;=10),"Giỏi","")))))</f>
        <v>Trung bình yếu</v>
      </c>
      <c r="S151" s="30" t="str">
        <f>IF(OR($G151=0,$H151=0,$I151=0,$J151=0),"Không đủ ĐKDT",IF(AND(O151=0,P151&gt;=4),"Không đạt",IF(O151="V", "Vắng", IF(O151="DC", "Đình chỉ thi",IF(O151="H", "Vắng có phép","")))))</f>
        <v/>
      </c>
      <c r="T151" s="31" t="str">
        <f t="array" ref="T151">IFERROR(VLOOKUP($C151&amp;$U151,CHOOSE({1,2},Data!$A$2:$A$5146&amp;Data!$B$2:$B$5146,Data!$C$2:$C$5146),2,0),"")</f>
        <v>201A-A3</v>
      </c>
      <c r="U151" s="72" t="s">
        <v>3271</v>
      </c>
      <c r="V151" s="3" t="str">
        <f>IFERROR(LEFT($U151,LEN($U151)-3),"")</f>
        <v>ELE1319</v>
      </c>
      <c r="W151" s="3" t="str">
        <f>IFERROR(RIGHT($U151,2),"")</f>
        <v>11</v>
      </c>
      <c r="X151" s="53" t="str">
        <f>IF(S151="Không đủ ĐKDT","Học lại",IF(S151="Đình chỉ thi","Học lại",IF(AND(MID(F151,2,2)&lt;"12",S151="Vắng"),"Thi lại",IF(S151="Vắng có phép", "Thi lại",IF(AND((MID(F151,2,2)&lt;"12"),P151&lt;4.5),"Thi lại",IF(AND((MID(F151,2,2)&lt;"19"),P151&lt;4),"Học lại",IF(AND((MID(F151,2,2)&gt;"18"),P151&lt;4),"Thi lại",IF(AND(MID(F151,2,2)&gt;"18",O151=0),"Thi lại",IF(AND((MID(F151,2,2)&lt;"12"),O151=0),"Thi lại",IF(AND((MID(F151,2,2)&lt;"19"),(MID(F151,2,2)&gt;"11"),O151=0),"Học lại","Đạt"))))))))))</f>
        <v>Đạt</v>
      </c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</row>
    <row r="152" spans="1:39" ht="16.5" customHeight="1">
      <c r="A152" s="1">
        <v>143</v>
      </c>
      <c r="B152" s="21">
        <f>IF(LEN(C152=0),SUBTOTAL(3,$C$10:C152),"")</f>
        <v>143</v>
      </c>
      <c r="C152" s="22" t="s">
        <v>2072</v>
      </c>
      <c r="D152" s="23" t="s">
        <v>3421</v>
      </c>
      <c r="E152" s="24" t="s">
        <v>3393</v>
      </c>
      <c r="F152" s="22" t="s">
        <v>3568</v>
      </c>
      <c r="G152" s="25" t="s">
        <v>27</v>
      </c>
      <c r="H152" s="25">
        <v>6</v>
      </c>
      <c r="I152" s="25" t="s">
        <v>27</v>
      </c>
      <c r="J152" s="25">
        <v>6</v>
      </c>
      <c r="K152" s="32"/>
      <c r="L152" s="32"/>
      <c r="M152" s="32"/>
      <c r="N152" s="90"/>
      <c r="O152" s="51">
        <v>1</v>
      </c>
      <c r="P152" s="27">
        <f>IF(O152="H","I",IF(OR(O152="DC",O152="C",O152="V"),0,ROUND(SUMPRODUCT(G152:O152,$G$9:$O$9)/100,1)))</f>
        <v>2.5</v>
      </c>
      <c r="Q152" s="28" t="str">
        <f>IF(AND($P152&gt;=9,$P152&lt;=10),"A+","")&amp;IF(AND($P152&gt;=8.5,$P152&lt;=8.9),"A","")&amp;IF(AND($P152&gt;=8,$P152&lt;=8.4),"B+","")&amp;IF(AND($P152&gt;=7,$P152&lt;=7.9),"B","")&amp;IF(AND($P152&gt;=6.5,$P152&lt;=6.9),"C+","")&amp;IF(AND($P152&gt;=5.5,$P152&lt;=6.4),"C","")&amp;IF(AND($P152&gt;=5,$P152&lt;=5.4),"D+","")&amp;IF(AND($P152&gt;=4,$P152&lt;=4.9),"D","")&amp;IF(AND($P152&lt;4),"F","")</f>
        <v>F</v>
      </c>
      <c r="R152" s="29" t="str">
        <f>IF($P152&lt;4,"Kém",IF(AND($P152&gt;=4,$P152&lt;=5.4),"Trung bình yếu",IF(AND($P152&gt;=5.5,$P152&lt;=6.9),"Trung bình",IF(AND($P152&gt;=7,$P152&lt;=8.4),"Khá",IF(AND($P152&gt;=8.5,$P152&lt;=10),"Giỏi","")))))</f>
        <v>Kém</v>
      </c>
      <c r="S152" s="30" t="str">
        <f>IF(OR($G152=0,$H152=0,$I152=0,$J152=0),"Không đủ ĐKDT",IF(AND(O152=0,P152&gt;=4),"Không đạt",IF(O152="V", "Vắng", IF(O152="DC", "Đình chỉ thi",IF(O152="H", "Vắng có phép","")))))</f>
        <v/>
      </c>
      <c r="T152" s="31" t="str">
        <f t="array" ref="T152">IFERROR(VLOOKUP($C152&amp;$U152,CHOOSE({1,2},Data!$A$2:$A$5146&amp;Data!$B$2:$B$5146,Data!$C$2:$C$5146),2,0),"")</f>
        <v>201A-A3</v>
      </c>
      <c r="U152" s="72" t="s">
        <v>3271</v>
      </c>
      <c r="V152" s="3" t="str">
        <f>IFERROR(LEFT($U152,LEN($U152)-3),"")</f>
        <v>ELE1319</v>
      </c>
      <c r="W152" s="3" t="str">
        <f>IFERROR(RIGHT($U152,2),"")</f>
        <v>11</v>
      </c>
      <c r="X152" s="53" t="str">
        <f>IF(S152="Không đủ ĐKDT","Học lại",IF(S152="Đình chỉ thi","Học lại",IF(AND(MID(F152,2,2)&lt;"12",S152="Vắng"),"Thi lại",IF(S152="Vắng có phép", "Thi lại",IF(AND((MID(F152,2,2)&lt;"12"),P152&lt;4.5),"Thi lại",IF(AND((MID(F152,2,2)&lt;"19"),P152&lt;4),"Học lại",IF(AND((MID(F152,2,2)&gt;"18"),P152&lt;4),"Thi lại",IF(AND(MID(F152,2,2)&gt;"18",O152=0),"Thi lại",IF(AND((MID(F152,2,2)&lt;"12"),O152=0),"Thi lại",IF(AND((MID(F152,2,2)&lt;"19"),(MID(F152,2,2)&gt;"11"),O152=0),"Học lại","Đạt"))))))))))</f>
        <v>Học lại</v>
      </c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</row>
    <row r="153" spans="1:39" ht="16.5" customHeight="1">
      <c r="A153" s="1">
        <v>144</v>
      </c>
      <c r="B153" s="21">
        <f>IF(LEN(C153=0),SUBTOTAL(3,$C$10:C153),"")</f>
        <v>144</v>
      </c>
      <c r="C153" s="22" t="s">
        <v>2073</v>
      </c>
      <c r="D153" s="23" t="s">
        <v>3574</v>
      </c>
      <c r="E153" s="24" t="s">
        <v>3393</v>
      </c>
      <c r="F153" s="22" t="s">
        <v>3568</v>
      </c>
      <c r="G153" s="25" t="s">
        <v>27</v>
      </c>
      <c r="H153" s="25">
        <v>6</v>
      </c>
      <c r="I153" s="25" t="s">
        <v>27</v>
      </c>
      <c r="J153" s="25">
        <v>6</v>
      </c>
      <c r="K153" s="32"/>
      <c r="L153" s="32"/>
      <c r="M153" s="32"/>
      <c r="N153" s="90"/>
      <c r="O153" s="51">
        <v>1</v>
      </c>
      <c r="P153" s="27">
        <f>IF(O153="H","I",IF(OR(O153="DC",O153="C",O153="V"),0,ROUND(SUMPRODUCT(G153:O153,$G$9:$O$9)/100,1)))</f>
        <v>2.5</v>
      </c>
      <c r="Q153" s="28" t="str">
        <f>IF(AND($P153&gt;=9,$P153&lt;=10),"A+","")&amp;IF(AND($P153&gt;=8.5,$P153&lt;=8.9),"A","")&amp;IF(AND($P153&gt;=8,$P153&lt;=8.4),"B+","")&amp;IF(AND($P153&gt;=7,$P153&lt;=7.9),"B","")&amp;IF(AND($P153&gt;=6.5,$P153&lt;=6.9),"C+","")&amp;IF(AND($P153&gt;=5.5,$P153&lt;=6.4),"C","")&amp;IF(AND($P153&gt;=5,$P153&lt;=5.4),"D+","")&amp;IF(AND($P153&gt;=4,$P153&lt;=4.9),"D","")&amp;IF(AND($P153&lt;4),"F","")</f>
        <v>F</v>
      </c>
      <c r="R153" s="29" t="str">
        <f>IF($P153&lt;4,"Kém",IF(AND($P153&gt;=4,$P153&lt;=5.4),"Trung bình yếu",IF(AND($P153&gt;=5.5,$P153&lt;=6.9),"Trung bình",IF(AND($P153&gt;=7,$P153&lt;=8.4),"Khá",IF(AND($P153&gt;=8.5,$P153&lt;=10),"Giỏi","")))))</f>
        <v>Kém</v>
      </c>
      <c r="S153" s="30" t="str">
        <f>IF(OR($G153=0,$H153=0,$I153=0,$J153=0),"Không đủ ĐKDT",IF(AND(O153=0,P153&gt;=4),"Không đạt",IF(O153="V", "Vắng", IF(O153="DC", "Đình chỉ thi",IF(O153="H", "Vắng có phép","")))))</f>
        <v/>
      </c>
      <c r="T153" s="31" t="str">
        <f t="array" ref="T153">IFERROR(VLOOKUP($C153&amp;$U153,CHOOSE({1,2},Data!$A$2:$A$5146&amp;Data!$B$2:$B$5146,Data!$C$2:$C$5146),2,0),"")</f>
        <v>201A-A3</v>
      </c>
      <c r="U153" s="72" t="s">
        <v>3271</v>
      </c>
      <c r="V153" s="3" t="str">
        <f>IFERROR(LEFT($U153,LEN($U153)-3),"")</f>
        <v>ELE1319</v>
      </c>
      <c r="W153" s="3" t="str">
        <f>IFERROR(RIGHT($U153,2),"")</f>
        <v>11</v>
      </c>
      <c r="X153" s="53" t="str">
        <f>IF(S153="Không đủ ĐKDT","Học lại",IF(S153="Đình chỉ thi","Học lại",IF(AND(MID(F153,2,2)&lt;"12",S153="Vắng"),"Thi lại",IF(S153="Vắng có phép", "Thi lại",IF(AND((MID(F153,2,2)&lt;"12"),P153&lt;4.5),"Thi lại",IF(AND((MID(F153,2,2)&lt;"19"),P153&lt;4),"Học lại",IF(AND((MID(F153,2,2)&gt;"18"),P153&lt;4),"Thi lại",IF(AND(MID(F153,2,2)&gt;"18",O153=0),"Thi lại",IF(AND((MID(F153,2,2)&lt;"12"),O153=0),"Thi lại",IF(AND((MID(F153,2,2)&lt;"19"),(MID(F153,2,2)&gt;"11"),O153=0),"Học lại","Đạt"))))))))))</f>
        <v>Học lại</v>
      </c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</row>
    <row r="154" spans="1:39" ht="16.5" customHeight="1">
      <c r="A154" s="1">
        <v>145</v>
      </c>
      <c r="B154" s="21">
        <f>IF(LEN(C154=0),SUBTOTAL(3,$C$10:C154),"")</f>
        <v>145</v>
      </c>
      <c r="C154" s="22" t="s">
        <v>302</v>
      </c>
      <c r="D154" s="23" t="s">
        <v>3575</v>
      </c>
      <c r="E154" s="24" t="s">
        <v>3576</v>
      </c>
      <c r="F154" s="22" t="s">
        <v>3568</v>
      </c>
      <c r="G154" s="25" t="s">
        <v>27</v>
      </c>
      <c r="H154" s="25">
        <v>7</v>
      </c>
      <c r="I154" s="25" t="s">
        <v>27</v>
      </c>
      <c r="J154" s="25">
        <v>7</v>
      </c>
      <c r="K154" s="32"/>
      <c r="L154" s="32"/>
      <c r="M154" s="32"/>
      <c r="N154" s="90"/>
      <c r="O154" s="51">
        <v>3</v>
      </c>
      <c r="P154" s="27">
        <f>IF(O154="H","I",IF(OR(O154="DC",O154="C",O154="V"),0,ROUND(SUMPRODUCT(G154:O154,$G$9:$O$9)/100,1)))</f>
        <v>4.2</v>
      </c>
      <c r="Q154" s="28" t="str">
        <f>IF(AND($P154&gt;=9,$P154&lt;=10),"A+","")&amp;IF(AND($P154&gt;=8.5,$P154&lt;=8.9),"A","")&amp;IF(AND($P154&gt;=8,$P154&lt;=8.4),"B+","")&amp;IF(AND($P154&gt;=7,$P154&lt;=7.9),"B","")&amp;IF(AND($P154&gt;=6.5,$P154&lt;=6.9),"C+","")&amp;IF(AND($P154&gt;=5.5,$P154&lt;=6.4),"C","")&amp;IF(AND($P154&gt;=5,$P154&lt;=5.4),"D+","")&amp;IF(AND($P154&gt;=4,$P154&lt;=4.9),"D","")&amp;IF(AND($P154&lt;4),"F","")</f>
        <v>D</v>
      </c>
      <c r="R154" s="29" t="str">
        <f>IF($P154&lt;4,"Kém",IF(AND($P154&gt;=4,$P154&lt;=5.4),"Trung bình yếu",IF(AND($P154&gt;=5.5,$P154&lt;=6.9),"Trung bình",IF(AND($P154&gt;=7,$P154&lt;=8.4),"Khá",IF(AND($P154&gt;=8.5,$P154&lt;=10),"Giỏi","")))))</f>
        <v>Trung bình yếu</v>
      </c>
      <c r="S154" s="30" t="str">
        <f>IF(OR($G154=0,$H154=0,$I154=0,$J154=0),"Không đủ ĐKDT",IF(AND(O154=0,P154&gt;=4),"Không đạt",IF(O154="V", "Vắng", IF(O154="DC", "Đình chỉ thi",IF(O154="H", "Vắng có phép","")))))</f>
        <v/>
      </c>
      <c r="T154" s="31" t="str">
        <f t="array" ref="T154">IFERROR(VLOOKUP($C154&amp;$U154,CHOOSE({1,2},Data!$A$2:$A$5146&amp;Data!$B$2:$B$5146,Data!$C$2:$C$5146),2,0),"")</f>
        <v>201A-A3</v>
      </c>
      <c r="U154" s="72" t="s">
        <v>3271</v>
      </c>
      <c r="V154" s="3" t="str">
        <f>IFERROR(LEFT($U154,LEN($U154)-3),"")</f>
        <v>ELE1319</v>
      </c>
      <c r="W154" s="3" t="str">
        <f>IFERROR(RIGHT($U154,2),"")</f>
        <v>11</v>
      </c>
      <c r="X154" s="53" t="str">
        <f>IF(S154="Không đủ ĐKDT","Học lại",IF(S154="Đình chỉ thi","Học lại",IF(AND(MID(F154,2,2)&lt;"12",S154="Vắng"),"Thi lại",IF(S154="Vắng có phép", "Thi lại",IF(AND((MID(F154,2,2)&lt;"12"),P154&lt;4.5),"Thi lại",IF(AND((MID(F154,2,2)&lt;"19"),P154&lt;4),"Học lại",IF(AND((MID(F154,2,2)&gt;"18"),P154&lt;4),"Thi lại",IF(AND(MID(F154,2,2)&gt;"18",O154=0),"Thi lại",IF(AND((MID(F154,2,2)&lt;"12"),O154=0),"Thi lại",IF(AND((MID(F154,2,2)&lt;"19"),(MID(F154,2,2)&gt;"11"),O154=0),"Học lại","Đạt"))))))))))</f>
        <v>Đạt</v>
      </c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</row>
    <row r="155" spans="1:39" ht="16.5" customHeight="1">
      <c r="A155" s="1">
        <v>146</v>
      </c>
      <c r="B155" s="21">
        <f>IF(LEN(C155=0),SUBTOTAL(3,$C$10:C155),"")</f>
        <v>146</v>
      </c>
      <c r="C155" s="22" t="s">
        <v>2074</v>
      </c>
      <c r="D155" s="23" t="s">
        <v>3577</v>
      </c>
      <c r="E155" s="24" t="s">
        <v>3578</v>
      </c>
      <c r="F155" s="22" t="s">
        <v>3568</v>
      </c>
      <c r="G155" s="25" t="s">
        <v>27</v>
      </c>
      <c r="H155" s="25">
        <v>9</v>
      </c>
      <c r="I155" s="25" t="s">
        <v>27</v>
      </c>
      <c r="J155" s="25">
        <v>9</v>
      </c>
      <c r="K155" s="32"/>
      <c r="L155" s="32"/>
      <c r="M155" s="32"/>
      <c r="N155" s="90"/>
      <c r="O155" s="51">
        <v>7.5</v>
      </c>
      <c r="P155" s="27">
        <f>IF(O155="H","I",IF(OR(O155="DC",O155="C",O155="V"),0,ROUND(SUMPRODUCT(G155:O155,$G$9:$O$9)/100,1)))</f>
        <v>8</v>
      </c>
      <c r="Q155" s="28" t="str">
        <f>IF(AND($P155&gt;=9,$P155&lt;=10),"A+","")&amp;IF(AND($P155&gt;=8.5,$P155&lt;=8.9),"A","")&amp;IF(AND($P155&gt;=8,$P155&lt;=8.4),"B+","")&amp;IF(AND($P155&gt;=7,$P155&lt;=7.9),"B","")&amp;IF(AND($P155&gt;=6.5,$P155&lt;=6.9),"C+","")&amp;IF(AND($P155&gt;=5.5,$P155&lt;=6.4),"C","")&amp;IF(AND($P155&gt;=5,$P155&lt;=5.4),"D+","")&amp;IF(AND($P155&gt;=4,$P155&lt;=4.9),"D","")&amp;IF(AND($P155&lt;4),"F","")</f>
        <v>B+</v>
      </c>
      <c r="R155" s="29" t="str">
        <f>IF($P155&lt;4,"Kém",IF(AND($P155&gt;=4,$P155&lt;=5.4),"Trung bình yếu",IF(AND($P155&gt;=5.5,$P155&lt;=6.9),"Trung bình",IF(AND($P155&gt;=7,$P155&lt;=8.4),"Khá",IF(AND($P155&gt;=8.5,$P155&lt;=10),"Giỏi","")))))</f>
        <v>Khá</v>
      </c>
      <c r="S155" s="30" t="str">
        <f>IF(OR($G155=0,$H155=0,$I155=0,$J155=0),"Không đủ ĐKDT",IF(AND(O155=0,P155&gt;=4),"Không đạt",IF(O155="V", "Vắng", IF(O155="DC", "Đình chỉ thi",IF(O155="H", "Vắng có phép","")))))</f>
        <v/>
      </c>
      <c r="T155" s="31" t="str">
        <f t="array" ref="T155">IFERROR(VLOOKUP($C155&amp;$U155,CHOOSE({1,2},Data!$A$2:$A$5146&amp;Data!$B$2:$B$5146,Data!$C$2:$C$5146),2,0),"")</f>
        <v>201A-A3</v>
      </c>
      <c r="U155" s="72" t="s">
        <v>3271</v>
      </c>
      <c r="V155" s="3" t="str">
        <f>IFERROR(LEFT($U155,LEN($U155)-3),"")</f>
        <v>ELE1319</v>
      </c>
      <c r="W155" s="3" t="str">
        <f>IFERROR(RIGHT($U155,2),"")</f>
        <v>11</v>
      </c>
      <c r="X155" s="53" t="str">
        <f>IF(S155="Không đủ ĐKDT","Học lại",IF(S155="Đình chỉ thi","Học lại",IF(AND(MID(F155,2,2)&lt;"12",S155="Vắng"),"Thi lại",IF(S155="Vắng có phép", "Thi lại",IF(AND((MID(F155,2,2)&lt;"12"),P155&lt;4.5),"Thi lại",IF(AND((MID(F155,2,2)&lt;"19"),P155&lt;4),"Học lại",IF(AND((MID(F155,2,2)&gt;"18"),P155&lt;4),"Thi lại",IF(AND(MID(F155,2,2)&gt;"18",O155=0),"Thi lại",IF(AND((MID(F155,2,2)&lt;"12"),O155=0),"Thi lại",IF(AND((MID(F155,2,2)&lt;"19"),(MID(F155,2,2)&gt;"11"),O155=0),"Học lại","Đạt"))))))))))</f>
        <v>Đạt</v>
      </c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</row>
    <row r="156" spans="1:39" ht="16.5" customHeight="1">
      <c r="A156" s="1">
        <v>147</v>
      </c>
      <c r="B156" s="21">
        <f>IF(LEN(C156=0),SUBTOTAL(3,$C$10:C156),"")</f>
        <v>147</v>
      </c>
      <c r="C156" s="22" t="s">
        <v>2075</v>
      </c>
      <c r="D156" s="23" t="s">
        <v>3579</v>
      </c>
      <c r="E156" s="24" t="s">
        <v>3578</v>
      </c>
      <c r="F156" s="22" t="s">
        <v>3568</v>
      </c>
      <c r="G156" s="25" t="s">
        <v>27</v>
      </c>
      <c r="H156" s="25">
        <v>10</v>
      </c>
      <c r="I156" s="25" t="s">
        <v>27</v>
      </c>
      <c r="J156" s="25">
        <v>10</v>
      </c>
      <c r="K156" s="32"/>
      <c r="L156" s="32"/>
      <c r="M156" s="32"/>
      <c r="N156" s="90"/>
      <c r="O156" s="51">
        <v>7.5</v>
      </c>
      <c r="P156" s="27">
        <f>IF(O156="H","I",IF(OR(O156="DC",O156="C",O156="V"),0,ROUND(SUMPRODUCT(G156:O156,$G$9:$O$9)/100,1)))</f>
        <v>8.3000000000000007</v>
      </c>
      <c r="Q156" s="28" t="str">
        <f>IF(AND($P156&gt;=9,$P156&lt;=10),"A+","")&amp;IF(AND($P156&gt;=8.5,$P156&lt;=8.9),"A","")&amp;IF(AND($P156&gt;=8,$P156&lt;=8.4),"B+","")&amp;IF(AND($P156&gt;=7,$P156&lt;=7.9),"B","")&amp;IF(AND($P156&gt;=6.5,$P156&lt;=6.9),"C+","")&amp;IF(AND($P156&gt;=5.5,$P156&lt;=6.4),"C","")&amp;IF(AND($P156&gt;=5,$P156&lt;=5.4),"D+","")&amp;IF(AND($P156&gt;=4,$P156&lt;=4.9),"D","")&amp;IF(AND($P156&lt;4),"F","")</f>
        <v>B+</v>
      </c>
      <c r="R156" s="29" t="str">
        <f>IF($P156&lt;4,"Kém",IF(AND($P156&gt;=4,$P156&lt;=5.4),"Trung bình yếu",IF(AND($P156&gt;=5.5,$P156&lt;=6.9),"Trung bình",IF(AND($P156&gt;=7,$P156&lt;=8.4),"Khá",IF(AND($P156&gt;=8.5,$P156&lt;=10),"Giỏi","")))))</f>
        <v>Khá</v>
      </c>
      <c r="S156" s="30" t="str">
        <f>IF(OR($G156=0,$H156=0,$I156=0,$J156=0),"Không đủ ĐKDT",IF(AND(O156=0,P156&gt;=4),"Không đạt",IF(O156="V", "Vắng", IF(O156="DC", "Đình chỉ thi",IF(O156="H", "Vắng có phép","")))))</f>
        <v/>
      </c>
      <c r="T156" s="31" t="str">
        <f t="array" ref="T156">IFERROR(VLOOKUP($C156&amp;$U156,CHOOSE({1,2},Data!$A$2:$A$5146&amp;Data!$B$2:$B$5146,Data!$C$2:$C$5146),2,0),"")</f>
        <v>201A-A3</v>
      </c>
      <c r="U156" s="72" t="s">
        <v>3271</v>
      </c>
      <c r="V156" s="3" t="str">
        <f>IFERROR(LEFT($U156,LEN($U156)-3),"")</f>
        <v>ELE1319</v>
      </c>
      <c r="W156" s="3" t="str">
        <f>IFERROR(RIGHT($U156,2),"")</f>
        <v>11</v>
      </c>
      <c r="X156" s="53" t="str">
        <f>IF(S156="Không đủ ĐKDT","Học lại",IF(S156="Đình chỉ thi","Học lại",IF(AND(MID(F156,2,2)&lt;"12",S156="Vắng"),"Thi lại",IF(S156="Vắng có phép", "Thi lại",IF(AND((MID(F156,2,2)&lt;"12"),P156&lt;4.5),"Thi lại",IF(AND((MID(F156,2,2)&lt;"19"),P156&lt;4),"Học lại",IF(AND((MID(F156,2,2)&gt;"18"),P156&lt;4),"Thi lại",IF(AND(MID(F156,2,2)&gt;"18",O156=0),"Thi lại",IF(AND((MID(F156,2,2)&lt;"12"),O156=0),"Thi lại",IF(AND((MID(F156,2,2)&lt;"19"),(MID(F156,2,2)&gt;"11"),O156=0),"Học lại","Đạt"))))))))))</f>
        <v>Đạt</v>
      </c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</row>
    <row r="157" spans="1:39" ht="16.5" customHeight="1">
      <c r="A157" s="1">
        <v>148</v>
      </c>
      <c r="B157" s="21">
        <f>IF(LEN(C157=0),SUBTOTAL(3,$C$10:C157),"")</f>
        <v>148</v>
      </c>
      <c r="C157" s="22" t="s">
        <v>2076</v>
      </c>
      <c r="D157" s="23" t="s">
        <v>3574</v>
      </c>
      <c r="E157" s="24" t="s">
        <v>3402</v>
      </c>
      <c r="F157" s="22" t="s">
        <v>3568</v>
      </c>
      <c r="G157" s="25" t="s">
        <v>27</v>
      </c>
      <c r="H157" s="25">
        <v>7</v>
      </c>
      <c r="I157" s="25" t="s">
        <v>27</v>
      </c>
      <c r="J157" s="25">
        <v>7</v>
      </c>
      <c r="K157" s="32"/>
      <c r="L157" s="32"/>
      <c r="M157" s="32"/>
      <c r="N157" s="90"/>
      <c r="O157" s="51">
        <v>9</v>
      </c>
      <c r="P157" s="27">
        <f>IF(O157="H","I",IF(OR(O157="DC",O157="C",O157="V"),0,ROUND(SUMPRODUCT(G157:O157,$G$9:$O$9)/100,1)))</f>
        <v>8.4</v>
      </c>
      <c r="Q157" s="28" t="str">
        <f>IF(AND($P157&gt;=9,$P157&lt;=10),"A+","")&amp;IF(AND($P157&gt;=8.5,$P157&lt;=8.9),"A","")&amp;IF(AND($P157&gt;=8,$P157&lt;=8.4),"B+","")&amp;IF(AND($P157&gt;=7,$P157&lt;=7.9),"B","")&amp;IF(AND($P157&gt;=6.5,$P157&lt;=6.9),"C+","")&amp;IF(AND($P157&gt;=5.5,$P157&lt;=6.4),"C","")&amp;IF(AND($P157&gt;=5,$P157&lt;=5.4),"D+","")&amp;IF(AND($P157&gt;=4,$P157&lt;=4.9),"D","")&amp;IF(AND($P157&lt;4),"F","")</f>
        <v>B+</v>
      </c>
      <c r="R157" s="29" t="str">
        <f>IF($P157&lt;4,"Kém",IF(AND($P157&gt;=4,$P157&lt;=5.4),"Trung bình yếu",IF(AND($P157&gt;=5.5,$P157&lt;=6.9),"Trung bình",IF(AND($P157&gt;=7,$P157&lt;=8.4),"Khá",IF(AND($P157&gt;=8.5,$P157&lt;=10),"Giỏi","")))))</f>
        <v>Khá</v>
      </c>
      <c r="S157" s="30" t="str">
        <f>IF(OR($G157=0,$H157=0,$I157=0,$J157=0),"Không đủ ĐKDT",IF(AND(O157=0,P157&gt;=4),"Không đạt",IF(O157="V", "Vắng", IF(O157="DC", "Đình chỉ thi",IF(O157="H", "Vắng có phép","")))))</f>
        <v/>
      </c>
      <c r="T157" s="31" t="str">
        <f t="array" ref="T157">IFERROR(VLOOKUP($C157&amp;$U157,CHOOSE({1,2},Data!$A$2:$A$5146&amp;Data!$B$2:$B$5146,Data!$C$2:$C$5146),2,0),"")</f>
        <v>201A-A3</v>
      </c>
      <c r="U157" s="72" t="s">
        <v>3271</v>
      </c>
      <c r="V157" s="3" t="str">
        <f>IFERROR(LEFT($U157,LEN($U157)-3),"")</f>
        <v>ELE1319</v>
      </c>
      <c r="W157" s="3" t="str">
        <f>IFERROR(RIGHT($U157,2),"")</f>
        <v>11</v>
      </c>
      <c r="X157" s="53" t="str">
        <f>IF(S157="Không đủ ĐKDT","Học lại",IF(S157="Đình chỉ thi","Học lại",IF(AND(MID(F157,2,2)&lt;"12",S157="Vắng"),"Thi lại",IF(S157="Vắng có phép", "Thi lại",IF(AND((MID(F157,2,2)&lt;"12"),P157&lt;4.5),"Thi lại",IF(AND((MID(F157,2,2)&lt;"19"),P157&lt;4),"Học lại",IF(AND((MID(F157,2,2)&gt;"18"),P157&lt;4),"Thi lại",IF(AND(MID(F157,2,2)&gt;"18",O157=0),"Thi lại",IF(AND((MID(F157,2,2)&lt;"12"),O157=0),"Thi lại",IF(AND((MID(F157,2,2)&lt;"19"),(MID(F157,2,2)&gt;"11"),O157=0),"Học lại","Đạt"))))))))))</f>
        <v>Đạt</v>
      </c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</row>
    <row r="158" spans="1:39" ht="16.5" customHeight="1">
      <c r="A158" s="1">
        <v>149</v>
      </c>
      <c r="B158" s="21">
        <f>IF(LEN(C158=0),SUBTOTAL(3,$C$10:C158),"")</f>
        <v>149</v>
      </c>
      <c r="C158" s="22" t="s">
        <v>303</v>
      </c>
      <c r="D158" s="23" t="s">
        <v>3580</v>
      </c>
      <c r="E158" s="24" t="s">
        <v>3402</v>
      </c>
      <c r="F158" s="22" t="s">
        <v>3568</v>
      </c>
      <c r="G158" s="25" t="s">
        <v>27</v>
      </c>
      <c r="H158" s="25">
        <v>6</v>
      </c>
      <c r="I158" s="25" t="s">
        <v>27</v>
      </c>
      <c r="J158" s="25">
        <v>6</v>
      </c>
      <c r="K158" s="32"/>
      <c r="L158" s="32"/>
      <c r="M158" s="32"/>
      <c r="N158" s="90"/>
      <c r="O158" s="51">
        <v>2</v>
      </c>
      <c r="P158" s="27">
        <f>IF(O158="H","I",IF(OR(O158="DC",O158="C",O158="V"),0,ROUND(SUMPRODUCT(G158:O158,$G$9:$O$9)/100,1)))</f>
        <v>3.2</v>
      </c>
      <c r="Q158" s="28" t="str">
        <f>IF(AND($P158&gt;=9,$P158&lt;=10),"A+","")&amp;IF(AND($P158&gt;=8.5,$P158&lt;=8.9),"A","")&amp;IF(AND($P158&gt;=8,$P158&lt;=8.4),"B+","")&amp;IF(AND($P158&gt;=7,$P158&lt;=7.9),"B","")&amp;IF(AND($P158&gt;=6.5,$P158&lt;=6.9),"C+","")&amp;IF(AND($P158&gt;=5.5,$P158&lt;=6.4),"C","")&amp;IF(AND($P158&gt;=5,$P158&lt;=5.4),"D+","")&amp;IF(AND($P158&gt;=4,$P158&lt;=4.9),"D","")&amp;IF(AND($P158&lt;4),"F","")</f>
        <v>F</v>
      </c>
      <c r="R158" s="29" t="str">
        <f>IF($P158&lt;4,"Kém",IF(AND($P158&gt;=4,$P158&lt;=5.4),"Trung bình yếu",IF(AND($P158&gt;=5.5,$P158&lt;=6.9),"Trung bình",IF(AND($P158&gt;=7,$P158&lt;=8.4),"Khá",IF(AND($P158&gt;=8.5,$P158&lt;=10),"Giỏi","")))))</f>
        <v>Kém</v>
      </c>
      <c r="S158" s="30" t="str">
        <f>IF(OR($G158=0,$H158=0,$I158=0,$J158=0),"Không đủ ĐKDT",IF(AND(O158=0,P158&gt;=4),"Không đạt",IF(O158="V", "Vắng", IF(O158="DC", "Đình chỉ thi",IF(O158="H", "Vắng có phép","")))))</f>
        <v/>
      </c>
      <c r="T158" s="31" t="str">
        <f t="array" ref="T158">IFERROR(VLOOKUP($C158&amp;$U158,CHOOSE({1,2},Data!$A$2:$A$5146&amp;Data!$B$2:$B$5146,Data!$C$2:$C$5146),2,0),"")</f>
        <v>201A-A3</v>
      </c>
      <c r="U158" s="72" t="s">
        <v>3271</v>
      </c>
      <c r="V158" s="3" t="str">
        <f>IFERROR(LEFT($U158,LEN($U158)-3),"")</f>
        <v>ELE1319</v>
      </c>
      <c r="W158" s="3" t="str">
        <f>IFERROR(RIGHT($U158,2),"")</f>
        <v>11</v>
      </c>
      <c r="X158" s="53" t="str">
        <f>IF(S158="Không đủ ĐKDT","Học lại",IF(S158="Đình chỉ thi","Học lại",IF(AND(MID(F158,2,2)&lt;"12",S158="Vắng"),"Thi lại",IF(S158="Vắng có phép", "Thi lại",IF(AND((MID(F158,2,2)&lt;"12"),P158&lt;4.5),"Thi lại",IF(AND((MID(F158,2,2)&lt;"19"),P158&lt;4),"Học lại",IF(AND((MID(F158,2,2)&gt;"18"),P158&lt;4),"Thi lại",IF(AND(MID(F158,2,2)&gt;"18",O158=0),"Thi lại",IF(AND((MID(F158,2,2)&lt;"12"),O158=0),"Thi lại",IF(AND((MID(F158,2,2)&lt;"19"),(MID(F158,2,2)&gt;"11"),O158=0),"Học lại","Đạt"))))))))))</f>
        <v>Học lại</v>
      </c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</row>
    <row r="159" spans="1:39" ht="16.5" customHeight="1">
      <c r="A159" s="1">
        <v>150</v>
      </c>
      <c r="B159" s="21">
        <f>IF(LEN(C159=0),SUBTOTAL(3,$C$10:C159),"")</f>
        <v>150</v>
      </c>
      <c r="C159" s="22" t="s">
        <v>2077</v>
      </c>
      <c r="D159" s="23" t="s">
        <v>3581</v>
      </c>
      <c r="E159" s="24" t="s">
        <v>3406</v>
      </c>
      <c r="F159" s="22" t="s">
        <v>3568</v>
      </c>
      <c r="G159" s="25" t="s">
        <v>27</v>
      </c>
      <c r="H159" s="25">
        <v>6</v>
      </c>
      <c r="I159" s="25" t="s">
        <v>27</v>
      </c>
      <c r="J159" s="25">
        <v>6</v>
      </c>
      <c r="K159" s="32"/>
      <c r="L159" s="32"/>
      <c r="M159" s="32"/>
      <c r="N159" s="90"/>
      <c r="O159" s="51">
        <v>4</v>
      </c>
      <c r="P159" s="27">
        <f>IF(O159="H","I",IF(OR(O159="DC",O159="C",O159="V"),0,ROUND(SUMPRODUCT(G159:O159,$G$9:$O$9)/100,1)))</f>
        <v>4.5999999999999996</v>
      </c>
      <c r="Q159" s="28" t="str">
        <f>IF(AND($P159&gt;=9,$P159&lt;=10),"A+","")&amp;IF(AND($P159&gt;=8.5,$P159&lt;=8.9),"A","")&amp;IF(AND($P159&gt;=8,$P159&lt;=8.4),"B+","")&amp;IF(AND($P159&gt;=7,$P159&lt;=7.9),"B","")&amp;IF(AND($P159&gt;=6.5,$P159&lt;=6.9),"C+","")&amp;IF(AND($P159&gt;=5.5,$P159&lt;=6.4),"C","")&amp;IF(AND($P159&gt;=5,$P159&lt;=5.4),"D+","")&amp;IF(AND($P159&gt;=4,$P159&lt;=4.9),"D","")&amp;IF(AND($P159&lt;4),"F","")</f>
        <v>D</v>
      </c>
      <c r="R159" s="29" t="str">
        <f>IF($P159&lt;4,"Kém",IF(AND($P159&gt;=4,$P159&lt;=5.4),"Trung bình yếu",IF(AND($P159&gt;=5.5,$P159&lt;=6.9),"Trung bình",IF(AND($P159&gt;=7,$P159&lt;=8.4),"Khá",IF(AND($P159&gt;=8.5,$P159&lt;=10),"Giỏi","")))))</f>
        <v>Trung bình yếu</v>
      </c>
      <c r="S159" s="30" t="str">
        <f>IF(OR($G159=0,$H159=0,$I159=0,$J159=0),"Không đủ ĐKDT",IF(AND(O159=0,P159&gt;=4),"Không đạt",IF(O159="V", "Vắng", IF(O159="DC", "Đình chỉ thi",IF(O159="H", "Vắng có phép","")))))</f>
        <v/>
      </c>
      <c r="T159" s="31" t="str">
        <f t="array" ref="T159">IFERROR(VLOOKUP($C159&amp;$U159,CHOOSE({1,2},Data!$A$2:$A$5146&amp;Data!$B$2:$B$5146,Data!$C$2:$C$5146),2,0),"")</f>
        <v>201A-A3</v>
      </c>
      <c r="U159" s="72" t="s">
        <v>3271</v>
      </c>
      <c r="V159" s="3" t="str">
        <f>IFERROR(LEFT($U159,LEN($U159)-3),"")</f>
        <v>ELE1319</v>
      </c>
      <c r="W159" s="3" t="str">
        <f>IFERROR(RIGHT($U159,2),"")</f>
        <v>11</v>
      </c>
      <c r="X159" s="53" t="str">
        <f>IF(S159="Không đủ ĐKDT","Học lại",IF(S159="Đình chỉ thi","Học lại",IF(AND(MID(F159,2,2)&lt;"12",S159="Vắng"),"Thi lại",IF(S159="Vắng có phép", "Thi lại",IF(AND((MID(F159,2,2)&lt;"12"),P159&lt;4.5),"Thi lại",IF(AND((MID(F159,2,2)&lt;"19"),P159&lt;4),"Học lại",IF(AND((MID(F159,2,2)&gt;"18"),P159&lt;4),"Thi lại",IF(AND(MID(F159,2,2)&gt;"18",O159=0),"Thi lại",IF(AND((MID(F159,2,2)&lt;"12"),O159=0),"Thi lại",IF(AND((MID(F159,2,2)&lt;"19"),(MID(F159,2,2)&gt;"11"),O159=0),"Học lại","Đạt"))))))))))</f>
        <v>Đạt</v>
      </c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</row>
    <row r="160" spans="1:39" ht="16.5" customHeight="1">
      <c r="A160" s="1">
        <v>151</v>
      </c>
      <c r="B160" s="21">
        <f>IF(LEN(C160=0),SUBTOTAL(3,$C$10:C160),"")</f>
        <v>151</v>
      </c>
      <c r="C160" s="22" t="s">
        <v>2078</v>
      </c>
      <c r="D160" s="23" t="s">
        <v>3582</v>
      </c>
      <c r="E160" s="24" t="s">
        <v>3406</v>
      </c>
      <c r="F160" s="22" t="s">
        <v>3568</v>
      </c>
      <c r="G160" s="25" t="s">
        <v>27</v>
      </c>
      <c r="H160" s="25">
        <v>8</v>
      </c>
      <c r="I160" s="25" t="s">
        <v>27</v>
      </c>
      <c r="J160" s="25">
        <v>8</v>
      </c>
      <c r="K160" s="32"/>
      <c r="L160" s="32"/>
      <c r="M160" s="32"/>
      <c r="N160" s="90"/>
      <c r="O160" s="51">
        <v>6</v>
      </c>
      <c r="P160" s="27">
        <f>IF(O160="H","I",IF(OR(O160="DC",O160="C",O160="V"),0,ROUND(SUMPRODUCT(G160:O160,$G$9:$O$9)/100,1)))</f>
        <v>6.6</v>
      </c>
      <c r="Q160" s="28" t="str">
        <f>IF(AND($P160&gt;=9,$P160&lt;=10),"A+","")&amp;IF(AND($P160&gt;=8.5,$P160&lt;=8.9),"A","")&amp;IF(AND($P160&gt;=8,$P160&lt;=8.4),"B+","")&amp;IF(AND($P160&gt;=7,$P160&lt;=7.9),"B","")&amp;IF(AND($P160&gt;=6.5,$P160&lt;=6.9),"C+","")&amp;IF(AND($P160&gt;=5.5,$P160&lt;=6.4),"C","")&amp;IF(AND($P160&gt;=5,$P160&lt;=5.4),"D+","")&amp;IF(AND($P160&gt;=4,$P160&lt;=4.9),"D","")&amp;IF(AND($P160&lt;4),"F","")</f>
        <v>C+</v>
      </c>
      <c r="R160" s="29" t="str">
        <f>IF($P160&lt;4,"Kém",IF(AND($P160&gt;=4,$P160&lt;=5.4),"Trung bình yếu",IF(AND($P160&gt;=5.5,$P160&lt;=6.9),"Trung bình",IF(AND($P160&gt;=7,$P160&lt;=8.4),"Khá",IF(AND($P160&gt;=8.5,$P160&lt;=10),"Giỏi","")))))</f>
        <v>Trung bình</v>
      </c>
      <c r="S160" s="30" t="str">
        <f>IF(OR($G160=0,$H160=0,$I160=0,$J160=0),"Không đủ ĐKDT",IF(AND(O160=0,P160&gt;=4),"Không đạt",IF(O160="V", "Vắng", IF(O160="DC", "Đình chỉ thi",IF(O160="H", "Vắng có phép","")))))</f>
        <v/>
      </c>
      <c r="T160" s="31" t="str">
        <f t="array" ref="T160">IFERROR(VLOOKUP($C160&amp;$U160,CHOOSE({1,2},Data!$A$2:$A$5146&amp;Data!$B$2:$B$5146,Data!$C$2:$C$5146),2,0),"")</f>
        <v>201A-A3</v>
      </c>
      <c r="U160" s="72" t="s">
        <v>3271</v>
      </c>
      <c r="V160" s="3" t="str">
        <f>IFERROR(LEFT($U160,LEN($U160)-3),"")</f>
        <v>ELE1319</v>
      </c>
      <c r="W160" s="3" t="str">
        <f>IFERROR(RIGHT($U160,2),"")</f>
        <v>11</v>
      </c>
      <c r="X160" s="53" t="str">
        <f>IF(S160="Không đủ ĐKDT","Học lại",IF(S160="Đình chỉ thi","Học lại",IF(AND(MID(F160,2,2)&lt;"12",S160="Vắng"),"Thi lại",IF(S160="Vắng có phép", "Thi lại",IF(AND((MID(F160,2,2)&lt;"12"),P160&lt;4.5),"Thi lại",IF(AND((MID(F160,2,2)&lt;"19"),P160&lt;4),"Học lại",IF(AND((MID(F160,2,2)&gt;"18"),P160&lt;4),"Thi lại",IF(AND(MID(F160,2,2)&gt;"18",O160=0),"Thi lại",IF(AND((MID(F160,2,2)&lt;"12"),O160=0),"Thi lại",IF(AND((MID(F160,2,2)&lt;"19"),(MID(F160,2,2)&gt;"11"),O160=0),"Học lại","Đạt"))))))))))</f>
        <v>Đạt</v>
      </c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</row>
    <row r="161" spans="1:39" ht="16.5" customHeight="1">
      <c r="A161" s="1">
        <v>152</v>
      </c>
      <c r="B161" s="21">
        <f>IF(LEN(C161=0),SUBTOTAL(3,$C$10:C161),"")</f>
        <v>152</v>
      </c>
      <c r="C161" s="22" t="s">
        <v>2079</v>
      </c>
      <c r="D161" s="23" t="s">
        <v>3583</v>
      </c>
      <c r="E161" s="24" t="s">
        <v>3507</v>
      </c>
      <c r="F161" s="22" t="s">
        <v>3568</v>
      </c>
      <c r="G161" s="25" t="s">
        <v>27</v>
      </c>
      <c r="H161" s="25">
        <v>9</v>
      </c>
      <c r="I161" s="25" t="s">
        <v>27</v>
      </c>
      <c r="J161" s="25">
        <v>9</v>
      </c>
      <c r="K161" s="32"/>
      <c r="L161" s="32"/>
      <c r="M161" s="32"/>
      <c r="N161" s="90"/>
      <c r="O161" s="51">
        <v>7</v>
      </c>
      <c r="P161" s="27">
        <f>IF(O161="H","I",IF(OR(O161="DC",O161="C",O161="V"),0,ROUND(SUMPRODUCT(G161:O161,$G$9:$O$9)/100,1)))</f>
        <v>7.6</v>
      </c>
      <c r="Q161" s="28" t="str">
        <f>IF(AND($P161&gt;=9,$P161&lt;=10),"A+","")&amp;IF(AND($P161&gt;=8.5,$P161&lt;=8.9),"A","")&amp;IF(AND($P161&gt;=8,$P161&lt;=8.4),"B+","")&amp;IF(AND($P161&gt;=7,$P161&lt;=7.9),"B","")&amp;IF(AND($P161&gt;=6.5,$P161&lt;=6.9),"C+","")&amp;IF(AND($P161&gt;=5.5,$P161&lt;=6.4),"C","")&amp;IF(AND($P161&gt;=5,$P161&lt;=5.4),"D+","")&amp;IF(AND($P161&gt;=4,$P161&lt;=4.9),"D","")&amp;IF(AND($P161&lt;4),"F","")</f>
        <v>B</v>
      </c>
      <c r="R161" s="29" t="str">
        <f>IF($P161&lt;4,"Kém",IF(AND($P161&gt;=4,$P161&lt;=5.4),"Trung bình yếu",IF(AND($P161&gt;=5.5,$P161&lt;=6.9),"Trung bình",IF(AND($P161&gt;=7,$P161&lt;=8.4),"Khá",IF(AND($P161&gt;=8.5,$P161&lt;=10),"Giỏi","")))))</f>
        <v>Khá</v>
      </c>
      <c r="S161" s="30" t="str">
        <f>IF(OR($G161=0,$H161=0,$I161=0,$J161=0),"Không đủ ĐKDT",IF(AND(O161=0,P161&gt;=4),"Không đạt",IF(O161="V", "Vắng", IF(O161="DC", "Đình chỉ thi",IF(O161="H", "Vắng có phép","")))))</f>
        <v/>
      </c>
      <c r="T161" s="31" t="str">
        <f t="array" ref="T161">IFERROR(VLOOKUP($C161&amp;$U161,CHOOSE({1,2},Data!$A$2:$A$5146&amp;Data!$B$2:$B$5146,Data!$C$2:$C$5146),2,0),"")</f>
        <v>201A-A3</v>
      </c>
      <c r="U161" s="72" t="s">
        <v>3271</v>
      </c>
      <c r="V161" s="3" t="str">
        <f>IFERROR(LEFT($U161,LEN($U161)-3),"")</f>
        <v>ELE1319</v>
      </c>
      <c r="W161" s="3" t="str">
        <f>IFERROR(RIGHT($U161,2),"")</f>
        <v>11</v>
      </c>
      <c r="X161" s="53" t="str">
        <f>IF(S161="Không đủ ĐKDT","Học lại",IF(S161="Đình chỉ thi","Học lại",IF(AND(MID(F161,2,2)&lt;"12",S161="Vắng"),"Thi lại",IF(S161="Vắng có phép", "Thi lại",IF(AND((MID(F161,2,2)&lt;"12"),P161&lt;4.5),"Thi lại",IF(AND((MID(F161,2,2)&lt;"19"),P161&lt;4),"Học lại",IF(AND((MID(F161,2,2)&gt;"18"),P161&lt;4),"Thi lại",IF(AND(MID(F161,2,2)&gt;"18",O161=0),"Thi lại",IF(AND((MID(F161,2,2)&lt;"12"),O161=0),"Thi lại",IF(AND((MID(F161,2,2)&lt;"19"),(MID(F161,2,2)&gt;"11"),O161=0),"Học lại","Đạt"))))))))))</f>
        <v>Đạt</v>
      </c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</row>
    <row r="162" spans="1:39" ht="16.5" customHeight="1">
      <c r="A162" s="1">
        <v>153</v>
      </c>
      <c r="B162" s="21">
        <f>IF(LEN(C162=0),SUBTOTAL(3,$C$10:C162),"")</f>
        <v>153</v>
      </c>
      <c r="C162" s="22" t="s">
        <v>304</v>
      </c>
      <c r="D162" s="23" t="s">
        <v>3561</v>
      </c>
      <c r="E162" s="24" t="s">
        <v>3507</v>
      </c>
      <c r="F162" s="22" t="s">
        <v>3568</v>
      </c>
      <c r="G162" s="25" t="s">
        <v>27</v>
      </c>
      <c r="H162" s="25">
        <v>7</v>
      </c>
      <c r="I162" s="25" t="s">
        <v>27</v>
      </c>
      <c r="J162" s="25">
        <v>7</v>
      </c>
      <c r="K162" s="32"/>
      <c r="L162" s="32"/>
      <c r="M162" s="32"/>
      <c r="N162" s="90"/>
      <c r="O162" s="51">
        <v>3</v>
      </c>
      <c r="P162" s="27">
        <f>IF(O162="H","I",IF(OR(O162="DC",O162="C",O162="V"),0,ROUND(SUMPRODUCT(G162:O162,$G$9:$O$9)/100,1)))</f>
        <v>4.2</v>
      </c>
      <c r="Q162" s="28" t="str">
        <f>IF(AND($P162&gt;=9,$P162&lt;=10),"A+","")&amp;IF(AND($P162&gt;=8.5,$P162&lt;=8.9),"A","")&amp;IF(AND($P162&gt;=8,$P162&lt;=8.4),"B+","")&amp;IF(AND($P162&gt;=7,$P162&lt;=7.9),"B","")&amp;IF(AND($P162&gt;=6.5,$P162&lt;=6.9),"C+","")&amp;IF(AND($P162&gt;=5.5,$P162&lt;=6.4),"C","")&amp;IF(AND($P162&gt;=5,$P162&lt;=5.4),"D+","")&amp;IF(AND($P162&gt;=4,$P162&lt;=4.9),"D","")&amp;IF(AND($P162&lt;4),"F","")</f>
        <v>D</v>
      </c>
      <c r="R162" s="29" t="str">
        <f>IF($P162&lt;4,"Kém",IF(AND($P162&gt;=4,$P162&lt;=5.4),"Trung bình yếu",IF(AND($P162&gt;=5.5,$P162&lt;=6.9),"Trung bình",IF(AND($P162&gt;=7,$P162&lt;=8.4),"Khá",IF(AND($P162&gt;=8.5,$P162&lt;=10),"Giỏi","")))))</f>
        <v>Trung bình yếu</v>
      </c>
      <c r="S162" s="30" t="str">
        <f>IF(OR($G162=0,$H162=0,$I162=0,$J162=0),"Không đủ ĐKDT",IF(AND(O162=0,P162&gt;=4),"Không đạt",IF(O162="V", "Vắng", IF(O162="DC", "Đình chỉ thi",IF(O162="H", "Vắng có phép","")))))</f>
        <v/>
      </c>
      <c r="T162" s="31" t="str">
        <f t="array" ref="T162">IFERROR(VLOOKUP($C162&amp;$U162,CHOOSE({1,2},Data!$A$2:$A$5146&amp;Data!$B$2:$B$5146,Data!$C$2:$C$5146),2,0),"")</f>
        <v>201A-A3</v>
      </c>
      <c r="U162" s="72" t="s">
        <v>3271</v>
      </c>
      <c r="V162" s="3" t="str">
        <f>IFERROR(LEFT($U162,LEN($U162)-3),"")</f>
        <v>ELE1319</v>
      </c>
      <c r="W162" s="3" t="str">
        <f>IFERROR(RIGHT($U162,2),"")</f>
        <v>11</v>
      </c>
      <c r="X162" s="53" t="str">
        <f>IF(S162="Không đủ ĐKDT","Học lại",IF(S162="Đình chỉ thi","Học lại",IF(AND(MID(F162,2,2)&lt;"12",S162="Vắng"),"Thi lại",IF(S162="Vắng có phép", "Thi lại",IF(AND((MID(F162,2,2)&lt;"12"),P162&lt;4.5),"Thi lại",IF(AND((MID(F162,2,2)&lt;"19"),P162&lt;4),"Học lại",IF(AND((MID(F162,2,2)&gt;"18"),P162&lt;4),"Thi lại",IF(AND(MID(F162,2,2)&gt;"18",O162=0),"Thi lại",IF(AND((MID(F162,2,2)&lt;"12"),O162=0),"Thi lại",IF(AND((MID(F162,2,2)&lt;"19"),(MID(F162,2,2)&gt;"11"),O162=0),"Học lại","Đạt"))))))))))</f>
        <v>Đạt</v>
      </c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</row>
    <row r="163" spans="1:39" ht="16.5" customHeight="1">
      <c r="A163" s="1">
        <v>154</v>
      </c>
      <c r="B163" s="21">
        <f>IF(LEN(C163=0),SUBTOTAL(3,$C$10:C163),"")</f>
        <v>154</v>
      </c>
      <c r="C163" s="22" t="s">
        <v>2080</v>
      </c>
      <c r="D163" s="23" t="s">
        <v>3500</v>
      </c>
      <c r="E163" s="24" t="s">
        <v>3514</v>
      </c>
      <c r="F163" s="22" t="s">
        <v>3568</v>
      </c>
      <c r="G163" s="25" t="s">
        <v>27</v>
      </c>
      <c r="H163" s="25">
        <v>10</v>
      </c>
      <c r="I163" s="25" t="s">
        <v>27</v>
      </c>
      <c r="J163" s="25">
        <v>9</v>
      </c>
      <c r="K163" s="32"/>
      <c r="L163" s="32"/>
      <c r="M163" s="32"/>
      <c r="N163" s="90"/>
      <c r="O163" s="51">
        <v>5</v>
      </c>
      <c r="P163" s="27">
        <f>IF(O163="H","I",IF(OR(O163="DC",O163="C",O163="V"),0,ROUND(SUMPRODUCT(G163:O163,$G$9:$O$9)/100,1)))</f>
        <v>6.4</v>
      </c>
      <c r="Q163" s="28" t="str">
        <f>IF(AND($P163&gt;=9,$P163&lt;=10),"A+","")&amp;IF(AND($P163&gt;=8.5,$P163&lt;=8.9),"A","")&amp;IF(AND($P163&gt;=8,$P163&lt;=8.4),"B+","")&amp;IF(AND($P163&gt;=7,$P163&lt;=7.9),"B","")&amp;IF(AND($P163&gt;=6.5,$P163&lt;=6.9),"C+","")&amp;IF(AND($P163&gt;=5.5,$P163&lt;=6.4),"C","")&amp;IF(AND($P163&gt;=5,$P163&lt;=5.4),"D+","")&amp;IF(AND($P163&gt;=4,$P163&lt;=4.9),"D","")&amp;IF(AND($P163&lt;4),"F","")</f>
        <v>C</v>
      </c>
      <c r="R163" s="29" t="str">
        <f>IF($P163&lt;4,"Kém",IF(AND($P163&gt;=4,$P163&lt;=5.4),"Trung bình yếu",IF(AND($P163&gt;=5.5,$P163&lt;=6.9),"Trung bình",IF(AND($P163&gt;=7,$P163&lt;=8.4),"Khá",IF(AND($P163&gt;=8.5,$P163&lt;=10),"Giỏi","")))))</f>
        <v>Trung bình</v>
      </c>
      <c r="S163" s="30" t="str">
        <f>IF(OR($G163=0,$H163=0,$I163=0,$J163=0),"Không đủ ĐKDT",IF(AND(O163=0,P163&gt;=4),"Không đạt",IF(O163="V", "Vắng", IF(O163="DC", "Đình chỉ thi",IF(O163="H", "Vắng có phép","")))))</f>
        <v/>
      </c>
      <c r="T163" s="31" t="str">
        <f t="array" ref="T163">IFERROR(VLOOKUP($C163&amp;$U163,CHOOSE({1,2},Data!$A$2:$A$5146&amp;Data!$B$2:$B$5146,Data!$C$2:$C$5146),2,0),"")</f>
        <v>201A-A3</v>
      </c>
      <c r="U163" s="72" t="s">
        <v>3271</v>
      </c>
      <c r="V163" s="3" t="str">
        <f>IFERROR(LEFT($U163,LEN($U163)-3),"")</f>
        <v>ELE1319</v>
      </c>
      <c r="W163" s="3" t="str">
        <f>IFERROR(RIGHT($U163,2),"")</f>
        <v>11</v>
      </c>
      <c r="X163" s="53" t="str">
        <f>IF(S163="Không đủ ĐKDT","Học lại",IF(S163="Đình chỉ thi","Học lại",IF(AND(MID(F163,2,2)&lt;"12",S163="Vắng"),"Thi lại",IF(S163="Vắng có phép", "Thi lại",IF(AND((MID(F163,2,2)&lt;"12"),P163&lt;4.5),"Thi lại",IF(AND((MID(F163,2,2)&lt;"19"),P163&lt;4),"Học lại",IF(AND((MID(F163,2,2)&gt;"18"),P163&lt;4),"Thi lại",IF(AND(MID(F163,2,2)&gt;"18",O163=0),"Thi lại",IF(AND((MID(F163,2,2)&lt;"12"),O163=0),"Thi lại",IF(AND((MID(F163,2,2)&lt;"19"),(MID(F163,2,2)&gt;"11"),O163=0),"Học lại","Đạt"))))))))))</f>
        <v>Đạt</v>
      </c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</row>
    <row r="164" spans="1:39" ht="16.5" customHeight="1">
      <c r="A164" s="1">
        <v>155</v>
      </c>
      <c r="B164" s="21">
        <f>IF(LEN(C164=0),SUBTOTAL(3,$C$10:C164),"")</f>
        <v>155</v>
      </c>
      <c r="C164" s="22" t="s">
        <v>2082</v>
      </c>
      <c r="D164" s="23" t="s">
        <v>3577</v>
      </c>
      <c r="E164" s="24" t="s">
        <v>3519</v>
      </c>
      <c r="F164" s="22" t="s">
        <v>3568</v>
      </c>
      <c r="G164" s="25" t="s">
        <v>27</v>
      </c>
      <c r="H164" s="25">
        <v>9</v>
      </c>
      <c r="I164" s="25" t="s">
        <v>27</v>
      </c>
      <c r="J164" s="25">
        <v>9</v>
      </c>
      <c r="K164" s="32"/>
      <c r="L164" s="32"/>
      <c r="M164" s="32"/>
      <c r="N164" s="90"/>
      <c r="O164" s="51">
        <v>6</v>
      </c>
      <c r="P164" s="27">
        <f>IF(O164="H","I",IF(OR(O164="DC",O164="C",O164="V"),0,ROUND(SUMPRODUCT(G164:O164,$G$9:$O$9)/100,1)))</f>
        <v>6.9</v>
      </c>
      <c r="Q164" s="28" t="str">
        <f>IF(AND($P164&gt;=9,$P164&lt;=10),"A+","")&amp;IF(AND($P164&gt;=8.5,$P164&lt;=8.9),"A","")&amp;IF(AND($P164&gt;=8,$P164&lt;=8.4),"B+","")&amp;IF(AND($P164&gt;=7,$P164&lt;=7.9),"B","")&amp;IF(AND($P164&gt;=6.5,$P164&lt;=6.9),"C+","")&amp;IF(AND($P164&gt;=5.5,$P164&lt;=6.4),"C","")&amp;IF(AND($P164&gt;=5,$P164&lt;=5.4),"D+","")&amp;IF(AND($P164&gt;=4,$P164&lt;=4.9),"D","")&amp;IF(AND($P164&lt;4),"F","")</f>
        <v>C+</v>
      </c>
      <c r="R164" s="29" t="str">
        <f>IF($P164&lt;4,"Kém",IF(AND($P164&gt;=4,$P164&lt;=5.4),"Trung bình yếu",IF(AND($P164&gt;=5.5,$P164&lt;=6.9),"Trung bình",IF(AND($P164&gt;=7,$P164&lt;=8.4),"Khá",IF(AND($P164&gt;=8.5,$P164&lt;=10),"Giỏi","")))))</f>
        <v>Trung bình</v>
      </c>
      <c r="S164" s="30" t="str">
        <f>IF(OR($G164=0,$H164=0,$I164=0,$J164=0),"Không đủ ĐKDT",IF(AND(O164=0,P164&gt;=4),"Không đạt",IF(O164="V", "Vắng", IF(O164="DC", "Đình chỉ thi",IF(O164="H", "Vắng có phép","")))))</f>
        <v/>
      </c>
      <c r="T164" s="31" t="str">
        <f t="array" ref="T164">IFERROR(VLOOKUP($C164&amp;$U164,CHOOSE({1,2},Data!$A$2:$A$5146&amp;Data!$B$2:$B$5146,Data!$C$2:$C$5146),2,0),"")</f>
        <v>201A-A3</v>
      </c>
      <c r="U164" s="72" t="s">
        <v>3271</v>
      </c>
      <c r="V164" s="3" t="str">
        <f>IFERROR(LEFT($U164,LEN($U164)-3),"")</f>
        <v>ELE1319</v>
      </c>
      <c r="W164" s="3" t="str">
        <f>IFERROR(RIGHT($U164,2),"")</f>
        <v>11</v>
      </c>
      <c r="X164" s="53" t="str">
        <f>IF(S164="Không đủ ĐKDT","Học lại",IF(S164="Đình chỉ thi","Học lại",IF(AND(MID(F164,2,2)&lt;"12",S164="Vắng"),"Thi lại",IF(S164="Vắng có phép", "Thi lại",IF(AND((MID(F164,2,2)&lt;"12"),P164&lt;4.5),"Thi lại",IF(AND((MID(F164,2,2)&lt;"19"),P164&lt;4),"Học lại",IF(AND((MID(F164,2,2)&gt;"18"),P164&lt;4),"Thi lại",IF(AND(MID(F164,2,2)&gt;"18",O164=0),"Thi lại",IF(AND((MID(F164,2,2)&lt;"12"),O164=0),"Thi lại",IF(AND((MID(F164,2,2)&lt;"19"),(MID(F164,2,2)&gt;"11"),O164=0),"Học lại","Đạt"))))))))))</f>
        <v>Đạt</v>
      </c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</row>
    <row r="165" spans="1:39" ht="16.5" customHeight="1">
      <c r="A165" s="1">
        <v>156</v>
      </c>
      <c r="B165" s="21">
        <f>IF(LEN(C165=0),SUBTOTAL(3,$C$10:C165),"")</f>
        <v>156</v>
      </c>
      <c r="C165" s="22" t="s">
        <v>1767</v>
      </c>
      <c r="D165" s="23" t="s">
        <v>3584</v>
      </c>
      <c r="E165" s="24" t="s">
        <v>3427</v>
      </c>
      <c r="F165" s="22" t="s">
        <v>3568</v>
      </c>
      <c r="G165" s="25" t="s">
        <v>27</v>
      </c>
      <c r="H165" s="25">
        <v>9</v>
      </c>
      <c r="I165" s="25" t="s">
        <v>27</v>
      </c>
      <c r="J165" s="25">
        <v>9</v>
      </c>
      <c r="K165" s="32"/>
      <c r="L165" s="32"/>
      <c r="M165" s="32"/>
      <c r="N165" s="90"/>
      <c r="O165" s="51">
        <v>6</v>
      </c>
      <c r="P165" s="27">
        <f>IF(O165="H","I",IF(OR(O165="DC",O165="C",O165="V"),0,ROUND(SUMPRODUCT(G165:O165,$G$9:$O$9)/100,1)))</f>
        <v>6.9</v>
      </c>
      <c r="Q165" s="28" t="str">
        <f>IF(AND($P165&gt;=9,$P165&lt;=10),"A+","")&amp;IF(AND($P165&gt;=8.5,$P165&lt;=8.9),"A","")&amp;IF(AND($P165&gt;=8,$P165&lt;=8.4),"B+","")&amp;IF(AND($P165&gt;=7,$P165&lt;=7.9),"B","")&amp;IF(AND($P165&gt;=6.5,$P165&lt;=6.9),"C+","")&amp;IF(AND($P165&gt;=5.5,$P165&lt;=6.4),"C","")&amp;IF(AND($P165&gt;=5,$P165&lt;=5.4),"D+","")&amp;IF(AND($P165&gt;=4,$P165&lt;=4.9),"D","")&amp;IF(AND($P165&lt;4),"F","")</f>
        <v>C+</v>
      </c>
      <c r="R165" s="29" t="str">
        <f>IF($P165&lt;4,"Kém",IF(AND($P165&gt;=4,$P165&lt;=5.4),"Trung bình yếu",IF(AND($P165&gt;=5.5,$P165&lt;=6.9),"Trung bình",IF(AND($P165&gt;=7,$P165&lt;=8.4),"Khá",IF(AND($P165&gt;=8.5,$P165&lt;=10),"Giỏi","")))))</f>
        <v>Trung bình</v>
      </c>
      <c r="S165" s="30" t="str">
        <f>IF(OR($G165=0,$H165=0,$I165=0,$J165=0),"Không đủ ĐKDT",IF(AND(O165=0,P165&gt;=4),"Không đạt",IF(O165="V", "Vắng", IF(O165="DC", "Đình chỉ thi",IF(O165="H", "Vắng có phép","")))))</f>
        <v/>
      </c>
      <c r="T165" s="31" t="str">
        <f t="array" ref="T165">IFERROR(VLOOKUP($C165&amp;$U165,CHOOSE({1,2},Data!$A$2:$A$5146&amp;Data!$B$2:$B$5146,Data!$C$2:$C$5146),2,0),"")</f>
        <v>201A-A3</v>
      </c>
      <c r="U165" s="72" t="s">
        <v>3271</v>
      </c>
      <c r="V165" s="3" t="str">
        <f>IFERROR(LEFT($U165,LEN($U165)-3),"")</f>
        <v>ELE1319</v>
      </c>
      <c r="W165" s="3" t="str">
        <f>IFERROR(RIGHT($U165,2),"")</f>
        <v>11</v>
      </c>
      <c r="X165" s="53" t="str">
        <f>IF(S165="Không đủ ĐKDT","Học lại",IF(S165="Đình chỉ thi","Học lại",IF(AND(MID(F165,2,2)&lt;"12",S165="Vắng"),"Thi lại",IF(S165="Vắng có phép", "Thi lại",IF(AND((MID(F165,2,2)&lt;"12"),P165&lt;4.5),"Thi lại",IF(AND((MID(F165,2,2)&lt;"19"),P165&lt;4),"Học lại",IF(AND((MID(F165,2,2)&gt;"18"),P165&lt;4),"Thi lại",IF(AND(MID(F165,2,2)&gt;"18",O165=0),"Thi lại",IF(AND((MID(F165,2,2)&lt;"12"),O165=0),"Thi lại",IF(AND((MID(F165,2,2)&lt;"19"),(MID(F165,2,2)&gt;"11"),O165=0),"Học lại","Đạt"))))))))))</f>
        <v>Đạt</v>
      </c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</row>
    <row r="166" spans="1:39" ht="16.5" customHeight="1">
      <c r="A166" s="1">
        <v>157</v>
      </c>
      <c r="B166" s="21">
        <f>IF(LEN(C166=0),SUBTOTAL(3,$C$10:C166),"")</f>
        <v>157</v>
      </c>
      <c r="C166" s="22" t="s">
        <v>305</v>
      </c>
      <c r="D166" s="23" t="s">
        <v>3415</v>
      </c>
      <c r="E166" s="24" t="s">
        <v>3427</v>
      </c>
      <c r="F166" s="22" t="s">
        <v>3568</v>
      </c>
      <c r="G166" s="25" t="s">
        <v>27</v>
      </c>
      <c r="H166" s="25">
        <v>9</v>
      </c>
      <c r="I166" s="25" t="s">
        <v>27</v>
      </c>
      <c r="J166" s="25">
        <v>9</v>
      </c>
      <c r="K166" s="32"/>
      <c r="L166" s="32"/>
      <c r="M166" s="32"/>
      <c r="N166" s="90"/>
      <c r="O166" s="51">
        <v>2</v>
      </c>
      <c r="P166" s="27">
        <f>IF(O166="H","I",IF(OR(O166="DC",O166="C",O166="V"),0,ROUND(SUMPRODUCT(G166:O166,$G$9:$O$9)/100,1)))</f>
        <v>4.0999999999999996</v>
      </c>
      <c r="Q166" s="28" t="str">
        <f>IF(AND($P166&gt;=9,$P166&lt;=10),"A+","")&amp;IF(AND($P166&gt;=8.5,$P166&lt;=8.9),"A","")&amp;IF(AND($P166&gt;=8,$P166&lt;=8.4),"B+","")&amp;IF(AND($P166&gt;=7,$P166&lt;=7.9),"B","")&amp;IF(AND($P166&gt;=6.5,$P166&lt;=6.9),"C+","")&amp;IF(AND($P166&gt;=5.5,$P166&lt;=6.4),"C","")&amp;IF(AND($P166&gt;=5,$P166&lt;=5.4),"D+","")&amp;IF(AND($P166&gt;=4,$P166&lt;=4.9),"D","")&amp;IF(AND($P166&lt;4),"F","")</f>
        <v>D</v>
      </c>
      <c r="R166" s="29" t="str">
        <f>IF($P166&lt;4,"Kém",IF(AND($P166&gt;=4,$P166&lt;=5.4),"Trung bình yếu",IF(AND($P166&gt;=5.5,$P166&lt;=6.9),"Trung bình",IF(AND($P166&gt;=7,$P166&lt;=8.4),"Khá",IF(AND($P166&gt;=8.5,$P166&lt;=10),"Giỏi","")))))</f>
        <v>Trung bình yếu</v>
      </c>
      <c r="S166" s="30" t="str">
        <f>IF(OR($G166=0,$H166=0,$I166=0,$J166=0),"Không đủ ĐKDT",IF(AND(O166=0,P166&gt;=4),"Không đạt",IF(O166="V", "Vắng", IF(O166="DC", "Đình chỉ thi",IF(O166="H", "Vắng có phép","")))))</f>
        <v/>
      </c>
      <c r="T166" s="31" t="str">
        <f t="array" ref="T166">IFERROR(VLOOKUP($C166&amp;$U166,CHOOSE({1,2},Data!$A$2:$A$5146&amp;Data!$B$2:$B$5146,Data!$C$2:$C$5146),2,0),"")</f>
        <v>201A-A3</v>
      </c>
      <c r="U166" s="72" t="s">
        <v>3271</v>
      </c>
      <c r="V166" s="3" t="str">
        <f>IFERROR(LEFT($U166,LEN($U166)-3),"")</f>
        <v>ELE1319</v>
      </c>
      <c r="W166" s="3" t="str">
        <f>IFERROR(RIGHT($U166,2),"")</f>
        <v>11</v>
      </c>
      <c r="X166" s="53" t="str">
        <f>IF(S166="Không đủ ĐKDT","Học lại",IF(S166="Đình chỉ thi","Học lại",IF(AND(MID(F166,2,2)&lt;"12",S166="Vắng"),"Thi lại",IF(S166="Vắng có phép", "Thi lại",IF(AND((MID(F166,2,2)&lt;"12"),P166&lt;4.5),"Thi lại",IF(AND((MID(F166,2,2)&lt;"19"),P166&lt;4),"Học lại",IF(AND((MID(F166,2,2)&gt;"18"),P166&lt;4),"Thi lại",IF(AND(MID(F166,2,2)&gt;"18",O166=0),"Thi lại",IF(AND((MID(F166,2,2)&lt;"12"),O166=0),"Thi lại",IF(AND((MID(F166,2,2)&lt;"19"),(MID(F166,2,2)&gt;"11"),O166=0),"Học lại","Đạt"))))))))))</f>
        <v>Đạt</v>
      </c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</row>
    <row r="167" spans="1:39" ht="16.5" customHeight="1">
      <c r="A167" s="1">
        <v>158</v>
      </c>
      <c r="B167" s="21">
        <f>IF(LEN(C167=0),SUBTOTAL(3,$C$10:C167),"")</f>
        <v>158</v>
      </c>
      <c r="C167" s="22" t="s">
        <v>2083</v>
      </c>
      <c r="D167" s="23" t="s">
        <v>3585</v>
      </c>
      <c r="E167" s="24" t="s">
        <v>3438</v>
      </c>
      <c r="F167" s="22" t="s">
        <v>3568</v>
      </c>
      <c r="G167" s="25" t="s">
        <v>27</v>
      </c>
      <c r="H167" s="25">
        <v>10</v>
      </c>
      <c r="I167" s="25" t="s">
        <v>27</v>
      </c>
      <c r="J167" s="25">
        <v>9</v>
      </c>
      <c r="K167" s="32"/>
      <c r="L167" s="32"/>
      <c r="M167" s="32"/>
      <c r="N167" s="90"/>
      <c r="O167" s="51">
        <v>7</v>
      </c>
      <c r="P167" s="27">
        <f>IF(O167="H","I",IF(OR(O167="DC",O167="C",O167="V"),0,ROUND(SUMPRODUCT(G167:O167,$G$9:$O$9)/100,1)))</f>
        <v>7.8</v>
      </c>
      <c r="Q167" s="28" t="str">
        <f>IF(AND($P167&gt;=9,$P167&lt;=10),"A+","")&amp;IF(AND($P167&gt;=8.5,$P167&lt;=8.9),"A","")&amp;IF(AND($P167&gt;=8,$P167&lt;=8.4),"B+","")&amp;IF(AND($P167&gt;=7,$P167&lt;=7.9),"B","")&amp;IF(AND($P167&gt;=6.5,$P167&lt;=6.9),"C+","")&amp;IF(AND($P167&gt;=5.5,$P167&lt;=6.4),"C","")&amp;IF(AND($P167&gt;=5,$P167&lt;=5.4),"D+","")&amp;IF(AND($P167&gt;=4,$P167&lt;=4.9),"D","")&amp;IF(AND($P167&lt;4),"F","")</f>
        <v>B</v>
      </c>
      <c r="R167" s="29" t="str">
        <f>IF($P167&lt;4,"Kém",IF(AND($P167&gt;=4,$P167&lt;=5.4),"Trung bình yếu",IF(AND($P167&gt;=5.5,$P167&lt;=6.9),"Trung bình",IF(AND($P167&gt;=7,$P167&lt;=8.4),"Khá",IF(AND($P167&gt;=8.5,$P167&lt;=10),"Giỏi","")))))</f>
        <v>Khá</v>
      </c>
      <c r="S167" s="30" t="str">
        <f>IF(OR($G167=0,$H167=0,$I167=0,$J167=0),"Không đủ ĐKDT",IF(AND(O167=0,P167&gt;=4),"Không đạt",IF(O167="V", "Vắng", IF(O167="DC", "Đình chỉ thi",IF(O167="H", "Vắng có phép","")))))</f>
        <v/>
      </c>
      <c r="T167" s="31" t="str">
        <f t="array" ref="T167">IFERROR(VLOOKUP($C167&amp;$U167,CHOOSE({1,2},Data!$A$2:$A$5146&amp;Data!$B$2:$B$5146,Data!$C$2:$C$5146),2,0),"")</f>
        <v>201A-A3</v>
      </c>
      <c r="U167" s="72" t="s">
        <v>3271</v>
      </c>
      <c r="V167" s="3" t="str">
        <f>IFERROR(LEFT($U167,LEN($U167)-3),"")</f>
        <v>ELE1319</v>
      </c>
      <c r="W167" s="3" t="str">
        <f>IFERROR(RIGHT($U167,2),"")</f>
        <v>11</v>
      </c>
      <c r="X167" s="53" t="str">
        <f>IF(S167="Không đủ ĐKDT","Học lại",IF(S167="Đình chỉ thi","Học lại",IF(AND(MID(F167,2,2)&lt;"12",S167="Vắng"),"Thi lại",IF(S167="Vắng có phép", "Thi lại",IF(AND((MID(F167,2,2)&lt;"12"),P167&lt;4.5),"Thi lại",IF(AND((MID(F167,2,2)&lt;"19"),P167&lt;4),"Học lại",IF(AND((MID(F167,2,2)&gt;"18"),P167&lt;4),"Thi lại",IF(AND(MID(F167,2,2)&gt;"18",O167=0),"Thi lại",IF(AND((MID(F167,2,2)&lt;"12"),O167=0),"Thi lại",IF(AND((MID(F167,2,2)&lt;"19"),(MID(F167,2,2)&gt;"11"),O167=0),"Học lại","Đạt"))))))))))</f>
        <v>Đạt</v>
      </c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</row>
    <row r="168" spans="1:39" ht="16.5" customHeight="1">
      <c r="A168" s="1">
        <v>159</v>
      </c>
      <c r="B168" s="21">
        <f>IF(LEN(C168=0),SUBTOTAL(3,$C$10:C168),"")</f>
        <v>159</v>
      </c>
      <c r="C168" s="22" t="s">
        <v>2084</v>
      </c>
      <c r="D168" s="23" t="s">
        <v>3586</v>
      </c>
      <c r="E168" s="24" t="s">
        <v>3438</v>
      </c>
      <c r="F168" s="22" t="s">
        <v>3568</v>
      </c>
      <c r="G168" s="25" t="s">
        <v>27</v>
      </c>
      <c r="H168" s="25">
        <v>7</v>
      </c>
      <c r="I168" s="25" t="s">
        <v>27</v>
      </c>
      <c r="J168" s="25">
        <v>7</v>
      </c>
      <c r="K168" s="32"/>
      <c r="L168" s="32"/>
      <c r="M168" s="32"/>
      <c r="N168" s="90"/>
      <c r="O168" s="51">
        <v>5</v>
      </c>
      <c r="P168" s="27">
        <f>IF(O168="H","I",IF(OR(O168="DC",O168="C",O168="V"),0,ROUND(SUMPRODUCT(G168:O168,$G$9:$O$9)/100,1)))</f>
        <v>5.6</v>
      </c>
      <c r="Q168" s="28" t="str">
        <f>IF(AND($P168&gt;=9,$P168&lt;=10),"A+","")&amp;IF(AND($P168&gt;=8.5,$P168&lt;=8.9),"A","")&amp;IF(AND($P168&gt;=8,$P168&lt;=8.4),"B+","")&amp;IF(AND($P168&gt;=7,$P168&lt;=7.9),"B","")&amp;IF(AND($P168&gt;=6.5,$P168&lt;=6.9),"C+","")&amp;IF(AND($P168&gt;=5.5,$P168&lt;=6.4),"C","")&amp;IF(AND($P168&gt;=5,$P168&lt;=5.4),"D+","")&amp;IF(AND($P168&gt;=4,$P168&lt;=4.9),"D","")&amp;IF(AND($P168&lt;4),"F","")</f>
        <v>C</v>
      </c>
      <c r="R168" s="29" t="str">
        <f>IF($P168&lt;4,"Kém",IF(AND($P168&gt;=4,$P168&lt;=5.4),"Trung bình yếu",IF(AND($P168&gt;=5.5,$P168&lt;=6.9),"Trung bình",IF(AND($P168&gt;=7,$P168&lt;=8.4),"Khá",IF(AND($P168&gt;=8.5,$P168&lt;=10),"Giỏi","")))))</f>
        <v>Trung bình</v>
      </c>
      <c r="S168" s="30" t="str">
        <f>IF(OR($G168=0,$H168=0,$I168=0,$J168=0),"Không đủ ĐKDT",IF(AND(O168=0,P168&gt;=4),"Không đạt",IF(O168="V", "Vắng", IF(O168="DC", "Đình chỉ thi",IF(O168="H", "Vắng có phép","")))))</f>
        <v/>
      </c>
      <c r="T168" s="31" t="str">
        <f t="array" ref="T168">IFERROR(VLOOKUP($C168&amp;$U168,CHOOSE({1,2},Data!$A$2:$A$5146&amp;Data!$B$2:$B$5146,Data!$C$2:$C$5146),2,0),"")</f>
        <v>201A-A3</v>
      </c>
      <c r="U168" s="72" t="s">
        <v>3271</v>
      </c>
      <c r="V168" s="3" t="str">
        <f>IFERROR(LEFT($U168,LEN($U168)-3),"")</f>
        <v>ELE1319</v>
      </c>
      <c r="W168" s="3" t="str">
        <f>IFERROR(RIGHT($U168,2),"")</f>
        <v>11</v>
      </c>
      <c r="X168" s="53" t="str">
        <f>IF(S168="Không đủ ĐKDT","Học lại",IF(S168="Đình chỉ thi","Học lại",IF(AND(MID(F168,2,2)&lt;"12",S168="Vắng"),"Thi lại",IF(S168="Vắng có phép", "Thi lại",IF(AND((MID(F168,2,2)&lt;"12"),P168&lt;4.5),"Thi lại",IF(AND((MID(F168,2,2)&lt;"19"),P168&lt;4),"Học lại",IF(AND((MID(F168,2,2)&gt;"18"),P168&lt;4),"Thi lại",IF(AND(MID(F168,2,2)&gt;"18",O168=0),"Thi lại",IF(AND((MID(F168,2,2)&lt;"12"),O168=0),"Thi lại",IF(AND((MID(F168,2,2)&lt;"19"),(MID(F168,2,2)&gt;"11"),O168=0),"Học lại","Đạt"))))))))))</f>
        <v>Đạt</v>
      </c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</row>
    <row r="169" spans="1:39" ht="16.5" customHeight="1">
      <c r="A169" s="1">
        <v>160</v>
      </c>
      <c r="B169" s="21">
        <f>IF(LEN(C169=0),SUBTOTAL(3,$C$10:C169),"")</f>
        <v>160</v>
      </c>
      <c r="C169" s="22" t="s">
        <v>306</v>
      </c>
      <c r="D169" s="23" t="s">
        <v>3389</v>
      </c>
      <c r="E169" s="24" t="s">
        <v>3587</v>
      </c>
      <c r="F169" s="22" t="s">
        <v>3568</v>
      </c>
      <c r="G169" s="25" t="s">
        <v>27</v>
      </c>
      <c r="H169" s="25">
        <v>6</v>
      </c>
      <c r="I169" s="25" t="s">
        <v>27</v>
      </c>
      <c r="J169" s="25">
        <v>6</v>
      </c>
      <c r="K169" s="32"/>
      <c r="L169" s="32"/>
      <c r="M169" s="32"/>
      <c r="N169" s="90"/>
      <c r="O169" s="51">
        <v>5</v>
      </c>
      <c r="P169" s="27">
        <f>IF(O169="H","I",IF(OR(O169="DC",O169="C",O169="V"),0,ROUND(SUMPRODUCT(G169:O169,$G$9:$O$9)/100,1)))</f>
        <v>5.3</v>
      </c>
      <c r="Q169" s="28" t="str">
        <f>IF(AND($P169&gt;=9,$P169&lt;=10),"A+","")&amp;IF(AND($P169&gt;=8.5,$P169&lt;=8.9),"A","")&amp;IF(AND($P169&gt;=8,$P169&lt;=8.4),"B+","")&amp;IF(AND($P169&gt;=7,$P169&lt;=7.9),"B","")&amp;IF(AND($P169&gt;=6.5,$P169&lt;=6.9),"C+","")&amp;IF(AND($P169&gt;=5.5,$P169&lt;=6.4),"C","")&amp;IF(AND($P169&gt;=5,$P169&lt;=5.4),"D+","")&amp;IF(AND($P169&gt;=4,$P169&lt;=4.9),"D","")&amp;IF(AND($P169&lt;4),"F","")</f>
        <v>D+</v>
      </c>
      <c r="R169" s="29" t="str">
        <f>IF($P169&lt;4,"Kém",IF(AND($P169&gt;=4,$P169&lt;=5.4),"Trung bình yếu",IF(AND($P169&gt;=5.5,$P169&lt;=6.9),"Trung bình",IF(AND($P169&gt;=7,$P169&lt;=8.4),"Khá",IF(AND($P169&gt;=8.5,$P169&lt;=10),"Giỏi","")))))</f>
        <v>Trung bình yếu</v>
      </c>
      <c r="S169" s="30" t="str">
        <f>IF(OR($G169=0,$H169=0,$I169=0,$J169=0),"Không đủ ĐKDT",IF(AND(O169=0,P169&gt;=4),"Không đạt",IF(O169="V", "Vắng", IF(O169="DC", "Đình chỉ thi",IF(O169="H", "Vắng có phép","")))))</f>
        <v/>
      </c>
      <c r="T169" s="31" t="str">
        <f t="array" ref="T169">IFERROR(VLOOKUP($C169&amp;$U169,CHOOSE({1,2},Data!$A$2:$A$5146&amp;Data!$B$2:$B$5146,Data!$C$2:$C$5146),2,0),"")</f>
        <v>201A-A3</v>
      </c>
      <c r="U169" s="72" t="s">
        <v>3271</v>
      </c>
      <c r="V169" s="3" t="str">
        <f>IFERROR(LEFT($U169,LEN($U169)-3),"")</f>
        <v>ELE1319</v>
      </c>
      <c r="W169" s="3" t="str">
        <f>IFERROR(RIGHT($U169,2),"")</f>
        <v>11</v>
      </c>
      <c r="X169" s="53" t="str">
        <f>IF(S169="Không đủ ĐKDT","Học lại",IF(S169="Đình chỉ thi","Học lại",IF(AND(MID(F169,2,2)&lt;"12",S169="Vắng"),"Thi lại",IF(S169="Vắng có phép", "Thi lại",IF(AND((MID(F169,2,2)&lt;"12"),P169&lt;4.5),"Thi lại",IF(AND((MID(F169,2,2)&lt;"19"),P169&lt;4),"Học lại",IF(AND((MID(F169,2,2)&gt;"18"),P169&lt;4),"Thi lại",IF(AND(MID(F169,2,2)&gt;"18",O169=0),"Thi lại",IF(AND((MID(F169,2,2)&lt;"12"),O169=0),"Thi lại",IF(AND((MID(F169,2,2)&lt;"19"),(MID(F169,2,2)&gt;"11"),O169=0),"Học lại","Đạt"))))))))))</f>
        <v>Đạt</v>
      </c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</row>
    <row r="170" spans="1:39" ht="16.5" customHeight="1">
      <c r="A170" s="1">
        <v>161</v>
      </c>
      <c r="B170" s="21">
        <f>IF(LEN(C170=0),SUBTOTAL(3,$C$10:C170),"")</f>
        <v>161</v>
      </c>
      <c r="C170" s="22" t="s">
        <v>307</v>
      </c>
      <c r="D170" s="23" t="s">
        <v>3588</v>
      </c>
      <c r="E170" s="24" t="s">
        <v>3453</v>
      </c>
      <c r="F170" s="22" t="s">
        <v>3568</v>
      </c>
      <c r="G170" s="25" t="s">
        <v>27</v>
      </c>
      <c r="H170" s="25">
        <v>8</v>
      </c>
      <c r="I170" s="25" t="s">
        <v>27</v>
      </c>
      <c r="J170" s="25">
        <v>8</v>
      </c>
      <c r="K170" s="32"/>
      <c r="L170" s="32"/>
      <c r="M170" s="32"/>
      <c r="N170" s="90"/>
      <c r="O170" s="51">
        <v>6</v>
      </c>
      <c r="P170" s="27">
        <f>IF(O170="H","I",IF(OR(O170="DC",O170="C",O170="V"),0,ROUND(SUMPRODUCT(G170:O170,$G$9:$O$9)/100,1)))</f>
        <v>6.6</v>
      </c>
      <c r="Q170" s="28" t="str">
        <f>IF(AND($P170&gt;=9,$P170&lt;=10),"A+","")&amp;IF(AND($P170&gt;=8.5,$P170&lt;=8.9),"A","")&amp;IF(AND($P170&gt;=8,$P170&lt;=8.4),"B+","")&amp;IF(AND($P170&gt;=7,$P170&lt;=7.9),"B","")&amp;IF(AND($P170&gt;=6.5,$P170&lt;=6.9),"C+","")&amp;IF(AND($P170&gt;=5.5,$P170&lt;=6.4),"C","")&amp;IF(AND($P170&gt;=5,$P170&lt;=5.4),"D+","")&amp;IF(AND($P170&gt;=4,$P170&lt;=4.9),"D","")&amp;IF(AND($P170&lt;4),"F","")</f>
        <v>C+</v>
      </c>
      <c r="R170" s="29" t="str">
        <f>IF($P170&lt;4,"Kém",IF(AND($P170&gt;=4,$P170&lt;=5.4),"Trung bình yếu",IF(AND($P170&gt;=5.5,$P170&lt;=6.9),"Trung bình",IF(AND($P170&gt;=7,$P170&lt;=8.4),"Khá",IF(AND($P170&gt;=8.5,$P170&lt;=10),"Giỏi","")))))</f>
        <v>Trung bình</v>
      </c>
      <c r="S170" s="30" t="str">
        <f>IF(OR($G170=0,$H170=0,$I170=0,$J170=0),"Không đủ ĐKDT",IF(AND(O170=0,P170&gt;=4),"Không đạt",IF(O170="V", "Vắng", IF(O170="DC", "Đình chỉ thi",IF(O170="H", "Vắng có phép","")))))</f>
        <v/>
      </c>
      <c r="T170" s="31" t="str">
        <f t="array" ref="T170">IFERROR(VLOOKUP($C170&amp;$U170,CHOOSE({1,2},Data!$A$2:$A$5146&amp;Data!$B$2:$B$5146,Data!$C$2:$C$5146),2,0),"")</f>
        <v>201A-A3</v>
      </c>
      <c r="U170" s="72" t="s">
        <v>3271</v>
      </c>
      <c r="V170" s="3" t="str">
        <f>IFERROR(LEFT($U170,LEN($U170)-3),"")</f>
        <v>ELE1319</v>
      </c>
      <c r="W170" s="3" t="str">
        <f>IFERROR(RIGHT($U170,2),"")</f>
        <v>11</v>
      </c>
      <c r="X170" s="53" t="str">
        <f>IF(S170="Không đủ ĐKDT","Học lại",IF(S170="Đình chỉ thi","Học lại",IF(AND(MID(F170,2,2)&lt;"12",S170="Vắng"),"Thi lại",IF(S170="Vắng có phép", "Thi lại",IF(AND((MID(F170,2,2)&lt;"12"),P170&lt;4.5),"Thi lại",IF(AND((MID(F170,2,2)&lt;"19"),P170&lt;4),"Học lại",IF(AND((MID(F170,2,2)&gt;"18"),P170&lt;4),"Thi lại",IF(AND(MID(F170,2,2)&gt;"18",O170=0),"Thi lại",IF(AND((MID(F170,2,2)&lt;"12"),O170=0),"Thi lại",IF(AND((MID(F170,2,2)&lt;"19"),(MID(F170,2,2)&gt;"11"),O170=0),"Học lại","Đạt"))))))))))</f>
        <v>Đạt</v>
      </c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</row>
    <row r="171" spans="1:39" ht="16.5" customHeight="1">
      <c r="A171" s="1">
        <v>162</v>
      </c>
      <c r="B171" s="21">
        <f>IF(LEN(C171=0),SUBTOTAL(3,$C$10:C171),"")</f>
        <v>162</v>
      </c>
      <c r="C171" s="22" t="s">
        <v>308</v>
      </c>
      <c r="D171" s="23" t="s">
        <v>3589</v>
      </c>
      <c r="E171" s="24" t="s">
        <v>3453</v>
      </c>
      <c r="F171" s="22" t="s">
        <v>3568</v>
      </c>
      <c r="G171" s="25" t="s">
        <v>27</v>
      </c>
      <c r="H171" s="25">
        <v>6</v>
      </c>
      <c r="I171" s="25" t="s">
        <v>27</v>
      </c>
      <c r="J171" s="25">
        <v>6</v>
      </c>
      <c r="K171" s="32"/>
      <c r="L171" s="32"/>
      <c r="M171" s="32"/>
      <c r="N171" s="90"/>
      <c r="O171" s="51">
        <v>4</v>
      </c>
      <c r="P171" s="27">
        <f>IF(O171="H","I",IF(OR(O171="DC",O171="C",O171="V"),0,ROUND(SUMPRODUCT(G171:O171,$G$9:$O$9)/100,1)))</f>
        <v>4.5999999999999996</v>
      </c>
      <c r="Q171" s="28" t="str">
        <f>IF(AND($P171&gt;=9,$P171&lt;=10),"A+","")&amp;IF(AND($P171&gt;=8.5,$P171&lt;=8.9),"A","")&amp;IF(AND($P171&gt;=8,$P171&lt;=8.4),"B+","")&amp;IF(AND($P171&gt;=7,$P171&lt;=7.9),"B","")&amp;IF(AND($P171&gt;=6.5,$P171&lt;=6.9),"C+","")&amp;IF(AND($P171&gt;=5.5,$P171&lt;=6.4),"C","")&amp;IF(AND($P171&gt;=5,$P171&lt;=5.4),"D+","")&amp;IF(AND($P171&gt;=4,$P171&lt;=4.9),"D","")&amp;IF(AND($P171&lt;4),"F","")</f>
        <v>D</v>
      </c>
      <c r="R171" s="29" t="str">
        <f>IF($P171&lt;4,"Kém",IF(AND($P171&gt;=4,$P171&lt;=5.4),"Trung bình yếu",IF(AND($P171&gt;=5.5,$P171&lt;=6.9),"Trung bình",IF(AND($P171&gt;=7,$P171&lt;=8.4),"Khá",IF(AND($P171&gt;=8.5,$P171&lt;=10),"Giỏi","")))))</f>
        <v>Trung bình yếu</v>
      </c>
      <c r="S171" s="30" t="str">
        <f>IF(OR($G171=0,$H171=0,$I171=0,$J171=0),"Không đủ ĐKDT",IF(AND(O171=0,P171&gt;=4),"Không đạt",IF(O171="V", "Vắng", IF(O171="DC", "Đình chỉ thi",IF(O171="H", "Vắng có phép","")))))</f>
        <v/>
      </c>
      <c r="T171" s="31" t="str">
        <f t="array" ref="T171">IFERROR(VLOOKUP($C171&amp;$U171,CHOOSE({1,2},Data!$A$2:$A$5146&amp;Data!$B$2:$B$5146,Data!$C$2:$C$5146),2,0),"")</f>
        <v>201A-A3</v>
      </c>
      <c r="U171" s="72" t="s">
        <v>3271</v>
      </c>
      <c r="V171" s="3" t="str">
        <f>IFERROR(LEFT($U171,LEN($U171)-3),"")</f>
        <v>ELE1319</v>
      </c>
      <c r="W171" s="3" t="str">
        <f>IFERROR(RIGHT($U171,2),"")</f>
        <v>11</v>
      </c>
      <c r="X171" s="53" t="str">
        <f>IF(S171="Không đủ ĐKDT","Học lại",IF(S171="Đình chỉ thi","Học lại",IF(AND(MID(F171,2,2)&lt;"12",S171="Vắng"),"Thi lại",IF(S171="Vắng có phép", "Thi lại",IF(AND((MID(F171,2,2)&lt;"12"),P171&lt;4.5),"Thi lại",IF(AND((MID(F171,2,2)&lt;"19"),P171&lt;4),"Học lại",IF(AND((MID(F171,2,2)&gt;"18"),P171&lt;4),"Thi lại",IF(AND(MID(F171,2,2)&gt;"18",O171=0),"Thi lại",IF(AND((MID(F171,2,2)&lt;"12"),O171=0),"Thi lại",IF(AND((MID(F171,2,2)&lt;"19"),(MID(F171,2,2)&gt;"11"),O171=0),"Học lại","Đạt"))))))))))</f>
        <v>Đạt</v>
      </c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</row>
    <row r="172" spans="1:39" ht="16.5" customHeight="1">
      <c r="A172" s="1">
        <v>163</v>
      </c>
      <c r="B172" s="21">
        <f>IF(LEN(C172=0),SUBTOTAL(3,$C$10:C172),"")</f>
        <v>163</v>
      </c>
      <c r="C172" s="22" t="s">
        <v>1783</v>
      </c>
      <c r="D172" s="23" t="s">
        <v>3468</v>
      </c>
      <c r="E172" s="24" t="s">
        <v>3453</v>
      </c>
      <c r="F172" s="22" t="s">
        <v>3568</v>
      </c>
      <c r="G172" s="25" t="s">
        <v>27</v>
      </c>
      <c r="H172" s="25">
        <v>0</v>
      </c>
      <c r="I172" s="25" t="s">
        <v>27</v>
      </c>
      <c r="J172" s="25">
        <v>0</v>
      </c>
      <c r="K172" s="32"/>
      <c r="L172" s="32"/>
      <c r="M172" s="32"/>
      <c r="N172" s="90"/>
      <c r="O172" s="51" t="s">
        <v>4016</v>
      </c>
      <c r="P172" s="27">
        <f>IF(O172="H","I",IF(OR(O172="DC",O172="C",O172="V"),0,ROUND(SUMPRODUCT(G172:O172,$G$9:$O$9)/100,1)))</f>
        <v>0</v>
      </c>
      <c r="Q172" s="28" t="str">
        <f>IF(AND($P172&gt;=9,$P172&lt;=10),"A+","")&amp;IF(AND($P172&gt;=8.5,$P172&lt;=8.9),"A","")&amp;IF(AND($P172&gt;=8,$P172&lt;=8.4),"B+","")&amp;IF(AND($P172&gt;=7,$P172&lt;=7.9),"B","")&amp;IF(AND($P172&gt;=6.5,$P172&lt;=6.9),"C+","")&amp;IF(AND($P172&gt;=5.5,$P172&lt;=6.4),"C","")&amp;IF(AND($P172&gt;=5,$P172&lt;=5.4),"D+","")&amp;IF(AND($P172&gt;=4,$P172&lt;=4.9),"D","")&amp;IF(AND($P172&lt;4),"F","")</f>
        <v>F</v>
      </c>
      <c r="R172" s="29" t="str">
        <f>IF($P172&lt;4,"Kém",IF(AND($P172&gt;=4,$P172&lt;=5.4),"Trung bình yếu",IF(AND($P172&gt;=5.5,$P172&lt;=6.9),"Trung bình",IF(AND($P172&gt;=7,$P172&lt;=8.4),"Khá",IF(AND($P172&gt;=8.5,$P172&lt;=10),"Giỏi","")))))</f>
        <v>Kém</v>
      </c>
      <c r="S172" s="30" t="str">
        <f>IF(OR($G172=0,$H172=0,$I172=0,$J172=0),"Không đủ ĐKDT",IF(AND(O172=0,P172&gt;=4),"Không đạt",IF(O172="V", "Vắng", IF(O172="DC", "Đình chỉ thi",IF(O172="H", "Vắng có phép","")))))</f>
        <v>Không đủ ĐKDT</v>
      </c>
      <c r="T172" s="31" t="str">
        <f t="array" ref="T172">IFERROR(VLOOKUP($C172&amp;$U172,CHOOSE({1,2},Data!$A$2:$A$5146&amp;Data!$B$2:$B$5146,Data!$C$2:$C$5146),2,0),"")</f>
        <v>201A-A3</v>
      </c>
      <c r="U172" s="72" t="s">
        <v>3271</v>
      </c>
      <c r="V172" s="3" t="str">
        <f>IFERROR(LEFT($U172,LEN($U172)-3),"")</f>
        <v>ELE1319</v>
      </c>
      <c r="W172" s="3" t="str">
        <f>IFERROR(RIGHT($U172,2),"")</f>
        <v>11</v>
      </c>
      <c r="X172" s="53" t="str">
        <f>IF(S172="Không đủ ĐKDT","Học lại",IF(S172="Đình chỉ thi","Học lại",IF(AND(MID(F172,2,2)&lt;"12",S172="Vắng"),"Thi lại",IF(S172="Vắng có phép", "Thi lại",IF(AND((MID(F172,2,2)&lt;"12"),P172&lt;4.5),"Thi lại",IF(AND((MID(F172,2,2)&lt;"19"),P172&lt;4),"Học lại",IF(AND((MID(F172,2,2)&gt;"18"),P172&lt;4),"Thi lại",IF(AND(MID(F172,2,2)&gt;"18",O172=0),"Thi lại",IF(AND((MID(F172,2,2)&lt;"12"),O172=0),"Thi lại",IF(AND((MID(F172,2,2)&lt;"19"),(MID(F172,2,2)&gt;"11"),O172=0),"Học lại","Đạt"))))))))))</f>
        <v>Học lại</v>
      </c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</row>
    <row r="173" spans="1:39" ht="16.5" customHeight="1">
      <c r="A173" s="1">
        <v>164</v>
      </c>
      <c r="B173" s="21">
        <f>IF(LEN(C173=0),SUBTOTAL(3,$C$10:C173),"")</f>
        <v>164</v>
      </c>
      <c r="C173" s="22" t="s">
        <v>2085</v>
      </c>
      <c r="D173" s="23" t="s">
        <v>3590</v>
      </c>
      <c r="E173" s="24" t="s">
        <v>3591</v>
      </c>
      <c r="F173" s="22" t="s">
        <v>3568</v>
      </c>
      <c r="G173" s="25" t="s">
        <v>27</v>
      </c>
      <c r="H173" s="25">
        <v>8</v>
      </c>
      <c r="I173" s="25" t="s">
        <v>27</v>
      </c>
      <c r="J173" s="25">
        <v>8</v>
      </c>
      <c r="K173" s="32"/>
      <c r="L173" s="32"/>
      <c r="M173" s="32"/>
      <c r="N173" s="90"/>
      <c r="O173" s="51">
        <v>4</v>
      </c>
      <c r="P173" s="27">
        <f>IF(O173="H","I",IF(OR(O173="DC",O173="C",O173="V"),0,ROUND(SUMPRODUCT(G173:O173,$G$9:$O$9)/100,1)))</f>
        <v>5.2</v>
      </c>
      <c r="Q173" s="28" t="str">
        <f>IF(AND($P173&gt;=9,$P173&lt;=10),"A+","")&amp;IF(AND($P173&gt;=8.5,$P173&lt;=8.9),"A","")&amp;IF(AND($P173&gt;=8,$P173&lt;=8.4),"B+","")&amp;IF(AND($P173&gt;=7,$P173&lt;=7.9),"B","")&amp;IF(AND($P173&gt;=6.5,$P173&lt;=6.9),"C+","")&amp;IF(AND($P173&gt;=5.5,$P173&lt;=6.4),"C","")&amp;IF(AND($P173&gt;=5,$P173&lt;=5.4),"D+","")&amp;IF(AND($P173&gt;=4,$P173&lt;=4.9),"D","")&amp;IF(AND($P173&lt;4),"F","")</f>
        <v>D+</v>
      </c>
      <c r="R173" s="29" t="str">
        <f>IF($P173&lt;4,"Kém",IF(AND($P173&gt;=4,$P173&lt;=5.4),"Trung bình yếu",IF(AND($P173&gt;=5.5,$P173&lt;=6.9),"Trung bình",IF(AND($P173&gt;=7,$P173&lt;=8.4),"Khá",IF(AND($P173&gt;=8.5,$P173&lt;=10),"Giỏi","")))))</f>
        <v>Trung bình yếu</v>
      </c>
      <c r="S173" s="30" t="str">
        <f>IF(OR($G173=0,$H173=0,$I173=0,$J173=0),"Không đủ ĐKDT",IF(AND(O173=0,P173&gt;=4),"Không đạt",IF(O173="V", "Vắng", IF(O173="DC", "Đình chỉ thi",IF(O173="H", "Vắng có phép","")))))</f>
        <v/>
      </c>
      <c r="T173" s="31" t="str">
        <f t="array" ref="T173">IFERROR(VLOOKUP($C173&amp;$U173,CHOOSE({1,2},Data!$A$2:$A$5146&amp;Data!$B$2:$B$5146,Data!$C$2:$C$5146),2,0),"")</f>
        <v>201A-A3</v>
      </c>
      <c r="U173" s="72" t="s">
        <v>3271</v>
      </c>
      <c r="V173" s="3" t="str">
        <f>IFERROR(LEFT($U173,LEN($U173)-3),"")</f>
        <v>ELE1319</v>
      </c>
      <c r="W173" s="3" t="str">
        <f>IFERROR(RIGHT($U173,2),"")</f>
        <v>11</v>
      </c>
      <c r="X173" s="53" t="str">
        <f>IF(S173="Không đủ ĐKDT","Học lại",IF(S173="Đình chỉ thi","Học lại",IF(AND(MID(F173,2,2)&lt;"12",S173="Vắng"),"Thi lại",IF(S173="Vắng có phép", "Thi lại",IF(AND((MID(F173,2,2)&lt;"12"),P173&lt;4.5),"Thi lại",IF(AND((MID(F173,2,2)&lt;"19"),P173&lt;4),"Học lại",IF(AND((MID(F173,2,2)&gt;"18"),P173&lt;4),"Thi lại",IF(AND(MID(F173,2,2)&gt;"18",O173=0),"Thi lại",IF(AND((MID(F173,2,2)&lt;"12"),O173=0),"Thi lại",IF(AND((MID(F173,2,2)&lt;"19"),(MID(F173,2,2)&gt;"11"),O173=0),"Học lại","Đạt"))))))))))</f>
        <v>Đạt</v>
      </c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</row>
    <row r="174" spans="1:39" ht="16.5" customHeight="1">
      <c r="A174" s="1">
        <v>165</v>
      </c>
      <c r="B174" s="21">
        <f>IF(LEN(C174=0),SUBTOTAL(3,$C$10:C174),"")</f>
        <v>165</v>
      </c>
      <c r="C174" s="22" t="s">
        <v>2086</v>
      </c>
      <c r="D174" s="23" t="s">
        <v>3592</v>
      </c>
      <c r="E174" s="24" t="s">
        <v>3593</v>
      </c>
      <c r="F174" s="22" t="s">
        <v>3568</v>
      </c>
      <c r="G174" s="25" t="s">
        <v>27</v>
      </c>
      <c r="H174" s="25">
        <v>8</v>
      </c>
      <c r="I174" s="25" t="s">
        <v>27</v>
      </c>
      <c r="J174" s="25">
        <v>8</v>
      </c>
      <c r="K174" s="32"/>
      <c r="L174" s="32"/>
      <c r="M174" s="32"/>
      <c r="N174" s="90"/>
      <c r="O174" s="51">
        <v>4</v>
      </c>
      <c r="P174" s="27">
        <f>IF(O174="H","I",IF(OR(O174="DC",O174="C",O174="V"),0,ROUND(SUMPRODUCT(G174:O174,$G$9:$O$9)/100,1)))</f>
        <v>5.2</v>
      </c>
      <c r="Q174" s="28" t="str">
        <f>IF(AND($P174&gt;=9,$P174&lt;=10),"A+","")&amp;IF(AND($P174&gt;=8.5,$P174&lt;=8.9),"A","")&amp;IF(AND($P174&gt;=8,$P174&lt;=8.4),"B+","")&amp;IF(AND($P174&gt;=7,$P174&lt;=7.9),"B","")&amp;IF(AND($P174&gt;=6.5,$P174&lt;=6.9),"C+","")&amp;IF(AND($P174&gt;=5.5,$P174&lt;=6.4),"C","")&amp;IF(AND($P174&gt;=5,$P174&lt;=5.4),"D+","")&amp;IF(AND($P174&gt;=4,$P174&lt;=4.9),"D","")&amp;IF(AND($P174&lt;4),"F","")</f>
        <v>D+</v>
      </c>
      <c r="R174" s="29" t="str">
        <f>IF($P174&lt;4,"Kém",IF(AND($P174&gt;=4,$P174&lt;=5.4),"Trung bình yếu",IF(AND($P174&gt;=5.5,$P174&lt;=6.9),"Trung bình",IF(AND($P174&gt;=7,$P174&lt;=8.4),"Khá",IF(AND($P174&gt;=8.5,$P174&lt;=10),"Giỏi","")))))</f>
        <v>Trung bình yếu</v>
      </c>
      <c r="S174" s="30" t="str">
        <f>IF(OR($G174=0,$H174=0,$I174=0,$J174=0),"Không đủ ĐKDT",IF(AND(O174=0,P174&gt;=4),"Không đạt",IF(O174="V", "Vắng", IF(O174="DC", "Đình chỉ thi",IF(O174="H", "Vắng có phép","")))))</f>
        <v/>
      </c>
      <c r="T174" s="31" t="str">
        <f t="array" ref="T174">IFERROR(VLOOKUP($C174&amp;$U174,CHOOSE({1,2},Data!$A$2:$A$5146&amp;Data!$B$2:$B$5146,Data!$C$2:$C$5146),2,0),"")</f>
        <v>201A-A3</v>
      </c>
      <c r="U174" s="72" t="s">
        <v>3271</v>
      </c>
      <c r="V174" s="3" t="str">
        <f>IFERROR(LEFT($U174,LEN($U174)-3),"")</f>
        <v>ELE1319</v>
      </c>
      <c r="W174" s="3" t="str">
        <f>IFERROR(RIGHT($U174,2),"")</f>
        <v>11</v>
      </c>
      <c r="X174" s="53" t="str">
        <f>IF(S174="Không đủ ĐKDT","Học lại",IF(S174="Đình chỉ thi","Học lại",IF(AND(MID(F174,2,2)&lt;"12",S174="Vắng"),"Thi lại",IF(S174="Vắng có phép", "Thi lại",IF(AND((MID(F174,2,2)&lt;"12"),P174&lt;4.5),"Thi lại",IF(AND((MID(F174,2,2)&lt;"19"),P174&lt;4),"Học lại",IF(AND((MID(F174,2,2)&gt;"18"),P174&lt;4),"Thi lại",IF(AND(MID(F174,2,2)&gt;"18",O174=0),"Thi lại",IF(AND((MID(F174,2,2)&lt;"12"),O174=0),"Thi lại",IF(AND((MID(F174,2,2)&lt;"19"),(MID(F174,2,2)&gt;"11"),O174=0),"Học lại","Đạt"))))))))))</f>
        <v>Đạt</v>
      </c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</row>
    <row r="175" spans="1:39" ht="16.5" customHeight="1">
      <c r="A175" s="1">
        <v>166</v>
      </c>
      <c r="B175" s="21">
        <f>IF(LEN(C175=0),SUBTOTAL(3,$C$10:C175),"")</f>
        <v>166</v>
      </c>
      <c r="C175" s="22" t="s">
        <v>310</v>
      </c>
      <c r="D175" s="23" t="s">
        <v>3594</v>
      </c>
      <c r="E175" s="24" t="s">
        <v>3465</v>
      </c>
      <c r="F175" s="22" t="s">
        <v>3568</v>
      </c>
      <c r="G175" s="25" t="s">
        <v>27</v>
      </c>
      <c r="H175" s="25">
        <v>9</v>
      </c>
      <c r="I175" s="25" t="s">
        <v>27</v>
      </c>
      <c r="J175" s="25">
        <v>9</v>
      </c>
      <c r="K175" s="32"/>
      <c r="L175" s="32"/>
      <c r="M175" s="32"/>
      <c r="N175" s="90"/>
      <c r="O175" s="51">
        <v>6</v>
      </c>
      <c r="P175" s="27">
        <f>IF(O175="H","I",IF(OR(O175="DC",O175="C",O175="V"),0,ROUND(SUMPRODUCT(G175:O175,$G$9:$O$9)/100,1)))</f>
        <v>6.9</v>
      </c>
      <c r="Q175" s="28" t="str">
        <f>IF(AND($P175&gt;=9,$P175&lt;=10),"A+","")&amp;IF(AND($P175&gt;=8.5,$P175&lt;=8.9),"A","")&amp;IF(AND($P175&gt;=8,$P175&lt;=8.4),"B+","")&amp;IF(AND($P175&gt;=7,$P175&lt;=7.9),"B","")&amp;IF(AND($P175&gt;=6.5,$P175&lt;=6.9),"C+","")&amp;IF(AND($P175&gt;=5.5,$P175&lt;=6.4),"C","")&amp;IF(AND($P175&gt;=5,$P175&lt;=5.4),"D+","")&amp;IF(AND($P175&gt;=4,$P175&lt;=4.9),"D","")&amp;IF(AND($P175&lt;4),"F","")</f>
        <v>C+</v>
      </c>
      <c r="R175" s="29" t="str">
        <f>IF($P175&lt;4,"Kém",IF(AND($P175&gt;=4,$P175&lt;=5.4),"Trung bình yếu",IF(AND($P175&gt;=5.5,$P175&lt;=6.9),"Trung bình",IF(AND($P175&gt;=7,$P175&lt;=8.4),"Khá",IF(AND($P175&gt;=8.5,$P175&lt;=10),"Giỏi","")))))</f>
        <v>Trung bình</v>
      </c>
      <c r="S175" s="30" t="str">
        <f>IF(OR($G175=0,$H175=0,$I175=0,$J175=0),"Không đủ ĐKDT",IF(AND(O175=0,P175&gt;=4),"Không đạt",IF(O175="V", "Vắng", IF(O175="DC", "Đình chỉ thi",IF(O175="H", "Vắng có phép","")))))</f>
        <v/>
      </c>
      <c r="T175" s="31" t="str">
        <f t="array" ref="T175">IFERROR(VLOOKUP($C175&amp;$U175,CHOOSE({1,2},Data!$A$2:$A$5146&amp;Data!$B$2:$B$5146,Data!$C$2:$C$5146),2,0),"")</f>
        <v>201A-A3</v>
      </c>
      <c r="U175" s="72" t="s">
        <v>3271</v>
      </c>
      <c r="V175" s="3" t="str">
        <f>IFERROR(LEFT($U175,LEN($U175)-3),"")</f>
        <v>ELE1319</v>
      </c>
      <c r="W175" s="3" t="str">
        <f>IFERROR(RIGHT($U175,2),"")</f>
        <v>11</v>
      </c>
      <c r="X175" s="53" t="str">
        <f>IF(S175="Không đủ ĐKDT","Học lại",IF(S175="Đình chỉ thi","Học lại",IF(AND(MID(F175,2,2)&lt;"12",S175="Vắng"),"Thi lại",IF(S175="Vắng có phép", "Thi lại",IF(AND((MID(F175,2,2)&lt;"12"),P175&lt;4.5),"Thi lại",IF(AND((MID(F175,2,2)&lt;"19"),P175&lt;4),"Học lại",IF(AND((MID(F175,2,2)&gt;"18"),P175&lt;4),"Thi lại",IF(AND(MID(F175,2,2)&gt;"18",O175=0),"Thi lại",IF(AND((MID(F175,2,2)&lt;"12"),O175=0),"Thi lại",IF(AND((MID(F175,2,2)&lt;"19"),(MID(F175,2,2)&gt;"11"),O175=0),"Học lại","Đạt"))))))))))</f>
        <v>Đạt</v>
      </c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</row>
    <row r="176" spans="1:39" ht="16.5" customHeight="1">
      <c r="A176" s="1">
        <v>167</v>
      </c>
      <c r="B176" s="21">
        <f>IF(LEN(C176=0),SUBTOTAL(3,$C$10:C176),"")</f>
        <v>167</v>
      </c>
      <c r="C176" s="22" t="s">
        <v>2087</v>
      </c>
      <c r="D176" s="23" t="s">
        <v>3595</v>
      </c>
      <c r="E176" s="24" t="s">
        <v>3596</v>
      </c>
      <c r="F176" s="22" t="s">
        <v>3568</v>
      </c>
      <c r="G176" s="25" t="s">
        <v>27</v>
      </c>
      <c r="H176" s="25">
        <v>7</v>
      </c>
      <c r="I176" s="25" t="s">
        <v>27</v>
      </c>
      <c r="J176" s="25">
        <v>7</v>
      </c>
      <c r="K176" s="32"/>
      <c r="L176" s="32"/>
      <c r="M176" s="32"/>
      <c r="N176" s="90"/>
      <c r="O176" s="51">
        <v>5.5</v>
      </c>
      <c r="P176" s="27">
        <f>IF(O176="H","I",IF(OR(O176="DC",O176="C",O176="V"),0,ROUND(SUMPRODUCT(G176:O176,$G$9:$O$9)/100,1)))</f>
        <v>6</v>
      </c>
      <c r="Q176" s="28" t="str">
        <f>IF(AND($P176&gt;=9,$P176&lt;=10),"A+","")&amp;IF(AND($P176&gt;=8.5,$P176&lt;=8.9),"A","")&amp;IF(AND($P176&gt;=8,$P176&lt;=8.4),"B+","")&amp;IF(AND($P176&gt;=7,$P176&lt;=7.9),"B","")&amp;IF(AND($P176&gt;=6.5,$P176&lt;=6.9),"C+","")&amp;IF(AND($P176&gt;=5.5,$P176&lt;=6.4),"C","")&amp;IF(AND($P176&gt;=5,$P176&lt;=5.4),"D+","")&amp;IF(AND($P176&gt;=4,$P176&lt;=4.9),"D","")&amp;IF(AND($P176&lt;4),"F","")</f>
        <v>C</v>
      </c>
      <c r="R176" s="29" t="str">
        <f>IF($P176&lt;4,"Kém",IF(AND($P176&gt;=4,$P176&lt;=5.4),"Trung bình yếu",IF(AND($P176&gt;=5.5,$P176&lt;=6.9),"Trung bình",IF(AND($P176&gt;=7,$P176&lt;=8.4),"Khá",IF(AND($P176&gt;=8.5,$P176&lt;=10),"Giỏi","")))))</f>
        <v>Trung bình</v>
      </c>
      <c r="S176" s="30" t="str">
        <f>IF(OR($G176=0,$H176=0,$I176=0,$J176=0),"Không đủ ĐKDT",IF(AND(O176=0,P176&gt;=4),"Không đạt",IF(O176="V", "Vắng", IF(O176="DC", "Đình chỉ thi",IF(O176="H", "Vắng có phép","")))))</f>
        <v/>
      </c>
      <c r="T176" s="31" t="str">
        <f t="array" ref="T176">IFERROR(VLOOKUP($C176&amp;$U176,CHOOSE({1,2},Data!$A$2:$A$5146&amp;Data!$B$2:$B$5146,Data!$C$2:$C$5146),2,0),"")</f>
        <v>201A-A3</v>
      </c>
      <c r="U176" s="72" t="s">
        <v>3271</v>
      </c>
      <c r="V176" s="3" t="str">
        <f>IFERROR(LEFT($U176,LEN($U176)-3),"")</f>
        <v>ELE1319</v>
      </c>
      <c r="W176" s="3" t="str">
        <f>IFERROR(RIGHT($U176,2),"")</f>
        <v>11</v>
      </c>
      <c r="X176" s="53" t="str">
        <f>IF(S176="Không đủ ĐKDT","Học lại",IF(S176="Đình chỉ thi","Học lại",IF(AND(MID(F176,2,2)&lt;"12",S176="Vắng"),"Thi lại",IF(S176="Vắng có phép", "Thi lại",IF(AND((MID(F176,2,2)&lt;"12"),P176&lt;4.5),"Thi lại",IF(AND((MID(F176,2,2)&lt;"19"),P176&lt;4),"Học lại",IF(AND((MID(F176,2,2)&gt;"18"),P176&lt;4),"Thi lại",IF(AND(MID(F176,2,2)&gt;"18",O176=0),"Thi lại",IF(AND((MID(F176,2,2)&lt;"12"),O176=0),"Thi lại",IF(AND((MID(F176,2,2)&lt;"19"),(MID(F176,2,2)&gt;"11"),O176=0),"Học lại","Đạt"))))))))))</f>
        <v>Đạt</v>
      </c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</row>
    <row r="177" spans="1:39" ht="16.5" customHeight="1">
      <c r="A177" s="1">
        <v>168</v>
      </c>
      <c r="B177" s="21">
        <f>IF(LEN(C177=0),SUBTOTAL(3,$C$10:C177),"")</f>
        <v>168</v>
      </c>
      <c r="C177" s="22" t="s">
        <v>311</v>
      </c>
      <c r="D177" s="23" t="s">
        <v>3553</v>
      </c>
      <c r="E177" s="24" t="s">
        <v>3597</v>
      </c>
      <c r="F177" s="22" t="s">
        <v>3568</v>
      </c>
      <c r="G177" s="25" t="s">
        <v>27</v>
      </c>
      <c r="H177" s="25">
        <v>7</v>
      </c>
      <c r="I177" s="25" t="s">
        <v>27</v>
      </c>
      <c r="J177" s="25">
        <v>7</v>
      </c>
      <c r="K177" s="32"/>
      <c r="L177" s="32"/>
      <c r="M177" s="32"/>
      <c r="N177" s="90"/>
      <c r="O177" s="51">
        <v>2</v>
      </c>
      <c r="P177" s="27">
        <f>IF(O177="H","I",IF(OR(O177="DC",O177="C",O177="V"),0,ROUND(SUMPRODUCT(G177:O177,$G$9:$O$9)/100,1)))</f>
        <v>3.5</v>
      </c>
      <c r="Q177" s="28" t="str">
        <f>IF(AND($P177&gt;=9,$P177&lt;=10),"A+","")&amp;IF(AND($P177&gt;=8.5,$P177&lt;=8.9),"A","")&amp;IF(AND($P177&gt;=8,$P177&lt;=8.4),"B+","")&amp;IF(AND($P177&gt;=7,$P177&lt;=7.9),"B","")&amp;IF(AND($P177&gt;=6.5,$P177&lt;=6.9),"C+","")&amp;IF(AND($P177&gt;=5.5,$P177&lt;=6.4),"C","")&amp;IF(AND($P177&gt;=5,$P177&lt;=5.4),"D+","")&amp;IF(AND($P177&gt;=4,$P177&lt;=4.9),"D","")&amp;IF(AND($P177&lt;4),"F","")</f>
        <v>F</v>
      </c>
      <c r="R177" s="29" t="str">
        <f>IF($P177&lt;4,"Kém",IF(AND($P177&gt;=4,$P177&lt;=5.4),"Trung bình yếu",IF(AND($P177&gt;=5.5,$P177&lt;=6.9),"Trung bình",IF(AND($P177&gt;=7,$P177&lt;=8.4),"Khá",IF(AND($P177&gt;=8.5,$P177&lt;=10),"Giỏi","")))))</f>
        <v>Kém</v>
      </c>
      <c r="S177" s="30" t="str">
        <f>IF(OR($G177=0,$H177=0,$I177=0,$J177=0),"Không đủ ĐKDT",IF(AND(O177=0,P177&gt;=4),"Không đạt",IF(O177="V", "Vắng", IF(O177="DC", "Đình chỉ thi",IF(O177="H", "Vắng có phép","")))))</f>
        <v/>
      </c>
      <c r="T177" s="31" t="str">
        <f t="array" ref="T177">IFERROR(VLOOKUP($C177&amp;$U177,CHOOSE({1,2},Data!$A$2:$A$5146&amp;Data!$B$2:$B$5146,Data!$C$2:$C$5146),2,0),"")</f>
        <v>201A-A3</v>
      </c>
      <c r="U177" s="72" t="s">
        <v>3271</v>
      </c>
      <c r="V177" s="3" t="str">
        <f>IFERROR(LEFT($U177,LEN($U177)-3),"")</f>
        <v>ELE1319</v>
      </c>
      <c r="W177" s="3" t="str">
        <f>IFERROR(RIGHT($U177,2),"")</f>
        <v>11</v>
      </c>
      <c r="X177" s="53" t="str">
        <f>IF(S177="Không đủ ĐKDT","Học lại",IF(S177="Đình chỉ thi","Học lại",IF(AND(MID(F177,2,2)&lt;"12",S177="Vắng"),"Thi lại",IF(S177="Vắng có phép", "Thi lại",IF(AND((MID(F177,2,2)&lt;"12"),P177&lt;4.5),"Thi lại",IF(AND((MID(F177,2,2)&lt;"19"),P177&lt;4),"Học lại",IF(AND((MID(F177,2,2)&gt;"18"),P177&lt;4),"Thi lại",IF(AND(MID(F177,2,2)&gt;"18",O177=0),"Thi lại",IF(AND((MID(F177,2,2)&lt;"12"),O177=0),"Thi lại",IF(AND((MID(F177,2,2)&lt;"19"),(MID(F177,2,2)&gt;"11"),O177=0),"Học lại","Đạt"))))))))))</f>
        <v>Học lại</v>
      </c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</row>
    <row r="178" spans="1:39" ht="16.5" customHeight="1">
      <c r="A178" s="1">
        <v>169</v>
      </c>
      <c r="B178" s="21">
        <f>IF(LEN(C178=0),SUBTOTAL(3,$C$10:C178),"")</f>
        <v>169</v>
      </c>
      <c r="C178" s="22" t="s">
        <v>2090</v>
      </c>
      <c r="D178" s="23" t="s">
        <v>3598</v>
      </c>
      <c r="E178" s="24" t="s">
        <v>3470</v>
      </c>
      <c r="F178" s="22" t="s">
        <v>3568</v>
      </c>
      <c r="G178" s="25" t="s">
        <v>27</v>
      </c>
      <c r="H178" s="25">
        <v>9</v>
      </c>
      <c r="I178" s="25" t="s">
        <v>27</v>
      </c>
      <c r="J178" s="25">
        <v>9</v>
      </c>
      <c r="K178" s="32"/>
      <c r="L178" s="32"/>
      <c r="M178" s="32"/>
      <c r="N178" s="90"/>
      <c r="O178" s="51">
        <v>7.5</v>
      </c>
      <c r="P178" s="27">
        <f>IF(O178="H","I",IF(OR(O178="DC",O178="C",O178="V"),0,ROUND(SUMPRODUCT(G178:O178,$G$9:$O$9)/100,1)))</f>
        <v>8</v>
      </c>
      <c r="Q178" s="28" t="str">
        <f>IF(AND($P178&gt;=9,$P178&lt;=10),"A+","")&amp;IF(AND($P178&gt;=8.5,$P178&lt;=8.9),"A","")&amp;IF(AND($P178&gt;=8,$P178&lt;=8.4),"B+","")&amp;IF(AND($P178&gt;=7,$P178&lt;=7.9),"B","")&amp;IF(AND($P178&gt;=6.5,$P178&lt;=6.9),"C+","")&amp;IF(AND($P178&gt;=5.5,$P178&lt;=6.4),"C","")&amp;IF(AND($P178&gt;=5,$P178&lt;=5.4),"D+","")&amp;IF(AND($P178&gt;=4,$P178&lt;=4.9),"D","")&amp;IF(AND($P178&lt;4),"F","")</f>
        <v>B+</v>
      </c>
      <c r="R178" s="29" t="str">
        <f>IF($P178&lt;4,"Kém",IF(AND($P178&gt;=4,$P178&lt;=5.4),"Trung bình yếu",IF(AND($P178&gt;=5.5,$P178&lt;=6.9),"Trung bình",IF(AND($P178&gt;=7,$P178&lt;=8.4),"Khá",IF(AND($P178&gt;=8.5,$P178&lt;=10),"Giỏi","")))))</f>
        <v>Khá</v>
      </c>
      <c r="S178" s="30" t="str">
        <f>IF(OR($G178=0,$H178=0,$I178=0,$J178=0),"Không đủ ĐKDT",IF(AND(O178=0,P178&gt;=4),"Không đạt",IF(O178="V", "Vắng", IF(O178="DC", "Đình chỉ thi",IF(O178="H", "Vắng có phép","")))))</f>
        <v/>
      </c>
      <c r="T178" s="31" t="str">
        <f t="array" ref="T178">IFERROR(VLOOKUP($C178&amp;$U178,CHOOSE({1,2},Data!$A$2:$A$5146&amp;Data!$B$2:$B$5146,Data!$C$2:$C$5146),2,0),"")</f>
        <v>201A-A3</v>
      </c>
      <c r="U178" s="72" t="s">
        <v>3271</v>
      </c>
      <c r="V178" s="3" t="str">
        <f>IFERROR(LEFT($U178,LEN($U178)-3),"")</f>
        <v>ELE1319</v>
      </c>
      <c r="W178" s="3" t="str">
        <f>IFERROR(RIGHT($U178,2),"")</f>
        <v>11</v>
      </c>
      <c r="X178" s="53" t="str">
        <f>IF(S178="Không đủ ĐKDT","Học lại",IF(S178="Đình chỉ thi","Học lại",IF(AND(MID(F178,2,2)&lt;"12",S178="Vắng"),"Thi lại",IF(S178="Vắng có phép", "Thi lại",IF(AND((MID(F178,2,2)&lt;"12"),P178&lt;4.5),"Thi lại",IF(AND((MID(F178,2,2)&lt;"19"),P178&lt;4),"Học lại",IF(AND((MID(F178,2,2)&gt;"18"),P178&lt;4),"Thi lại",IF(AND(MID(F178,2,2)&gt;"18",O178=0),"Thi lại",IF(AND((MID(F178,2,2)&lt;"12"),O178=0),"Thi lại",IF(AND((MID(F178,2,2)&lt;"19"),(MID(F178,2,2)&gt;"11"),O178=0),"Học lại","Đạt"))))))))))</f>
        <v>Đạt</v>
      </c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</row>
    <row r="179" spans="1:39" ht="16.5" customHeight="1">
      <c r="A179" s="1">
        <v>170</v>
      </c>
      <c r="B179" s="21">
        <f>IF(LEN(C179=0),SUBTOTAL(3,$C$10:C179),"")</f>
        <v>170</v>
      </c>
      <c r="C179" s="22" t="s">
        <v>2088</v>
      </c>
      <c r="D179" s="23" t="s">
        <v>3448</v>
      </c>
      <c r="E179" s="24" t="s">
        <v>3599</v>
      </c>
      <c r="F179" s="22" t="s">
        <v>3568</v>
      </c>
      <c r="G179" s="25" t="s">
        <v>27</v>
      </c>
      <c r="H179" s="25">
        <v>10</v>
      </c>
      <c r="I179" s="25" t="s">
        <v>27</v>
      </c>
      <c r="J179" s="25">
        <v>10</v>
      </c>
      <c r="K179" s="32"/>
      <c r="L179" s="32"/>
      <c r="M179" s="32"/>
      <c r="N179" s="90"/>
      <c r="O179" s="51">
        <v>7</v>
      </c>
      <c r="P179" s="27">
        <f>IF(O179="H","I",IF(OR(O179="DC",O179="C",O179="V"),0,ROUND(SUMPRODUCT(G179:O179,$G$9:$O$9)/100,1)))</f>
        <v>7.9</v>
      </c>
      <c r="Q179" s="28" t="str">
        <f>IF(AND($P179&gt;=9,$P179&lt;=10),"A+","")&amp;IF(AND($P179&gt;=8.5,$P179&lt;=8.9),"A","")&amp;IF(AND($P179&gt;=8,$P179&lt;=8.4),"B+","")&amp;IF(AND($P179&gt;=7,$P179&lt;=7.9),"B","")&amp;IF(AND($P179&gt;=6.5,$P179&lt;=6.9),"C+","")&amp;IF(AND($P179&gt;=5.5,$P179&lt;=6.4),"C","")&amp;IF(AND($P179&gt;=5,$P179&lt;=5.4),"D+","")&amp;IF(AND($P179&gt;=4,$P179&lt;=4.9),"D","")&amp;IF(AND($P179&lt;4),"F","")</f>
        <v>B</v>
      </c>
      <c r="R179" s="29" t="str">
        <f>IF($P179&lt;4,"Kém",IF(AND($P179&gt;=4,$P179&lt;=5.4),"Trung bình yếu",IF(AND($P179&gt;=5.5,$P179&lt;=6.9),"Trung bình",IF(AND($P179&gt;=7,$P179&lt;=8.4),"Khá",IF(AND($P179&gt;=8.5,$P179&lt;=10),"Giỏi","")))))</f>
        <v>Khá</v>
      </c>
      <c r="S179" s="30" t="str">
        <f>IF(OR($G179=0,$H179=0,$I179=0,$J179=0),"Không đủ ĐKDT",IF(AND(O179=0,P179&gt;=4),"Không đạt",IF(O179="V", "Vắng", IF(O179="DC", "Đình chỉ thi",IF(O179="H", "Vắng có phép","")))))</f>
        <v/>
      </c>
      <c r="T179" s="31" t="str">
        <f t="array" ref="T179">IFERROR(VLOOKUP($C179&amp;$U179,CHOOSE({1,2},Data!$A$2:$A$5146&amp;Data!$B$2:$B$5146,Data!$C$2:$C$5146),2,0),"")</f>
        <v>201A-A3</v>
      </c>
      <c r="U179" s="72" t="s">
        <v>3271</v>
      </c>
      <c r="V179" s="3" t="str">
        <f>IFERROR(LEFT($U179,LEN($U179)-3),"")</f>
        <v>ELE1319</v>
      </c>
      <c r="W179" s="3" t="str">
        <f>IFERROR(RIGHT($U179,2),"")</f>
        <v>11</v>
      </c>
      <c r="X179" s="53" t="str">
        <f>IF(S179="Không đủ ĐKDT","Học lại",IF(S179="Đình chỉ thi","Học lại",IF(AND(MID(F179,2,2)&lt;"12",S179="Vắng"),"Thi lại",IF(S179="Vắng có phép", "Thi lại",IF(AND((MID(F179,2,2)&lt;"12"),P179&lt;4.5),"Thi lại",IF(AND((MID(F179,2,2)&lt;"19"),P179&lt;4),"Học lại",IF(AND((MID(F179,2,2)&gt;"18"),P179&lt;4),"Thi lại",IF(AND(MID(F179,2,2)&gt;"18",O179=0),"Thi lại",IF(AND((MID(F179,2,2)&lt;"12"),O179=0),"Thi lại",IF(AND((MID(F179,2,2)&lt;"19"),(MID(F179,2,2)&gt;"11"),O179=0),"Học lại","Đạt"))))))))))</f>
        <v>Đạt</v>
      </c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</row>
    <row r="180" spans="1:39" ht="16.5" customHeight="1">
      <c r="A180" s="1">
        <v>171</v>
      </c>
      <c r="B180" s="21">
        <f>IF(LEN(C180=0),SUBTOTAL(3,$C$10:C180),"")</f>
        <v>171</v>
      </c>
      <c r="C180" s="22" t="s">
        <v>312</v>
      </c>
      <c r="D180" s="23" t="s">
        <v>3600</v>
      </c>
      <c r="E180" s="24" t="s">
        <v>3474</v>
      </c>
      <c r="F180" s="22" t="s">
        <v>3568</v>
      </c>
      <c r="G180" s="25" t="s">
        <v>27</v>
      </c>
      <c r="H180" s="25">
        <v>6</v>
      </c>
      <c r="I180" s="25" t="s">
        <v>27</v>
      </c>
      <c r="J180" s="25">
        <v>6</v>
      </c>
      <c r="K180" s="32"/>
      <c r="L180" s="32"/>
      <c r="M180" s="32"/>
      <c r="N180" s="90"/>
      <c r="O180" s="51">
        <v>5.5</v>
      </c>
      <c r="P180" s="27">
        <f>IF(O180="H","I",IF(OR(O180="DC",O180="C",O180="V"),0,ROUND(SUMPRODUCT(G180:O180,$G$9:$O$9)/100,1)))</f>
        <v>5.7</v>
      </c>
      <c r="Q180" s="28" t="str">
        <f>IF(AND($P180&gt;=9,$P180&lt;=10),"A+","")&amp;IF(AND($P180&gt;=8.5,$P180&lt;=8.9),"A","")&amp;IF(AND($P180&gt;=8,$P180&lt;=8.4),"B+","")&amp;IF(AND($P180&gt;=7,$P180&lt;=7.9),"B","")&amp;IF(AND($P180&gt;=6.5,$P180&lt;=6.9),"C+","")&amp;IF(AND($P180&gt;=5.5,$P180&lt;=6.4),"C","")&amp;IF(AND($P180&gt;=5,$P180&lt;=5.4),"D+","")&amp;IF(AND($P180&gt;=4,$P180&lt;=4.9),"D","")&amp;IF(AND($P180&lt;4),"F","")</f>
        <v>C</v>
      </c>
      <c r="R180" s="29" t="str">
        <f>IF($P180&lt;4,"Kém",IF(AND($P180&gt;=4,$P180&lt;=5.4),"Trung bình yếu",IF(AND($P180&gt;=5.5,$P180&lt;=6.9),"Trung bình",IF(AND($P180&gt;=7,$P180&lt;=8.4),"Khá",IF(AND($P180&gt;=8.5,$P180&lt;=10),"Giỏi","")))))</f>
        <v>Trung bình</v>
      </c>
      <c r="S180" s="30" t="str">
        <f>IF(OR($G180=0,$H180=0,$I180=0,$J180=0),"Không đủ ĐKDT",IF(AND(O180=0,P180&gt;=4),"Không đạt",IF(O180="V", "Vắng", IF(O180="DC", "Đình chỉ thi",IF(O180="H", "Vắng có phép","")))))</f>
        <v/>
      </c>
      <c r="T180" s="31" t="str">
        <f t="array" ref="T180">IFERROR(VLOOKUP($C180&amp;$U180,CHOOSE({1,2},Data!$A$2:$A$5146&amp;Data!$B$2:$B$5146,Data!$C$2:$C$5146),2,0),"")</f>
        <v>201A-A3</v>
      </c>
      <c r="U180" s="72" t="s">
        <v>3271</v>
      </c>
      <c r="V180" s="3" t="str">
        <f>IFERROR(LEFT($U180,LEN($U180)-3),"")</f>
        <v>ELE1319</v>
      </c>
      <c r="W180" s="3" t="str">
        <f>IFERROR(RIGHT($U180,2),"")</f>
        <v>11</v>
      </c>
      <c r="X180" s="53" t="str">
        <f>IF(S180="Không đủ ĐKDT","Học lại",IF(S180="Đình chỉ thi","Học lại",IF(AND(MID(F180,2,2)&lt;"12",S180="Vắng"),"Thi lại",IF(S180="Vắng có phép", "Thi lại",IF(AND((MID(F180,2,2)&lt;"12"),P180&lt;4.5),"Thi lại",IF(AND((MID(F180,2,2)&lt;"19"),P180&lt;4),"Học lại",IF(AND((MID(F180,2,2)&gt;"18"),P180&lt;4),"Thi lại",IF(AND(MID(F180,2,2)&gt;"18",O180=0),"Thi lại",IF(AND((MID(F180,2,2)&lt;"12"),O180=0),"Thi lại",IF(AND((MID(F180,2,2)&lt;"19"),(MID(F180,2,2)&gt;"11"),O180=0),"Học lại","Đạt"))))))))))</f>
        <v>Đạt</v>
      </c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</row>
    <row r="181" spans="1:39" ht="16.5" customHeight="1">
      <c r="A181" s="1">
        <v>172</v>
      </c>
      <c r="B181" s="21">
        <f>IF(LEN(C181=0),SUBTOTAL(3,$C$10:C181),"")</f>
        <v>172</v>
      </c>
      <c r="C181" s="22" t="s">
        <v>313</v>
      </c>
      <c r="D181" s="23" t="s">
        <v>3601</v>
      </c>
      <c r="E181" s="24" t="s">
        <v>3367</v>
      </c>
      <c r="F181" s="22" t="s">
        <v>3602</v>
      </c>
      <c r="G181" s="25" t="s">
        <v>27</v>
      </c>
      <c r="H181" s="25">
        <v>7</v>
      </c>
      <c r="I181" s="25" t="s">
        <v>27</v>
      </c>
      <c r="J181" s="25">
        <v>7</v>
      </c>
      <c r="K181" s="32"/>
      <c r="L181" s="32"/>
      <c r="M181" s="32"/>
      <c r="N181" s="90"/>
      <c r="O181" s="51">
        <v>5.5</v>
      </c>
      <c r="P181" s="27">
        <f>IF(O181="H","I",IF(OR(O181="DC",O181="C",O181="V"),0,ROUND(SUMPRODUCT(G181:O181,$G$9:$O$9)/100,1)))</f>
        <v>6</v>
      </c>
      <c r="Q181" s="28" t="str">
        <f>IF(AND($P181&gt;=9,$P181&lt;=10),"A+","")&amp;IF(AND($P181&gt;=8.5,$P181&lt;=8.9),"A","")&amp;IF(AND($P181&gt;=8,$P181&lt;=8.4),"B+","")&amp;IF(AND($P181&gt;=7,$P181&lt;=7.9),"B","")&amp;IF(AND($P181&gt;=6.5,$P181&lt;=6.9),"C+","")&amp;IF(AND($P181&gt;=5.5,$P181&lt;=6.4),"C","")&amp;IF(AND($P181&gt;=5,$P181&lt;=5.4),"D+","")&amp;IF(AND($P181&gt;=4,$P181&lt;=4.9),"D","")&amp;IF(AND($P181&lt;4),"F","")</f>
        <v>C</v>
      </c>
      <c r="R181" s="29" t="str">
        <f>IF($P181&lt;4,"Kém",IF(AND($P181&gt;=4,$P181&lt;=5.4),"Trung bình yếu",IF(AND($P181&gt;=5.5,$P181&lt;=6.9),"Trung bình",IF(AND($P181&gt;=7,$P181&lt;=8.4),"Khá",IF(AND($P181&gt;=8.5,$P181&lt;=10),"Giỏi","")))))</f>
        <v>Trung bình</v>
      </c>
      <c r="S181" s="30" t="str">
        <f>IF(OR($G181=0,$H181=0,$I181=0,$J181=0),"Không đủ ĐKDT",IF(AND(O181=0,P181&gt;=4),"Không đạt",IF(O181="V", "Vắng", IF(O181="DC", "Đình chỉ thi",IF(O181="H", "Vắng có phép","")))))</f>
        <v/>
      </c>
      <c r="T181" s="31" t="str">
        <f t="array" ref="T181">IFERROR(VLOOKUP($C181&amp;$U181,CHOOSE({1,2},Data!$A$2:$A$5146&amp;Data!$B$2:$B$5146,Data!$C$2:$C$5146),2,0),"")</f>
        <v>G2-A2</v>
      </c>
      <c r="U181" s="72" t="s">
        <v>3272</v>
      </c>
      <c r="V181" s="3" t="str">
        <f>IFERROR(LEFT($U181,LEN($U181)-3),"")</f>
        <v>ELE1319</v>
      </c>
      <c r="W181" s="3" t="str">
        <f>IFERROR(RIGHT($U181,2),"")</f>
        <v>12</v>
      </c>
      <c r="X181" s="53" t="str">
        <f>IF(S181="Không đủ ĐKDT","Học lại",IF(S181="Đình chỉ thi","Học lại",IF(AND(MID(F181,2,2)&lt;"12",S181="Vắng"),"Thi lại",IF(S181="Vắng có phép", "Thi lại",IF(AND((MID(F181,2,2)&lt;"12"),P181&lt;4.5),"Thi lại",IF(AND((MID(F181,2,2)&lt;"19"),P181&lt;4),"Học lại",IF(AND((MID(F181,2,2)&gt;"18"),P181&lt;4),"Thi lại",IF(AND(MID(F181,2,2)&gt;"18",O181=0),"Thi lại",IF(AND((MID(F181,2,2)&lt;"12"),O181=0),"Thi lại",IF(AND((MID(F181,2,2)&lt;"19"),(MID(F181,2,2)&gt;"11"),O181=0),"Học lại","Đạt"))))))))))</f>
        <v>Đạt</v>
      </c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</row>
    <row r="182" spans="1:39" ht="16.5" customHeight="1">
      <c r="A182" s="1">
        <v>173</v>
      </c>
      <c r="B182" s="21">
        <f>IF(LEN(C182=0),SUBTOTAL(3,$C$10:C182),"")</f>
        <v>173</v>
      </c>
      <c r="C182" s="22" t="s">
        <v>314</v>
      </c>
      <c r="D182" s="23" t="s">
        <v>3377</v>
      </c>
      <c r="E182" s="24" t="s">
        <v>3367</v>
      </c>
      <c r="F182" s="22" t="s">
        <v>3602</v>
      </c>
      <c r="G182" s="25" t="s">
        <v>27</v>
      </c>
      <c r="H182" s="25">
        <v>7</v>
      </c>
      <c r="I182" s="25" t="s">
        <v>27</v>
      </c>
      <c r="J182" s="25">
        <v>7</v>
      </c>
      <c r="K182" s="32"/>
      <c r="L182" s="32"/>
      <c r="M182" s="32"/>
      <c r="N182" s="90"/>
      <c r="O182" s="51">
        <v>6</v>
      </c>
      <c r="P182" s="27">
        <f>IF(O182="H","I",IF(OR(O182="DC",O182="C",O182="V"),0,ROUND(SUMPRODUCT(G182:O182,$G$9:$O$9)/100,1)))</f>
        <v>6.3</v>
      </c>
      <c r="Q182" s="28" t="str">
        <f>IF(AND($P182&gt;=9,$P182&lt;=10),"A+","")&amp;IF(AND($P182&gt;=8.5,$P182&lt;=8.9),"A","")&amp;IF(AND($P182&gt;=8,$P182&lt;=8.4),"B+","")&amp;IF(AND($P182&gt;=7,$P182&lt;=7.9),"B","")&amp;IF(AND($P182&gt;=6.5,$P182&lt;=6.9),"C+","")&amp;IF(AND($P182&gt;=5.5,$P182&lt;=6.4),"C","")&amp;IF(AND($P182&gt;=5,$P182&lt;=5.4),"D+","")&amp;IF(AND($P182&gt;=4,$P182&lt;=4.9),"D","")&amp;IF(AND($P182&lt;4),"F","")</f>
        <v>C</v>
      </c>
      <c r="R182" s="29" t="str">
        <f>IF($P182&lt;4,"Kém",IF(AND($P182&gt;=4,$P182&lt;=5.4),"Trung bình yếu",IF(AND($P182&gt;=5.5,$P182&lt;=6.9),"Trung bình",IF(AND($P182&gt;=7,$P182&lt;=8.4),"Khá",IF(AND($P182&gt;=8.5,$P182&lt;=10),"Giỏi","")))))</f>
        <v>Trung bình</v>
      </c>
      <c r="S182" s="30" t="str">
        <f>IF(OR($G182=0,$H182=0,$I182=0,$J182=0),"Không đủ ĐKDT",IF(AND(O182=0,P182&gt;=4),"Không đạt",IF(O182="V", "Vắng", IF(O182="DC", "Đình chỉ thi",IF(O182="H", "Vắng có phép","")))))</f>
        <v/>
      </c>
      <c r="T182" s="31" t="str">
        <f t="array" ref="T182">IFERROR(VLOOKUP($C182&amp;$U182,CHOOSE({1,2},Data!$A$2:$A$5146&amp;Data!$B$2:$B$5146,Data!$C$2:$C$5146),2,0),"")</f>
        <v>G2-A2</v>
      </c>
      <c r="U182" s="72" t="s">
        <v>3272</v>
      </c>
      <c r="V182" s="3" t="str">
        <f>IFERROR(LEFT($U182,LEN($U182)-3),"")</f>
        <v>ELE1319</v>
      </c>
      <c r="W182" s="3" t="str">
        <f>IFERROR(RIGHT($U182,2),"")</f>
        <v>12</v>
      </c>
      <c r="X182" s="53" t="str">
        <f>IF(S182="Không đủ ĐKDT","Học lại",IF(S182="Đình chỉ thi","Học lại",IF(AND(MID(F182,2,2)&lt;"12",S182="Vắng"),"Thi lại",IF(S182="Vắng có phép", "Thi lại",IF(AND((MID(F182,2,2)&lt;"12"),P182&lt;4.5),"Thi lại",IF(AND((MID(F182,2,2)&lt;"19"),P182&lt;4),"Học lại",IF(AND((MID(F182,2,2)&gt;"18"),P182&lt;4),"Thi lại",IF(AND(MID(F182,2,2)&gt;"18",O182=0),"Thi lại",IF(AND((MID(F182,2,2)&lt;"12"),O182=0),"Thi lại",IF(AND((MID(F182,2,2)&lt;"19"),(MID(F182,2,2)&gt;"11"),O182=0),"Học lại","Đạt"))))))))))</f>
        <v>Đạt</v>
      </c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</row>
    <row r="183" spans="1:39" ht="16.5" customHeight="1">
      <c r="A183" s="1">
        <v>174</v>
      </c>
      <c r="B183" s="21">
        <f>IF(LEN(C183=0),SUBTOTAL(3,$C$10:C183),"")</f>
        <v>174</v>
      </c>
      <c r="C183" s="22" t="s">
        <v>315</v>
      </c>
      <c r="D183" s="23" t="s">
        <v>3415</v>
      </c>
      <c r="E183" s="24" t="s">
        <v>3367</v>
      </c>
      <c r="F183" s="22" t="s">
        <v>3602</v>
      </c>
      <c r="G183" s="25" t="s">
        <v>27</v>
      </c>
      <c r="H183" s="25">
        <v>7</v>
      </c>
      <c r="I183" s="25" t="s">
        <v>27</v>
      </c>
      <c r="J183" s="25">
        <v>7</v>
      </c>
      <c r="K183" s="32"/>
      <c r="L183" s="32"/>
      <c r="M183" s="32"/>
      <c r="N183" s="90"/>
      <c r="O183" s="51">
        <v>8</v>
      </c>
      <c r="P183" s="27">
        <f>IF(O183="H","I",IF(OR(O183="DC",O183="C",O183="V"),0,ROUND(SUMPRODUCT(G183:O183,$G$9:$O$9)/100,1)))</f>
        <v>7.7</v>
      </c>
      <c r="Q183" s="28" t="str">
        <f>IF(AND($P183&gt;=9,$P183&lt;=10),"A+","")&amp;IF(AND($P183&gt;=8.5,$P183&lt;=8.9),"A","")&amp;IF(AND($P183&gt;=8,$P183&lt;=8.4),"B+","")&amp;IF(AND($P183&gt;=7,$P183&lt;=7.9),"B","")&amp;IF(AND($P183&gt;=6.5,$P183&lt;=6.9),"C+","")&amp;IF(AND($P183&gt;=5.5,$P183&lt;=6.4),"C","")&amp;IF(AND($P183&gt;=5,$P183&lt;=5.4),"D+","")&amp;IF(AND($P183&gt;=4,$P183&lt;=4.9),"D","")&amp;IF(AND($P183&lt;4),"F","")</f>
        <v>B</v>
      </c>
      <c r="R183" s="29" t="str">
        <f>IF($P183&lt;4,"Kém",IF(AND($P183&gt;=4,$P183&lt;=5.4),"Trung bình yếu",IF(AND($P183&gt;=5.5,$P183&lt;=6.9),"Trung bình",IF(AND($P183&gt;=7,$P183&lt;=8.4),"Khá",IF(AND($P183&gt;=8.5,$P183&lt;=10),"Giỏi","")))))</f>
        <v>Khá</v>
      </c>
      <c r="S183" s="30" t="str">
        <f>IF(OR($G183=0,$H183=0,$I183=0,$J183=0),"Không đủ ĐKDT",IF(AND(O183=0,P183&gt;=4),"Không đạt",IF(O183="V", "Vắng", IF(O183="DC", "Đình chỉ thi",IF(O183="H", "Vắng có phép","")))))</f>
        <v/>
      </c>
      <c r="T183" s="31" t="str">
        <f t="array" ref="T183">IFERROR(VLOOKUP($C183&amp;$U183,CHOOSE({1,2},Data!$A$2:$A$5146&amp;Data!$B$2:$B$5146,Data!$C$2:$C$5146),2,0),"")</f>
        <v>G2-A2</v>
      </c>
      <c r="U183" s="72" t="s">
        <v>3272</v>
      </c>
      <c r="V183" s="3" t="str">
        <f>IFERROR(LEFT($U183,LEN($U183)-3),"")</f>
        <v>ELE1319</v>
      </c>
      <c r="W183" s="3" t="str">
        <f>IFERROR(RIGHT($U183,2),"")</f>
        <v>12</v>
      </c>
      <c r="X183" s="53" t="str">
        <f>IF(S183="Không đủ ĐKDT","Học lại",IF(S183="Đình chỉ thi","Học lại",IF(AND(MID(F183,2,2)&lt;"12",S183="Vắng"),"Thi lại",IF(S183="Vắng có phép", "Thi lại",IF(AND((MID(F183,2,2)&lt;"12"),P183&lt;4.5),"Thi lại",IF(AND((MID(F183,2,2)&lt;"19"),P183&lt;4),"Học lại",IF(AND((MID(F183,2,2)&gt;"18"),P183&lt;4),"Thi lại",IF(AND(MID(F183,2,2)&gt;"18",O183=0),"Thi lại",IF(AND((MID(F183,2,2)&lt;"12"),O183=0),"Thi lại",IF(AND((MID(F183,2,2)&lt;"19"),(MID(F183,2,2)&gt;"11"),O183=0),"Học lại","Đạt"))))))))))</f>
        <v>Đạt</v>
      </c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</row>
    <row r="184" spans="1:39" ht="16.5" customHeight="1">
      <c r="A184" s="1">
        <v>175</v>
      </c>
      <c r="B184" s="21">
        <f>IF(LEN(C184=0),SUBTOTAL(3,$C$10:C184),"")</f>
        <v>175</v>
      </c>
      <c r="C184" s="22" t="s">
        <v>316</v>
      </c>
      <c r="D184" s="23" t="s">
        <v>3603</v>
      </c>
      <c r="E184" s="24" t="s">
        <v>3367</v>
      </c>
      <c r="F184" s="22" t="s">
        <v>3602</v>
      </c>
      <c r="G184" s="25" t="s">
        <v>27</v>
      </c>
      <c r="H184" s="25">
        <v>8</v>
      </c>
      <c r="I184" s="25" t="s">
        <v>27</v>
      </c>
      <c r="J184" s="25">
        <v>8</v>
      </c>
      <c r="K184" s="32"/>
      <c r="L184" s="32"/>
      <c r="M184" s="32"/>
      <c r="N184" s="90"/>
      <c r="O184" s="51">
        <v>6.5</v>
      </c>
      <c r="P184" s="27">
        <f>IF(O184="H","I",IF(OR(O184="DC",O184="C",O184="V"),0,ROUND(SUMPRODUCT(G184:O184,$G$9:$O$9)/100,1)))</f>
        <v>7</v>
      </c>
      <c r="Q184" s="28" t="str">
        <f>IF(AND($P184&gt;=9,$P184&lt;=10),"A+","")&amp;IF(AND($P184&gt;=8.5,$P184&lt;=8.9),"A","")&amp;IF(AND($P184&gt;=8,$P184&lt;=8.4),"B+","")&amp;IF(AND($P184&gt;=7,$P184&lt;=7.9),"B","")&amp;IF(AND($P184&gt;=6.5,$P184&lt;=6.9),"C+","")&amp;IF(AND($P184&gt;=5.5,$P184&lt;=6.4),"C","")&amp;IF(AND($P184&gt;=5,$P184&lt;=5.4),"D+","")&amp;IF(AND($P184&gt;=4,$P184&lt;=4.9),"D","")&amp;IF(AND($P184&lt;4),"F","")</f>
        <v>B</v>
      </c>
      <c r="R184" s="29" t="str">
        <f>IF($P184&lt;4,"Kém",IF(AND($P184&gt;=4,$P184&lt;=5.4),"Trung bình yếu",IF(AND($P184&gt;=5.5,$P184&lt;=6.9),"Trung bình",IF(AND($P184&gt;=7,$P184&lt;=8.4),"Khá",IF(AND($P184&gt;=8.5,$P184&lt;=10),"Giỏi","")))))</f>
        <v>Khá</v>
      </c>
      <c r="S184" s="30" t="str">
        <f>IF(OR($G184=0,$H184=0,$I184=0,$J184=0),"Không đủ ĐKDT",IF(AND(O184=0,P184&gt;=4),"Không đạt",IF(O184="V", "Vắng", IF(O184="DC", "Đình chỉ thi",IF(O184="H", "Vắng có phép","")))))</f>
        <v/>
      </c>
      <c r="T184" s="31" t="str">
        <f t="array" ref="T184">IFERROR(VLOOKUP($C184&amp;$U184,CHOOSE({1,2},Data!$A$2:$A$5146&amp;Data!$B$2:$B$5146,Data!$C$2:$C$5146),2,0),"")</f>
        <v>G2-A2</v>
      </c>
      <c r="U184" s="72" t="s">
        <v>3272</v>
      </c>
      <c r="V184" s="3" t="str">
        <f>IFERROR(LEFT($U184,LEN($U184)-3),"")</f>
        <v>ELE1319</v>
      </c>
      <c r="W184" s="3" t="str">
        <f>IFERROR(RIGHT($U184,2),"")</f>
        <v>12</v>
      </c>
      <c r="X184" s="53" t="str">
        <f>IF(S184="Không đủ ĐKDT","Học lại",IF(S184="Đình chỉ thi","Học lại",IF(AND(MID(F184,2,2)&lt;"12",S184="Vắng"),"Thi lại",IF(S184="Vắng có phép", "Thi lại",IF(AND((MID(F184,2,2)&lt;"12"),P184&lt;4.5),"Thi lại",IF(AND((MID(F184,2,2)&lt;"19"),P184&lt;4),"Học lại",IF(AND((MID(F184,2,2)&gt;"18"),P184&lt;4),"Thi lại",IF(AND(MID(F184,2,2)&gt;"18",O184=0),"Thi lại",IF(AND((MID(F184,2,2)&lt;"12"),O184=0),"Thi lại",IF(AND((MID(F184,2,2)&lt;"19"),(MID(F184,2,2)&gt;"11"),O184=0),"Học lại","Đạt"))))))))))</f>
        <v>Đạt</v>
      </c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</row>
    <row r="185" spans="1:39" ht="16.5" customHeight="1">
      <c r="A185" s="1">
        <v>176</v>
      </c>
      <c r="B185" s="21">
        <f>IF(LEN(C185=0),SUBTOTAL(3,$C$10:C185),"")</f>
        <v>176</v>
      </c>
      <c r="C185" s="22" t="s">
        <v>317</v>
      </c>
      <c r="D185" s="23" t="s">
        <v>3604</v>
      </c>
      <c r="E185" s="24" t="s">
        <v>3367</v>
      </c>
      <c r="F185" s="22" t="s">
        <v>3602</v>
      </c>
      <c r="G185" s="25" t="s">
        <v>27</v>
      </c>
      <c r="H185" s="25">
        <v>7</v>
      </c>
      <c r="I185" s="25" t="s">
        <v>27</v>
      </c>
      <c r="J185" s="25">
        <v>7</v>
      </c>
      <c r="K185" s="32"/>
      <c r="L185" s="32"/>
      <c r="M185" s="32"/>
      <c r="N185" s="90"/>
      <c r="O185" s="51">
        <v>7</v>
      </c>
      <c r="P185" s="27">
        <f>IF(O185="H","I",IF(OR(O185="DC",O185="C",O185="V"),0,ROUND(SUMPRODUCT(G185:O185,$G$9:$O$9)/100,1)))</f>
        <v>7</v>
      </c>
      <c r="Q185" s="28" t="str">
        <f>IF(AND($P185&gt;=9,$P185&lt;=10),"A+","")&amp;IF(AND($P185&gt;=8.5,$P185&lt;=8.9),"A","")&amp;IF(AND($P185&gt;=8,$P185&lt;=8.4),"B+","")&amp;IF(AND($P185&gt;=7,$P185&lt;=7.9),"B","")&amp;IF(AND($P185&gt;=6.5,$P185&lt;=6.9),"C+","")&amp;IF(AND($P185&gt;=5.5,$P185&lt;=6.4),"C","")&amp;IF(AND($P185&gt;=5,$P185&lt;=5.4),"D+","")&amp;IF(AND($P185&gt;=4,$P185&lt;=4.9),"D","")&amp;IF(AND($P185&lt;4),"F","")</f>
        <v>B</v>
      </c>
      <c r="R185" s="29" t="str">
        <f>IF($P185&lt;4,"Kém",IF(AND($P185&gt;=4,$P185&lt;=5.4),"Trung bình yếu",IF(AND($P185&gt;=5.5,$P185&lt;=6.9),"Trung bình",IF(AND($P185&gt;=7,$P185&lt;=8.4),"Khá",IF(AND($P185&gt;=8.5,$P185&lt;=10),"Giỏi","")))))</f>
        <v>Khá</v>
      </c>
      <c r="S185" s="30" t="str">
        <f>IF(OR($G185=0,$H185=0,$I185=0,$J185=0),"Không đủ ĐKDT",IF(AND(O185=0,P185&gt;=4),"Không đạt",IF(O185="V", "Vắng", IF(O185="DC", "Đình chỉ thi",IF(O185="H", "Vắng có phép","")))))</f>
        <v/>
      </c>
      <c r="T185" s="31" t="str">
        <f t="array" ref="T185">IFERROR(VLOOKUP($C185&amp;$U185,CHOOSE({1,2},Data!$A$2:$A$5146&amp;Data!$B$2:$B$5146,Data!$C$2:$C$5146),2,0),"")</f>
        <v>G2-A2</v>
      </c>
      <c r="U185" s="72" t="s">
        <v>3272</v>
      </c>
      <c r="V185" s="3" t="str">
        <f>IFERROR(LEFT($U185,LEN($U185)-3),"")</f>
        <v>ELE1319</v>
      </c>
      <c r="W185" s="3" t="str">
        <f>IFERROR(RIGHT($U185,2),"")</f>
        <v>12</v>
      </c>
      <c r="X185" s="53" t="str">
        <f>IF(S185="Không đủ ĐKDT","Học lại",IF(S185="Đình chỉ thi","Học lại",IF(AND(MID(F185,2,2)&lt;"12",S185="Vắng"),"Thi lại",IF(S185="Vắng có phép", "Thi lại",IF(AND((MID(F185,2,2)&lt;"12"),P185&lt;4.5),"Thi lại",IF(AND((MID(F185,2,2)&lt;"19"),P185&lt;4),"Học lại",IF(AND((MID(F185,2,2)&gt;"18"),P185&lt;4),"Thi lại",IF(AND(MID(F185,2,2)&gt;"18",O185=0),"Thi lại",IF(AND((MID(F185,2,2)&lt;"12"),O185=0),"Thi lại",IF(AND((MID(F185,2,2)&lt;"19"),(MID(F185,2,2)&gt;"11"),O185=0),"Học lại","Đạt"))))))))))</f>
        <v>Đạt</v>
      </c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</row>
    <row r="186" spans="1:39" ht="16.5" customHeight="1">
      <c r="A186" s="1">
        <v>177</v>
      </c>
      <c r="B186" s="21">
        <f>IF(LEN(C186=0),SUBTOTAL(3,$C$10:C186),"")</f>
        <v>177</v>
      </c>
      <c r="C186" s="22" t="s">
        <v>1768</v>
      </c>
      <c r="D186" s="23" t="s">
        <v>3605</v>
      </c>
      <c r="E186" s="24" t="s">
        <v>3367</v>
      </c>
      <c r="F186" s="22" t="s">
        <v>3602</v>
      </c>
      <c r="G186" s="25" t="s">
        <v>27</v>
      </c>
      <c r="H186" s="25">
        <v>10</v>
      </c>
      <c r="I186" s="25" t="s">
        <v>27</v>
      </c>
      <c r="J186" s="25">
        <v>10</v>
      </c>
      <c r="K186" s="32"/>
      <c r="L186" s="32"/>
      <c r="M186" s="32"/>
      <c r="N186" s="90"/>
      <c r="O186" s="51">
        <v>8.5</v>
      </c>
      <c r="P186" s="27">
        <f>IF(O186="H","I",IF(OR(O186="DC",O186="C",O186="V"),0,ROUND(SUMPRODUCT(G186:O186,$G$9:$O$9)/100,1)))</f>
        <v>9</v>
      </c>
      <c r="Q186" s="28" t="str">
        <f>IF(AND($P186&gt;=9,$P186&lt;=10),"A+","")&amp;IF(AND($P186&gt;=8.5,$P186&lt;=8.9),"A","")&amp;IF(AND($P186&gt;=8,$P186&lt;=8.4),"B+","")&amp;IF(AND($P186&gt;=7,$P186&lt;=7.9),"B","")&amp;IF(AND($P186&gt;=6.5,$P186&lt;=6.9),"C+","")&amp;IF(AND($P186&gt;=5.5,$P186&lt;=6.4),"C","")&amp;IF(AND($P186&gt;=5,$P186&lt;=5.4),"D+","")&amp;IF(AND($P186&gt;=4,$P186&lt;=4.9),"D","")&amp;IF(AND($P186&lt;4),"F","")</f>
        <v>A+</v>
      </c>
      <c r="R186" s="29" t="str">
        <f>IF($P186&lt;4,"Kém",IF(AND($P186&gt;=4,$P186&lt;=5.4),"Trung bình yếu",IF(AND($P186&gt;=5.5,$P186&lt;=6.9),"Trung bình",IF(AND($P186&gt;=7,$P186&lt;=8.4),"Khá",IF(AND($P186&gt;=8.5,$P186&lt;=10),"Giỏi","")))))</f>
        <v>Giỏi</v>
      </c>
      <c r="S186" s="30" t="str">
        <f>IF(OR($G186=0,$H186=0,$I186=0,$J186=0),"Không đủ ĐKDT",IF(AND(O186=0,P186&gt;=4),"Không đạt",IF(O186="V", "Vắng", IF(O186="DC", "Đình chỉ thi",IF(O186="H", "Vắng có phép","")))))</f>
        <v/>
      </c>
      <c r="T186" s="31" t="str">
        <f t="array" ref="T186">IFERROR(VLOOKUP($C186&amp;$U186,CHOOSE({1,2},Data!$A$2:$A$5146&amp;Data!$B$2:$B$5146,Data!$C$2:$C$5146),2,0),"")</f>
        <v>G2-A2</v>
      </c>
      <c r="U186" s="72" t="s">
        <v>3272</v>
      </c>
      <c r="V186" s="3" t="str">
        <f>IFERROR(LEFT($U186,LEN($U186)-3),"")</f>
        <v>ELE1319</v>
      </c>
      <c r="W186" s="3" t="str">
        <f>IFERROR(RIGHT($U186,2),"")</f>
        <v>12</v>
      </c>
      <c r="X186" s="53" t="str">
        <f>IF(S186="Không đủ ĐKDT","Học lại",IF(S186="Đình chỉ thi","Học lại",IF(AND(MID(F186,2,2)&lt;"12",S186="Vắng"),"Thi lại",IF(S186="Vắng có phép", "Thi lại",IF(AND((MID(F186,2,2)&lt;"12"),P186&lt;4.5),"Thi lại",IF(AND((MID(F186,2,2)&lt;"19"),P186&lt;4),"Học lại",IF(AND((MID(F186,2,2)&gt;"18"),P186&lt;4),"Thi lại",IF(AND(MID(F186,2,2)&gt;"18",O186=0),"Thi lại",IF(AND((MID(F186,2,2)&lt;"12"),O186=0),"Thi lại",IF(AND((MID(F186,2,2)&lt;"19"),(MID(F186,2,2)&gt;"11"),O186=0),"Học lại","Đạt"))))))))))</f>
        <v>Đạt</v>
      </c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</row>
    <row r="187" spans="1:39" ht="16.5" customHeight="1">
      <c r="A187" s="1">
        <v>178</v>
      </c>
      <c r="B187" s="21">
        <f>IF(LEN(C187=0),SUBTOTAL(3,$C$10:C187),"")</f>
        <v>178</v>
      </c>
      <c r="C187" s="22" t="s">
        <v>318</v>
      </c>
      <c r="D187" s="23" t="s">
        <v>3606</v>
      </c>
      <c r="E187" s="24" t="s">
        <v>3380</v>
      </c>
      <c r="F187" s="22" t="s">
        <v>3602</v>
      </c>
      <c r="G187" s="25" t="s">
        <v>27</v>
      </c>
      <c r="H187" s="25">
        <v>7</v>
      </c>
      <c r="I187" s="25" t="s">
        <v>27</v>
      </c>
      <c r="J187" s="25">
        <v>7</v>
      </c>
      <c r="K187" s="32"/>
      <c r="L187" s="32"/>
      <c r="M187" s="32"/>
      <c r="N187" s="90"/>
      <c r="O187" s="51">
        <v>5</v>
      </c>
      <c r="P187" s="27">
        <f>IF(O187="H","I",IF(OR(O187="DC",O187="C",O187="V"),0,ROUND(SUMPRODUCT(G187:O187,$G$9:$O$9)/100,1)))</f>
        <v>5.6</v>
      </c>
      <c r="Q187" s="28" t="str">
        <f>IF(AND($P187&gt;=9,$P187&lt;=10),"A+","")&amp;IF(AND($P187&gt;=8.5,$P187&lt;=8.9),"A","")&amp;IF(AND($P187&gt;=8,$P187&lt;=8.4),"B+","")&amp;IF(AND($P187&gt;=7,$P187&lt;=7.9),"B","")&amp;IF(AND($P187&gt;=6.5,$P187&lt;=6.9),"C+","")&amp;IF(AND($P187&gt;=5.5,$P187&lt;=6.4),"C","")&amp;IF(AND($P187&gt;=5,$P187&lt;=5.4),"D+","")&amp;IF(AND($P187&gt;=4,$P187&lt;=4.9),"D","")&amp;IF(AND($P187&lt;4),"F","")</f>
        <v>C</v>
      </c>
      <c r="R187" s="29" t="str">
        <f>IF($P187&lt;4,"Kém",IF(AND($P187&gt;=4,$P187&lt;=5.4),"Trung bình yếu",IF(AND($P187&gt;=5.5,$P187&lt;=6.9),"Trung bình",IF(AND($P187&gt;=7,$P187&lt;=8.4),"Khá",IF(AND($P187&gt;=8.5,$P187&lt;=10),"Giỏi","")))))</f>
        <v>Trung bình</v>
      </c>
      <c r="S187" s="30" t="str">
        <f>IF(OR($G187=0,$H187=0,$I187=0,$J187=0),"Không đủ ĐKDT",IF(AND(O187=0,P187&gt;=4),"Không đạt",IF(O187="V", "Vắng", IF(O187="DC", "Đình chỉ thi",IF(O187="H", "Vắng có phép","")))))</f>
        <v/>
      </c>
      <c r="T187" s="31" t="str">
        <f t="array" ref="T187">IFERROR(VLOOKUP($C187&amp;$U187,CHOOSE({1,2},Data!$A$2:$A$5146&amp;Data!$B$2:$B$5146,Data!$C$2:$C$5146),2,0),"")</f>
        <v>G2-A2</v>
      </c>
      <c r="U187" s="72" t="s">
        <v>3272</v>
      </c>
      <c r="V187" s="3" t="str">
        <f>IFERROR(LEFT($U187,LEN($U187)-3),"")</f>
        <v>ELE1319</v>
      </c>
      <c r="W187" s="3" t="str">
        <f>IFERROR(RIGHT($U187,2),"")</f>
        <v>12</v>
      </c>
      <c r="X187" s="53" t="str">
        <f>IF(S187="Không đủ ĐKDT","Học lại",IF(S187="Đình chỉ thi","Học lại",IF(AND(MID(F187,2,2)&lt;"12",S187="Vắng"),"Thi lại",IF(S187="Vắng có phép", "Thi lại",IF(AND((MID(F187,2,2)&lt;"12"),P187&lt;4.5),"Thi lại",IF(AND((MID(F187,2,2)&lt;"19"),P187&lt;4),"Học lại",IF(AND((MID(F187,2,2)&gt;"18"),P187&lt;4),"Thi lại",IF(AND(MID(F187,2,2)&gt;"18",O187=0),"Thi lại",IF(AND((MID(F187,2,2)&lt;"12"),O187=0),"Thi lại",IF(AND((MID(F187,2,2)&lt;"19"),(MID(F187,2,2)&gt;"11"),O187=0),"Học lại","Đạt"))))))))))</f>
        <v>Đạt</v>
      </c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</row>
    <row r="188" spans="1:39" ht="16.5" customHeight="1">
      <c r="A188" s="1">
        <v>179</v>
      </c>
      <c r="B188" s="21">
        <f>IF(LEN(C188=0),SUBTOTAL(3,$C$10:C188),"")</f>
        <v>179</v>
      </c>
      <c r="C188" s="22" t="s">
        <v>1769</v>
      </c>
      <c r="D188" s="23" t="s">
        <v>3607</v>
      </c>
      <c r="E188" s="24" t="s">
        <v>3488</v>
      </c>
      <c r="F188" s="22" t="s">
        <v>3602</v>
      </c>
      <c r="G188" s="25" t="s">
        <v>27</v>
      </c>
      <c r="H188" s="25">
        <v>7</v>
      </c>
      <c r="I188" s="25" t="s">
        <v>27</v>
      </c>
      <c r="J188" s="25">
        <v>7</v>
      </c>
      <c r="K188" s="32"/>
      <c r="L188" s="32"/>
      <c r="M188" s="32"/>
      <c r="N188" s="90"/>
      <c r="O188" s="51">
        <v>1</v>
      </c>
      <c r="P188" s="27">
        <f>IF(O188="H","I",IF(OR(O188="DC",O188="C",O188="V"),0,ROUND(SUMPRODUCT(G188:O188,$G$9:$O$9)/100,1)))</f>
        <v>2.8</v>
      </c>
      <c r="Q188" s="28" t="str">
        <f>IF(AND($P188&gt;=9,$P188&lt;=10),"A+","")&amp;IF(AND($P188&gt;=8.5,$P188&lt;=8.9),"A","")&amp;IF(AND($P188&gt;=8,$P188&lt;=8.4),"B+","")&amp;IF(AND($P188&gt;=7,$P188&lt;=7.9),"B","")&amp;IF(AND($P188&gt;=6.5,$P188&lt;=6.9),"C+","")&amp;IF(AND($P188&gt;=5.5,$P188&lt;=6.4),"C","")&amp;IF(AND($P188&gt;=5,$P188&lt;=5.4),"D+","")&amp;IF(AND($P188&gt;=4,$P188&lt;=4.9),"D","")&amp;IF(AND($P188&lt;4),"F","")</f>
        <v>F</v>
      </c>
      <c r="R188" s="29" t="str">
        <f>IF($P188&lt;4,"Kém",IF(AND($P188&gt;=4,$P188&lt;=5.4),"Trung bình yếu",IF(AND($P188&gt;=5.5,$P188&lt;=6.9),"Trung bình",IF(AND($P188&gt;=7,$P188&lt;=8.4),"Khá",IF(AND($P188&gt;=8.5,$P188&lt;=10),"Giỏi","")))))</f>
        <v>Kém</v>
      </c>
      <c r="S188" s="30" t="str">
        <f>IF(OR($G188=0,$H188=0,$I188=0,$J188=0),"Không đủ ĐKDT",IF(AND(O188=0,P188&gt;=4),"Không đạt",IF(O188="V", "Vắng", IF(O188="DC", "Đình chỉ thi",IF(O188="H", "Vắng có phép","")))))</f>
        <v/>
      </c>
      <c r="T188" s="31" t="str">
        <f t="array" ref="T188">IFERROR(VLOOKUP($C188&amp;$U188,CHOOSE({1,2},Data!$A$2:$A$5146&amp;Data!$B$2:$B$5146,Data!$C$2:$C$5146),2,0),"")</f>
        <v>G2-A2</v>
      </c>
      <c r="U188" s="72" t="s">
        <v>3272</v>
      </c>
      <c r="V188" s="3" t="str">
        <f>IFERROR(LEFT($U188,LEN($U188)-3),"")</f>
        <v>ELE1319</v>
      </c>
      <c r="W188" s="3" t="str">
        <f>IFERROR(RIGHT($U188,2),"")</f>
        <v>12</v>
      </c>
      <c r="X188" s="53" t="str">
        <f>IF(S188="Không đủ ĐKDT","Học lại",IF(S188="Đình chỉ thi","Học lại",IF(AND(MID(F188,2,2)&lt;"12",S188="Vắng"),"Thi lại",IF(S188="Vắng có phép", "Thi lại",IF(AND((MID(F188,2,2)&lt;"12"),P188&lt;4.5),"Thi lại",IF(AND((MID(F188,2,2)&lt;"19"),P188&lt;4),"Học lại",IF(AND((MID(F188,2,2)&gt;"18"),P188&lt;4),"Thi lại",IF(AND(MID(F188,2,2)&gt;"18",O188=0),"Thi lại",IF(AND((MID(F188,2,2)&lt;"12"),O188=0),"Thi lại",IF(AND((MID(F188,2,2)&lt;"19"),(MID(F188,2,2)&gt;"11"),O188=0),"Học lại","Đạt"))))))))))</f>
        <v>Học lại</v>
      </c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</row>
    <row r="189" spans="1:39" ht="16.5" customHeight="1">
      <c r="A189" s="1">
        <v>180</v>
      </c>
      <c r="B189" s="21">
        <f>IF(LEN(C189=0),SUBTOTAL(3,$C$10:C189),"")</f>
        <v>180</v>
      </c>
      <c r="C189" s="22" t="s">
        <v>1770</v>
      </c>
      <c r="D189" s="23" t="s">
        <v>3608</v>
      </c>
      <c r="E189" s="24" t="s">
        <v>3488</v>
      </c>
      <c r="F189" s="22" t="s">
        <v>3602</v>
      </c>
      <c r="G189" s="25" t="s">
        <v>27</v>
      </c>
      <c r="H189" s="25">
        <v>9</v>
      </c>
      <c r="I189" s="25" t="s">
        <v>27</v>
      </c>
      <c r="J189" s="25">
        <v>9</v>
      </c>
      <c r="K189" s="32"/>
      <c r="L189" s="32"/>
      <c r="M189" s="32"/>
      <c r="N189" s="90"/>
      <c r="O189" s="51">
        <v>6.5</v>
      </c>
      <c r="P189" s="27">
        <f>IF(O189="H","I",IF(OR(O189="DC",O189="C",O189="V"),0,ROUND(SUMPRODUCT(G189:O189,$G$9:$O$9)/100,1)))</f>
        <v>7.3</v>
      </c>
      <c r="Q189" s="28" t="str">
        <f>IF(AND($P189&gt;=9,$P189&lt;=10),"A+","")&amp;IF(AND($P189&gt;=8.5,$P189&lt;=8.9),"A","")&amp;IF(AND($P189&gt;=8,$P189&lt;=8.4),"B+","")&amp;IF(AND($P189&gt;=7,$P189&lt;=7.9),"B","")&amp;IF(AND($P189&gt;=6.5,$P189&lt;=6.9),"C+","")&amp;IF(AND($P189&gt;=5.5,$P189&lt;=6.4),"C","")&amp;IF(AND($P189&gt;=5,$P189&lt;=5.4),"D+","")&amp;IF(AND($P189&gt;=4,$P189&lt;=4.9),"D","")&amp;IF(AND($P189&lt;4),"F","")</f>
        <v>B</v>
      </c>
      <c r="R189" s="29" t="str">
        <f>IF($P189&lt;4,"Kém",IF(AND($P189&gt;=4,$P189&lt;=5.4),"Trung bình yếu",IF(AND($P189&gt;=5.5,$P189&lt;=6.9),"Trung bình",IF(AND($P189&gt;=7,$P189&lt;=8.4),"Khá",IF(AND($P189&gt;=8.5,$P189&lt;=10),"Giỏi","")))))</f>
        <v>Khá</v>
      </c>
      <c r="S189" s="30" t="str">
        <f>IF(OR($G189=0,$H189=0,$I189=0,$J189=0),"Không đủ ĐKDT",IF(AND(O189=0,P189&gt;=4),"Không đạt",IF(O189="V", "Vắng", IF(O189="DC", "Đình chỉ thi",IF(O189="H", "Vắng có phép","")))))</f>
        <v/>
      </c>
      <c r="T189" s="31" t="str">
        <f t="array" ref="T189">IFERROR(VLOOKUP($C189&amp;$U189,CHOOSE({1,2},Data!$A$2:$A$5146&amp;Data!$B$2:$B$5146,Data!$C$2:$C$5146),2,0),"")</f>
        <v>G2-A2</v>
      </c>
      <c r="U189" s="72" t="s">
        <v>3272</v>
      </c>
      <c r="V189" s="3" t="str">
        <f>IFERROR(LEFT($U189,LEN($U189)-3),"")</f>
        <v>ELE1319</v>
      </c>
      <c r="W189" s="3" t="str">
        <f>IFERROR(RIGHT($U189,2),"")</f>
        <v>12</v>
      </c>
      <c r="X189" s="53" t="str">
        <f>IF(S189="Không đủ ĐKDT","Học lại",IF(S189="Đình chỉ thi","Học lại",IF(AND(MID(F189,2,2)&lt;"12",S189="Vắng"),"Thi lại",IF(S189="Vắng có phép", "Thi lại",IF(AND((MID(F189,2,2)&lt;"12"),P189&lt;4.5),"Thi lại",IF(AND((MID(F189,2,2)&lt;"19"),P189&lt;4),"Học lại",IF(AND((MID(F189,2,2)&gt;"18"),P189&lt;4),"Thi lại",IF(AND(MID(F189,2,2)&gt;"18",O189=0),"Thi lại",IF(AND((MID(F189,2,2)&lt;"12"),O189=0),"Thi lại",IF(AND((MID(F189,2,2)&lt;"19"),(MID(F189,2,2)&gt;"11"),O189=0),"Học lại","Đạt"))))))))))</f>
        <v>Đạt</v>
      </c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</row>
    <row r="190" spans="1:39" ht="16.5" customHeight="1">
      <c r="A190" s="1">
        <v>181</v>
      </c>
      <c r="B190" s="21">
        <f>IF(LEN(C190=0),SUBTOTAL(3,$C$10:C190),"")</f>
        <v>181</v>
      </c>
      <c r="C190" s="22" t="s">
        <v>255</v>
      </c>
      <c r="D190" s="23" t="s">
        <v>3609</v>
      </c>
      <c r="E190" s="24" t="s">
        <v>3489</v>
      </c>
      <c r="F190" s="22" t="s">
        <v>3610</v>
      </c>
      <c r="G190" s="25" t="s">
        <v>27</v>
      </c>
      <c r="H190" s="25">
        <v>6</v>
      </c>
      <c r="I190" s="25" t="s">
        <v>27</v>
      </c>
      <c r="J190" s="25">
        <v>6</v>
      </c>
      <c r="K190" s="32"/>
      <c r="L190" s="32"/>
      <c r="M190" s="32"/>
      <c r="N190" s="90"/>
      <c r="O190" s="51">
        <v>4</v>
      </c>
      <c r="P190" s="27">
        <f>IF(O190="H","I",IF(OR(O190="DC",O190="C",O190="V"),0,ROUND(SUMPRODUCT(G190:O190,$G$9:$O$9)/100,1)))</f>
        <v>4.5999999999999996</v>
      </c>
      <c r="Q190" s="28" t="str">
        <f>IF(AND($P190&gt;=9,$P190&lt;=10),"A+","")&amp;IF(AND($P190&gt;=8.5,$P190&lt;=8.9),"A","")&amp;IF(AND($P190&gt;=8,$P190&lt;=8.4),"B+","")&amp;IF(AND($P190&gt;=7,$P190&lt;=7.9),"B","")&amp;IF(AND($P190&gt;=6.5,$P190&lt;=6.9),"C+","")&amp;IF(AND($P190&gt;=5.5,$P190&lt;=6.4),"C","")&amp;IF(AND($P190&gt;=5,$P190&lt;=5.4),"D+","")&amp;IF(AND($P190&gt;=4,$P190&lt;=4.9),"D","")&amp;IF(AND($P190&lt;4),"F","")</f>
        <v>D</v>
      </c>
      <c r="R190" s="29" t="str">
        <f>IF($P190&lt;4,"Kém",IF(AND($P190&gt;=4,$P190&lt;=5.4),"Trung bình yếu",IF(AND($P190&gt;=5.5,$P190&lt;=6.9),"Trung bình",IF(AND($P190&gt;=7,$P190&lt;=8.4),"Khá",IF(AND($P190&gt;=8.5,$P190&lt;=10),"Giỏi","")))))</f>
        <v>Trung bình yếu</v>
      </c>
      <c r="S190" s="30" t="str">
        <f>IF(OR($G190=0,$H190=0,$I190=0,$J190=0),"Không đủ ĐKDT",IF(AND(O190=0,P190&gt;=4),"Không đạt",IF(O190="V", "Vắng", IF(O190="DC", "Đình chỉ thi",IF(O190="H", "Vắng có phép","")))))</f>
        <v/>
      </c>
      <c r="T190" s="31" t="str">
        <f t="array" ref="T190">IFERROR(VLOOKUP($C190&amp;$U190,CHOOSE({1,2},Data!$A$2:$A$5146&amp;Data!$B$2:$B$5146,Data!$C$2:$C$5146),2,0),"")</f>
        <v>G2-A2</v>
      </c>
      <c r="U190" s="72" t="s">
        <v>3272</v>
      </c>
      <c r="V190" s="3" t="str">
        <f>IFERROR(LEFT($U190,LEN($U190)-3),"")</f>
        <v>ELE1319</v>
      </c>
      <c r="W190" s="3" t="str">
        <f>IFERROR(RIGHT($U190,2),"")</f>
        <v>12</v>
      </c>
      <c r="X190" s="53" t="str">
        <f>IF(S190="Không đủ ĐKDT","Học lại",IF(S190="Đình chỉ thi","Học lại",IF(AND(MID(F190,2,2)&lt;"12",S190="Vắng"),"Thi lại",IF(S190="Vắng có phép", "Thi lại",IF(AND((MID(F190,2,2)&lt;"12"),P190&lt;4.5),"Thi lại",IF(AND((MID(F190,2,2)&lt;"19"),P190&lt;4),"Học lại",IF(AND((MID(F190,2,2)&gt;"18"),P190&lt;4),"Thi lại",IF(AND(MID(F190,2,2)&gt;"18",O190=0),"Thi lại",IF(AND((MID(F190,2,2)&lt;"12"),O190=0),"Thi lại",IF(AND((MID(F190,2,2)&lt;"19"),(MID(F190,2,2)&gt;"11"),O190=0),"Học lại","Đạt"))))))))))</f>
        <v>Đạt</v>
      </c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</row>
    <row r="191" spans="1:39" ht="16.5" customHeight="1">
      <c r="A191" s="1">
        <v>182</v>
      </c>
      <c r="B191" s="21">
        <f>IF(LEN(C191=0),SUBTOTAL(3,$C$10:C191),"")</f>
        <v>182</v>
      </c>
      <c r="C191" s="22" t="s">
        <v>319</v>
      </c>
      <c r="D191" s="23" t="s">
        <v>3509</v>
      </c>
      <c r="E191" s="24" t="s">
        <v>3489</v>
      </c>
      <c r="F191" s="22" t="s">
        <v>3602</v>
      </c>
      <c r="G191" s="25" t="s">
        <v>27</v>
      </c>
      <c r="H191" s="25">
        <v>7</v>
      </c>
      <c r="I191" s="25" t="s">
        <v>27</v>
      </c>
      <c r="J191" s="25">
        <v>7</v>
      </c>
      <c r="K191" s="32"/>
      <c r="L191" s="32"/>
      <c r="M191" s="32"/>
      <c r="N191" s="90"/>
      <c r="O191" s="51">
        <v>6.5</v>
      </c>
      <c r="P191" s="27">
        <f>IF(O191="H","I",IF(OR(O191="DC",O191="C",O191="V"),0,ROUND(SUMPRODUCT(G191:O191,$G$9:$O$9)/100,1)))</f>
        <v>6.7</v>
      </c>
      <c r="Q191" s="28" t="str">
        <f>IF(AND($P191&gt;=9,$P191&lt;=10),"A+","")&amp;IF(AND($P191&gt;=8.5,$P191&lt;=8.9),"A","")&amp;IF(AND($P191&gt;=8,$P191&lt;=8.4),"B+","")&amp;IF(AND($P191&gt;=7,$P191&lt;=7.9),"B","")&amp;IF(AND($P191&gt;=6.5,$P191&lt;=6.9),"C+","")&amp;IF(AND($P191&gt;=5.5,$P191&lt;=6.4),"C","")&amp;IF(AND($P191&gt;=5,$P191&lt;=5.4),"D+","")&amp;IF(AND($P191&gt;=4,$P191&lt;=4.9),"D","")&amp;IF(AND($P191&lt;4),"F","")</f>
        <v>C+</v>
      </c>
      <c r="R191" s="29" t="str">
        <f>IF($P191&lt;4,"Kém",IF(AND($P191&gt;=4,$P191&lt;=5.4),"Trung bình yếu",IF(AND($P191&gt;=5.5,$P191&lt;=6.9),"Trung bình",IF(AND($P191&gt;=7,$P191&lt;=8.4),"Khá",IF(AND($P191&gt;=8.5,$P191&lt;=10),"Giỏi","")))))</f>
        <v>Trung bình</v>
      </c>
      <c r="S191" s="30" t="str">
        <f>IF(OR($G191=0,$H191=0,$I191=0,$J191=0),"Không đủ ĐKDT",IF(AND(O191=0,P191&gt;=4),"Không đạt",IF(O191="V", "Vắng", IF(O191="DC", "Đình chỉ thi",IF(O191="H", "Vắng có phép","")))))</f>
        <v/>
      </c>
      <c r="T191" s="31" t="str">
        <f t="array" ref="T191">IFERROR(VLOOKUP($C191&amp;$U191,CHOOSE({1,2},Data!$A$2:$A$5146&amp;Data!$B$2:$B$5146,Data!$C$2:$C$5146),2,0),"")</f>
        <v>G2-A2</v>
      </c>
      <c r="U191" s="72" t="s">
        <v>3272</v>
      </c>
      <c r="V191" s="3" t="str">
        <f>IFERROR(LEFT($U191,LEN($U191)-3),"")</f>
        <v>ELE1319</v>
      </c>
      <c r="W191" s="3" t="str">
        <f>IFERROR(RIGHT($U191,2),"")</f>
        <v>12</v>
      </c>
      <c r="X191" s="53" t="str">
        <f>IF(S191="Không đủ ĐKDT","Học lại",IF(S191="Đình chỉ thi","Học lại",IF(AND(MID(F191,2,2)&lt;"12",S191="Vắng"),"Thi lại",IF(S191="Vắng có phép", "Thi lại",IF(AND((MID(F191,2,2)&lt;"12"),P191&lt;4.5),"Thi lại",IF(AND((MID(F191,2,2)&lt;"19"),P191&lt;4),"Học lại",IF(AND((MID(F191,2,2)&gt;"18"),P191&lt;4),"Thi lại",IF(AND(MID(F191,2,2)&gt;"18",O191=0),"Thi lại",IF(AND((MID(F191,2,2)&lt;"12"),O191=0),"Thi lại",IF(AND((MID(F191,2,2)&lt;"19"),(MID(F191,2,2)&gt;"11"),O191=0),"Học lại","Đạt"))))))))))</f>
        <v>Đạt</v>
      </c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</row>
    <row r="192" spans="1:39" ht="16.5" customHeight="1">
      <c r="A192" s="1">
        <v>183</v>
      </c>
      <c r="B192" s="21">
        <f>IF(LEN(C192=0),SUBTOTAL(3,$C$10:C192),"")</f>
        <v>183</v>
      </c>
      <c r="C192" s="22" t="s">
        <v>320</v>
      </c>
      <c r="D192" s="23" t="s">
        <v>3611</v>
      </c>
      <c r="E192" s="24" t="s">
        <v>3388</v>
      </c>
      <c r="F192" s="22" t="s">
        <v>3602</v>
      </c>
      <c r="G192" s="25" t="s">
        <v>27</v>
      </c>
      <c r="H192" s="25">
        <v>7</v>
      </c>
      <c r="I192" s="25" t="s">
        <v>27</v>
      </c>
      <c r="J192" s="25">
        <v>7</v>
      </c>
      <c r="K192" s="32"/>
      <c r="L192" s="32"/>
      <c r="M192" s="32"/>
      <c r="N192" s="90"/>
      <c r="O192" s="51">
        <v>7</v>
      </c>
      <c r="P192" s="27">
        <f>IF(O192="H","I",IF(OR(O192="DC",O192="C",O192="V"),0,ROUND(SUMPRODUCT(G192:O192,$G$9:$O$9)/100,1)))</f>
        <v>7</v>
      </c>
      <c r="Q192" s="28" t="str">
        <f>IF(AND($P192&gt;=9,$P192&lt;=10),"A+","")&amp;IF(AND($P192&gt;=8.5,$P192&lt;=8.9),"A","")&amp;IF(AND($P192&gt;=8,$P192&lt;=8.4),"B+","")&amp;IF(AND($P192&gt;=7,$P192&lt;=7.9),"B","")&amp;IF(AND($P192&gt;=6.5,$P192&lt;=6.9),"C+","")&amp;IF(AND($P192&gt;=5.5,$P192&lt;=6.4),"C","")&amp;IF(AND($P192&gt;=5,$P192&lt;=5.4),"D+","")&amp;IF(AND($P192&gt;=4,$P192&lt;=4.9),"D","")&amp;IF(AND($P192&lt;4),"F","")</f>
        <v>B</v>
      </c>
      <c r="R192" s="29" t="str">
        <f>IF($P192&lt;4,"Kém",IF(AND($P192&gt;=4,$P192&lt;=5.4),"Trung bình yếu",IF(AND($P192&gt;=5.5,$P192&lt;=6.9),"Trung bình",IF(AND($P192&gt;=7,$P192&lt;=8.4),"Khá",IF(AND($P192&gt;=8.5,$P192&lt;=10),"Giỏi","")))))</f>
        <v>Khá</v>
      </c>
      <c r="S192" s="30" t="str">
        <f>IF(OR($G192=0,$H192=0,$I192=0,$J192=0),"Không đủ ĐKDT",IF(AND(O192=0,P192&gt;=4),"Không đạt",IF(O192="V", "Vắng", IF(O192="DC", "Đình chỉ thi",IF(O192="H", "Vắng có phép","")))))</f>
        <v/>
      </c>
      <c r="T192" s="31" t="str">
        <f t="array" ref="T192">IFERROR(VLOOKUP($C192&amp;$U192,CHOOSE({1,2},Data!$A$2:$A$5146&amp;Data!$B$2:$B$5146,Data!$C$2:$C$5146),2,0),"")</f>
        <v>G2-A2</v>
      </c>
      <c r="U192" s="72" t="s">
        <v>3272</v>
      </c>
      <c r="V192" s="3" t="str">
        <f>IFERROR(LEFT($U192,LEN($U192)-3),"")</f>
        <v>ELE1319</v>
      </c>
      <c r="W192" s="3" t="str">
        <f>IFERROR(RIGHT($U192,2),"")</f>
        <v>12</v>
      </c>
      <c r="X192" s="53" t="str">
        <f>IF(S192="Không đủ ĐKDT","Học lại",IF(S192="Đình chỉ thi","Học lại",IF(AND(MID(F192,2,2)&lt;"12",S192="Vắng"),"Thi lại",IF(S192="Vắng có phép", "Thi lại",IF(AND((MID(F192,2,2)&lt;"12"),P192&lt;4.5),"Thi lại",IF(AND((MID(F192,2,2)&lt;"19"),P192&lt;4),"Học lại",IF(AND((MID(F192,2,2)&gt;"18"),P192&lt;4),"Thi lại",IF(AND(MID(F192,2,2)&gt;"18",O192=0),"Thi lại",IF(AND((MID(F192,2,2)&lt;"12"),O192=0),"Thi lại",IF(AND((MID(F192,2,2)&lt;"19"),(MID(F192,2,2)&gt;"11"),O192=0),"Học lại","Đạt"))))))))))</f>
        <v>Đạt</v>
      </c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</row>
    <row r="193" spans="1:39" ht="16.5" customHeight="1">
      <c r="A193" s="1">
        <v>184</v>
      </c>
      <c r="B193" s="21">
        <f>IF(LEN(C193=0),SUBTOTAL(3,$C$10:C193),"")</f>
        <v>184</v>
      </c>
      <c r="C193" s="22" t="s">
        <v>1771</v>
      </c>
      <c r="D193" s="23" t="s">
        <v>3612</v>
      </c>
      <c r="E193" s="24" t="s">
        <v>3494</v>
      </c>
      <c r="F193" s="22" t="s">
        <v>3602</v>
      </c>
      <c r="G193" s="25" t="s">
        <v>27</v>
      </c>
      <c r="H193" s="25">
        <v>7</v>
      </c>
      <c r="I193" s="25" t="s">
        <v>27</v>
      </c>
      <c r="J193" s="25">
        <v>7</v>
      </c>
      <c r="K193" s="32"/>
      <c r="L193" s="32"/>
      <c r="M193" s="32"/>
      <c r="N193" s="90"/>
      <c r="O193" s="51">
        <v>7</v>
      </c>
      <c r="P193" s="27">
        <f>IF(O193="H","I",IF(OR(O193="DC",O193="C",O193="V"),0,ROUND(SUMPRODUCT(G193:O193,$G$9:$O$9)/100,1)))</f>
        <v>7</v>
      </c>
      <c r="Q193" s="28" t="str">
        <f>IF(AND($P193&gt;=9,$P193&lt;=10),"A+","")&amp;IF(AND($P193&gt;=8.5,$P193&lt;=8.9),"A","")&amp;IF(AND($P193&gt;=8,$P193&lt;=8.4),"B+","")&amp;IF(AND($P193&gt;=7,$P193&lt;=7.9),"B","")&amp;IF(AND($P193&gt;=6.5,$P193&lt;=6.9),"C+","")&amp;IF(AND($P193&gt;=5.5,$P193&lt;=6.4),"C","")&amp;IF(AND($P193&gt;=5,$P193&lt;=5.4),"D+","")&amp;IF(AND($P193&gt;=4,$P193&lt;=4.9),"D","")&amp;IF(AND($P193&lt;4),"F","")</f>
        <v>B</v>
      </c>
      <c r="R193" s="29" t="str">
        <f>IF($P193&lt;4,"Kém",IF(AND($P193&gt;=4,$P193&lt;=5.4),"Trung bình yếu",IF(AND($P193&gt;=5.5,$P193&lt;=6.9),"Trung bình",IF(AND($P193&gt;=7,$P193&lt;=8.4),"Khá",IF(AND($P193&gt;=8.5,$P193&lt;=10),"Giỏi","")))))</f>
        <v>Khá</v>
      </c>
      <c r="S193" s="30" t="str">
        <f>IF(OR($G193=0,$H193=0,$I193=0,$J193=0),"Không đủ ĐKDT",IF(AND(O193=0,P193&gt;=4),"Không đạt",IF(O193="V", "Vắng", IF(O193="DC", "Đình chỉ thi",IF(O193="H", "Vắng có phép","")))))</f>
        <v/>
      </c>
      <c r="T193" s="31" t="str">
        <f t="array" ref="T193">IFERROR(VLOOKUP($C193&amp;$U193,CHOOSE({1,2},Data!$A$2:$A$5146&amp;Data!$B$2:$B$5146,Data!$C$2:$C$5146),2,0),"")</f>
        <v>G2-A2</v>
      </c>
      <c r="U193" s="72" t="s">
        <v>3272</v>
      </c>
      <c r="V193" s="3" t="str">
        <f>IFERROR(LEFT($U193,LEN($U193)-3),"")</f>
        <v>ELE1319</v>
      </c>
      <c r="W193" s="3" t="str">
        <f>IFERROR(RIGHT($U193,2),"")</f>
        <v>12</v>
      </c>
      <c r="X193" s="53" t="str">
        <f>IF(S193="Không đủ ĐKDT","Học lại",IF(S193="Đình chỉ thi","Học lại",IF(AND(MID(F193,2,2)&lt;"12",S193="Vắng"),"Thi lại",IF(S193="Vắng có phép", "Thi lại",IF(AND((MID(F193,2,2)&lt;"12"),P193&lt;4.5),"Thi lại",IF(AND((MID(F193,2,2)&lt;"19"),P193&lt;4),"Học lại",IF(AND((MID(F193,2,2)&gt;"18"),P193&lt;4),"Thi lại",IF(AND(MID(F193,2,2)&gt;"18",O193=0),"Thi lại",IF(AND((MID(F193,2,2)&lt;"12"),O193=0),"Thi lại",IF(AND((MID(F193,2,2)&lt;"19"),(MID(F193,2,2)&gt;"11"),O193=0),"Học lại","Đạt"))))))))))</f>
        <v>Đạt</v>
      </c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</row>
    <row r="194" spans="1:39" ht="16.5" customHeight="1">
      <c r="A194" s="1">
        <v>185</v>
      </c>
      <c r="B194" s="21">
        <f>IF(LEN(C194=0),SUBTOTAL(3,$C$10:C194),"")</f>
        <v>185</v>
      </c>
      <c r="C194" s="22" t="s">
        <v>1772</v>
      </c>
      <c r="D194" s="23" t="s">
        <v>3613</v>
      </c>
      <c r="E194" s="24" t="s">
        <v>3496</v>
      </c>
      <c r="F194" s="22" t="s">
        <v>3602</v>
      </c>
      <c r="G194" s="25" t="s">
        <v>27</v>
      </c>
      <c r="H194" s="25">
        <v>8</v>
      </c>
      <c r="I194" s="25" t="s">
        <v>27</v>
      </c>
      <c r="J194" s="25">
        <v>8</v>
      </c>
      <c r="K194" s="32"/>
      <c r="L194" s="32"/>
      <c r="M194" s="32"/>
      <c r="N194" s="90"/>
      <c r="O194" s="51">
        <v>9</v>
      </c>
      <c r="P194" s="27">
        <f>IF(O194="H","I",IF(OR(O194="DC",O194="C",O194="V"),0,ROUND(SUMPRODUCT(G194:O194,$G$9:$O$9)/100,1)))</f>
        <v>8.6999999999999993</v>
      </c>
      <c r="Q194" s="28" t="str">
        <f>IF(AND($P194&gt;=9,$P194&lt;=10),"A+","")&amp;IF(AND($P194&gt;=8.5,$P194&lt;=8.9),"A","")&amp;IF(AND($P194&gt;=8,$P194&lt;=8.4),"B+","")&amp;IF(AND($P194&gt;=7,$P194&lt;=7.9),"B","")&amp;IF(AND($P194&gt;=6.5,$P194&lt;=6.9),"C+","")&amp;IF(AND($P194&gt;=5.5,$P194&lt;=6.4),"C","")&amp;IF(AND($P194&gt;=5,$P194&lt;=5.4),"D+","")&amp;IF(AND($P194&gt;=4,$P194&lt;=4.9),"D","")&amp;IF(AND($P194&lt;4),"F","")</f>
        <v>A</v>
      </c>
      <c r="R194" s="29" t="str">
        <f>IF($P194&lt;4,"Kém",IF(AND($P194&gt;=4,$P194&lt;=5.4),"Trung bình yếu",IF(AND($P194&gt;=5.5,$P194&lt;=6.9),"Trung bình",IF(AND($P194&gt;=7,$P194&lt;=8.4),"Khá",IF(AND($P194&gt;=8.5,$P194&lt;=10),"Giỏi","")))))</f>
        <v>Giỏi</v>
      </c>
      <c r="S194" s="30" t="str">
        <f>IF(OR($G194=0,$H194=0,$I194=0,$J194=0),"Không đủ ĐKDT",IF(AND(O194=0,P194&gt;=4),"Không đạt",IF(O194="V", "Vắng", IF(O194="DC", "Đình chỉ thi",IF(O194="H", "Vắng có phép","")))))</f>
        <v/>
      </c>
      <c r="T194" s="31" t="str">
        <f t="array" ref="T194">IFERROR(VLOOKUP($C194&amp;$U194,CHOOSE({1,2},Data!$A$2:$A$5146&amp;Data!$B$2:$B$5146,Data!$C$2:$C$5146),2,0),"")</f>
        <v>G2-A2</v>
      </c>
      <c r="U194" s="72" t="s">
        <v>3272</v>
      </c>
      <c r="V194" s="3" t="str">
        <f>IFERROR(LEFT($U194,LEN($U194)-3),"")</f>
        <v>ELE1319</v>
      </c>
      <c r="W194" s="3" t="str">
        <f>IFERROR(RIGHT($U194,2),"")</f>
        <v>12</v>
      </c>
      <c r="X194" s="53" t="str">
        <f>IF(S194="Không đủ ĐKDT","Học lại",IF(S194="Đình chỉ thi","Học lại",IF(AND(MID(F194,2,2)&lt;"12",S194="Vắng"),"Thi lại",IF(S194="Vắng có phép", "Thi lại",IF(AND((MID(F194,2,2)&lt;"12"),P194&lt;4.5),"Thi lại",IF(AND((MID(F194,2,2)&lt;"19"),P194&lt;4),"Học lại",IF(AND((MID(F194,2,2)&gt;"18"),P194&lt;4),"Thi lại",IF(AND(MID(F194,2,2)&gt;"18",O194=0),"Thi lại",IF(AND((MID(F194,2,2)&lt;"12"),O194=0),"Thi lại",IF(AND((MID(F194,2,2)&lt;"19"),(MID(F194,2,2)&gt;"11"),O194=0),"Học lại","Đạt"))))))))))</f>
        <v>Đạt</v>
      </c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</row>
    <row r="195" spans="1:39" ht="16.5" customHeight="1">
      <c r="A195" s="1">
        <v>186</v>
      </c>
      <c r="B195" s="21">
        <f>IF(LEN(C195=0),SUBTOTAL(3,$C$10:C195),"")</f>
        <v>186</v>
      </c>
      <c r="C195" s="22" t="s">
        <v>321</v>
      </c>
      <c r="D195" s="23" t="s">
        <v>3581</v>
      </c>
      <c r="E195" s="24" t="s">
        <v>3614</v>
      </c>
      <c r="F195" s="22" t="s">
        <v>3602</v>
      </c>
      <c r="G195" s="25" t="s">
        <v>27</v>
      </c>
      <c r="H195" s="25">
        <v>9</v>
      </c>
      <c r="I195" s="25" t="s">
        <v>27</v>
      </c>
      <c r="J195" s="25">
        <v>10</v>
      </c>
      <c r="K195" s="32"/>
      <c r="L195" s="32"/>
      <c r="M195" s="32"/>
      <c r="N195" s="90"/>
      <c r="O195" s="51">
        <v>9</v>
      </c>
      <c r="P195" s="27">
        <f>IF(O195="H","I",IF(OR(O195="DC",O195="C",O195="V"),0,ROUND(SUMPRODUCT(G195:O195,$G$9:$O$9)/100,1)))</f>
        <v>9.1</v>
      </c>
      <c r="Q195" s="28" t="str">
        <f>IF(AND($P195&gt;=9,$P195&lt;=10),"A+","")&amp;IF(AND($P195&gt;=8.5,$P195&lt;=8.9),"A","")&amp;IF(AND($P195&gt;=8,$P195&lt;=8.4),"B+","")&amp;IF(AND($P195&gt;=7,$P195&lt;=7.9),"B","")&amp;IF(AND($P195&gt;=6.5,$P195&lt;=6.9),"C+","")&amp;IF(AND($P195&gt;=5.5,$P195&lt;=6.4),"C","")&amp;IF(AND($P195&gt;=5,$P195&lt;=5.4),"D+","")&amp;IF(AND($P195&gt;=4,$P195&lt;=4.9),"D","")&amp;IF(AND($P195&lt;4),"F","")</f>
        <v>A+</v>
      </c>
      <c r="R195" s="29" t="str">
        <f>IF($P195&lt;4,"Kém",IF(AND($P195&gt;=4,$P195&lt;=5.4),"Trung bình yếu",IF(AND($P195&gt;=5.5,$P195&lt;=6.9),"Trung bình",IF(AND($P195&gt;=7,$P195&lt;=8.4),"Khá",IF(AND($P195&gt;=8.5,$P195&lt;=10),"Giỏi","")))))</f>
        <v>Giỏi</v>
      </c>
      <c r="S195" s="30" t="str">
        <f>IF(OR($G195=0,$H195=0,$I195=0,$J195=0),"Không đủ ĐKDT",IF(AND(O195=0,P195&gt;=4),"Không đạt",IF(O195="V", "Vắng", IF(O195="DC", "Đình chỉ thi",IF(O195="H", "Vắng có phép","")))))</f>
        <v/>
      </c>
      <c r="T195" s="31" t="str">
        <f t="array" ref="T195">IFERROR(VLOOKUP($C195&amp;$U195,CHOOSE({1,2},Data!$A$2:$A$5146&amp;Data!$B$2:$B$5146,Data!$C$2:$C$5146),2,0),"")</f>
        <v>G2-A2</v>
      </c>
      <c r="U195" s="72" t="s">
        <v>3272</v>
      </c>
      <c r="V195" s="3" t="str">
        <f>IFERROR(LEFT($U195,LEN($U195)-3),"")</f>
        <v>ELE1319</v>
      </c>
      <c r="W195" s="3" t="str">
        <f>IFERROR(RIGHT($U195,2),"")</f>
        <v>12</v>
      </c>
      <c r="X195" s="53" t="str">
        <f>IF(S195="Không đủ ĐKDT","Học lại",IF(S195="Đình chỉ thi","Học lại",IF(AND(MID(F195,2,2)&lt;"12",S195="Vắng"),"Thi lại",IF(S195="Vắng có phép", "Thi lại",IF(AND((MID(F195,2,2)&lt;"12"),P195&lt;4.5),"Thi lại",IF(AND((MID(F195,2,2)&lt;"19"),P195&lt;4),"Học lại",IF(AND((MID(F195,2,2)&gt;"18"),P195&lt;4),"Thi lại",IF(AND(MID(F195,2,2)&gt;"18",O195=0),"Thi lại",IF(AND((MID(F195,2,2)&lt;"12"),O195=0),"Thi lại",IF(AND((MID(F195,2,2)&lt;"19"),(MID(F195,2,2)&gt;"11"),O195=0),"Học lại","Đạt"))))))))))</f>
        <v>Đạt</v>
      </c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</row>
    <row r="196" spans="1:39" ht="16.5" customHeight="1">
      <c r="A196" s="1">
        <v>187</v>
      </c>
      <c r="B196" s="21">
        <f>IF(LEN(C196=0),SUBTOTAL(3,$C$10:C196),"")</f>
        <v>187</v>
      </c>
      <c r="C196" s="22" t="s">
        <v>322</v>
      </c>
      <c r="D196" s="23" t="s">
        <v>3615</v>
      </c>
      <c r="E196" s="24" t="s">
        <v>3576</v>
      </c>
      <c r="F196" s="22" t="s">
        <v>3602</v>
      </c>
      <c r="G196" s="25" t="s">
        <v>27</v>
      </c>
      <c r="H196" s="25">
        <v>8</v>
      </c>
      <c r="I196" s="25" t="s">
        <v>27</v>
      </c>
      <c r="J196" s="25">
        <v>8</v>
      </c>
      <c r="K196" s="32"/>
      <c r="L196" s="32"/>
      <c r="M196" s="32"/>
      <c r="N196" s="90"/>
      <c r="O196" s="51">
        <v>2</v>
      </c>
      <c r="P196" s="27">
        <f>IF(O196="H","I",IF(OR(O196="DC",O196="C",O196="V"),0,ROUND(SUMPRODUCT(G196:O196,$G$9:$O$9)/100,1)))</f>
        <v>3.8</v>
      </c>
      <c r="Q196" s="28" t="str">
        <f>IF(AND($P196&gt;=9,$P196&lt;=10),"A+","")&amp;IF(AND($P196&gt;=8.5,$P196&lt;=8.9),"A","")&amp;IF(AND($P196&gt;=8,$P196&lt;=8.4),"B+","")&amp;IF(AND($P196&gt;=7,$P196&lt;=7.9),"B","")&amp;IF(AND($P196&gt;=6.5,$P196&lt;=6.9),"C+","")&amp;IF(AND($P196&gt;=5.5,$P196&lt;=6.4),"C","")&amp;IF(AND($P196&gt;=5,$P196&lt;=5.4),"D+","")&amp;IF(AND($P196&gt;=4,$P196&lt;=4.9),"D","")&amp;IF(AND($P196&lt;4),"F","")</f>
        <v>F</v>
      </c>
      <c r="R196" s="29" t="str">
        <f>IF($P196&lt;4,"Kém",IF(AND($P196&gt;=4,$P196&lt;=5.4),"Trung bình yếu",IF(AND($P196&gt;=5.5,$P196&lt;=6.9),"Trung bình",IF(AND($P196&gt;=7,$P196&lt;=8.4),"Khá",IF(AND($P196&gt;=8.5,$P196&lt;=10),"Giỏi","")))))</f>
        <v>Kém</v>
      </c>
      <c r="S196" s="30" t="str">
        <f>IF(OR($G196=0,$H196=0,$I196=0,$J196=0),"Không đủ ĐKDT",IF(AND(O196=0,P196&gt;=4),"Không đạt",IF(O196="V", "Vắng", IF(O196="DC", "Đình chỉ thi",IF(O196="H", "Vắng có phép","")))))</f>
        <v/>
      </c>
      <c r="T196" s="31" t="str">
        <f t="array" ref="T196">IFERROR(VLOOKUP($C196&amp;$U196,CHOOSE({1,2},Data!$A$2:$A$5146&amp;Data!$B$2:$B$5146,Data!$C$2:$C$5146),2,0),"")</f>
        <v>G2-A2</v>
      </c>
      <c r="U196" s="72" t="s">
        <v>3272</v>
      </c>
      <c r="V196" s="3" t="str">
        <f>IFERROR(LEFT($U196,LEN($U196)-3),"")</f>
        <v>ELE1319</v>
      </c>
      <c r="W196" s="3" t="str">
        <f>IFERROR(RIGHT($U196,2),"")</f>
        <v>12</v>
      </c>
      <c r="X196" s="53" t="str">
        <f>IF(S196="Không đủ ĐKDT","Học lại",IF(S196="Đình chỉ thi","Học lại",IF(AND(MID(F196,2,2)&lt;"12",S196="Vắng"),"Thi lại",IF(S196="Vắng có phép", "Thi lại",IF(AND((MID(F196,2,2)&lt;"12"),P196&lt;4.5),"Thi lại",IF(AND((MID(F196,2,2)&lt;"19"),P196&lt;4),"Học lại",IF(AND((MID(F196,2,2)&gt;"18"),P196&lt;4),"Thi lại",IF(AND(MID(F196,2,2)&gt;"18",O196=0),"Thi lại",IF(AND((MID(F196,2,2)&lt;"12"),O196=0),"Thi lại",IF(AND((MID(F196,2,2)&lt;"19"),(MID(F196,2,2)&gt;"11"),O196=0),"Học lại","Đạt"))))))))))</f>
        <v>Học lại</v>
      </c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</row>
    <row r="197" spans="1:39" ht="16.5" customHeight="1">
      <c r="A197" s="1">
        <v>188</v>
      </c>
      <c r="B197" s="21">
        <f>IF(LEN(C197=0),SUBTOTAL(3,$C$10:C197),"")</f>
        <v>188</v>
      </c>
      <c r="C197" s="22" t="s">
        <v>1773</v>
      </c>
      <c r="D197" s="23" t="s">
        <v>3616</v>
      </c>
      <c r="E197" s="24" t="s">
        <v>3402</v>
      </c>
      <c r="F197" s="22" t="s">
        <v>3602</v>
      </c>
      <c r="G197" s="25" t="s">
        <v>27</v>
      </c>
      <c r="H197" s="25">
        <v>8</v>
      </c>
      <c r="I197" s="25" t="s">
        <v>27</v>
      </c>
      <c r="J197" s="25">
        <v>8</v>
      </c>
      <c r="K197" s="32"/>
      <c r="L197" s="32"/>
      <c r="M197" s="32"/>
      <c r="N197" s="90"/>
      <c r="O197" s="51">
        <v>8</v>
      </c>
      <c r="P197" s="27">
        <f>IF(O197="H","I",IF(OR(O197="DC",O197="C",O197="V"),0,ROUND(SUMPRODUCT(G197:O197,$G$9:$O$9)/100,1)))</f>
        <v>8</v>
      </c>
      <c r="Q197" s="28" t="str">
        <f>IF(AND($P197&gt;=9,$P197&lt;=10),"A+","")&amp;IF(AND($P197&gt;=8.5,$P197&lt;=8.9),"A","")&amp;IF(AND($P197&gt;=8,$P197&lt;=8.4),"B+","")&amp;IF(AND($P197&gt;=7,$P197&lt;=7.9),"B","")&amp;IF(AND($P197&gt;=6.5,$P197&lt;=6.9),"C+","")&amp;IF(AND($P197&gt;=5.5,$P197&lt;=6.4),"C","")&amp;IF(AND($P197&gt;=5,$P197&lt;=5.4),"D+","")&amp;IF(AND($P197&gt;=4,$P197&lt;=4.9),"D","")&amp;IF(AND($P197&lt;4),"F","")</f>
        <v>B+</v>
      </c>
      <c r="R197" s="29" t="str">
        <f>IF($P197&lt;4,"Kém",IF(AND($P197&gt;=4,$P197&lt;=5.4),"Trung bình yếu",IF(AND($P197&gt;=5.5,$P197&lt;=6.9),"Trung bình",IF(AND($P197&gt;=7,$P197&lt;=8.4),"Khá",IF(AND($P197&gt;=8.5,$P197&lt;=10),"Giỏi","")))))</f>
        <v>Khá</v>
      </c>
      <c r="S197" s="30" t="str">
        <f>IF(OR($G197=0,$H197=0,$I197=0,$J197=0),"Không đủ ĐKDT",IF(AND(O197=0,P197&gt;=4),"Không đạt",IF(O197="V", "Vắng", IF(O197="DC", "Đình chỉ thi",IF(O197="H", "Vắng có phép","")))))</f>
        <v/>
      </c>
      <c r="T197" s="31" t="str">
        <f t="array" ref="T197">IFERROR(VLOOKUP($C197&amp;$U197,CHOOSE({1,2},Data!$A$2:$A$5146&amp;Data!$B$2:$B$5146,Data!$C$2:$C$5146),2,0),"")</f>
        <v>G2-A2</v>
      </c>
      <c r="U197" s="72" t="s">
        <v>3272</v>
      </c>
      <c r="V197" s="3" t="str">
        <f>IFERROR(LEFT($U197,LEN($U197)-3),"")</f>
        <v>ELE1319</v>
      </c>
      <c r="W197" s="3" t="str">
        <f>IFERROR(RIGHT($U197,2),"")</f>
        <v>12</v>
      </c>
      <c r="X197" s="53" t="str">
        <f>IF(S197="Không đủ ĐKDT","Học lại",IF(S197="Đình chỉ thi","Học lại",IF(AND(MID(F197,2,2)&lt;"12",S197="Vắng"),"Thi lại",IF(S197="Vắng có phép", "Thi lại",IF(AND((MID(F197,2,2)&lt;"12"),P197&lt;4.5),"Thi lại",IF(AND((MID(F197,2,2)&lt;"19"),P197&lt;4),"Học lại",IF(AND((MID(F197,2,2)&gt;"18"),P197&lt;4),"Thi lại",IF(AND(MID(F197,2,2)&gt;"18",O197=0),"Thi lại",IF(AND((MID(F197,2,2)&lt;"12"),O197=0),"Thi lại",IF(AND((MID(F197,2,2)&lt;"19"),(MID(F197,2,2)&gt;"11"),O197=0),"Học lại","Đạt"))))))))))</f>
        <v>Đạt</v>
      </c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</row>
    <row r="198" spans="1:39" ht="16.5" customHeight="1">
      <c r="A198" s="1">
        <v>189</v>
      </c>
      <c r="B198" s="21">
        <f>IF(LEN(C198=0),SUBTOTAL(3,$C$10:C198),"")</f>
        <v>189</v>
      </c>
      <c r="C198" s="22" t="s">
        <v>323</v>
      </c>
      <c r="D198" s="23" t="s">
        <v>3617</v>
      </c>
      <c r="E198" s="24" t="s">
        <v>3618</v>
      </c>
      <c r="F198" s="22" t="s">
        <v>3602</v>
      </c>
      <c r="G198" s="25" t="s">
        <v>27</v>
      </c>
      <c r="H198" s="25">
        <v>7</v>
      </c>
      <c r="I198" s="25" t="s">
        <v>27</v>
      </c>
      <c r="J198" s="25">
        <v>7</v>
      </c>
      <c r="K198" s="32"/>
      <c r="L198" s="32"/>
      <c r="M198" s="32"/>
      <c r="N198" s="90"/>
      <c r="O198" s="51">
        <v>5.5</v>
      </c>
      <c r="P198" s="27">
        <f>IF(O198="H","I",IF(OR(O198="DC",O198="C",O198="V"),0,ROUND(SUMPRODUCT(G198:O198,$G$9:$O$9)/100,1)))</f>
        <v>6</v>
      </c>
      <c r="Q198" s="28" t="str">
        <f>IF(AND($P198&gt;=9,$P198&lt;=10),"A+","")&amp;IF(AND($P198&gt;=8.5,$P198&lt;=8.9),"A","")&amp;IF(AND($P198&gt;=8,$P198&lt;=8.4),"B+","")&amp;IF(AND($P198&gt;=7,$P198&lt;=7.9),"B","")&amp;IF(AND($P198&gt;=6.5,$P198&lt;=6.9),"C+","")&amp;IF(AND($P198&gt;=5.5,$P198&lt;=6.4),"C","")&amp;IF(AND($P198&gt;=5,$P198&lt;=5.4),"D+","")&amp;IF(AND($P198&gt;=4,$P198&lt;=4.9),"D","")&amp;IF(AND($P198&lt;4),"F","")</f>
        <v>C</v>
      </c>
      <c r="R198" s="29" t="str">
        <f>IF($P198&lt;4,"Kém",IF(AND($P198&gt;=4,$P198&lt;=5.4),"Trung bình yếu",IF(AND($P198&gt;=5.5,$P198&lt;=6.9),"Trung bình",IF(AND($P198&gt;=7,$P198&lt;=8.4),"Khá",IF(AND($P198&gt;=8.5,$P198&lt;=10),"Giỏi","")))))</f>
        <v>Trung bình</v>
      </c>
      <c r="S198" s="30" t="str">
        <f>IF(OR($G198=0,$H198=0,$I198=0,$J198=0),"Không đủ ĐKDT",IF(AND(O198=0,P198&gt;=4),"Không đạt",IF(O198="V", "Vắng", IF(O198="DC", "Đình chỉ thi",IF(O198="H", "Vắng có phép","")))))</f>
        <v/>
      </c>
      <c r="T198" s="31" t="str">
        <f t="array" ref="T198">IFERROR(VLOOKUP($C198&amp;$U198,CHOOSE({1,2},Data!$A$2:$A$5146&amp;Data!$B$2:$B$5146,Data!$C$2:$C$5146),2,0),"")</f>
        <v>G2-A2</v>
      </c>
      <c r="U198" s="72" t="s">
        <v>3272</v>
      </c>
      <c r="V198" s="3" t="str">
        <f>IFERROR(LEFT($U198,LEN($U198)-3),"")</f>
        <v>ELE1319</v>
      </c>
      <c r="W198" s="3" t="str">
        <f>IFERROR(RIGHT($U198,2),"")</f>
        <v>12</v>
      </c>
      <c r="X198" s="53" t="str">
        <f>IF(S198="Không đủ ĐKDT","Học lại",IF(S198="Đình chỉ thi","Học lại",IF(AND(MID(F198,2,2)&lt;"12",S198="Vắng"),"Thi lại",IF(S198="Vắng có phép", "Thi lại",IF(AND((MID(F198,2,2)&lt;"12"),P198&lt;4.5),"Thi lại",IF(AND((MID(F198,2,2)&lt;"19"),P198&lt;4),"Học lại",IF(AND((MID(F198,2,2)&gt;"18"),P198&lt;4),"Thi lại",IF(AND(MID(F198,2,2)&gt;"18",O198=0),"Thi lại",IF(AND((MID(F198,2,2)&lt;"12"),O198=0),"Thi lại",IF(AND((MID(F198,2,2)&lt;"19"),(MID(F198,2,2)&gt;"11"),O198=0),"Học lại","Đạt"))))))))))</f>
        <v>Đạt</v>
      </c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</row>
    <row r="199" spans="1:39" ht="16.5" customHeight="1">
      <c r="A199" s="1">
        <v>190</v>
      </c>
      <c r="B199" s="21">
        <f>IF(LEN(C199=0),SUBTOTAL(3,$C$10:C199),"")</f>
        <v>190</v>
      </c>
      <c r="C199" s="22" t="s">
        <v>1774</v>
      </c>
      <c r="D199" s="23" t="s">
        <v>3619</v>
      </c>
      <c r="E199" s="24" t="s">
        <v>3406</v>
      </c>
      <c r="F199" s="22" t="s">
        <v>3602</v>
      </c>
      <c r="G199" s="25" t="s">
        <v>27</v>
      </c>
      <c r="H199" s="25">
        <v>9</v>
      </c>
      <c r="I199" s="25" t="s">
        <v>27</v>
      </c>
      <c r="J199" s="25">
        <v>8</v>
      </c>
      <c r="K199" s="32"/>
      <c r="L199" s="32"/>
      <c r="M199" s="32"/>
      <c r="N199" s="90"/>
      <c r="O199" s="51">
        <v>8</v>
      </c>
      <c r="P199" s="27">
        <f>IF(O199="H","I",IF(OR(O199="DC",O199="C",O199="V"),0,ROUND(SUMPRODUCT(G199:O199,$G$9:$O$9)/100,1)))</f>
        <v>8.1999999999999993</v>
      </c>
      <c r="Q199" s="28" t="str">
        <f>IF(AND($P199&gt;=9,$P199&lt;=10),"A+","")&amp;IF(AND($P199&gt;=8.5,$P199&lt;=8.9),"A","")&amp;IF(AND($P199&gt;=8,$P199&lt;=8.4),"B+","")&amp;IF(AND($P199&gt;=7,$P199&lt;=7.9),"B","")&amp;IF(AND($P199&gt;=6.5,$P199&lt;=6.9),"C+","")&amp;IF(AND($P199&gt;=5.5,$P199&lt;=6.4),"C","")&amp;IF(AND($P199&gt;=5,$P199&lt;=5.4),"D+","")&amp;IF(AND($P199&gt;=4,$P199&lt;=4.9),"D","")&amp;IF(AND($P199&lt;4),"F","")</f>
        <v>B+</v>
      </c>
      <c r="R199" s="29" t="str">
        <f>IF($P199&lt;4,"Kém",IF(AND($P199&gt;=4,$P199&lt;=5.4),"Trung bình yếu",IF(AND($P199&gt;=5.5,$P199&lt;=6.9),"Trung bình",IF(AND($P199&gt;=7,$P199&lt;=8.4),"Khá",IF(AND($P199&gt;=8.5,$P199&lt;=10),"Giỏi","")))))</f>
        <v>Khá</v>
      </c>
      <c r="S199" s="30" t="str">
        <f>IF(OR($G199=0,$H199=0,$I199=0,$J199=0),"Không đủ ĐKDT",IF(AND(O199=0,P199&gt;=4),"Không đạt",IF(O199="V", "Vắng", IF(O199="DC", "Đình chỉ thi",IF(O199="H", "Vắng có phép","")))))</f>
        <v/>
      </c>
      <c r="T199" s="31" t="str">
        <f t="array" ref="T199">IFERROR(VLOOKUP($C199&amp;$U199,CHOOSE({1,2},Data!$A$2:$A$5146&amp;Data!$B$2:$B$5146,Data!$C$2:$C$5146),2,0),"")</f>
        <v>G2-A2</v>
      </c>
      <c r="U199" s="72" t="s">
        <v>3272</v>
      </c>
      <c r="V199" s="3" t="str">
        <f>IFERROR(LEFT($U199,LEN($U199)-3),"")</f>
        <v>ELE1319</v>
      </c>
      <c r="W199" s="3" t="str">
        <f>IFERROR(RIGHT($U199,2),"")</f>
        <v>12</v>
      </c>
      <c r="X199" s="53" t="str">
        <f>IF(S199="Không đủ ĐKDT","Học lại",IF(S199="Đình chỉ thi","Học lại",IF(AND(MID(F199,2,2)&lt;"12",S199="Vắng"),"Thi lại",IF(S199="Vắng có phép", "Thi lại",IF(AND((MID(F199,2,2)&lt;"12"),P199&lt;4.5),"Thi lại",IF(AND((MID(F199,2,2)&lt;"19"),P199&lt;4),"Học lại",IF(AND((MID(F199,2,2)&gt;"18"),P199&lt;4),"Thi lại",IF(AND(MID(F199,2,2)&gt;"18",O199=0),"Thi lại",IF(AND((MID(F199,2,2)&lt;"12"),O199=0),"Thi lại",IF(AND((MID(F199,2,2)&lt;"19"),(MID(F199,2,2)&gt;"11"),O199=0),"Học lại","Đạt"))))))))))</f>
        <v>Đạt</v>
      </c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</row>
    <row r="200" spans="1:39" ht="16.5" customHeight="1">
      <c r="A200" s="1">
        <v>191</v>
      </c>
      <c r="B200" s="21">
        <f>IF(LEN(C200=0),SUBTOTAL(3,$C$10:C200),"")</f>
        <v>191</v>
      </c>
      <c r="C200" s="22" t="s">
        <v>158</v>
      </c>
      <c r="D200" s="23" t="s">
        <v>3503</v>
      </c>
      <c r="E200" s="24" t="s">
        <v>3406</v>
      </c>
      <c r="F200" s="22" t="s">
        <v>3602</v>
      </c>
      <c r="G200" s="25" t="s">
        <v>27</v>
      </c>
      <c r="H200" s="25">
        <v>7</v>
      </c>
      <c r="I200" s="25" t="s">
        <v>27</v>
      </c>
      <c r="J200" s="25">
        <v>7</v>
      </c>
      <c r="K200" s="32"/>
      <c r="L200" s="32"/>
      <c r="M200" s="32"/>
      <c r="N200" s="90"/>
      <c r="O200" s="51">
        <v>8</v>
      </c>
      <c r="P200" s="27">
        <f>IF(O200="H","I",IF(OR(O200="DC",O200="C",O200="V"),0,ROUND(SUMPRODUCT(G200:O200,$G$9:$O$9)/100,1)))</f>
        <v>7.7</v>
      </c>
      <c r="Q200" s="28" t="str">
        <f>IF(AND($P200&gt;=9,$P200&lt;=10),"A+","")&amp;IF(AND($P200&gt;=8.5,$P200&lt;=8.9),"A","")&amp;IF(AND($P200&gt;=8,$P200&lt;=8.4),"B+","")&amp;IF(AND($P200&gt;=7,$P200&lt;=7.9),"B","")&amp;IF(AND($P200&gt;=6.5,$P200&lt;=6.9),"C+","")&amp;IF(AND($P200&gt;=5.5,$P200&lt;=6.4),"C","")&amp;IF(AND($P200&gt;=5,$P200&lt;=5.4),"D+","")&amp;IF(AND($P200&gt;=4,$P200&lt;=4.9),"D","")&amp;IF(AND($P200&lt;4),"F","")</f>
        <v>B</v>
      </c>
      <c r="R200" s="29" t="str">
        <f>IF($P200&lt;4,"Kém",IF(AND($P200&gt;=4,$P200&lt;=5.4),"Trung bình yếu",IF(AND($P200&gt;=5.5,$P200&lt;=6.9),"Trung bình",IF(AND($P200&gt;=7,$P200&lt;=8.4),"Khá",IF(AND($P200&gt;=8.5,$P200&lt;=10),"Giỏi","")))))</f>
        <v>Khá</v>
      </c>
      <c r="S200" s="30" t="str">
        <f>IF(OR($G200=0,$H200=0,$I200=0,$J200=0),"Không đủ ĐKDT",IF(AND(O200=0,P200&gt;=4),"Không đạt",IF(O200="V", "Vắng", IF(O200="DC", "Đình chỉ thi",IF(O200="H", "Vắng có phép","")))))</f>
        <v/>
      </c>
      <c r="T200" s="31" t="str">
        <f t="array" ref="T200">IFERROR(VLOOKUP($C200&amp;$U200,CHOOSE({1,2},Data!$A$2:$A$5146&amp;Data!$B$2:$B$5146,Data!$C$2:$C$5146),2,0),"")</f>
        <v>G2-A2</v>
      </c>
      <c r="U200" s="72" t="s">
        <v>3272</v>
      </c>
      <c r="V200" s="3" t="str">
        <f>IFERROR(LEFT($U200,LEN($U200)-3),"")</f>
        <v>ELE1319</v>
      </c>
      <c r="W200" s="3" t="str">
        <f>IFERROR(RIGHT($U200,2),"")</f>
        <v>12</v>
      </c>
      <c r="X200" s="53" t="str">
        <f>IF(S200="Không đủ ĐKDT","Học lại",IF(S200="Đình chỉ thi","Học lại",IF(AND(MID(F200,2,2)&lt;"12",S200="Vắng"),"Thi lại",IF(S200="Vắng có phép", "Thi lại",IF(AND((MID(F200,2,2)&lt;"12"),P200&lt;4.5),"Thi lại",IF(AND((MID(F200,2,2)&lt;"19"),P200&lt;4),"Học lại",IF(AND((MID(F200,2,2)&gt;"18"),P200&lt;4),"Thi lại",IF(AND(MID(F200,2,2)&gt;"18",O200=0),"Thi lại",IF(AND((MID(F200,2,2)&lt;"12"),O200=0),"Thi lại",IF(AND((MID(F200,2,2)&lt;"19"),(MID(F200,2,2)&gt;"11"),O200=0),"Học lại","Đạt"))))))))))</f>
        <v>Đạt</v>
      </c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</row>
    <row r="201" spans="1:39" ht="16.5" customHeight="1">
      <c r="A201" s="1">
        <v>192</v>
      </c>
      <c r="B201" s="21">
        <f>IF(LEN(C201=0),SUBTOTAL(3,$C$10:C201),"")</f>
        <v>192</v>
      </c>
      <c r="C201" s="22" t="s">
        <v>1775</v>
      </c>
      <c r="D201" s="23" t="s">
        <v>3620</v>
      </c>
      <c r="E201" s="24" t="s">
        <v>3410</v>
      </c>
      <c r="F201" s="22" t="s">
        <v>3568</v>
      </c>
      <c r="G201" s="25" t="s">
        <v>27</v>
      </c>
      <c r="H201" s="25">
        <v>7</v>
      </c>
      <c r="I201" s="25" t="s">
        <v>27</v>
      </c>
      <c r="J201" s="25">
        <v>7</v>
      </c>
      <c r="K201" s="32"/>
      <c r="L201" s="32"/>
      <c r="M201" s="32"/>
      <c r="N201" s="90"/>
      <c r="O201" s="51">
        <v>8</v>
      </c>
      <c r="P201" s="27">
        <f>IF(O201="H","I",IF(OR(O201="DC",O201="C",O201="V"),0,ROUND(SUMPRODUCT(G201:O201,$G$9:$O$9)/100,1)))</f>
        <v>7.7</v>
      </c>
      <c r="Q201" s="28" t="str">
        <f>IF(AND($P201&gt;=9,$P201&lt;=10),"A+","")&amp;IF(AND($P201&gt;=8.5,$P201&lt;=8.9),"A","")&amp;IF(AND($P201&gt;=8,$P201&lt;=8.4),"B+","")&amp;IF(AND($P201&gt;=7,$P201&lt;=7.9),"B","")&amp;IF(AND($P201&gt;=6.5,$P201&lt;=6.9),"C+","")&amp;IF(AND($P201&gt;=5.5,$P201&lt;=6.4),"C","")&amp;IF(AND($P201&gt;=5,$P201&lt;=5.4),"D+","")&amp;IF(AND($P201&gt;=4,$P201&lt;=4.9),"D","")&amp;IF(AND($P201&lt;4),"F","")</f>
        <v>B</v>
      </c>
      <c r="R201" s="29" t="str">
        <f>IF($P201&lt;4,"Kém",IF(AND($P201&gt;=4,$P201&lt;=5.4),"Trung bình yếu",IF(AND($P201&gt;=5.5,$P201&lt;=6.9),"Trung bình",IF(AND($P201&gt;=7,$P201&lt;=8.4),"Khá",IF(AND($P201&gt;=8.5,$P201&lt;=10),"Giỏi","")))))</f>
        <v>Khá</v>
      </c>
      <c r="S201" s="30" t="str">
        <f>IF(OR($G201=0,$H201=0,$I201=0,$J201=0),"Không đủ ĐKDT",IF(AND(O201=0,P201&gt;=4),"Không đạt",IF(O201="V", "Vắng", IF(O201="DC", "Đình chỉ thi",IF(O201="H", "Vắng có phép","")))))</f>
        <v/>
      </c>
      <c r="T201" s="31" t="str">
        <f t="array" ref="T201">IFERROR(VLOOKUP($C201&amp;$U201,CHOOSE({1,2},Data!$A$2:$A$5146&amp;Data!$B$2:$B$5146,Data!$C$2:$C$5146),2,0),"")</f>
        <v>G2-A2</v>
      </c>
      <c r="U201" s="72" t="s">
        <v>3272</v>
      </c>
      <c r="V201" s="3" t="str">
        <f>IFERROR(LEFT($U201,LEN($U201)-3),"")</f>
        <v>ELE1319</v>
      </c>
      <c r="W201" s="3" t="str">
        <f>IFERROR(RIGHT($U201,2),"")</f>
        <v>12</v>
      </c>
      <c r="X201" s="53" t="str">
        <f>IF(S201="Không đủ ĐKDT","Học lại",IF(S201="Đình chỉ thi","Học lại",IF(AND(MID(F201,2,2)&lt;"12",S201="Vắng"),"Thi lại",IF(S201="Vắng có phép", "Thi lại",IF(AND((MID(F201,2,2)&lt;"12"),P201&lt;4.5),"Thi lại",IF(AND((MID(F201,2,2)&lt;"19"),P201&lt;4),"Học lại",IF(AND((MID(F201,2,2)&gt;"18"),P201&lt;4),"Thi lại",IF(AND(MID(F201,2,2)&gt;"18",O201=0),"Thi lại",IF(AND((MID(F201,2,2)&lt;"12"),O201=0),"Thi lại",IF(AND((MID(F201,2,2)&lt;"19"),(MID(F201,2,2)&gt;"11"),O201=0),"Học lại","Đạt"))))))))))</f>
        <v>Đạt</v>
      </c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</row>
    <row r="202" spans="1:39" ht="16.5" customHeight="1">
      <c r="A202" s="1">
        <v>193</v>
      </c>
      <c r="B202" s="21">
        <f>IF(LEN(C202=0),SUBTOTAL(3,$C$10:C202),"")</f>
        <v>193</v>
      </c>
      <c r="C202" s="22" t="s">
        <v>324</v>
      </c>
      <c r="D202" s="23" t="s">
        <v>3553</v>
      </c>
      <c r="E202" s="24" t="s">
        <v>3410</v>
      </c>
      <c r="F202" s="22" t="s">
        <v>3602</v>
      </c>
      <c r="G202" s="25" t="s">
        <v>27</v>
      </c>
      <c r="H202" s="25">
        <v>9</v>
      </c>
      <c r="I202" s="25" t="s">
        <v>27</v>
      </c>
      <c r="J202" s="25">
        <v>9</v>
      </c>
      <c r="K202" s="32"/>
      <c r="L202" s="32"/>
      <c r="M202" s="32"/>
      <c r="N202" s="90"/>
      <c r="O202" s="51">
        <v>6</v>
      </c>
      <c r="P202" s="27">
        <f>IF(O202="H","I",IF(OR(O202="DC",O202="C",O202="V"),0,ROUND(SUMPRODUCT(G202:O202,$G$9:$O$9)/100,1)))</f>
        <v>6.9</v>
      </c>
      <c r="Q202" s="28" t="str">
        <f>IF(AND($P202&gt;=9,$P202&lt;=10),"A+","")&amp;IF(AND($P202&gt;=8.5,$P202&lt;=8.9),"A","")&amp;IF(AND($P202&gt;=8,$P202&lt;=8.4),"B+","")&amp;IF(AND($P202&gt;=7,$P202&lt;=7.9),"B","")&amp;IF(AND($P202&gt;=6.5,$P202&lt;=6.9),"C+","")&amp;IF(AND($P202&gt;=5.5,$P202&lt;=6.4),"C","")&amp;IF(AND($P202&gt;=5,$P202&lt;=5.4),"D+","")&amp;IF(AND($P202&gt;=4,$P202&lt;=4.9),"D","")&amp;IF(AND($P202&lt;4),"F","")</f>
        <v>C+</v>
      </c>
      <c r="R202" s="29" t="str">
        <f>IF($P202&lt;4,"Kém",IF(AND($P202&gt;=4,$P202&lt;=5.4),"Trung bình yếu",IF(AND($P202&gt;=5.5,$P202&lt;=6.9),"Trung bình",IF(AND($P202&gt;=7,$P202&lt;=8.4),"Khá",IF(AND($P202&gt;=8.5,$P202&lt;=10),"Giỏi","")))))</f>
        <v>Trung bình</v>
      </c>
      <c r="S202" s="30" t="str">
        <f>IF(OR($G202=0,$H202=0,$I202=0,$J202=0),"Không đủ ĐKDT",IF(AND(O202=0,P202&gt;=4),"Không đạt",IF(O202="V", "Vắng", IF(O202="DC", "Đình chỉ thi",IF(O202="H", "Vắng có phép","")))))</f>
        <v/>
      </c>
      <c r="T202" s="31" t="str">
        <f t="array" ref="T202">IFERROR(VLOOKUP($C202&amp;$U202,CHOOSE({1,2},Data!$A$2:$A$5146&amp;Data!$B$2:$B$5146,Data!$C$2:$C$5146),2,0),"")</f>
        <v>G2-A2</v>
      </c>
      <c r="U202" s="72" t="s">
        <v>3272</v>
      </c>
      <c r="V202" s="3" t="str">
        <f>IFERROR(LEFT($U202,LEN($U202)-3),"")</f>
        <v>ELE1319</v>
      </c>
      <c r="W202" s="3" t="str">
        <f>IFERROR(RIGHT($U202,2),"")</f>
        <v>12</v>
      </c>
      <c r="X202" s="53" t="str">
        <f>IF(S202="Không đủ ĐKDT","Học lại",IF(S202="Đình chỉ thi","Học lại",IF(AND(MID(F202,2,2)&lt;"12",S202="Vắng"),"Thi lại",IF(S202="Vắng có phép", "Thi lại",IF(AND((MID(F202,2,2)&lt;"12"),P202&lt;4.5),"Thi lại",IF(AND((MID(F202,2,2)&lt;"19"),P202&lt;4),"Học lại",IF(AND((MID(F202,2,2)&gt;"18"),P202&lt;4),"Thi lại",IF(AND(MID(F202,2,2)&gt;"18",O202=0),"Thi lại",IF(AND((MID(F202,2,2)&lt;"12"),O202=0),"Thi lại",IF(AND((MID(F202,2,2)&lt;"19"),(MID(F202,2,2)&gt;"11"),O202=0),"Học lại","Đạt"))))))))))</f>
        <v>Đạt</v>
      </c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</row>
    <row r="203" spans="1:39" ht="16.5" customHeight="1">
      <c r="A203" s="1">
        <v>194</v>
      </c>
      <c r="B203" s="21">
        <f>IF(LEN(C203=0),SUBTOTAL(3,$C$10:C203),"")</f>
        <v>194</v>
      </c>
      <c r="C203" s="22" t="s">
        <v>1776</v>
      </c>
      <c r="D203" s="23" t="s">
        <v>3621</v>
      </c>
      <c r="E203" s="24" t="s">
        <v>3622</v>
      </c>
      <c r="F203" s="22" t="s">
        <v>3568</v>
      </c>
      <c r="G203" s="25" t="s">
        <v>27</v>
      </c>
      <c r="H203" s="25">
        <v>7</v>
      </c>
      <c r="I203" s="25" t="s">
        <v>27</v>
      </c>
      <c r="J203" s="25">
        <v>7</v>
      </c>
      <c r="K203" s="32"/>
      <c r="L203" s="32"/>
      <c r="M203" s="32"/>
      <c r="N203" s="90"/>
      <c r="O203" s="51">
        <v>7.5</v>
      </c>
      <c r="P203" s="27">
        <f>IF(O203="H","I",IF(OR(O203="DC",O203="C",O203="V"),0,ROUND(SUMPRODUCT(G203:O203,$G$9:$O$9)/100,1)))</f>
        <v>7.4</v>
      </c>
      <c r="Q203" s="28" t="str">
        <f>IF(AND($P203&gt;=9,$P203&lt;=10),"A+","")&amp;IF(AND($P203&gt;=8.5,$P203&lt;=8.9),"A","")&amp;IF(AND($P203&gt;=8,$P203&lt;=8.4),"B+","")&amp;IF(AND($P203&gt;=7,$P203&lt;=7.9),"B","")&amp;IF(AND($P203&gt;=6.5,$P203&lt;=6.9),"C+","")&amp;IF(AND($P203&gt;=5.5,$P203&lt;=6.4),"C","")&amp;IF(AND($P203&gt;=5,$P203&lt;=5.4),"D+","")&amp;IF(AND($P203&gt;=4,$P203&lt;=4.9),"D","")&amp;IF(AND($P203&lt;4),"F","")</f>
        <v>B</v>
      </c>
      <c r="R203" s="29" t="str">
        <f>IF($P203&lt;4,"Kém",IF(AND($P203&gt;=4,$P203&lt;=5.4),"Trung bình yếu",IF(AND($P203&gt;=5.5,$P203&lt;=6.9),"Trung bình",IF(AND($P203&gt;=7,$P203&lt;=8.4),"Khá",IF(AND($P203&gt;=8.5,$P203&lt;=10),"Giỏi","")))))</f>
        <v>Khá</v>
      </c>
      <c r="S203" s="30" t="str">
        <f>IF(OR($G203=0,$H203=0,$I203=0,$J203=0),"Không đủ ĐKDT",IF(AND(O203=0,P203&gt;=4),"Không đạt",IF(O203="V", "Vắng", IF(O203="DC", "Đình chỉ thi",IF(O203="H", "Vắng có phép","")))))</f>
        <v/>
      </c>
      <c r="T203" s="31" t="str">
        <f t="array" ref="T203">IFERROR(VLOOKUP($C203&amp;$U203,CHOOSE({1,2},Data!$A$2:$A$5146&amp;Data!$B$2:$B$5146,Data!$C$2:$C$5146),2,0),"")</f>
        <v>G2-A2</v>
      </c>
      <c r="U203" s="72" t="s">
        <v>3272</v>
      </c>
      <c r="V203" s="3" t="str">
        <f>IFERROR(LEFT($U203,LEN($U203)-3),"")</f>
        <v>ELE1319</v>
      </c>
      <c r="W203" s="3" t="str">
        <f>IFERROR(RIGHT($U203,2),"")</f>
        <v>12</v>
      </c>
      <c r="X203" s="53" t="str">
        <f>IF(S203="Không đủ ĐKDT","Học lại",IF(S203="Đình chỉ thi","Học lại",IF(AND(MID(F203,2,2)&lt;"12",S203="Vắng"),"Thi lại",IF(S203="Vắng có phép", "Thi lại",IF(AND((MID(F203,2,2)&lt;"12"),P203&lt;4.5),"Thi lại",IF(AND((MID(F203,2,2)&lt;"19"),P203&lt;4),"Học lại",IF(AND((MID(F203,2,2)&gt;"18"),P203&lt;4),"Thi lại",IF(AND(MID(F203,2,2)&gt;"18",O203=0),"Thi lại",IF(AND((MID(F203,2,2)&lt;"12"),O203=0),"Thi lại",IF(AND((MID(F203,2,2)&lt;"19"),(MID(F203,2,2)&gt;"11"),O203=0),"Học lại","Đạt"))))))))))</f>
        <v>Đạt</v>
      </c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</row>
    <row r="204" spans="1:39" ht="16.5" customHeight="1">
      <c r="A204" s="1">
        <v>195</v>
      </c>
      <c r="B204" s="21">
        <f>IF(LEN(C204=0),SUBTOTAL(3,$C$10:C204),"")</f>
        <v>195</v>
      </c>
      <c r="C204" s="22" t="s">
        <v>1777</v>
      </c>
      <c r="D204" s="23" t="s">
        <v>3623</v>
      </c>
      <c r="E204" s="24" t="s">
        <v>3624</v>
      </c>
      <c r="F204" s="22" t="s">
        <v>3602</v>
      </c>
      <c r="G204" s="25" t="s">
        <v>27</v>
      </c>
      <c r="H204" s="25">
        <v>6</v>
      </c>
      <c r="I204" s="25" t="s">
        <v>27</v>
      </c>
      <c r="J204" s="25">
        <v>6</v>
      </c>
      <c r="K204" s="32"/>
      <c r="L204" s="32"/>
      <c r="M204" s="32"/>
      <c r="N204" s="90"/>
      <c r="O204" s="51">
        <v>6.5</v>
      </c>
      <c r="P204" s="27">
        <f>IF(O204="H","I",IF(OR(O204="DC",O204="C",O204="V"),0,ROUND(SUMPRODUCT(G204:O204,$G$9:$O$9)/100,1)))</f>
        <v>6.4</v>
      </c>
      <c r="Q204" s="28" t="str">
        <f>IF(AND($P204&gt;=9,$P204&lt;=10),"A+","")&amp;IF(AND($P204&gt;=8.5,$P204&lt;=8.9),"A","")&amp;IF(AND($P204&gt;=8,$P204&lt;=8.4),"B+","")&amp;IF(AND($P204&gt;=7,$P204&lt;=7.9),"B","")&amp;IF(AND($P204&gt;=6.5,$P204&lt;=6.9),"C+","")&amp;IF(AND($P204&gt;=5.5,$P204&lt;=6.4),"C","")&amp;IF(AND($P204&gt;=5,$P204&lt;=5.4),"D+","")&amp;IF(AND($P204&gt;=4,$P204&lt;=4.9),"D","")&amp;IF(AND($P204&lt;4),"F","")</f>
        <v>C</v>
      </c>
      <c r="R204" s="29" t="str">
        <f>IF($P204&lt;4,"Kém",IF(AND($P204&gt;=4,$P204&lt;=5.4),"Trung bình yếu",IF(AND($P204&gt;=5.5,$P204&lt;=6.9),"Trung bình",IF(AND($P204&gt;=7,$P204&lt;=8.4),"Khá",IF(AND($P204&gt;=8.5,$P204&lt;=10),"Giỏi","")))))</f>
        <v>Trung bình</v>
      </c>
      <c r="S204" s="30" t="str">
        <f>IF(OR($G204=0,$H204=0,$I204=0,$J204=0),"Không đủ ĐKDT",IF(AND(O204=0,P204&gt;=4),"Không đạt",IF(O204="V", "Vắng", IF(O204="DC", "Đình chỉ thi",IF(O204="H", "Vắng có phép","")))))</f>
        <v/>
      </c>
      <c r="T204" s="31" t="str">
        <f t="array" ref="T204">IFERROR(VLOOKUP($C204&amp;$U204,CHOOSE({1,2},Data!$A$2:$A$5146&amp;Data!$B$2:$B$5146,Data!$C$2:$C$5146),2,0),"")</f>
        <v>G2-A2</v>
      </c>
      <c r="U204" s="72" t="s">
        <v>3272</v>
      </c>
      <c r="V204" s="3" t="str">
        <f>IFERROR(LEFT($U204,LEN($U204)-3),"")</f>
        <v>ELE1319</v>
      </c>
      <c r="W204" s="3" t="str">
        <f>IFERROR(RIGHT($U204,2),"")</f>
        <v>12</v>
      </c>
      <c r="X204" s="53" t="str">
        <f>IF(S204="Không đủ ĐKDT","Học lại",IF(S204="Đình chỉ thi","Học lại",IF(AND(MID(F204,2,2)&lt;"12",S204="Vắng"),"Thi lại",IF(S204="Vắng có phép", "Thi lại",IF(AND((MID(F204,2,2)&lt;"12"),P204&lt;4.5),"Thi lại",IF(AND((MID(F204,2,2)&lt;"19"),P204&lt;4),"Học lại",IF(AND((MID(F204,2,2)&gt;"18"),P204&lt;4),"Thi lại",IF(AND(MID(F204,2,2)&gt;"18",O204=0),"Thi lại",IF(AND((MID(F204,2,2)&lt;"12"),O204=0),"Thi lại",IF(AND((MID(F204,2,2)&lt;"19"),(MID(F204,2,2)&gt;"11"),O204=0),"Học lại","Đạt"))))))))))</f>
        <v>Đạt</v>
      </c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</row>
    <row r="205" spans="1:39" ht="16.5" customHeight="1">
      <c r="A205" s="1">
        <v>196</v>
      </c>
      <c r="B205" s="21">
        <f>IF(LEN(C205=0),SUBTOTAL(3,$C$10:C205),"")</f>
        <v>196</v>
      </c>
      <c r="C205" s="22" t="s">
        <v>325</v>
      </c>
      <c r="D205" s="23" t="s">
        <v>3625</v>
      </c>
      <c r="E205" s="24" t="s">
        <v>3420</v>
      </c>
      <c r="F205" s="22" t="s">
        <v>3602</v>
      </c>
      <c r="G205" s="25" t="s">
        <v>27</v>
      </c>
      <c r="H205" s="25">
        <v>7</v>
      </c>
      <c r="I205" s="25" t="s">
        <v>27</v>
      </c>
      <c r="J205" s="25">
        <v>7</v>
      </c>
      <c r="K205" s="32"/>
      <c r="L205" s="32"/>
      <c r="M205" s="32"/>
      <c r="N205" s="90"/>
      <c r="O205" s="51">
        <v>6.5</v>
      </c>
      <c r="P205" s="27">
        <f>IF(O205="H","I",IF(OR(O205="DC",O205="C",O205="V"),0,ROUND(SUMPRODUCT(G205:O205,$G$9:$O$9)/100,1)))</f>
        <v>6.7</v>
      </c>
      <c r="Q205" s="28" t="str">
        <f>IF(AND($P205&gt;=9,$P205&lt;=10),"A+","")&amp;IF(AND($P205&gt;=8.5,$P205&lt;=8.9),"A","")&amp;IF(AND($P205&gt;=8,$P205&lt;=8.4),"B+","")&amp;IF(AND($P205&gt;=7,$P205&lt;=7.9),"B","")&amp;IF(AND($P205&gt;=6.5,$P205&lt;=6.9),"C+","")&amp;IF(AND($P205&gt;=5.5,$P205&lt;=6.4),"C","")&amp;IF(AND($P205&gt;=5,$P205&lt;=5.4),"D+","")&amp;IF(AND($P205&gt;=4,$P205&lt;=4.9),"D","")&amp;IF(AND($P205&lt;4),"F","")</f>
        <v>C+</v>
      </c>
      <c r="R205" s="29" t="str">
        <f>IF($P205&lt;4,"Kém",IF(AND($P205&gt;=4,$P205&lt;=5.4),"Trung bình yếu",IF(AND($P205&gt;=5.5,$P205&lt;=6.9),"Trung bình",IF(AND($P205&gt;=7,$P205&lt;=8.4),"Khá",IF(AND($P205&gt;=8.5,$P205&lt;=10),"Giỏi","")))))</f>
        <v>Trung bình</v>
      </c>
      <c r="S205" s="30" t="str">
        <f>IF(OR($G205=0,$H205=0,$I205=0,$J205=0),"Không đủ ĐKDT",IF(AND(O205=0,P205&gt;=4),"Không đạt",IF(O205="V", "Vắng", IF(O205="DC", "Đình chỉ thi",IF(O205="H", "Vắng có phép","")))))</f>
        <v/>
      </c>
      <c r="T205" s="31" t="str">
        <f t="array" ref="T205">IFERROR(VLOOKUP($C205&amp;$U205,CHOOSE({1,2},Data!$A$2:$A$5146&amp;Data!$B$2:$B$5146,Data!$C$2:$C$5146),2,0),"")</f>
        <v>202-A2</v>
      </c>
      <c r="U205" s="72" t="s">
        <v>3272</v>
      </c>
      <c r="V205" s="3" t="str">
        <f>IFERROR(LEFT($U205,LEN($U205)-3),"")</f>
        <v>ELE1319</v>
      </c>
      <c r="W205" s="3" t="str">
        <f>IFERROR(RIGHT($U205,2),"")</f>
        <v>12</v>
      </c>
      <c r="X205" s="53" t="str">
        <f>IF(S205="Không đủ ĐKDT","Học lại",IF(S205="Đình chỉ thi","Học lại",IF(AND(MID(F205,2,2)&lt;"12",S205="Vắng"),"Thi lại",IF(S205="Vắng có phép", "Thi lại",IF(AND((MID(F205,2,2)&lt;"12"),P205&lt;4.5),"Thi lại",IF(AND((MID(F205,2,2)&lt;"19"),P205&lt;4),"Học lại",IF(AND((MID(F205,2,2)&gt;"18"),P205&lt;4),"Thi lại",IF(AND(MID(F205,2,2)&gt;"18",O205=0),"Thi lại",IF(AND((MID(F205,2,2)&lt;"12"),O205=0),"Thi lại",IF(AND((MID(F205,2,2)&lt;"19"),(MID(F205,2,2)&gt;"11"),O205=0),"Học lại","Đạt"))))))))))</f>
        <v>Đạt</v>
      </c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</row>
    <row r="206" spans="1:39" ht="16.5" customHeight="1">
      <c r="A206" s="1">
        <v>197</v>
      </c>
      <c r="B206" s="21">
        <f>IF(LEN(C206=0),SUBTOTAL(3,$C$10:C206),"")</f>
        <v>197</v>
      </c>
      <c r="C206" s="22" t="s">
        <v>326</v>
      </c>
      <c r="D206" s="23" t="s">
        <v>3546</v>
      </c>
      <c r="E206" s="24" t="s">
        <v>3422</v>
      </c>
      <c r="F206" s="22" t="s">
        <v>3602</v>
      </c>
      <c r="G206" s="25" t="s">
        <v>27</v>
      </c>
      <c r="H206" s="25">
        <v>7</v>
      </c>
      <c r="I206" s="25" t="s">
        <v>27</v>
      </c>
      <c r="J206" s="25">
        <v>7</v>
      </c>
      <c r="K206" s="32"/>
      <c r="L206" s="32"/>
      <c r="M206" s="32"/>
      <c r="N206" s="90"/>
      <c r="O206" s="51">
        <v>1</v>
      </c>
      <c r="P206" s="27">
        <f>IF(O206="H","I",IF(OR(O206="DC",O206="C",O206="V"),0,ROUND(SUMPRODUCT(G206:O206,$G$9:$O$9)/100,1)))</f>
        <v>2.8</v>
      </c>
      <c r="Q206" s="28" t="str">
        <f>IF(AND($P206&gt;=9,$P206&lt;=10),"A+","")&amp;IF(AND($P206&gt;=8.5,$P206&lt;=8.9),"A","")&amp;IF(AND($P206&gt;=8,$P206&lt;=8.4),"B+","")&amp;IF(AND($P206&gt;=7,$P206&lt;=7.9),"B","")&amp;IF(AND($P206&gt;=6.5,$P206&lt;=6.9),"C+","")&amp;IF(AND($P206&gt;=5.5,$P206&lt;=6.4),"C","")&amp;IF(AND($P206&gt;=5,$P206&lt;=5.4),"D+","")&amp;IF(AND($P206&gt;=4,$P206&lt;=4.9),"D","")&amp;IF(AND($P206&lt;4),"F","")</f>
        <v>F</v>
      </c>
      <c r="R206" s="29" t="str">
        <f>IF($P206&lt;4,"Kém",IF(AND($P206&gt;=4,$P206&lt;=5.4),"Trung bình yếu",IF(AND($P206&gt;=5.5,$P206&lt;=6.9),"Trung bình",IF(AND($P206&gt;=7,$P206&lt;=8.4),"Khá",IF(AND($P206&gt;=8.5,$P206&lt;=10),"Giỏi","")))))</f>
        <v>Kém</v>
      </c>
      <c r="S206" s="30" t="str">
        <f>IF(OR($G206=0,$H206=0,$I206=0,$J206=0),"Không đủ ĐKDT",IF(AND(O206=0,P206&gt;=4),"Không đạt",IF(O206="V", "Vắng", IF(O206="DC", "Đình chỉ thi",IF(O206="H", "Vắng có phép","")))))</f>
        <v/>
      </c>
      <c r="T206" s="31" t="str">
        <f t="array" ref="T206">IFERROR(VLOOKUP($C206&amp;$U206,CHOOSE({1,2},Data!$A$2:$A$5146&amp;Data!$B$2:$B$5146,Data!$C$2:$C$5146),2,0),"")</f>
        <v>202-A2</v>
      </c>
      <c r="U206" s="72" t="s">
        <v>3272</v>
      </c>
      <c r="V206" s="3" t="str">
        <f>IFERROR(LEFT($U206,LEN($U206)-3),"")</f>
        <v>ELE1319</v>
      </c>
      <c r="W206" s="3" t="str">
        <f>IFERROR(RIGHT($U206,2),"")</f>
        <v>12</v>
      </c>
      <c r="X206" s="53" t="str">
        <f>IF(S206="Không đủ ĐKDT","Học lại",IF(S206="Đình chỉ thi","Học lại",IF(AND(MID(F206,2,2)&lt;"12",S206="Vắng"),"Thi lại",IF(S206="Vắng có phép", "Thi lại",IF(AND((MID(F206,2,2)&lt;"12"),P206&lt;4.5),"Thi lại",IF(AND((MID(F206,2,2)&lt;"19"),P206&lt;4),"Học lại",IF(AND((MID(F206,2,2)&gt;"18"),P206&lt;4),"Thi lại",IF(AND(MID(F206,2,2)&gt;"18",O206=0),"Thi lại",IF(AND((MID(F206,2,2)&lt;"12"),O206=0),"Thi lại",IF(AND((MID(F206,2,2)&lt;"19"),(MID(F206,2,2)&gt;"11"),O206=0),"Học lại","Đạt"))))))))))</f>
        <v>Học lại</v>
      </c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</row>
    <row r="207" spans="1:39" ht="16.5" customHeight="1">
      <c r="A207" s="1">
        <v>198</v>
      </c>
      <c r="B207" s="21">
        <f>IF(LEN(C207=0),SUBTOTAL(3,$C$10:C207),"")</f>
        <v>198</v>
      </c>
      <c r="C207" s="22" t="s">
        <v>1778</v>
      </c>
      <c r="D207" s="23" t="s">
        <v>3626</v>
      </c>
      <c r="E207" s="24" t="s">
        <v>3422</v>
      </c>
      <c r="F207" s="22" t="s">
        <v>3602</v>
      </c>
      <c r="G207" s="25" t="s">
        <v>27</v>
      </c>
      <c r="H207" s="25">
        <v>9</v>
      </c>
      <c r="I207" s="25" t="s">
        <v>27</v>
      </c>
      <c r="J207" s="25">
        <v>9</v>
      </c>
      <c r="K207" s="32"/>
      <c r="L207" s="32"/>
      <c r="M207" s="32"/>
      <c r="N207" s="90"/>
      <c r="O207" s="51">
        <v>3</v>
      </c>
      <c r="P207" s="27">
        <f>IF(O207="H","I",IF(OR(O207="DC",O207="C",O207="V"),0,ROUND(SUMPRODUCT(G207:O207,$G$9:$O$9)/100,1)))</f>
        <v>4.8</v>
      </c>
      <c r="Q207" s="28" t="str">
        <f>IF(AND($P207&gt;=9,$P207&lt;=10),"A+","")&amp;IF(AND($P207&gt;=8.5,$P207&lt;=8.9),"A","")&amp;IF(AND($P207&gt;=8,$P207&lt;=8.4),"B+","")&amp;IF(AND($P207&gt;=7,$P207&lt;=7.9),"B","")&amp;IF(AND($P207&gt;=6.5,$P207&lt;=6.9),"C+","")&amp;IF(AND($P207&gt;=5.5,$P207&lt;=6.4),"C","")&amp;IF(AND($P207&gt;=5,$P207&lt;=5.4),"D+","")&amp;IF(AND($P207&gt;=4,$P207&lt;=4.9),"D","")&amp;IF(AND($P207&lt;4),"F","")</f>
        <v>D</v>
      </c>
      <c r="R207" s="29" t="str">
        <f>IF($P207&lt;4,"Kém",IF(AND($P207&gt;=4,$P207&lt;=5.4),"Trung bình yếu",IF(AND($P207&gt;=5.5,$P207&lt;=6.9),"Trung bình",IF(AND($P207&gt;=7,$P207&lt;=8.4),"Khá",IF(AND($P207&gt;=8.5,$P207&lt;=10),"Giỏi","")))))</f>
        <v>Trung bình yếu</v>
      </c>
      <c r="S207" s="30" t="str">
        <f>IF(OR($G207=0,$H207=0,$I207=0,$J207=0),"Không đủ ĐKDT",IF(AND(O207=0,P207&gt;=4),"Không đạt",IF(O207="V", "Vắng", IF(O207="DC", "Đình chỉ thi",IF(O207="H", "Vắng có phép","")))))</f>
        <v/>
      </c>
      <c r="T207" s="31" t="str">
        <f t="array" ref="T207">IFERROR(VLOOKUP($C207&amp;$U207,CHOOSE({1,2},Data!$A$2:$A$5146&amp;Data!$B$2:$B$5146,Data!$C$2:$C$5146),2,0),"")</f>
        <v>202-A2</v>
      </c>
      <c r="U207" s="72" t="s">
        <v>3272</v>
      </c>
      <c r="V207" s="3" t="str">
        <f>IFERROR(LEFT($U207,LEN($U207)-3),"")</f>
        <v>ELE1319</v>
      </c>
      <c r="W207" s="3" t="str">
        <f>IFERROR(RIGHT($U207,2),"")</f>
        <v>12</v>
      </c>
      <c r="X207" s="53" t="str">
        <f>IF(S207="Không đủ ĐKDT","Học lại",IF(S207="Đình chỉ thi","Học lại",IF(AND(MID(F207,2,2)&lt;"12",S207="Vắng"),"Thi lại",IF(S207="Vắng có phép", "Thi lại",IF(AND((MID(F207,2,2)&lt;"12"),P207&lt;4.5),"Thi lại",IF(AND((MID(F207,2,2)&lt;"19"),P207&lt;4),"Học lại",IF(AND((MID(F207,2,2)&gt;"18"),P207&lt;4),"Thi lại",IF(AND(MID(F207,2,2)&gt;"18",O207=0),"Thi lại",IF(AND((MID(F207,2,2)&lt;"12"),O207=0),"Thi lại",IF(AND((MID(F207,2,2)&lt;"19"),(MID(F207,2,2)&gt;"11"),O207=0),"Học lại","Đạt"))))))))))</f>
        <v>Đạt</v>
      </c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</row>
    <row r="208" spans="1:39" ht="16.5" customHeight="1">
      <c r="A208" s="1">
        <v>199</v>
      </c>
      <c r="B208" s="21">
        <f>IF(LEN(C208=0),SUBTOTAL(3,$C$10:C208),"")</f>
        <v>199</v>
      </c>
      <c r="C208" s="22" t="s">
        <v>327</v>
      </c>
      <c r="D208" s="23" t="s">
        <v>3627</v>
      </c>
      <c r="E208" s="24" t="s">
        <v>3427</v>
      </c>
      <c r="F208" s="22" t="s">
        <v>3602</v>
      </c>
      <c r="G208" s="25" t="s">
        <v>27</v>
      </c>
      <c r="H208" s="25">
        <v>8</v>
      </c>
      <c r="I208" s="25" t="s">
        <v>27</v>
      </c>
      <c r="J208" s="25">
        <v>8</v>
      </c>
      <c r="K208" s="32"/>
      <c r="L208" s="32"/>
      <c r="M208" s="32"/>
      <c r="N208" s="90"/>
      <c r="O208" s="51">
        <v>5</v>
      </c>
      <c r="P208" s="27">
        <f>IF(O208="H","I",IF(OR(O208="DC",O208="C",O208="V"),0,ROUND(SUMPRODUCT(G208:O208,$G$9:$O$9)/100,1)))</f>
        <v>5.9</v>
      </c>
      <c r="Q208" s="28" t="str">
        <f>IF(AND($P208&gt;=9,$P208&lt;=10),"A+","")&amp;IF(AND($P208&gt;=8.5,$P208&lt;=8.9),"A","")&amp;IF(AND($P208&gt;=8,$P208&lt;=8.4),"B+","")&amp;IF(AND($P208&gt;=7,$P208&lt;=7.9),"B","")&amp;IF(AND($P208&gt;=6.5,$P208&lt;=6.9),"C+","")&amp;IF(AND($P208&gt;=5.5,$P208&lt;=6.4),"C","")&amp;IF(AND($P208&gt;=5,$P208&lt;=5.4),"D+","")&amp;IF(AND($P208&gt;=4,$P208&lt;=4.9),"D","")&amp;IF(AND($P208&lt;4),"F","")</f>
        <v>C</v>
      </c>
      <c r="R208" s="29" t="str">
        <f>IF($P208&lt;4,"Kém",IF(AND($P208&gt;=4,$P208&lt;=5.4),"Trung bình yếu",IF(AND($P208&gt;=5.5,$P208&lt;=6.9),"Trung bình",IF(AND($P208&gt;=7,$P208&lt;=8.4),"Khá",IF(AND($P208&gt;=8.5,$P208&lt;=10),"Giỏi","")))))</f>
        <v>Trung bình</v>
      </c>
      <c r="S208" s="30" t="str">
        <f>IF(OR($G208=0,$H208=0,$I208=0,$J208=0),"Không đủ ĐKDT",IF(AND(O208=0,P208&gt;=4),"Không đạt",IF(O208="V", "Vắng", IF(O208="DC", "Đình chỉ thi",IF(O208="H", "Vắng có phép","")))))</f>
        <v/>
      </c>
      <c r="T208" s="31" t="str">
        <f t="array" ref="T208">IFERROR(VLOOKUP($C208&amp;$U208,CHOOSE({1,2},Data!$A$2:$A$5146&amp;Data!$B$2:$B$5146,Data!$C$2:$C$5146),2,0),"")</f>
        <v>202-A2</v>
      </c>
      <c r="U208" s="72" t="s">
        <v>3272</v>
      </c>
      <c r="V208" s="3" t="str">
        <f>IFERROR(LEFT($U208,LEN($U208)-3),"")</f>
        <v>ELE1319</v>
      </c>
      <c r="W208" s="3" t="str">
        <f>IFERROR(RIGHT($U208,2),"")</f>
        <v>12</v>
      </c>
      <c r="X208" s="53" t="str">
        <f>IF(S208="Không đủ ĐKDT","Học lại",IF(S208="Đình chỉ thi","Học lại",IF(AND(MID(F208,2,2)&lt;"12",S208="Vắng"),"Thi lại",IF(S208="Vắng có phép", "Thi lại",IF(AND((MID(F208,2,2)&lt;"12"),P208&lt;4.5),"Thi lại",IF(AND((MID(F208,2,2)&lt;"19"),P208&lt;4),"Học lại",IF(AND((MID(F208,2,2)&gt;"18"),P208&lt;4),"Thi lại",IF(AND(MID(F208,2,2)&gt;"18",O208=0),"Thi lại",IF(AND((MID(F208,2,2)&lt;"12"),O208=0),"Thi lại",IF(AND((MID(F208,2,2)&lt;"19"),(MID(F208,2,2)&gt;"11"),O208=0),"Học lại","Đạt"))))))))))</f>
        <v>Đạt</v>
      </c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</row>
    <row r="209" spans="1:39" ht="16.5" customHeight="1">
      <c r="A209" s="1">
        <v>200</v>
      </c>
      <c r="B209" s="21">
        <f>IF(LEN(C209=0),SUBTOTAL(3,$C$10:C209),"")</f>
        <v>200</v>
      </c>
      <c r="C209" s="22" t="s">
        <v>1779</v>
      </c>
      <c r="D209" s="23" t="s">
        <v>3550</v>
      </c>
      <c r="E209" s="24" t="s">
        <v>3628</v>
      </c>
      <c r="F209" s="22" t="s">
        <v>3602</v>
      </c>
      <c r="G209" s="25" t="s">
        <v>27</v>
      </c>
      <c r="H209" s="25">
        <v>7</v>
      </c>
      <c r="I209" s="25" t="s">
        <v>27</v>
      </c>
      <c r="J209" s="25">
        <v>7</v>
      </c>
      <c r="K209" s="32"/>
      <c r="L209" s="32"/>
      <c r="M209" s="32"/>
      <c r="N209" s="90"/>
      <c r="O209" s="51">
        <v>7</v>
      </c>
      <c r="P209" s="27">
        <f>IF(O209="H","I",IF(OR(O209="DC",O209="C",O209="V"),0,ROUND(SUMPRODUCT(G209:O209,$G$9:$O$9)/100,1)))</f>
        <v>7</v>
      </c>
      <c r="Q209" s="28" t="str">
        <f>IF(AND($P209&gt;=9,$P209&lt;=10),"A+","")&amp;IF(AND($P209&gt;=8.5,$P209&lt;=8.9),"A","")&amp;IF(AND($P209&gt;=8,$P209&lt;=8.4),"B+","")&amp;IF(AND($P209&gt;=7,$P209&lt;=7.9),"B","")&amp;IF(AND($P209&gt;=6.5,$P209&lt;=6.9),"C+","")&amp;IF(AND($P209&gt;=5.5,$P209&lt;=6.4),"C","")&amp;IF(AND($P209&gt;=5,$P209&lt;=5.4),"D+","")&amp;IF(AND($P209&gt;=4,$P209&lt;=4.9),"D","")&amp;IF(AND($P209&lt;4),"F","")</f>
        <v>B</v>
      </c>
      <c r="R209" s="29" t="str">
        <f>IF($P209&lt;4,"Kém",IF(AND($P209&gt;=4,$P209&lt;=5.4),"Trung bình yếu",IF(AND($P209&gt;=5.5,$P209&lt;=6.9),"Trung bình",IF(AND($P209&gt;=7,$P209&lt;=8.4),"Khá",IF(AND($P209&gt;=8.5,$P209&lt;=10),"Giỏi","")))))</f>
        <v>Khá</v>
      </c>
      <c r="S209" s="30" t="str">
        <f>IF(OR($G209=0,$H209=0,$I209=0,$J209=0),"Không đủ ĐKDT",IF(AND(O209=0,P209&gt;=4),"Không đạt",IF(O209="V", "Vắng", IF(O209="DC", "Đình chỉ thi",IF(O209="H", "Vắng có phép","")))))</f>
        <v/>
      </c>
      <c r="T209" s="31" t="str">
        <f t="array" ref="T209">IFERROR(VLOOKUP($C209&amp;$U209,CHOOSE({1,2},Data!$A$2:$A$5146&amp;Data!$B$2:$B$5146,Data!$C$2:$C$5146),2,0),"")</f>
        <v>202-A2</v>
      </c>
      <c r="U209" s="72" t="s">
        <v>3272</v>
      </c>
      <c r="V209" s="3" t="str">
        <f>IFERROR(LEFT($U209,LEN($U209)-3),"")</f>
        <v>ELE1319</v>
      </c>
      <c r="W209" s="3" t="str">
        <f>IFERROR(RIGHT($U209,2),"")</f>
        <v>12</v>
      </c>
      <c r="X209" s="53" t="str">
        <f>IF(S209="Không đủ ĐKDT","Học lại",IF(S209="Đình chỉ thi","Học lại",IF(AND(MID(F209,2,2)&lt;"12",S209="Vắng"),"Thi lại",IF(S209="Vắng có phép", "Thi lại",IF(AND((MID(F209,2,2)&lt;"12"),P209&lt;4.5),"Thi lại",IF(AND((MID(F209,2,2)&lt;"19"),P209&lt;4),"Học lại",IF(AND((MID(F209,2,2)&gt;"18"),P209&lt;4),"Thi lại",IF(AND(MID(F209,2,2)&gt;"18",O209=0),"Thi lại",IF(AND((MID(F209,2,2)&lt;"12"),O209=0),"Thi lại",IF(AND((MID(F209,2,2)&lt;"19"),(MID(F209,2,2)&gt;"11"),O209=0),"Học lại","Đạt"))))))))))</f>
        <v>Đạt</v>
      </c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</row>
    <row r="210" spans="1:39" ht="16.5" customHeight="1">
      <c r="A210" s="1">
        <v>201</v>
      </c>
      <c r="B210" s="21">
        <f>IF(LEN(C210=0),SUBTOTAL(3,$C$10:C210),"")</f>
        <v>201</v>
      </c>
      <c r="C210" s="22" t="s">
        <v>1780</v>
      </c>
      <c r="D210" s="23" t="s">
        <v>3534</v>
      </c>
      <c r="E210" s="24" t="s">
        <v>3629</v>
      </c>
      <c r="F210" s="22" t="s">
        <v>3568</v>
      </c>
      <c r="G210" s="25" t="s">
        <v>27</v>
      </c>
      <c r="H210" s="25">
        <v>5</v>
      </c>
      <c r="I210" s="25" t="s">
        <v>27</v>
      </c>
      <c r="J210" s="25">
        <v>5</v>
      </c>
      <c r="K210" s="32"/>
      <c r="L210" s="32"/>
      <c r="M210" s="32"/>
      <c r="N210" s="90"/>
      <c r="O210" s="51">
        <v>1.5</v>
      </c>
      <c r="P210" s="27">
        <f>IF(O210="H","I",IF(OR(O210="DC",O210="C",O210="V"),0,ROUND(SUMPRODUCT(G210:O210,$G$9:$O$9)/100,1)))</f>
        <v>2.6</v>
      </c>
      <c r="Q210" s="28" t="str">
        <f>IF(AND($P210&gt;=9,$P210&lt;=10),"A+","")&amp;IF(AND($P210&gt;=8.5,$P210&lt;=8.9),"A","")&amp;IF(AND($P210&gt;=8,$P210&lt;=8.4),"B+","")&amp;IF(AND($P210&gt;=7,$P210&lt;=7.9),"B","")&amp;IF(AND($P210&gt;=6.5,$P210&lt;=6.9),"C+","")&amp;IF(AND($P210&gt;=5.5,$P210&lt;=6.4),"C","")&amp;IF(AND($P210&gt;=5,$P210&lt;=5.4),"D+","")&amp;IF(AND($P210&gt;=4,$P210&lt;=4.9),"D","")&amp;IF(AND($P210&lt;4),"F","")</f>
        <v>F</v>
      </c>
      <c r="R210" s="29" t="str">
        <f>IF($P210&lt;4,"Kém",IF(AND($P210&gt;=4,$P210&lt;=5.4),"Trung bình yếu",IF(AND($P210&gt;=5.5,$P210&lt;=6.9),"Trung bình",IF(AND($P210&gt;=7,$P210&lt;=8.4),"Khá",IF(AND($P210&gt;=8.5,$P210&lt;=10),"Giỏi","")))))</f>
        <v>Kém</v>
      </c>
      <c r="S210" s="30" t="str">
        <f>IF(OR($G210=0,$H210=0,$I210=0,$J210=0),"Không đủ ĐKDT",IF(AND(O210=0,P210&gt;=4),"Không đạt",IF(O210="V", "Vắng", IF(O210="DC", "Đình chỉ thi",IF(O210="H", "Vắng có phép","")))))</f>
        <v/>
      </c>
      <c r="T210" s="31" t="str">
        <f t="array" ref="T210">IFERROR(VLOOKUP($C210&amp;$U210,CHOOSE({1,2},Data!$A$2:$A$5146&amp;Data!$B$2:$B$5146,Data!$C$2:$C$5146),2,0),"")</f>
        <v>202-A2</v>
      </c>
      <c r="U210" s="72" t="s">
        <v>3272</v>
      </c>
      <c r="V210" s="3" t="str">
        <f>IFERROR(LEFT($U210,LEN($U210)-3),"")</f>
        <v>ELE1319</v>
      </c>
      <c r="W210" s="3" t="str">
        <f>IFERROR(RIGHT($U210,2),"")</f>
        <v>12</v>
      </c>
      <c r="X210" s="53" t="str">
        <f>IF(S210="Không đủ ĐKDT","Học lại",IF(S210="Đình chỉ thi","Học lại",IF(AND(MID(F210,2,2)&lt;"12",S210="Vắng"),"Thi lại",IF(S210="Vắng có phép", "Thi lại",IF(AND((MID(F210,2,2)&lt;"12"),P210&lt;4.5),"Thi lại",IF(AND((MID(F210,2,2)&lt;"19"),P210&lt;4),"Học lại",IF(AND((MID(F210,2,2)&gt;"18"),P210&lt;4),"Thi lại",IF(AND(MID(F210,2,2)&gt;"18",O210=0),"Thi lại",IF(AND((MID(F210,2,2)&lt;"12"),O210=0),"Thi lại",IF(AND((MID(F210,2,2)&lt;"19"),(MID(F210,2,2)&gt;"11"),O210=0),"Học lại","Đạt"))))))))))</f>
        <v>Học lại</v>
      </c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</row>
    <row r="211" spans="1:39" ht="16.5" customHeight="1">
      <c r="A211" s="1">
        <v>202</v>
      </c>
      <c r="B211" s="21">
        <f>IF(LEN(C211=0),SUBTOTAL(3,$C$10:C211),"")</f>
        <v>202</v>
      </c>
      <c r="C211" s="22" t="s">
        <v>1781</v>
      </c>
      <c r="D211" s="23" t="s">
        <v>3577</v>
      </c>
      <c r="E211" s="24" t="s">
        <v>3529</v>
      </c>
      <c r="F211" s="22" t="s">
        <v>3568</v>
      </c>
      <c r="G211" s="25" t="s">
        <v>27</v>
      </c>
      <c r="H211" s="25">
        <v>7</v>
      </c>
      <c r="I211" s="25" t="s">
        <v>27</v>
      </c>
      <c r="J211" s="25">
        <v>7</v>
      </c>
      <c r="K211" s="32"/>
      <c r="L211" s="32"/>
      <c r="M211" s="32"/>
      <c r="N211" s="90"/>
      <c r="O211" s="51">
        <v>4</v>
      </c>
      <c r="P211" s="27">
        <f>IF(O211="H","I",IF(OR(O211="DC",O211="C",O211="V"),0,ROUND(SUMPRODUCT(G211:O211,$G$9:$O$9)/100,1)))</f>
        <v>4.9000000000000004</v>
      </c>
      <c r="Q211" s="28" t="str">
        <f>IF(AND($P211&gt;=9,$P211&lt;=10),"A+","")&amp;IF(AND($P211&gt;=8.5,$P211&lt;=8.9),"A","")&amp;IF(AND($P211&gt;=8,$P211&lt;=8.4),"B+","")&amp;IF(AND($P211&gt;=7,$P211&lt;=7.9),"B","")&amp;IF(AND($P211&gt;=6.5,$P211&lt;=6.9),"C+","")&amp;IF(AND($P211&gt;=5.5,$P211&lt;=6.4),"C","")&amp;IF(AND($P211&gt;=5,$P211&lt;=5.4),"D+","")&amp;IF(AND($P211&gt;=4,$P211&lt;=4.9),"D","")&amp;IF(AND($P211&lt;4),"F","")</f>
        <v>D</v>
      </c>
      <c r="R211" s="29" t="str">
        <f>IF($P211&lt;4,"Kém",IF(AND($P211&gt;=4,$P211&lt;=5.4),"Trung bình yếu",IF(AND($P211&gt;=5.5,$P211&lt;=6.9),"Trung bình",IF(AND($P211&gt;=7,$P211&lt;=8.4),"Khá",IF(AND($P211&gt;=8.5,$P211&lt;=10),"Giỏi","")))))</f>
        <v>Trung bình yếu</v>
      </c>
      <c r="S211" s="30" t="str">
        <f>IF(OR($G211=0,$H211=0,$I211=0,$J211=0),"Không đủ ĐKDT",IF(AND(O211=0,P211&gt;=4),"Không đạt",IF(O211="V", "Vắng", IF(O211="DC", "Đình chỉ thi",IF(O211="H", "Vắng có phép","")))))</f>
        <v/>
      </c>
      <c r="T211" s="31" t="str">
        <f t="array" ref="T211">IFERROR(VLOOKUP($C211&amp;$U211,CHOOSE({1,2},Data!$A$2:$A$5146&amp;Data!$B$2:$B$5146,Data!$C$2:$C$5146),2,0),"")</f>
        <v>202-A2</v>
      </c>
      <c r="U211" s="72" t="s">
        <v>3272</v>
      </c>
      <c r="V211" s="3" t="str">
        <f>IFERROR(LEFT($U211,LEN($U211)-3),"")</f>
        <v>ELE1319</v>
      </c>
      <c r="W211" s="3" t="str">
        <f>IFERROR(RIGHT($U211,2),"")</f>
        <v>12</v>
      </c>
      <c r="X211" s="53" t="str">
        <f>IF(S211="Không đủ ĐKDT","Học lại",IF(S211="Đình chỉ thi","Học lại",IF(AND(MID(F211,2,2)&lt;"12",S211="Vắng"),"Thi lại",IF(S211="Vắng có phép", "Thi lại",IF(AND((MID(F211,2,2)&lt;"12"),P211&lt;4.5),"Thi lại",IF(AND((MID(F211,2,2)&lt;"19"),P211&lt;4),"Học lại",IF(AND((MID(F211,2,2)&gt;"18"),P211&lt;4),"Thi lại",IF(AND(MID(F211,2,2)&gt;"18",O211=0),"Thi lại",IF(AND((MID(F211,2,2)&lt;"12"),O211=0),"Thi lại",IF(AND((MID(F211,2,2)&lt;"19"),(MID(F211,2,2)&gt;"11"),O211=0),"Học lại","Đạt"))))))))))</f>
        <v>Đạt</v>
      </c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</row>
    <row r="212" spans="1:39" ht="16.5" customHeight="1">
      <c r="A212" s="1">
        <v>203</v>
      </c>
      <c r="B212" s="21">
        <f>IF(LEN(C212=0),SUBTOTAL(3,$C$10:C212),"")</f>
        <v>203</v>
      </c>
      <c r="C212" s="22" t="s">
        <v>328</v>
      </c>
      <c r="D212" s="23" t="s">
        <v>3630</v>
      </c>
      <c r="E212" s="24" t="s">
        <v>3438</v>
      </c>
      <c r="F212" s="22" t="s">
        <v>3602</v>
      </c>
      <c r="G212" s="25" t="s">
        <v>27</v>
      </c>
      <c r="H212" s="25">
        <v>0</v>
      </c>
      <c r="I212" s="25" t="s">
        <v>27</v>
      </c>
      <c r="J212" s="25">
        <v>0</v>
      </c>
      <c r="K212" s="32"/>
      <c r="L212" s="32"/>
      <c r="M212" s="32"/>
      <c r="N212" s="90"/>
      <c r="O212" s="51" t="s">
        <v>4016</v>
      </c>
      <c r="P212" s="27">
        <f>IF(O212="H","I",IF(OR(O212="DC",O212="C",O212="V"),0,ROUND(SUMPRODUCT(G212:O212,$G$9:$O$9)/100,1)))</f>
        <v>0</v>
      </c>
      <c r="Q212" s="28" t="str">
        <f>IF(AND($P212&gt;=9,$P212&lt;=10),"A+","")&amp;IF(AND($P212&gt;=8.5,$P212&lt;=8.9),"A","")&amp;IF(AND($P212&gt;=8,$P212&lt;=8.4),"B+","")&amp;IF(AND($P212&gt;=7,$P212&lt;=7.9),"B","")&amp;IF(AND($P212&gt;=6.5,$P212&lt;=6.9),"C+","")&amp;IF(AND($P212&gt;=5.5,$P212&lt;=6.4),"C","")&amp;IF(AND($P212&gt;=5,$P212&lt;=5.4),"D+","")&amp;IF(AND($P212&gt;=4,$P212&lt;=4.9),"D","")&amp;IF(AND($P212&lt;4),"F","")</f>
        <v>F</v>
      </c>
      <c r="R212" s="29" t="str">
        <f>IF($P212&lt;4,"Kém",IF(AND($P212&gt;=4,$P212&lt;=5.4),"Trung bình yếu",IF(AND($P212&gt;=5.5,$P212&lt;=6.9),"Trung bình",IF(AND($P212&gt;=7,$P212&lt;=8.4),"Khá",IF(AND($P212&gt;=8.5,$P212&lt;=10),"Giỏi","")))))</f>
        <v>Kém</v>
      </c>
      <c r="S212" s="30" t="str">
        <f>IF(OR($G212=0,$H212=0,$I212=0,$J212=0),"Không đủ ĐKDT",IF(AND(O212=0,P212&gt;=4),"Không đạt",IF(O212="V", "Vắng", IF(O212="DC", "Đình chỉ thi",IF(O212="H", "Vắng có phép","")))))</f>
        <v>Không đủ ĐKDT</v>
      </c>
      <c r="T212" s="31" t="str">
        <f t="array" ref="T212">IFERROR(VLOOKUP($C212&amp;$U212,CHOOSE({1,2},Data!$A$2:$A$5146&amp;Data!$B$2:$B$5146,Data!$C$2:$C$5146),2,0),"")</f>
        <v>202-A2</v>
      </c>
      <c r="U212" s="72" t="s">
        <v>3272</v>
      </c>
      <c r="V212" s="3" t="str">
        <f>IFERROR(LEFT($U212,LEN($U212)-3),"")</f>
        <v>ELE1319</v>
      </c>
      <c r="W212" s="3" t="str">
        <f>IFERROR(RIGHT($U212,2),"")</f>
        <v>12</v>
      </c>
      <c r="X212" s="53" t="str">
        <f>IF(S212="Không đủ ĐKDT","Học lại",IF(S212="Đình chỉ thi","Học lại",IF(AND(MID(F212,2,2)&lt;"12",S212="Vắng"),"Thi lại",IF(S212="Vắng có phép", "Thi lại",IF(AND((MID(F212,2,2)&lt;"12"),P212&lt;4.5),"Thi lại",IF(AND((MID(F212,2,2)&lt;"19"),P212&lt;4),"Học lại",IF(AND((MID(F212,2,2)&gt;"18"),P212&lt;4),"Thi lại",IF(AND(MID(F212,2,2)&gt;"18",O212=0),"Thi lại",IF(AND((MID(F212,2,2)&lt;"12"),O212=0),"Thi lại",IF(AND((MID(F212,2,2)&lt;"19"),(MID(F212,2,2)&gt;"11"),O212=0),"Học lại","Đạt"))))))))))</f>
        <v>Học lại</v>
      </c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</row>
    <row r="213" spans="1:39" ht="16.5" customHeight="1">
      <c r="A213" s="1">
        <v>204</v>
      </c>
      <c r="B213" s="21">
        <f>IF(LEN(C213=0),SUBTOTAL(3,$C$10:C213),"")</f>
        <v>204</v>
      </c>
      <c r="C213" s="22" t="s">
        <v>329</v>
      </c>
      <c r="D213" s="23" t="s">
        <v>3631</v>
      </c>
      <c r="E213" s="24" t="s">
        <v>3438</v>
      </c>
      <c r="F213" s="22" t="s">
        <v>3602</v>
      </c>
      <c r="G213" s="25" t="s">
        <v>27</v>
      </c>
      <c r="H213" s="25">
        <v>7</v>
      </c>
      <c r="I213" s="25" t="s">
        <v>27</v>
      </c>
      <c r="J213" s="25">
        <v>7</v>
      </c>
      <c r="K213" s="32"/>
      <c r="L213" s="32"/>
      <c r="M213" s="32"/>
      <c r="N213" s="90"/>
      <c r="O213" s="51">
        <v>6</v>
      </c>
      <c r="P213" s="27">
        <f>IF(O213="H","I",IF(OR(O213="DC",O213="C",O213="V"),0,ROUND(SUMPRODUCT(G213:O213,$G$9:$O$9)/100,1)))</f>
        <v>6.3</v>
      </c>
      <c r="Q213" s="28" t="str">
        <f>IF(AND($P213&gt;=9,$P213&lt;=10),"A+","")&amp;IF(AND($P213&gt;=8.5,$P213&lt;=8.9),"A","")&amp;IF(AND($P213&gt;=8,$P213&lt;=8.4),"B+","")&amp;IF(AND($P213&gt;=7,$P213&lt;=7.9),"B","")&amp;IF(AND($P213&gt;=6.5,$P213&lt;=6.9),"C+","")&amp;IF(AND($P213&gt;=5.5,$P213&lt;=6.4),"C","")&amp;IF(AND($P213&gt;=5,$P213&lt;=5.4),"D+","")&amp;IF(AND($P213&gt;=4,$P213&lt;=4.9),"D","")&amp;IF(AND($P213&lt;4),"F","")</f>
        <v>C</v>
      </c>
      <c r="R213" s="29" t="str">
        <f>IF($P213&lt;4,"Kém",IF(AND($P213&gt;=4,$P213&lt;=5.4),"Trung bình yếu",IF(AND($P213&gt;=5.5,$P213&lt;=6.9),"Trung bình",IF(AND($P213&gt;=7,$P213&lt;=8.4),"Khá",IF(AND($P213&gt;=8.5,$P213&lt;=10),"Giỏi","")))))</f>
        <v>Trung bình</v>
      </c>
      <c r="S213" s="30" t="str">
        <f>IF(OR($G213=0,$H213=0,$I213=0,$J213=0),"Không đủ ĐKDT",IF(AND(O213=0,P213&gt;=4),"Không đạt",IF(O213="V", "Vắng", IF(O213="DC", "Đình chỉ thi",IF(O213="H", "Vắng có phép","")))))</f>
        <v/>
      </c>
      <c r="T213" s="31" t="str">
        <f t="array" ref="T213">IFERROR(VLOOKUP($C213&amp;$U213,CHOOSE({1,2},Data!$A$2:$A$5146&amp;Data!$B$2:$B$5146,Data!$C$2:$C$5146),2,0),"")</f>
        <v>202-A2</v>
      </c>
      <c r="U213" s="72" t="s">
        <v>3272</v>
      </c>
      <c r="V213" s="3" t="str">
        <f>IFERROR(LEFT($U213,LEN($U213)-3),"")</f>
        <v>ELE1319</v>
      </c>
      <c r="W213" s="3" t="str">
        <f>IFERROR(RIGHT($U213,2),"")</f>
        <v>12</v>
      </c>
      <c r="X213" s="53" t="str">
        <f>IF(S213="Không đủ ĐKDT","Học lại",IF(S213="Đình chỉ thi","Học lại",IF(AND(MID(F213,2,2)&lt;"12",S213="Vắng"),"Thi lại",IF(S213="Vắng có phép", "Thi lại",IF(AND((MID(F213,2,2)&lt;"12"),P213&lt;4.5),"Thi lại",IF(AND((MID(F213,2,2)&lt;"19"),P213&lt;4),"Học lại",IF(AND((MID(F213,2,2)&gt;"18"),P213&lt;4),"Thi lại",IF(AND(MID(F213,2,2)&gt;"18",O213=0),"Thi lại",IF(AND((MID(F213,2,2)&lt;"12"),O213=0),"Thi lại",IF(AND((MID(F213,2,2)&lt;"19"),(MID(F213,2,2)&gt;"11"),O213=0),"Học lại","Đạt"))))))))))</f>
        <v>Đạt</v>
      </c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</row>
    <row r="214" spans="1:39" ht="16.5" customHeight="1">
      <c r="A214" s="1">
        <v>205</v>
      </c>
      <c r="B214" s="21">
        <f>IF(LEN(C214=0),SUBTOTAL(3,$C$10:C214),"")</f>
        <v>205</v>
      </c>
      <c r="C214" s="22" t="s">
        <v>1782</v>
      </c>
      <c r="D214" s="23" t="s">
        <v>3632</v>
      </c>
      <c r="E214" s="24" t="s">
        <v>3438</v>
      </c>
      <c r="F214" s="22" t="s">
        <v>3602</v>
      </c>
      <c r="G214" s="25" t="s">
        <v>27</v>
      </c>
      <c r="H214" s="25">
        <v>8</v>
      </c>
      <c r="I214" s="25" t="s">
        <v>27</v>
      </c>
      <c r="J214" s="25">
        <v>8</v>
      </c>
      <c r="K214" s="32"/>
      <c r="L214" s="32"/>
      <c r="M214" s="32"/>
      <c r="N214" s="90"/>
      <c r="O214" s="51">
        <v>8.5</v>
      </c>
      <c r="P214" s="27">
        <f>IF(O214="H","I",IF(OR(O214="DC",O214="C",O214="V"),0,ROUND(SUMPRODUCT(G214:O214,$G$9:$O$9)/100,1)))</f>
        <v>8.4</v>
      </c>
      <c r="Q214" s="28" t="str">
        <f>IF(AND($P214&gt;=9,$P214&lt;=10),"A+","")&amp;IF(AND($P214&gt;=8.5,$P214&lt;=8.9),"A","")&amp;IF(AND($P214&gt;=8,$P214&lt;=8.4),"B+","")&amp;IF(AND($P214&gt;=7,$P214&lt;=7.9),"B","")&amp;IF(AND($P214&gt;=6.5,$P214&lt;=6.9),"C+","")&amp;IF(AND($P214&gt;=5.5,$P214&lt;=6.4),"C","")&amp;IF(AND($P214&gt;=5,$P214&lt;=5.4),"D+","")&amp;IF(AND($P214&gt;=4,$P214&lt;=4.9),"D","")&amp;IF(AND($P214&lt;4),"F","")</f>
        <v>B+</v>
      </c>
      <c r="R214" s="29" t="str">
        <f>IF($P214&lt;4,"Kém",IF(AND($P214&gt;=4,$P214&lt;=5.4),"Trung bình yếu",IF(AND($P214&gt;=5.5,$P214&lt;=6.9),"Trung bình",IF(AND($P214&gt;=7,$P214&lt;=8.4),"Khá",IF(AND($P214&gt;=8.5,$P214&lt;=10),"Giỏi","")))))</f>
        <v>Khá</v>
      </c>
      <c r="S214" s="30" t="str">
        <f>IF(OR($G214=0,$H214=0,$I214=0,$J214=0),"Không đủ ĐKDT",IF(AND(O214=0,P214&gt;=4),"Không đạt",IF(O214="V", "Vắng", IF(O214="DC", "Đình chỉ thi",IF(O214="H", "Vắng có phép","")))))</f>
        <v/>
      </c>
      <c r="T214" s="31" t="str">
        <f t="array" ref="T214">IFERROR(VLOOKUP($C214&amp;$U214,CHOOSE({1,2},Data!$A$2:$A$5146&amp;Data!$B$2:$B$5146,Data!$C$2:$C$5146),2,0),"")</f>
        <v>202-A2</v>
      </c>
      <c r="U214" s="72" t="s">
        <v>3272</v>
      </c>
      <c r="V214" s="3" t="str">
        <f>IFERROR(LEFT($U214,LEN($U214)-3),"")</f>
        <v>ELE1319</v>
      </c>
      <c r="W214" s="3" t="str">
        <f>IFERROR(RIGHT($U214,2),"")</f>
        <v>12</v>
      </c>
      <c r="X214" s="53" t="str">
        <f>IF(S214="Không đủ ĐKDT","Học lại",IF(S214="Đình chỉ thi","Học lại",IF(AND(MID(F214,2,2)&lt;"12",S214="Vắng"),"Thi lại",IF(S214="Vắng có phép", "Thi lại",IF(AND((MID(F214,2,2)&lt;"12"),P214&lt;4.5),"Thi lại",IF(AND((MID(F214,2,2)&lt;"19"),P214&lt;4),"Học lại",IF(AND((MID(F214,2,2)&gt;"18"),P214&lt;4),"Thi lại",IF(AND(MID(F214,2,2)&gt;"18",O214=0),"Thi lại",IF(AND((MID(F214,2,2)&lt;"12"),O214=0),"Thi lại",IF(AND((MID(F214,2,2)&lt;"19"),(MID(F214,2,2)&gt;"11"),O214=0),"Học lại","Đạt"))))))))))</f>
        <v>Đạt</v>
      </c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</row>
    <row r="215" spans="1:39" ht="16.5" customHeight="1">
      <c r="A215" s="1">
        <v>206</v>
      </c>
      <c r="B215" s="21">
        <f>IF(LEN(C215=0),SUBTOTAL(3,$C$10:C215),"")</f>
        <v>206</v>
      </c>
      <c r="C215" s="22" t="s">
        <v>330</v>
      </c>
      <c r="D215" s="23" t="s">
        <v>3441</v>
      </c>
      <c r="E215" s="24" t="s">
        <v>3633</v>
      </c>
      <c r="F215" s="22" t="s">
        <v>3602</v>
      </c>
      <c r="G215" s="25" t="s">
        <v>27</v>
      </c>
      <c r="H215" s="25">
        <v>9</v>
      </c>
      <c r="I215" s="25" t="s">
        <v>27</v>
      </c>
      <c r="J215" s="25">
        <v>8</v>
      </c>
      <c r="K215" s="32"/>
      <c r="L215" s="32"/>
      <c r="M215" s="32"/>
      <c r="N215" s="90"/>
      <c r="O215" s="51">
        <v>5</v>
      </c>
      <c r="P215" s="27">
        <f>IF(O215="H","I",IF(OR(O215="DC",O215="C",O215="V"),0,ROUND(SUMPRODUCT(G215:O215,$G$9:$O$9)/100,1)))</f>
        <v>6.1</v>
      </c>
      <c r="Q215" s="28" t="str">
        <f>IF(AND($P215&gt;=9,$P215&lt;=10),"A+","")&amp;IF(AND($P215&gt;=8.5,$P215&lt;=8.9),"A","")&amp;IF(AND($P215&gt;=8,$P215&lt;=8.4),"B+","")&amp;IF(AND($P215&gt;=7,$P215&lt;=7.9),"B","")&amp;IF(AND($P215&gt;=6.5,$P215&lt;=6.9),"C+","")&amp;IF(AND($P215&gt;=5.5,$P215&lt;=6.4),"C","")&amp;IF(AND($P215&gt;=5,$P215&lt;=5.4),"D+","")&amp;IF(AND($P215&gt;=4,$P215&lt;=4.9),"D","")&amp;IF(AND($P215&lt;4),"F","")</f>
        <v>C</v>
      </c>
      <c r="R215" s="29" t="str">
        <f>IF($P215&lt;4,"Kém",IF(AND($P215&gt;=4,$P215&lt;=5.4),"Trung bình yếu",IF(AND($P215&gt;=5.5,$P215&lt;=6.9),"Trung bình",IF(AND($P215&gt;=7,$P215&lt;=8.4),"Khá",IF(AND($P215&gt;=8.5,$P215&lt;=10),"Giỏi","")))))</f>
        <v>Trung bình</v>
      </c>
      <c r="S215" s="30" t="str">
        <f>IF(OR($G215=0,$H215=0,$I215=0,$J215=0),"Không đủ ĐKDT",IF(AND(O215=0,P215&gt;=4),"Không đạt",IF(O215="V", "Vắng", IF(O215="DC", "Đình chỉ thi",IF(O215="H", "Vắng có phép","")))))</f>
        <v/>
      </c>
      <c r="T215" s="31" t="str">
        <f t="array" ref="T215">IFERROR(VLOOKUP($C215&amp;$U215,CHOOSE({1,2},Data!$A$2:$A$5146&amp;Data!$B$2:$B$5146,Data!$C$2:$C$5146),2,0),"")</f>
        <v>202-A2</v>
      </c>
      <c r="U215" s="72" t="s">
        <v>3272</v>
      </c>
      <c r="V215" s="3" t="str">
        <f>IFERROR(LEFT($U215,LEN($U215)-3),"")</f>
        <v>ELE1319</v>
      </c>
      <c r="W215" s="3" t="str">
        <f>IFERROR(RIGHT($U215,2),"")</f>
        <v>12</v>
      </c>
      <c r="X215" s="53" t="str">
        <f>IF(S215="Không đủ ĐKDT","Học lại",IF(S215="Đình chỉ thi","Học lại",IF(AND(MID(F215,2,2)&lt;"12",S215="Vắng"),"Thi lại",IF(S215="Vắng có phép", "Thi lại",IF(AND((MID(F215,2,2)&lt;"12"),P215&lt;4.5),"Thi lại",IF(AND((MID(F215,2,2)&lt;"19"),P215&lt;4),"Học lại",IF(AND((MID(F215,2,2)&gt;"18"),P215&lt;4),"Thi lại",IF(AND(MID(F215,2,2)&gt;"18",O215=0),"Thi lại",IF(AND((MID(F215,2,2)&lt;"12"),O215=0),"Thi lại",IF(AND((MID(F215,2,2)&lt;"19"),(MID(F215,2,2)&gt;"11"),O215=0),"Học lại","Đạt"))))))))))</f>
        <v>Đạt</v>
      </c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</row>
    <row r="216" spans="1:39" ht="16.5" customHeight="1">
      <c r="A216" s="1">
        <v>207</v>
      </c>
      <c r="B216" s="21">
        <f>IF(LEN(C216=0),SUBTOTAL(3,$C$10:C216),"")</f>
        <v>207</v>
      </c>
      <c r="C216" s="22" t="s">
        <v>331</v>
      </c>
      <c r="D216" s="23" t="s">
        <v>3485</v>
      </c>
      <c r="E216" s="24" t="s">
        <v>3634</v>
      </c>
      <c r="F216" s="22" t="s">
        <v>3602</v>
      </c>
      <c r="G216" s="25" t="s">
        <v>27</v>
      </c>
      <c r="H216" s="25">
        <v>5</v>
      </c>
      <c r="I216" s="25" t="s">
        <v>27</v>
      </c>
      <c r="J216" s="25">
        <v>5</v>
      </c>
      <c r="K216" s="32"/>
      <c r="L216" s="32"/>
      <c r="M216" s="32"/>
      <c r="N216" s="90"/>
      <c r="O216" s="51" t="s">
        <v>4017</v>
      </c>
      <c r="P216" s="27">
        <f>IF(O216="H","I",IF(OR(O216="DC",O216="C",O216="V"),0,ROUND(SUMPRODUCT(G216:O216,$G$9:$O$9)/100,1)))</f>
        <v>0</v>
      </c>
      <c r="Q216" s="28" t="str">
        <f>IF(AND($P216&gt;=9,$P216&lt;=10),"A+","")&amp;IF(AND($P216&gt;=8.5,$P216&lt;=8.9),"A","")&amp;IF(AND($P216&gt;=8,$P216&lt;=8.4),"B+","")&amp;IF(AND($P216&gt;=7,$P216&lt;=7.9),"B","")&amp;IF(AND($P216&gt;=6.5,$P216&lt;=6.9),"C+","")&amp;IF(AND($P216&gt;=5.5,$P216&lt;=6.4),"C","")&amp;IF(AND($P216&gt;=5,$P216&lt;=5.4),"D+","")&amp;IF(AND($P216&gt;=4,$P216&lt;=4.9),"D","")&amp;IF(AND($P216&lt;4),"F","")</f>
        <v>F</v>
      </c>
      <c r="R216" s="29" t="str">
        <f>IF($P216&lt;4,"Kém",IF(AND($P216&gt;=4,$P216&lt;=5.4),"Trung bình yếu",IF(AND($P216&gt;=5.5,$P216&lt;=6.9),"Trung bình",IF(AND($P216&gt;=7,$P216&lt;=8.4),"Khá",IF(AND($P216&gt;=8.5,$P216&lt;=10),"Giỏi","")))))</f>
        <v>Kém</v>
      </c>
      <c r="S216" s="30" t="str">
        <f>IF(OR($G216=0,$H216=0,$I216=0,$J216=0),"Không đủ ĐKDT",IF(AND(O216=0,P216&gt;=4),"Không đạt",IF(O216="V", "Vắng", IF(O216="DC", "Đình chỉ thi",IF(O216="H", "Vắng có phép","")))))</f>
        <v>Vắng</v>
      </c>
      <c r="T216" s="31" t="str">
        <f t="array" ref="T216">IFERROR(VLOOKUP($C216&amp;$U216,CHOOSE({1,2},Data!$A$2:$A$5146&amp;Data!$B$2:$B$5146,Data!$C$2:$C$5146),2,0),"")</f>
        <v>202-A2</v>
      </c>
      <c r="U216" s="72" t="s">
        <v>3272</v>
      </c>
      <c r="V216" s="3" t="str">
        <f>IFERROR(LEFT($U216,LEN($U216)-3),"")</f>
        <v>ELE1319</v>
      </c>
      <c r="W216" s="3" t="str">
        <f>IFERROR(RIGHT($U216,2),"")</f>
        <v>12</v>
      </c>
      <c r="X216" s="53" t="str">
        <f>IF(S216="Không đủ ĐKDT","Học lại",IF(S216="Đình chỉ thi","Học lại",IF(AND(MID(F216,2,2)&lt;"12",S216="Vắng"),"Thi lại",IF(S216="Vắng có phép", "Thi lại",IF(AND((MID(F216,2,2)&lt;"12"),P216&lt;4.5),"Thi lại",IF(AND((MID(F216,2,2)&lt;"19"),P216&lt;4),"Học lại",IF(AND((MID(F216,2,2)&gt;"18"),P216&lt;4),"Thi lại",IF(AND(MID(F216,2,2)&gt;"18",O216=0),"Thi lại",IF(AND((MID(F216,2,2)&lt;"12"),O216=0),"Thi lại",IF(AND((MID(F216,2,2)&lt;"19"),(MID(F216,2,2)&gt;"11"),O216=0),"Học lại","Đạt"))))))))))</f>
        <v>Học lại</v>
      </c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</row>
    <row r="217" spans="1:39" ht="16.5" customHeight="1">
      <c r="A217" s="1">
        <v>208</v>
      </c>
      <c r="B217" s="21">
        <f>IF(LEN(C217=0),SUBTOTAL(3,$C$10:C217),"")</f>
        <v>208</v>
      </c>
      <c r="C217" s="22" t="s">
        <v>332</v>
      </c>
      <c r="D217" s="23" t="s">
        <v>3635</v>
      </c>
      <c r="E217" s="24" t="s">
        <v>3587</v>
      </c>
      <c r="F217" s="22" t="s">
        <v>3602</v>
      </c>
      <c r="G217" s="25" t="s">
        <v>27</v>
      </c>
      <c r="H217" s="25">
        <v>8</v>
      </c>
      <c r="I217" s="25" t="s">
        <v>27</v>
      </c>
      <c r="J217" s="25">
        <v>8</v>
      </c>
      <c r="K217" s="32"/>
      <c r="L217" s="32"/>
      <c r="M217" s="32"/>
      <c r="N217" s="90"/>
      <c r="O217" s="51">
        <v>5</v>
      </c>
      <c r="P217" s="27">
        <f>IF(O217="H","I",IF(OR(O217="DC",O217="C",O217="V"),0,ROUND(SUMPRODUCT(G217:O217,$G$9:$O$9)/100,1)))</f>
        <v>5.9</v>
      </c>
      <c r="Q217" s="28" t="str">
        <f>IF(AND($P217&gt;=9,$P217&lt;=10),"A+","")&amp;IF(AND($P217&gt;=8.5,$P217&lt;=8.9),"A","")&amp;IF(AND($P217&gt;=8,$P217&lt;=8.4),"B+","")&amp;IF(AND($P217&gt;=7,$P217&lt;=7.9),"B","")&amp;IF(AND($P217&gt;=6.5,$P217&lt;=6.9),"C+","")&amp;IF(AND($P217&gt;=5.5,$P217&lt;=6.4),"C","")&amp;IF(AND($P217&gt;=5,$P217&lt;=5.4),"D+","")&amp;IF(AND($P217&gt;=4,$P217&lt;=4.9),"D","")&amp;IF(AND($P217&lt;4),"F","")</f>
        <v>C</v>
      </c>
      <c r="R217" s="29" t="str">
        <f>IF($P217&lt;4,"Kém",IF(AND($P217&gt;=4,$P217&lt;=5.4),"Trung bình yếu",IF(AND($P217&gt;=5.5,$P217&lt;=6.9),"Trung bình",IF(AND($P217&gt;=7,$P217&lt;=8.4),"Khá",IF(AND($P217&gt;=8.5,$P217&lt;=10),"Giỏi","")))))</f>
        <v>Trung bình</v>
      </c>
      <c r="S217" s="30" t="str">
        <f>IF(OR($G217=0,$H217=0,$I217=0,$J217=0),"Không đủ ĐKDT",IF(AND(O217=0,P217&gt;=4),"Không đạt",IF(O217="V", "Vắng", IF(O217="DC", "Đình chỉ thi",IF(O217="H", "Vắng có phép","")))))</f>
        <v/>
      </c>
      <c r="T217" s="31" t="str">
        <f t="array" ref="T217">IFERROR(VLOOKUP($C217&amp;$U217,CHOOSE({1,2},Data!$A$2:$A$5146&amp;Data!$B$2:$B$5146,Data!$C$2:$C$5146),2,0),"")</f>
        <v>202-A2</v>
      </c>
      <c r="U217" s="72" t="s">
        <v>3272</v>
      </c>
      <c r="V217" s="3" t="str">
        <f>IFERROR(LEFT($U217,LEN($U217)-3),"")</f>
        <v>ELE1319</v>
      </c>
      <c r="W217" s="3" t="str">
        <f>IFERROR(RIGHT($U217,2),"")</f>
        <v>12</v>
      </c>
      <c r="X217" s="53" t="str">
        <f>IF(S217="Không đủ ĐKDT","Học lại",IF(S217="Đình chỉ thi","Học lại",IF(AND(MID(F217,2,2)&lt;"12",S217="Vắng"),"Thi lại",IF(S217="Vắng có phép", "Thi lại",IF(AND((MID(F217,2,2)&lt;"12"),P217&lt;4.5),"Thi lại",IF(AND((MID(F217,2,2)&lt;"19"),P217&lt;4),"Học lại",IF(AND((MID(F217,2,2)&gt;"18"),P217&lt;4),"Thi lại",IF(AND(MID(F217,2,2)&gt;"18",O217=0),"Thi lại",IF(AND((MID(F217,2,2)&lt;"12"),O217=0),"Thi lại",IF(AND((MID(F217,2,2)&lt;"19"),(MID(F217,2,2)&gt;"11"),O217=0),"Học lại","Đạt"))))))))))</f>
        <v>Đạt</v>
      </c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</row>
    <row r="218" spans="1:39" ht="16.5" customHeight="1">
      <c r="A218" s="1">
        <v>209</v>
      </c>
      <c r="B218" s="21">
        <f>IF(LEN(C218=0),SUBTOTAL(3,$C$10:C218),"")</f>
        <v>209</v>
      </c>
      <c r="C218" s="22" t="s">
        <v>333</v>
      </c>
      <c r="D218" s="23" t="s">
        <v>3389</v>
      </c>
      <c r="E218" s="24" t="s">
        <v>3453</v>
      </c>
      <c r="F218" s="22" t="s">
        <v>3602</v>
      </c>
      <c r="G218" s="25" t="s">
        <v>27</v>
      </c>
      <c r="H218" s="25">
        <v>7</v>
      </c>
      <c r="I218" s="25" t="s">
        <v>27</v>
      </c>
      <c r="J218" s="25">
        <v>7</v>
      </c>
      <c r="K218" s="32"/>
      <c r="L218" s="32"/>
      <c r="M218" s="32"/>
      <c r="N218" s="90"/>
      <c r="O218" s="51">
        <v>1</v>
      </c>
      <c r="P218" s="27">
        <f>IF(O218="H","I",IF(OR(O218="DC",O218="C",O218="V"),0,ROUND(SUMPRODUCT(G218:O218,$G$9:$O$9)/100,1)))</f>
        <v>2.8</v>
      </c>
      <c r="Q218" s="28" t="str">
        <f>IF(AND($P218&gt;=9,$P218&lt;=10),"A+","")&amp;IF(AND($P218&gt;=8.5,$P218&lt;=8.9),"A","")&amp;IF(AND($P218&gt;=8,$P218&lt;=8.4),"B+","")&amp;IF(AND($P218&gt;=7,$P218&lt;=7.9),"B","")&amp;IF(AND($P218&gt;=6.5,$P218&lt;=6.9),"C+","")&amp;IF(AND($P218&gt;=5.5,$P218&lt;=6.4),"C","")&amp;IF(AND($P218&gt;=5,$P218&lt;=5.4),"D+","")&amp;IF(AND($P218&gt;=4,$P218&lt;=4.9),"D","")&amp;IF(AND($P218&lt;4),"F","")</f>
        <v>F</v>
      </c>
      <c r="R218" s="29" t="str">
        <f>IF($P218&lt;4,"Kém",IF(AND($P218&gt;=4,$P218&lt;=5.4),"Trung bình yếu",IF(AND($P218&gt;=5.5,$P218&lt;=6.9),"Trung bình",IF(AND($P218&gt;=7,$P218&lt;=8.4),"Khá",IF(AND($P218&gt;=8.5,$P218&lt;=10),"Giỏi","")))))</f>
        <v>Kém</v>
      </c>
      <c r="S218" s="30" t="str">
        <f>IF(OR($G218=0,$H218=0,$I218=0,$J218=0),"Không đủ ĐKDT",IF(AND(O218=0,P218&gt;=4),"Không đạt",IF(O218="V", "Vắng", IF(O218="DC", "Đình chỉ thi",IF(O218="H", "Vắng có phép","")))))</f>
        <v/>
      </c>
      <c r="T218" s="31" t="str">
        <f t="array" ref="T218">IFERROR(VLOOKUP($C218&amp;$U218,CHOOSE({1,2},Data!$A$2:$A$5146&amp;Data!$B$2:$B$5146,Data!$C$2:$C$5146),2,0),"")</f>
        <v>202-A2</v>
      </c>
      <c r="U218" s="72" t="s">
        <v>3272</v>
      </c>
      <c r="V218" s="3" t="str">
        <f>IFERROR(LEFT($U218,LEN($U218)-3),"")</f>
        <v>ELE1319</v>
      </c>
      <c r="W218" s="3" t="str">
        <f>IFERROR(RIGHT($U218,2),"")</f>
        <v>12</v>
      </c>
      <c r="X218" s="53" t="str">
        <f>IF(S218="Không đủ ĐKDT","Học lại",IF(S218="Đình chỉ thi","Học lại",IF(AND(MID(F218,2,2)&lt;"12",S218="Vắng"),"Thi lại",IF(S218="Vắng có phép", "Thi lại",IF(AND((MID(F218,2,2)&lt;"12"),P218&lt;4.5),"Thi lại",IF(AND((MID(F218,2,2)&lt;"19"),P218&lt;4),"Học lại",IF(AND((MID(F218,2,2)&gt;"18"),P218&lt;4),"Thi lại",IF(AND(MID(F218,2,2)&gt;"18",O218=0),"Thi lại",IF(AND((MID(F218,2,2)&lt;"12"),O218=0),"Thi lại",IF(AND((MID(F218,2,2)&lt;"19"),(MID(F218,2,2)&gt;"11"),O218=0),"Học lại","Đạt"))))))))))</f>
        <v>Học lại</v>
      </c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</row>
    <row r="219" spans="1:39" ht="16.5" customHeight="1">
      <c r="A219" s="1">
        <v>210</v>
      </c>
      <c r="B219" s="21">
        <f>IF(LEN(C219=0),SUBTOTAL(3,$C$10:C219),"")</f>
        <v>210</v>
      </c>
      <c r="C219" s="22" t="s">
        <v>309</v>
      </c>
      <c r="D219" s="23" t="s">
        <v>3636</v>
      </c>
      <c r="E219" s="24" t="s">
        <v>3637</v>
      </c>
      <c r="F219" s="22" t="s">
        <v>3568</v>
      </c>
      <c r="G219" s="25" t="s">
        <v>27</v>
      </c>
      <c r="H219" s="25">
        <v>7</v>
      </c>
      <c r="I219" s="25" t="s">
        <v>27</v>
      </c>
      <c r="J219" s="25">
        <v>7</v>
      </c>
      <c r="K219" s="32"/>
      <c r="L219" s="32"/>
      <c r="M219" s="32"/>
      <c r="N219" s="90"/>
      <c r="O219" s="51">
        <v>4</v>
      </c>
      <c r="P219" s="27">
        <f>IF(O219="H","I",IF(OR(O219="DC",O219="C",O219="V"),0,ROUND(SUMPRODUCT(G219:O219,$G$9:$O$9)/100,1)))</f>
        <v>4.9000000000000004</v>
      </c>
      <c r="Q219" s="28" t="str">
        <f>IF(AND($P219&gt;=9,$P219&lt;=10),"A+","")&amp;IF(AND($P219&gt;=8.5,$P219&lt;=8.9),"A","")&amp;IF(AND($P219&gt;=8,$P219&lt;=8.4),"B+","")&amp;IF(AND($P219&gt;=7,$P219&lt;=7.9),"B","")&amp;IF(AND($P219&gt;=6.5,$P219&lt;=6.9),"C+","")&amp;IF(AND($P219&gt;=5.5,$P219&lt;=6.4),"C","")&amp;IF(AND($P219&gt;=5,$P219&lt;=5.4),"D+","")&amp;IF(AND($P219&gt;=4,$P219&lt;=4.9),"D","")&amp;IF(AND($P219&lt;4),"F","")</f>
        <v>D</v>
      </c>
      <c r="R219" s="29" t="str">
        <f>IF($P219&lt;4,"Kém",IF(AND($P219&gt;=4,$P219&lt;=5.4),"Trung bình yếu",IF(AND($P219&gt;=5.5,$P219&lt;=6.9),"Trung bình",IF(AND($P219&gt;=7,$P219&lt;=8.4),"Khá",IF(AND($P219&gt;=8.5,$P219&lt;=10),"Giỏi","")))))</f>
        <v>Trung bình yếu</v>
      </c>
      <c r="S219" s="30" t="str">
        <f>IF(OR($G219=0,$H219=0,$I219=0,$J219=0),"Không đủ ĐKDT",IF(AND(O219=0,P219&gt;=4),"Không đạt",IF(O219="V", "Vắng", IF(O219="DC", "Đình chỉ thi",IF(O219="H", "Vắng có phép","")))))</f>
        <v/>
      </c>
      <c r="T219" s="31" t="str">
        <f t="array" ref="T219">IFERROR(VLOOKUP($C219&amp;$U219,CHOOSE({1,2},Data!$A$2:$A$5146&amp;Data!$B$2:$B$5146,Data!$C$2:$C$5146),2,0),"")</f>
        <v>202-A2</v>
      </c>
      <c r="U219" s="72" t="s">
        <v>3272</v>
      </c>
      <c r="V219" s="3" t="str">
        <f>IFERROR(LEFT($U219,LEN($U219)-3),"")</f>
        <v>ELE1319</v>
      </c>
      <c r="W219" s="3" t="str">
        <f>IFERROR(RIGHT($U219,2),"")</f>
        <v>12</v>
      </c>
      <c r="X219" s="53" t="str">
        <f>IF(S219="Không đủ ĐKDT","Học lại",IF(S219="Đình chỉ thi","Học lại",IF(AND(MID(F219,2,2)&lt;"12",S219="Vắng"),"Thi lại",IF(S219="Vắng có phép", "Thi lại",IF(AND((MID(F219,2,2)&lt;"12"),P219&lt;4.5),"Thi lại",IF(AND((MID(F219,2,2)&lt;"19"),P219&lt;4),"Học lại",IF(AND((MID(F219,2,2)&gt;"18"),P219&lt;4),"Thi lại",IF(AND(MID(F219,2,2)&gt;"18",O219=0),"Thi lại",IF(AND((MID(F219,2,2)&lt;"12"),O219=0),"Thi lại",IF(AND((MID(F219,2,2)&lt;"19"),(MID(F219,2,2)&gt;"11"),O219=0),"Học lại","Đạt"))))))))))</f>
        <v>Đạt</v>
      </c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</row>
    <row r="220" spans="1:39" ht="16.5" customHeight="1">
      <c r="A220" s="1">
        <v>211</v>
      </c>
      <c r="B220" s="21">
        <f>IF(LEN(C220=0),SUBTOTAL(3,$C$10:C220),"")</f>
        <v>211</v>
      </c>
      <c r="C220" s="22" t="s">
        <v>334</v>
      </c>
      <c r="D220" s="23" t="s">
        <v>3638</v>
      </c>
      <c r="E220" s="24" t="s">
        <v>3639</v>
      </c>
      <c r="F220" s="22" t="s">
        <v>3602</v>
      </c>
      <c r="G220" s="25" t="s">
        <v>27</v>
      </c>
      <c r="H220" s="25">
        <v>7</v>
      </c>
      <c r="I220" s="25" t="s">
        <v>27</v>
      </c>
      <c r="J220" s="25">
        <v>7</v>
      </c>
      <c r="K220" s="32"/>
      <c r="L220" s="32"/>
      <c r="M220" s="32"/>
      <c r="N220" s="90"/>
      <c r="O220" s="51">
        <v>3</v>
      </c>
      <c r="P220" s="27">
        <f>IF(O220="H","I",IF(OR(O220="DC",O220="C",O220="V"),0,ROUND(SUMPRODUCT(G220:O220,$G$9:$O$9)/100,1)))</f>
        <v>4.2</v>
      </c>
      <c r="Q220" s="28" t="str">
        <f>IF(AND($P220&gt;=9,$P220&lt;=10),"A+","")&amp;IF(AND($P220&gt;=8.5,$P220&lt;=8.9),"A","")&amp;IF(AND($P220&gt;=8,$P220&lt;=8.4),"B+","")&amp;IF(AND($P220&gt;=7,$P220&lt;=7.9),"B","")&amp;IF(AND($P220&gt;=6.5,$P220&lt;=6.9),"C+","")&amp;IF(AND($P220&gt;=5.5,$P220&lt;=6.4),"C","")&amp;IF(AND($P220&gt;=5,$P220&lt;=5.4),"D+","")&amp;IF(AND($P220&gt;=4,$P220&lt;=4.9),"D","")&amp;IF(AND($P220&lt;4),"F","")</f>
        <v>D</v>
      </c>
      <c r="R220" s="29" t="str">
        <f>IF($P220&lt;4,"Kém",IF(AND($P220&gt;=4,$P220&lt;=5.4),"Trung bình yếu",IF(AND($P220&gt;=5.5,$P220&lt;=6.9),"Trung bình",IF(AND($P220&gt;=7,$P220&lt;=8.4),"Khá",IF(AND($P220&gt;=8.5,$P220&lt;=10),"Giỏi","")))))</f>
        <v>Trung bình yếu</v>
      </c>
      <c r="S220" s="30" t="str">
        <f>IF(OR($G220=0,$H220=0,$I220=0,$J220=0),"Không đủ ĐKDT",IF(AND(O220=0,P220&gt;=4),"Không đạt",IF(O220="V", "Vắng", IF(O220="DC", "Đình chỉ thi",IF(O220="H", "Vắng có phép","")))))</f>
        <v/>
      </c>
      <c r="T220" s="31" t="str">
        <f t="array" ref="T220">IFERROR(VLOOKUP($C220&amp;$U220,CHOOSE({1,2},Data!$A$2:$A$5146&amp;Data!$B$2:$B$5146,Data!$C$2:$C$5146),2,0),"")</f>
        <v>202-A2</v>
      </c>
      <c r="U220" s="72" t="s">
        <v>3272</v>
      </c>
      <c r="V220" s="3" t="str">
        <f>IFERROR(LEFT($U220,LEN($U220)-3),"")</f>
        <v>ELE1319</v>
      </c>
      <c r="W220" s="3" t="str">
        <f>IFERROR(RIGHT($U220,2),"")</f>
        <v>12</v>
      </c>
      <c r="X220" s="53" t="str">
        <f>IF(S220="Không đủ ĐKDT","Học lại",IF(S220="Đình chỉ thi","Học lại",IF(AND(MID(F220,2,2)&lt;"12",S220="Vắng"),"Thi lại",IF(S220="Vắng có phép", "Thi lại",IF(AND((MID(F220,2,2)&lt;"12"),P220&lt;4.5),"Thi lại",IF(AND((MID(F220,2,2)&lt;"19"),P220&lt;4),"Học lại",IF(AND((MID(F220,2,2)&gt;"18"),P220&lt;4),"Thi lại",IF(AND(MID(F220,2,2)&gt;"18",O220=0),"Thi lại",IF(AND((MID(F220,2,2)&lt;"12"),O220=0),"Thi lại",IF(AND((MID(F220,2,2)&lt;"19"),(MID(F220,2,2)&gt;"11"),O220=0),"Học lại","Đạt"))))))))))</f>
        <v>Đạt</v>
      </c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</row>
    <row r="221" spans="1:39" ht="16.5" customHeight="1">
      <c r="A221" s="1">
        <v>212</v>
      </c>
      <c r="B221" s="21">
        <f>IF(LEN(C221=0),SUBTOTAL(3,$C$10:C221),"")</f>
        <v>212</v>
      </c>
      <c r="C221" s="22" t="s">
        <v>335</v>
      </c>
      <c r="D221" s="23" t="s">
        <v>3515</v>
      </c>
      <c r="E221" s="24" t="s">
        <v>3465</v>
      </c>
      <c r="F221" s="22" t="s">
        <v>3602</v>
      </c>
      <c r="G221" s="25" t="s">
        <v>27</v>
      </c>
      <c r="H221" s="25">
        <v>10</v>
      </c>
      <c r="I221" s="25" t="s">
        <v>27</v>
      </c>
      <c r="J221" s="25">
        <v>9</v>
      </c>
      <c r="K221" s="32"/>
      <c r="L221" s="32"/>
      <c r="M221" s="32"/>
      <c r="N221" s="90"/>
      <c r="O221" s="51">
        <v>7</v>
      </c>
      <c r="P221" s="27">
        <f>IF(O221="H","I",IF(OR(O221="DC",O221="C",O221="V"),0,ROUND(SUMPRODUCT(G221:O221,$G$9:$O$9)/100,1)))</f>
        <v>7.8</v>
      </c>
      <c r="Q221" s="28" t="str">
        <f>IF(AND($P221&gt;=9,$P221&lt;=10),"A+","")&amp;IF(AND($P221&gt;=8.5,$P221&lt;=8.9),"A","")&amp;IF(AND($P221&gt;=8,$P221&lt;=8.4),"B+","")&amp;IF(AND($P221&gt;=7,$P221&lt;=7.9),"B","")&amp;IF(AND($P221&gt;=6.5,$P221&lt;=6.9),"C+","")&amp;IF(AND($P221&gt;=5.5,$P221&lt;=6.4),"C","")&amp;IF(AND($P221&gt;=5,$P221&lt;=5.4),"D+","")&amp;IF(AND($P221&gt;=4,$P221&lt;=4.9),"D","")&amp;IF(AND($P221&lt;4),"F","")</f>
        <v>B</v>
      </c>
      <c r="R221" s="29" t="str">
        <f>IF($P221&lt;4,"Kém",IF(AND($P221&gt;=4,$P221&lt;=5.4),"Trung bình yếu",IF(AND($P221&gt;=5.5,$P221&lt;=6.9),"Trung bình",IF(AND($P221&gt;=7,$P221&lt;=8.4),"Khá",IF(AND($P221&gt;=8.5,$P221&lt;=10),"Giỏi","")))))</f>
        <v>Khá</v>
      </c>
      <c r="S221" s="30" t="str">
        <f>IF(OR($G221=0,$H221=0,$I221=0,$J221=0),"Không đủ ĐKDT",IF(AND(O221=0,P221&gt;=4),"Không đạt",IF(O221="V", "Vắng", IF(O221="DC", "Đình chỉ thi",IF(O221="H", "Vắng có phép","")))))</f>
        <v/>
      </c>
      <c r="T221" s="31" t="str">
        <f t="array" ref="T221">IFERROR(VLOOKUP($C221&amp;$U221,CHOOSE({1,2},Data!$A$2:$A$5146&amp;Data!$B$2:$B$5146,Data!$C$2:$C$5146),2,0),"")</f>
        <v>202-A2</v>
      </c>
      <c r="U221" s="72" t="s">
        <v>3272</v>
      </c>
      <c r="V221" s="3" t="str">
        <f>IFERROR(LEFT($U221,LEN($U221)-3),"")</f>
        <v>ELE1319</v>
      </c>
      <c r="W221" s="3" t="str">
        <f>IFERROR(RIGHT($U221,2),"")</f>
        <v>12</v>
      </c>
      <c r="X221" s="53" t="str">
        <f>IF(S221="Không đủ ĐKDT","Học lại",IF(S221="Đình chỉ thi","Học lại",IF(AND(MID(F221,2,2)&lt;"12",S221="Vắng"),"Thi lại",IF(S221="Vắng có phép", "Thi lại",IF(AND((MID(F221,2,2)&lt;"12"),P221&lt;4.5),"Thi lại",IF(AND((MID(F221,2,2)&lt;"19"),P221&lt;4),"Học lại",IF(AND((MID(F221,2,2)&gt;"18"),P221&lt;4),"Thi lại",IF(AND(MID(F221,2,2)&gt;"18",O221=0),"Thi lại",IF(AND((MID(F221,2,2)&lt;"12"),O221=0),"Thi lại",IF(AND((MID(F221,2,2)&lt;"19"),(MID(F221,2,2)&gt;"11"),O221=0),"Học lại","Đạt"))))))))))</f>
        <v>Đạt</v>
      </c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</row>
    <row r="222" spans="1:39" ht="16.5" customHeight="1">
      <c r="A222" s="1">
        <v>213</v>
      </c>
      <c r="B222" s="21">
        <f>IF(LEN(C222=0),SUBTOTAL(3,$C$10:C222),"")</f>
        <v>213</v>
      </c>
      <c r="C222" s="22" t="s">
        <v>254</v>
      </c>
      <c r="D222" s="23" t="s">
        <v>3468</v>
      </c>
      <c r="E222" s="24" t="s">
        <v>3640</v>
      </c>
      <c r="F222" s="22" t="s">
        <v>3566</v>
      </c>
      <c r="G222" s="25" t="s">
        <v>27</v>
      </c>
      <c r="H222" s="25">
        <v>0</v>
      </c>
      <c r="I222" s="25" t="s">
        <v>27</v>
      </c>
      <c r="J222" s="25">
        <v>0</v>
      </c>
      <c r="K222" s="32"/>
      <c r="L222" s="32"/>
      <c r="M222" s="32"/>
      <c r="N222" s="90"/>
      <c r="O222" s="51" t="s">
        <v>4016</v>
      </c>
      <c r="P222" s="27">
        <f>IF(O222="H","I",IF(OR(O222="DC",O222="C",O222="V"),0,ROUND(SUMPRODUCT(G222:O222,$G$9:$O$9)/100,1)))</f>
        <v>0</v>
      </c>
      <c r="Q222" s="28" t="str">
        <f>IF(AND($P222&gt;=9,$P222&lt;=10),"A+","")&amp;IF(AND($P222&gt;=8.5,$P222&lt;=8.9),"A","")&amp;IF(AND($P222&gt;=8,$P222&lt;=8.4),"B+","")&amp;IF(AND($P222&gt;=7,$P222&lt;=7.9),"B","")&amp;IF(AND($P222&gt;=6.5,$P222&lt;=6.9),"C+","")&amp;IF(AND($P222&gt;=5.5,$P222&lt;=6.4),"C","")&amp;IF(AND($P222&gt;=5,$P222&lt;=5.4),"D+","")&amp;IF(AND($P222&gt;=4,$P222&lt;=4.9),"D","")&amp;IF(AND($P222&lt;4),"F","")</f>
        <v>F</v>
      </c>
      <c r="R222" s="29" t="str">
        <f>IF($P222&lt;4,"Kém",IF(AND($P222&gt;=4,$P222&lt;=5.4),"Trung bình yếu",IF(AND($P222&gt;=5.5,$P222&lt;=6.9),"Trung bình",IF(AND($P222&gt;=7,$P222&lt;=8.4),"Khá",IF(AND($P222&gt;=8.5,$P222&lt;=10),"Giỏi","")))))</f>
        <v>Kém</v>
      </c>
      <c r="S222" s="30" t="str">
        <f>IF(OR($G222=0,$H222=0,$I222=0,$J222=0),"Không đủ ĐKDT",IF(AND(O222=0,P222&gt;=4),"Không đạt",IF(O222="V", "Vắng", IF(O222="DC", "Đình chỉ thi",IF(O222="H", "Vắng có phép","")))))</f>
        <v>Không đủ ĐKDT</v>
      </c>
      <c r="T222" s="31" t="str">
        <f t="array" ref="T222">IFERROR(VLOOKUP($C222&amp;$U222,CHOOSE({1,2},Data!$A$2:$A$5146&amp;Data!$B$2:$B$5146,Data!$C$2:$C$5146),2,0),"")</f>
        <v>202-A2</v>
      </c>
      <c r="U222" s="72" t="s">
        <v>3272</v>
      </c>
      <c r="V222" s="3" t="str">
        <f>IFERROR(LEFT($U222,LEN($U222)-3),"")</f>
        <v>ELE1319</v>
      </c>
      <c r="W222" s="3" t="str">
        <f>IFERROR(RIGHT($U222,2),"")</f>
        <v>12</v>
      </c>
      <c r="X222" s="53" t="str">
        <f>IF(S222="Không đủ ĐKDT","Học lại",IF(S222="Đình chỉ thi","Học lại",IF(AND(MID(F222,2,2)&lt;"12",S222="Vắng"),"Thi lại",IF(S222="Vắng có phép", "Thi lại",IF(AND((MID(F222,2,2)&lt;"12"),P222&lt;4.5),"Thi lại",IF(AND((MID(F222,2,2)&lt;"19"),P222&lt;4),"Học lại",IF(AND((MID(F222,2,2)&gt;"18"),P222&lt;4),"Thi lại",IF(AND(MID(F222,2,2)&gt;"18",O222=0),"Thi lại",IF(AND((MID(F222,2,2)&lt;"12"),O222=0),"Thi lại",IF(AND((MID(F222,2,2)&lt;"19"),(MID(F222,2,2)&gt;"11"),O222=0),"Học lại","Đạt"))))))))))</f>
        <v>Học lại</v>
      </c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</row>
    <row r="223" spans="1:39" ht="16.5" customHeight="1">
      <c r="A223" s="1">
        <v>214</v>
      </c>
      <c r="B223" s="21">
        <f>IF(LEN(C223=0),SUBTOTAL(3,$C$10:C223),"")</f>
        <v>214</v>
      </c>
      <c r="C223" s="22" t="s">
        <v>1784</v>
      </c>
      <c r="D223" s="23" t="s">
        <v>3641</v>
      </c>
      <c r="E223" s="24" t="s">
        <v>3597</v>
      </c>
      <c r="F223" s="22" t="s">
        <v>3602</v>
      </c>
      <c r="G223" s="25" t="s">
        <v>27</v>
      </c>
      <c r="H223" s="25">
        <v>7</v>
      </c>
      <c r="I223" s="25" t="s">
        <v>27</v>
      </c>
      <c r="J223" s="25">
        <v>7</v>
      </c>
      <c r="K223" s="32"/>
      <c r="L223" s="32"/>
      <c r="M223" s="32"/>
      <c r="N223" s="90"/>
      <c r="O223" s="51">
        <v>4</v>
      </c>
      <c r="P223" s="27">
        <f>IF(O223="H","I",IF(OR(O223="DC",O223="C",O223="V"),0,ROUND(SUMPRODUCT(G223:O223,$G$9:$O$9)/100,1)))</f>
        <v>4.9000000000000004</v>
      </c>
      <c r="Q223" s="28" t="str">
        <f>IF(AND($P223&gt;=9,$P223&lt;=10),"A+","")&amp;IF(AND($P223&gt;=8.5,$P223&lt;=8.9),"A","")&amp;IF(AND($P223&gt;=8,$P223&lt;=8.4),"B+","")&amp;IF(AND($P223&gt;=7,$P223&lt;=7.9),"B","")&amp;IF(AND($P223&gt;=6.5,$P223&lt;=6.9),"C+","")&amp;IF(AND($P223&gt;=5.5,$P223&lt;=6.4),"C","")&amp;IF(AND($P223&gt;=5,$P223&lt;=5.4),"D+","")&amp;IF(AND($P223&gt;=4,$P223&lt;=4.9),"D","")&amp;IF(AND($P223&lt;4),"F","")</f>
        <v>D</v>
      </c>
      <c r="R223" s="29" t="str">
        <f>IF($P223&lt;4,"Kém",IF(AND($P223&gt;=4,$P223&lt;=5.4),"Trung bình yếu",IF(AND($P223&gt;=5.5,$P223&lt;=6.9),"Trung bình",IF(AND($P223&gt;=7,$P223&lt;=8.4),"Khá",IF(AND($P223&gt;=8.5,$P223&lt;=10),"Giỏi","")))))</f>
        <v>Trung bình yếu</v>
      </c>
      <c r="S223" s="30" t="str">
        <f>IF(OR($G223=0,$H223=0,$I223=0,$J223=0),"Không đủ ĐKDT",IF(AND(O223=0,P223&gt;=4),"Không đạt",IF(O223="V", "Vắng", IF(O223="DC", "Đình chỉ thi",IF(O223="H", "Vắng có phép","")))))</f>
        <v/>
      </c>
      <c r="T223" s="31" t="str">
        <f t="array" ref="T223">IFERROR(VLOOKUP($C223&amp;$U223,CHOOSE({1,2},Data!$A$2:$A$5146&amp;Data!$B$2:$B$5146,Data!$C$2:$C$5146),2,0),"")</f>
        <v>202-A2</v>
      </c>
      <c r="U223" s="72" t="s">
        <v>3272</v>
      </c>
      <c r="V223" s="3" t="str">
        <f>IFERROR(LEFT($U223,LEN($U223)-3),"")</f>
        <v>ELE1319</v>
      </c>
      <c r="W223" s="3" t="str">
        <f>IFERROR(RIGHT($U223,2),"")</f>
        <v>12</v>
      </c>
      <c r="X223" s="53" t="str">
        <f>IF(S223="Không đủ ĐKDT","Học lại",IF(S223="Đình chỉ thi","Học lại",IF(AND(MID(F223,2,2)&lt;"12",S223="Vắng"),"Thi lại",IF(S223="Vắng có phép", "Thi lại",IF(AND((MID(F223,2,2)&lt;"12"),P223&lt;4.5),"Thi lại",IF(AND((MID(F223,2,2)&lt;"19"),P223&lt;4),"Học lại",IF(AND((MID(F223,2,2)&gt;"18"),P223&lt;4),"Thi lại",IF(AND(MID(F223,2,2)&gt;"18",O223=0),"Thi lại",IF(AND((MID(F223,2,2)&lt;"12"),O223=0),"Thi lại",IF(AND((MID(F223,2,2)&lt;"19"),(MID(F223,2,2)&gt;"11"),O223=0),"Học lại","Đạt"))))))))))</f>
        <v>Đạt</v>
      </c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</row>
    <row r="224" spans="1:39" ht="16.5" customHeight="1">
      <c r="A224" s="1">
        <v>215</v>
      </c>
      <c r="B224" s="21">
        <f>IF(LEN(C224=0),SUBTOTAL(3,$C$10:C224),"")</f>
        <v>215</v>
      </c>
      <c r="C224" s="22" t="s">
        <v>336</v>
      </c>
      <c r="D224" s="23" t="s">
        <v>3642</v>
      </c>
      <c r="E224" s="24" t="s">
        <v>3471</v>
      </c>
      <c r="F224" s="22" t="s">
        <v>3602</v>
      </c>
      <c r="G224" s="25" t="s">
        <v>27</v>
      </c>
      <c r="H224" s="25">
        <v>8</v>
      </c>
      <c r="I224" s="25" t="s">
        <v>27</v>
      </c>
      <c r="J224" s="25">
        <v>8</v>
      </c>
      <c r="K224" s="32"/>
      <c r="L224" s="32"/>
      <c r="M224" s="32"/>
      <c r="N224" s="90"/>
      <c r="O224" s="51">
        <v>2</v>
      </c>
      <c r="P224" s="27">
        <f>IF(O224="H","I",IF(OR(O224="DC",O224="C",O224="V"),0,ROUND(SUMPRODUCT(G224:O224,$G$9:$O$9)/100,1)))</f>
        <v>3.8</v>
      </c>
      <c r="Q224" s="28" t="str">
        <f>IF(AND($P224&gt;=9,$P224&lt;=10),"A+","")&amp;IF(AND($P224&gt;=8.5,$P224&lt;=8.9),"A","")&amp;IF(AND($P224&gt;=8,$P224&lt;=8.4),"B+","")&amp;IF(AND($P224&gt;=7,$P224&lt;=7.9),"B","")&amp;IF(AND($P224&gt;=6.5,$P224&lt;=6.9),"C+","")&amp;IF(AND($P224&gt;=5.5,$P224&lt;=6.4),"C","")&amp;IF(AND($P224&gt;=5,$P224&lt;=5.4),"D+","")&amp;IF(AND($P224&gt;=4,$P224&lt;=4.9),"D","")&amp;IF(AND($P224&lt;4),"F","")</f>
        <v>F</v>
      </c>
      <c r="R224" s="29" t="str">
        <f>IF($P224&lt;4,"Kém",IF(AND($P224&gt;=4,$P224&lt;=5.4),"Trung bình yếu",IF(AND($P224&gt;=5.5,$P224&lt;=6.9),"Trung bình",IF(AND($P224&gt;=7,$P224&lt;=8.4),"Khá",IF(AND($P224&gt;=8.5,$P224&lt;=10),"Giỏi","")))))</f>
        <v>Kém</v>
      </c>
      <c r="S224" s="30" t="str">
        <f>IF(OR($G224=0,$H224=0,$I224=0,$J224=0),"Không đủ ĐKDT",IF(AND(O224=0,P224&gt;=4),"Không đạt",IF(O224="V", "Vắng", IF(O224="DC", "Đình chỉ thi",IF(O224="H", "Vắng có phép","")))))</f>
        <v/>
      </c>
      <c r="T224" s="31" t="str">
        <f t="array" ref="T224">IFERROR(VLOOKUP($C224&amp;$U224,CHOOSE({1,2},Data!$A$2:$A$5146&amp;Data!$B$2:$B$5146,Data!$C$2:$C$5146),2,0),"")</f>
        <v>202-A2</v>
      </c>
      <c r="U224" s="72" t="s">
        <v>3272</v>
      </c>
      <c r="V224" s="3" t="str">
        <f>IFERROR(LEFT($U224,LEN($U224)-3),"")</f>
        <v>ELE1319</v>
      </c>
      <c r="W224" s="3" t="str">
        <f>IFERROR(RIGHT($U224,2),"")</f>
        <v>12</v>
      </c>
      <c r="X224" s="53" t="str">
        <f>IF(S224="Không đủ ĐKDT","Học lại",IF(S224="Đình chỉ thi","Học lại",IF(AND(MID(F224,2,2)&lt;"12",S224="Vắng"),"Thi lại",IF(S224="Vắng có phép", "Thi lại",IF(AND((MID(F224,2,2)&lt;"12"),P224&lt;4.5),"Thi lại",IF(AND((MID(F224,2,2)&lt;"19"),P224&lt;4),"Học lại",IF(AND((MID(F224,2,2)&gt;"18"),P224&lt;4),"Thi lại",IF(AND(MID(F224,2,2)&gt;"18",O224=0),"Thi lại",IF(AND((MID(F224,2,2)&lt;"12"),O224=0),"Thi lại",IF(AND((MID(F224,2,2)&lt;"19"),(MID(F224,2,2)&gt;"11"),O224=0),"Học lại","Đạt"))))))))))</f>
        <v>Học lại</v>
      </c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</row>
    <row r="225" spans="1:39" ht="16.5" customHeight="1">
      <c r="A225" s="1">
        <v>216</v>
      </c>
      <c r="B225" s="21">
        <f>IF(LEN(C225=0),SUBTOTAL(3,$C$10:C225),"")</f>
        <v>216</v>
      </c>
      <c r="C225" s="22" t="s">
        <v>256</v>
      </c>
      <c r="D225" s="23" t="s">
        <v>3643</v>
      </c>
      <c r="E225" s="24" t="s">
        <v>3471</v>
      </c>
      <c r="F225" s="22" t="s">
        <v>3610</v>
      </c>
      <c r="G225" s="25" t="s">
        <v>27</v>
      </c>
      <c r="H225" s="25">
        <v>7</v>
      </c>
      <c r="I225" s="25" t="s">
        <v>27</v>
      </c>
      <c r="J225" s="25">
        <v>7</v>
      </c>
      <c r="K225" s="32"/>
      <c r="L225" s="32"/>
      <c r="M225" s="32"/>
      <c r="N225" s="90"/>
      <c r="O225" s="51">
        <v>1.5</v>
      </c>
      <c r="P225" s="27">
        <f>IF(O225="H","I",IF(OR(O225="DC",O225="C",O225="V"),0,ROUND(SUMPRODUCT(G225:O225,$G$9:$O$9)/100,1)))</f>
        <v>3.2</v>
      </c>
      <c r="Q225" s="28" t="str">
        <f>IF(AND($P225&gt;=9,$P225&lt;=10),"A+","")&amp;IF(AND($P225&gt;=8.5,$P225&lt;=8.9),"A","")&amp;IF(AND($P225&gt;=8,$P225&lt;=8.4),"B+","")&amp;IF(AND($P225&gt;=7,$P225&lt;=7.9),"B","")&amp;IF(AND($P225&gt;=6.5,$P225&lt;=6.9),"C+","")&amp;IF(AND($P225&gt;=5.5,$P225&lt;=6.4),"C","")&amp;IF(AND($P225&gt;=5,$P225&lt;=5.4),"D+","")&amp;IF(AND($P225&gt;=4,$P225&lt;=4.9),"D","")&amp;IF(AND($P225&lt;4),"F","")</f>
        <v>F</v>
      </c>
      <c r="R225" s="29" t="str">
        <f>IF($P225&lt;4,"Kém",IF(AND($P225&gt;=4,$P225&lt;=5.4),"Trung bình yếu",IF(AND($P225&gt;=5.5,$P225&lt;=6.9),"Trung bình",IF(AND($P225&gt;=7,$P225&lt;=8.4),"Khá",IF(AND($P225&gt;=8.5,$P225&lt;=10),"Giỏi","")))))</f>
        <v>Kém</v>
      </c>
      <c r="S225" s="30" t="str">
        <f>IF(OR($G225=0,$H225=0,$I225=0,$J225=0),"Không đủ ĐKDT",IF(AND(O225=0,P225&gt;=4),"Không đạt",IF(O225="V", "Vắng", IF(O225="DC", "Đình chỉ thi",IF(O225="H", "Vắng có phép","")))))</f>
        <v/>
      </c>
      <c r="T225" s="31" t="str">
        <f t="array" ref="T225">IFERROR(VLOOKUP($C225&amp;$U225,CHOOSE({1,2},Data!$A$2:$A$5146&amp;Data!$B$2:$B$5146,Data!$C$2:$C$5146),2,0),"")</f>
        <v>202-A2</v>
      </c>
      <c r="U225" s="72" t="s">
        <v>3272</v>
      </c>
      <c r="V225" s="3" t="str">
        <f>IFERROR(LEFT($U225,LEN($U225)-3),"")</f>
        <v>ELE1319</v>
      </c>
      <c r="W225" s="3" t="str">
        <f>IFERROR(RIGHT($U225,2),"")</f>
        <v>12</v>
      </c>
      <c r="X225" s="53" t="str">
        <f>IF(S225="Không đủ ĐKDT","Học lại",IF(S225="Đình chỉ thi","Học lại",IF(AND(MID(F225,2,2)&lt;"12",S225="Vắng"),"Thi lại",IF(S225="Vắng có phép", "Thi lại",IF(AND((MID(F225,2,2)&lt;"12"),P225&lt;4.5),"Thi lại",IF(AND((MID(F225,2,2)&lt;"19"),P225&lt;4),"Học lại",IF(AND((MID(F225,2,2)&gt;"18"),P225&lt;4),"Thi lại",IF(AND(MID(F225,2,2)&gt;"18",O225=0),"Thi lại",IF(AND((MID(F225,2,2)&lt;"12"),O225=0),"Thi lại",IF(AND((MID(F225,2,2)&lt;"19"),(MID(F225,2,2)&gt;"11"),O225=0),"Học lại","Đạt"))))))))))</f>
        <v>Học lại</v>
      </c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</row>
    <row r="226" spans="1:39" ht="16.5" customHeight="1">
      <c r="A226" s="1">
        <v>217</v>
      </c>
      <c r="B226" s="21">
        <f>IF(LEN(C226=0),SUBTOTAL(3,$C$10:C226),"")</f>
        <v>217</v>
      </c>
      <c r="C226" s="22" t="s">
        <v>337</v>
      </c>
      <c r="D226" s="23" t="s">
        <v>3644</v>
      </c>
      <c r="E226" s="24" t="s">
        <v>3562</v>
      </c>
      <c r="F226" s="22" t="s">
        <v>3602</v>
      </c>
      <c r="G226" s="25" t="s">
        <v>27</v>
      </c>
      <c r="H226" s="25">
        <v>7</v>
      </c>
      <c r="I226" s="25" t="s">
        <v>27</v>
      </c>
      <c r="J226" s="25">
        <v>7</v>
      </c>
      <c r="K226" s="32"/>
      <c r="L226" s="32"/>
      <c r="M226" s="32"/>
      <c r="N226" s="90"/>
      <c r="O226" s="51">
        <v>3.5</v>
      </c>
      <c r="P226" s="27">
        <f>IF(O226="H","I",IF(OR(O226="DC",O226="C",O226="V"),0,ROUND(SUMPRODUCT(G226:O226,$G$9:$O$9)/100,1)))</f>
        <v>4.5999999999999996</v>
      </c>
      <c r="Q226" s="28" t="str">
        <f>IF(AND($P226&gt;=9,$P226&lt;=10),"A+","")&amp;IF(AND($P226&gt;=8.5,$P226&lt;=8.9),"A","")&amp;IF(AND($P226&gt;=8,$P226&lt;=8.4),"B+","")&amp;IF(AND($P226&gt;=7,$P226&lt;=7.9),"B","")&amp;IF(AND($P226&gt;=6.5,$P226&lt;=6.9),"C+","")&amp;IF(AND($P226&gt;=5.5,$P226&lt;=6.4),"C","")&amp;IF(AND($P226&gt;=5,$P226&lt;=5.4),"D+","")&amp;IF(AND($P226&gt;=4,$P226&lt;=4.9),"D","")&amp;IF(AND($P226&lt;4),"F","")</f>
        <v>D</v>
      </c>
      <c r="R226" s="29" t="str">
        <f>IF($P226&lt;4,"Kém",IF(AND($P226&gt;=4,$P226&lt;=5.4),"Trung bình yếu",IF(AND($P226&gt;=5.5,$P226&lt;=6.9),"Trung bình",IF(AND($P226&gt;=7,$P226&lt;=8.4),"Khá",IF(AND($P226&gt;=8.5,$P226&lt;=10),"Giỏi","")))))</f>
        <v>Trung bình yếu</v>
      </c>
      <c r="S226" s="30" t="str">
        <f>IF(OR($G226=0,$H226=0,$I226=0,$J226=0),"Không đủ ĐKDT",IF(AND(O226=0,P226&gt;=4),"Không đạt",IF(O226="V", "Vắng", IF(O226="DC", "Đình chỉ thi",IF(O226="H", "Vắng có phép","")))))</f>
        <v/>
      </c>
      <c r="T226" s="31" t="str">
        <f t="array" ref="T226">IFERROR(VLOOKUP($C226&amp;$U226,CHOOSE({1,2},Data!$A$2:$A$5146&amp;Data!$B$2:$B$5146,Data!$C$2:$C$5146),2,0),"")</f>
        <v>202-A2</v>
      </c>
      <c r="U226" s="72" t="s">
        <v>3272</v>
      </c>
      <c r="V226" s="3" t="str">
        <f>IFERROR(LEFT($U226,LEN($U226)-3),"")</f>
        <v>ELE1319</v>
      </c>
      <c r="W226" s="3" t="str">
        <f>IFERROR(RIGHT($U226,2),"")</f>
        <v>12</v>
      </c>
      <c r="X226" s="53" t="str">
        <f>IF(S226="Không đủ ĐKDT","Học lại",IF(S226="Đình chỉ thi","Học lại",IF(AND(MID(F226,2,2)&lt;"12",S226="Vắng"),"Thi lại",IF(S226="Vắng có phép", "Thi lại",IF(AND((MID(F226,2,2)&lt;"12"),P226&lt;4.5),"Thi lại",IF(AND((MID(F226,2,2)&lt;"19"),P226&lt;4),"Học lại",IF(AND((MID(F226,2,2)&gt;"18"),P226&lt;4),"Thi lại",IF(AND(MID(F226,2,2)&gt;"18",O226=0),"Thi lại",IF(AND((MID(F226,2,2)&lt;"12"),O226=0),"Thi lại",IF(AND((MID(F226,2,2)&lt;"19"),(MID(F226,2,2)&gt;"11"),O226=0),"Học lại","Đạt"))))))))))</f>
        <v>Đạt</v>
      </c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</row>
    <row r="227" spans="1:39" ht="16.5" customHeight="1">
      <c r="A227" s="1">
        <v>218</v>
      </c>
      <c r="B227" s="21">
        <f>IF(LEN(C227=0),SUBTOTAL(3,$C$10:C227),"")</f>
        <v>218</v>
      </c>
      <c r="C227" s="22" t="s">
        <v>257</v>
      </c>
      <c r="D227" s="23" t="s">
        <v>3482</v>
      </c>
      <c r="E227" s="24" t="s">
        <v>3562</v>
      </c>
      <c r="F227" s="22" t="s">
        <v>3610</v>
      </c>
      <c r="G227" s="25" t="s">
        <v>27</v>
      </c>
      <c r="H227" s="25">
        <v>8</v>
      </c>
      <c r="I227" s="25" t="s">
        <v>27</v>
      </c>
      <c r="J227" s="25">
        <v>8</v>
      </c>
      <c r="K227" s="32"/>
      <c r="L227" s="32"/>
      <c r="M227" s="32"/>
      <c r="N227" s="90"/>
      <c r="O227" s="51">
        <v>2</v>
      </c>
      <c r="P227" s="27">
        <f>IF(O227="H","I",IF(OR(O227="DC",O227="C",O227="V"),0,ROUND(SUMPRODUCT(G227:O227,$G$9:$O$9)/100,1)))</f>
        <v>3.8</v>
      </c>
      <c r="Q227" s="28" t="str">
        <f>IF(AND($P227&gt;=9,$P227&lt;=10),"A+","")&amp;IF(AND($P227&gt;=8.5,$P227&lt;=8.9),"A","")&amp;IF(AND($P227&gt;=8,$P227&lt;=8.4),"B+","")&amp;IF(AND($P227&gt;=7,$P227&lt;=7.9),"B","")&amp;IF(AND($P227&gt;=6.5,$P227&lt;=6.9),"C+","")&amp;IF(AND($P227&gt;=5.5,$P227&lt;=6.4),"C","")&amp;IF(AND($P227&gt;=5,$P227&lt;=5.4),"D+","")&amp;IF(AND($P227&gt;=4,$P227&lt;=4.9),"D","")&amp;IF(AND($P227&lt;4),"F","")</f>
        <v>F</v>
      </c>
      <c r="R227" s="29" t="str">
        <f>IF($P227&lt;4,"Kém",IF(AND($P227&gt;=4,$P227&lt;=5.4),"Trung bình yếu",IF(AND($P227&gt;=5.5,$P227&lt;=6.9),"Trung bình",IF(AND($P227&gt;=7,$P227&lt;=8.4),"Khá",IF(AND($P227&gt;=8.5,$P227&lt;=10),"Giỏi","")))))</f>
        <v>Kém</v>
      </c>
      <c r="S227" s="30" t="str">
        <f>IF(OR($G227=0,$H227=0,$I227=0,$J227=0),"Không đủ ĐKDT",IF(AND(O227=0,P227&gt;=4),"Không đạt",IF(O227="V", "Vắng", IF(O227="DC", "Đình chỉ thi",IF(O227="H", "Vắng có phép","")))))</f>
        <v/>
      </c>
      <c r="T227" s="31" t="str">
        <f t="array" ref="T227">IFERROR(VLOOKUP($C227&amp;$U227,CHOOSE({1,2},Data!$A$2:$A$5146&amp;Data!$B$2:$B$5146,Data!$C$2:$C$5146),2,0),"")</f>
        <v>202-A2</v>
      </c>
      <c r="U227" s="72" t="s">
        <v>3272</v>
      </c>
      <c r="V227" s="3" t="str">
        <f>IFERROR(LEFT($U227,LEN($U227)-3),"")</f>
        <v>ELE1319</v>
      </c>
      <c r="W227" s="3" t="str">
        <f>IFERROR(RIGHT($U227,2),"")</f>
        <v>12</v>
      </c>
      <c r="X227" s="53" t="str">
        <f>IF(S227="Không đủ ĐKDT","Học lại",IF(S227="Đình chỉ thi","Học lại",IF(AND(MID(F227,2,2)&lt;"12",S227="Vắng"),"Thi lại",IF(S227="Vắng có phép", "Thi lại",IF(AND((MID(F227,2,2)&lt;"12"),P227&lt;4.5),"Thi lại",IF(AND((MID(F227,2,2)&lt;"19"),P227&lt;4),"Học lại",IF(AND((MID(F227,2,2)&gt;"18"),P227&lt;4),"Thi lại",IF(AND(MID(F227,2,2)&gt;"18",O227=0),"Thi lại",IF(AND((MID(F227,2,2)&lt;"12"),O227=0),"Thi lại",IF(AND((MID(F227,2,2)&lt;"19"),(MID(F227,2,2)&gt;"11"),O227=0),"Học lại","Đạt"))))))))))</f>
        <v>Học lại</v>
      </c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</row>
    <row r="228" spans="1:39" ht="16.5" customHeight="1">
      <c r="A228" s="1">
        <v>219</v>
      </c>
      <c r="B228" s="21">
        <f>IF(LEN(C228=0),SUBTOTAL(3,$C$10:C228),"")</f>
        <v>219</v>
      </c>
      <c r="C228" s="22" t="s">
        <v>2145</v>
      </c>
      <c r="D228" s="23" t="s">
        <v>3371</v>
      </c>
      <c r="E228" s="24" t="s">
        <v>3367</v>
      </c>
      <c r="F228" s="22" t="s">
        <v>3463</v>
      </c>
      <c r="G228" s="25" t="s">
        <v>27</v>
      </c>
      <c r="H228" s="25">
        <v>0</v>
      </c>
      <c r="I228" s="25" t="s">
        <v>27</v>
      </c>
      <c r="J228" s="25">
        <v>0</v>
      </c>
      <c r="K228" s="32"/>
      <c r="L228" s="32"/>
      <c r="M228" s="32"/>
      <c r="N228" s="90"/>
      <c r="O228" s="51" t="s">
        <v>4016</v>
      </c>
      <c r="P228" s="27">
        <f>IF(O228="H","I",IF(OR(O228="DC",O228="C",O228="V"),0,ROUND(SUMPRODUCT(G228:O228,$G$9:$O$9)/100,1)))</f>
        <v>0</v>
      </c>
      <c r="Q228" s="28" t="str">
        <f>IF(AND($P228&gt;=9,$P228&lt;=10),"A+","")&amp;IF(AND($P228&gt;=8.5,$P228&lt;=8.9),"A","")&amp;IF(AND($P228&gt;=8,$P228&lt;=8.4),"B+","")&amp;IF(AND($P228&gt;=7,$P228&lt;=7.9),"B","")&amp;IF(AND($P228&gt;=6.5,$P228&lt;=6.9),"C+","")&amp;IF(AND($P228&gt;=5.5,$P228&lt;=6.4),"C","")&amp;IF(AND($P228&gt;=5,$P228&lt;=5.4),"D+","")&amp;IF(AND($P228&gt;=4,$P228&lt;=4.9),"D","")&amp;IF(AND($P228&lt;4),"F","")</f>
        <v>F</v>
      </c>
      <c r="R228" s="29" t="str">
        <f>IF($P228&lt;4,"Kém",IF(AND($P228&gt;=4,$P228&lt;=5.4),"Trung bình yếu",IF(AND($P228&gt;=5.5,$P228&lt;=6.9),"Trung bình",IF(AND($P228&gt;=7,$P228&lt;=8.4),"Khá",IF(AND($P228&gt;=8.5,$P228&lt;=10),"Giỏi","")))))</f>
        <v>Kém</v>
      </c>
      <c r="S228" s="30" t="str">
        <f>IF(OR($G228=0,$H228=0,$I228=0,$J228=0),"Không đủ ĐKDT",IF(AND(O228=0,P228&gt;=4),"Không đạt",IF(O228="V", "Vắng", IF(O228="DC", "Đình chỉ thi",IF(O228="H", "Vắng có phép","")))))</f>
        <v>Không đủ ĐKDT</v>
      </c>
      <c r="T228" s="31" t="str">
        <f t="array" ref="T228">IFERROR(VLOOKUP($C228&amp;$U228,CHOOSE({1,2},Data!$A$2:$A$5146&amp;Data!$B$2:$B$5146,Data!$C$2:$C$5146),2,0),"")</f>
        <v>G3-A2</v>
      </c>
      <c r="U228" s="72" t="s">
        <v>711</v>
      </c>
      <c r="V228" s="3" t="str">
        <f>IFERROR(LEFT($U228,LEN($U228)-3),"")</f>
        <v>ELE1319</v>
      </c>
      <c r="W228" s="3" t="str">
        <f>IFERROR(RIGHT($U228,2),"")</f>
        <v>01</v>
      </c>
      <c r="X228" s="53" t="str">
        <f>IF(S228="Không đủ ĐKDT","Học lại",IF(S228="Đình chỉ thi","Học lại",IF(AND(MID(F228,2,2)&lt;"12",S228="Vắng"),"Thi lại",IF(S228="Vắng có phép", "Thi lại",IF(AND((MID(F228,2,2)&lt;"12"),P228&lt;4.5),"Thi lại",IF(AND((MID(F228,2,2)&lt;"19"),P228&lt;4),"Học lại",IF(AND((MID(F228,2,2)&gt;"18"),P228&lt;4),"Thi lại",IF(AND(MID(F228,2,2)&gt;"18",O228=0),"Thi lại",IF(AND((MID(F228,2,2)&lt;"12"),O228=0),"Thi lại",IF(AND((MID(F228,2,2)&lt;"19"),(MID(F228,2,2)&gt;"11"),O228=0),"Học lại","Đạt"))))))))))</f>
        <v>Học lại</v>
      </c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</row>
    <row r="229" spans="1:39" ht="16.5" customHeight="1">
      <c r="A229" s="1">
        <v>220</v>
      </c>
      <c r="B229" s="21">
        <f>IF(LEN(C229=0),SUBTOTAL(3,$C$10:C229),"")</f>
        <v>220</v>
      </c>
      <c r="C229" s="22" t="s">
        <v>405</v>
      </c>
      <c r="D229" s="23" t="s">
        <v>3536</v>
      </c>
      <c r="E229" s="24" t="s">
        <v>3367</v>
      </c>
      <c r="F229" s="22" t="s">
        <v>3463</v>
      </c>
      <c r="G229" s="25" t="s">
        <v>27</v>
      </c>
      <c r="H229" s="25">
        <v>7</v>
      </c>
      <c r="I229" s="25" t="s">
        <v>27</v>
      </c>
      <c r="J229" s="25">
        <v>6.5</v>
      </c>
      <c r="K229" s="32"/>
      <c r="L229" s="32"/>
      <c r="M229" s="32"/>
      <c r="N229" s="90"/>
      <c r="O229" s="51" t="s">
        <v>4018</v>
      </c>
      <c r="P229" s="27" t="str">
        <f>IF(O229="H","I",IF(OR(O229="DC",O229="C",O229="V"),0,ROUND(SUMPRODUCT(G229:O229,$G$9:$O$9)/100,1)))</f>
        <v>I</v>
      </c>
      <c r="Q229" s="28" t="str">
        <f>IF(AND($P229&gt;=9,$P229&lt;=10),"A+","")&amp;IF(AND($P229&gt;=8.5,$P229&lt;=8.9),"A","")&amp;IF(AND($P229&gt;=8,$P229&lt;=8.4),"B+","")&amp;IF(AND($P229&gt;=7,$P229&lt;=7.9),"B","")&amp;IF(AND($P229&gt;=6.5,$P229&lt;=6.9),"C+","")&amp;IF(AND($P229&gt;=5.5,$P229&lt;=6.4),"C","")&amp;IF(AND($P229&gt;=5,$P229&lt;=5.4),"D+","")&amp;IF(AND($P229&gt;=4,$P229&lt;=4.9),"D","")&amp;IF(AND($P229&lt;4),"F","")</f>
        <v/>
      </c>
      <c r="R229" s="29" t="str">
        <f>IF($P229&lt;4,"Kém",IF(AND($P229&gt;=4,$P229&lt;=5.4),"Trung bình yếu",IF(AND($P229&gt;=5.5,$P229&lt;=6.9),"Trung bình",IF(AND($P229&gt;=7,$P229&lt;=8.4),"Khá",IF(AND($P229&gt;=8.5,$P229&lt;=10),"Giỏi","")))))</f>
        <v/>
      </c>
      <c r="S229" s="30" t="str">
        <f>IF(OR($G229=0,$H229=0,$I229=0,$J229=0),"Không đủ ĐKDT",IF(AND(O229=0,P229&gt;=4),"Không đạt",IF(O229="V", "Vắng", IF(O229="DC", "Đình chỉ thi",IF(O229="H", "Vắng có phép","")))))</f>
        <v>Vắng có phép</v>
      </c>
      <c r="T229" s="31" t="str">
        <f t="array" ref="T229">IFERROR(VLOOKUP($C229&amp;$U229,CHOOSE({1,2},Data!$A$2:$A$5146&amp;Data!$B$2:$B$5146,Data!$C$2:$C$5146),2,0),"")</f>
        <v>G3-A2</v>
      </c>
      <c r="U229" s="72" t="s">
        <v>711</v>
      </c>
      <c r="V229" s="3" t="str">
        <f>IFERROR(LEFT($U229,LEN($U229)-3),"")</f>
        <v>ELE1319</v>
      </c>
      <c r="W229" s="3" t="str">
        <f>IFERROR(RIGHT($U229,2),"")</f>
        <v>01</v>
      </c>
      <c r="X229" s="53" t="str">
        <f>IF(S229="Không đủ ĐKDT","Học lại",IF(S229="Đình chỉ thi","Học lại",IF(AND(MID(F229,2,2)&lt;"12",S229="Vắng"),"Thi lại",IF(S229="Vắng có phép", "Thi lại",IF(AND((MID(F229,2,2)&lt;"12"),P229&lt;4.5),"Thi lại",IF(AND((MID(F229,2,2)&lt;"19"),P229&lt;4),"Học lại",IF(AND((MID(F229,2,2)&gt;"18"),P229&lt;4),"Thi lại",IF(AND(MID(F229,2,2)&gt;"18",O229=0),"Thi lại",IF(AND((MID(F229,2,2)&lt;"12"),O229=0),"Thi lại",IF(AND((MID(F229,2,2)&lt;"19"),(MID(F229,2,2)&gt;"11"),O229=0),"Học lại","Đạt"))))))))))</f>
        <v>Thi lại</v>
      </c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</row>
    <row r="230" spans="1:39" ht="16.5" customHeight="1">
      <c r="A230" s="1">
        <v>221</v>
      </c>
      <c r="B230" s="21">
        <f>IF(LEN(C230=0),SUBTOTAL(3,$C$10:C230),"")</f>
        <v>221</v>
      </c>
      <c r="C230" s="22" t="s">
        <v>362</v>
      </c>
      <c r="D230" s="23" t="s">
        <v>3645</v>
      </c>
      <c r="E230" s="24" t="s">
        <v>3367</v>
      </c>
      <c r="F230" s="22" t="s">
        <v>3646</v>
      </c>
      <c r="G230" s="25" t="s">
        <v>27</v>
      </c>
      <c r="H230" s="25">
        <v>8.5</v>
      </c>
      <c r="I230" s="25" t="s">
        <v>27</v>
      </c>
      <c r="J230" s="25">
        <v>8.5</v>
      </c>
      <c r="K230" s="32"/>
      <c r="L230" s="32"/>
      <c r="M230" s="32"/>
      <c r="N230" s="90"/>
      <c r="O230" s="51">
        <v>1</v>
      </c>
      <c r="P230" s="27">
        <f>IF(O230="H","I",IF(OR(O230="DC",O230="C",O230="V"),0,ROUND(SUMPRODUCT(G230:O230,$G$9:$O$9)/100,1)))</f>
        <v>3.3</v>
      </c>
      <c r="Q230" s="28" t="str">
        <f>IF(AND($P230&gt;=9,$P230&lt;=10),"A+","")&amp;IF(AND($P230&gt;=8.5,$P230&lt;=8.9),"A","")&amp;IF(AND($P230&gt;=8,$P230&lt;=8.4),"B+","")&amp;IF(AND($P230&gt;=7,$P230&lt;=7.9),"B","")&amp;IF(AND($P230&gt;=6.5,$P230&lt;=6.9),"C+","")&amp;IF(AND($P230&gt;=5.5,$P230&lt;=6.4),"C","")&amp;IF(AND($P230&gt;=5,$P230&lt;=5.4),"D+","")&amp;IF(AND($P230&gt;=4,$P230&lt;=4.9),"D","")&amp;IF(AND($P230&lt;4),"F","")</f>
        <v>F</v>
      </c>
      <c r="R230" s="29" t="str">
        <f>IF($P230&lt;4,"Kém",IF(AND($P230&gt;=4,$P230&lt;=5.4),"Trung bình yếu",IF(AND($P230&gt;=5.5,$P230&lt;=6.9),"Trung bình",IF(AND($P230&gt;=7,$P230&lt;=8.4),"Khá",IF(AND($P230&gt;=8.5,$P230&lt;=10),"Giỏi","")))))</f>
        <v>Kém</v>
      </c>
      <c r="S230" s="30" t="str">
        <f>IF(OR($G230=0,$H230=0,$I230=0,$J230=0),"Không đủ ĐKDT",IF(AND(O230=0,P230&gt;=4),"Không đạt",IF(O230="V", "Vắng", IF(O230="DC", "Đình chỉ thi",IF(O230="H", "Vắng có phép","")))))</f>
        <v/>
      </c>
      <c r="T230" s="31" t="str">
        <f t="array" ref="T230">IFERROR(VLOOKUP($C230&amp;$U230,CHOOSE({1,2},Data!$A$2:$A$5146&amp;Data!$B$2:$B$5146,Data!$C$2:$C$5146),2,0),"")</f>
        <v>G3-A2</v>
      </c>
      <c r="U230" s="72" t="s">
        <v>711</v>
      </c>
      <c r="V230" s="3" t="str">
        <f>IFERROR(LEFT($U230,LEN($U230)-3),"")</f>
        <v>ELE1319</v>
      </c>
      <c r="W230" s="3" t="str">
        <f>IFERROR(RIGHT($U230,2),"")</f>
        <v>01</v>
      </c>
      <c r="X230" s="53" t="str">
        <f>IF(S230="Không đủ ĐKDT","Học lại",IF(S230="Đình chỉ thi","Học lại",IF(AND(MID(F230,2,2)&lt;"12",S230="Vắng"),"Thi lại",IF(S230="Vắng có phép", "Thi lại",IF(AND((MID(F230,2,2)&lt;"12"),P230&lt;4.5),"Thi lại",IF(AND((MID(F230,2,2)&lt;"19"),P230&lt;4),"Học lại",IF(AND((MID(F230,2,2)&gt;"18"),P230&lt;4),"Thi lại",IF(AND(MID(F230,2,2)&gt;"18",O230=0),"Thi lại",IF(AND((MID(F230,2,2)&lt;"12"),O230=0),"Thi lại",IF(AND((MID(F230,2,2)&lt;"19"),(MID(F230,2,2)&gt;"11"),O230=0),"Học lại","Đạt"))))))))))</f>
        <v>Học lại</v>
      </c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</row>
    <row r="231" spans="1:39" ht="16.5" customHeight="1">
      <c r="A231" s="1">
        <v>222</v>
      </c>
      <c r="B231" s="21">
        <f>IF(LEN(C231=0),SUBTOTAL(3,$C$10:C231),"")</f>
        <v>222</v>
      </c>
      <c r="C231" s="22" t="s">
        <v>493</v>
      </c>
      <c r="D231" s="23" t="s">
        <v>3411</v>
      </c>
      <c r="E231" s="24" t="s">
        <v>3647</v>
      </c>
      <c r="F231" s="22" t="s">
        <v>3648</v>
      </c>
      <c r="G231" s="25" t="s">
        <v>27</v>
      </c>
      <c r="H231" s="25">
        <v>7</v>
      </c>
      <c r="I231" s="25" t="s">
        <v>27</v>
      </c>
      <c r="J231" s="25">
        <v>7</v>
      </c>
      <c r="K231" s="32"/>
      <c r="L231" s="32"/>
      <c r="M231" s="32"/>
      <c r="N231" s="90"/>
      <c r="O231" s="51">
        <v>2</v>
      </c>
      <c r="P231" s="27">
        <f>IF(O231="H","I",IF(OR(O231="DC",O231="C",O231="V"),0,ROUND(SUMPRODUCT(G231:O231,$G$9:$O$9)/100,1)))</f>
        <v>3.5</v>
      </c>
      <c r="Q231" s="28" t="str">
        <f>IF(AND($P231&gt;=9,$P231&lt;=10),"A+","")&amp;IF(AND($P231&gt;=8.5,$P231&lt;=8.9),"A","")&amp;IF(AND($P231&gt;=8,$P231&lt;=8.4),"B+","")&amp;IF(AND($P231&gt;=7,$P231&lt;=7.9),"B","")&amp;IF(AND($P231&gt;=6.5,$P231&lt;=6.9),"C+","")&amp;IF(AND($P231&gt;=5.5,$P231&lt;=6.4),"C","")&amp;IF(AND($P231&gt;=5,$P231&lt;=5.4),"D+","")&amp;IF(AND($P231&gt;=4,$P231&lt;=4.9),"D","")&amp;IF(AND($P231&lt;4),"F","")</f>
        <v>F</v>
      </c>
      <c r="R231" s="29" t="str">
        <f>IF($P231&lt;4,"Kém",IF(AND($P231&gt;=4,$P231&lt;=5.4),"Trung bình yếu",IF(AND($P231&gt;=5.5,$P231&lt;=6.9),"Trung bình",IF(AND($P231&gt;=7,$P231&lt;=8.4),"Khá",IF(AND($P231&gt;=8.5,$P231&lt;=10),"Giỏi","")))))</f>
        <v>Kém</v>
      </c>
      <c r="S231" s="30" t="str">
        <f>IF(OR($G231=0,$H231=0,$I231=0,$J231=0),"Không đủ ĐKDT",IF(AND(O231=0,P231&gt;=4),"Không đạt",IF(O231="V", "Vắng", IF(O231="DC", "Đình chỉ thi",IF(O231="H", "Vắng có phép","")))))</f>
        <v/>
      </c>
      <c r="T231" s="31" t="str">
        <f t="array" ref="T231">IFERROR(VLOOKUP($C231&amp;$U231,CHOOSE({1,2},Data!$A$2:$A$5146&amp;Data!$B$2:$B$5146,Data!$C$2:$C$5146),2,0),"")</f>
        <v>G3-A2</v>
      </c>
      <c r="U231" s="72" t="s">
        <v>711</v>
      </c>
      <c r="V231" s="3" t="str">
        <f>IFERROR(LEFT($U231,LEN($U231)-3),"")</f>
        <v>ELE1319</v>
      </c>
      <c r="W231" s="3" t="str">
        <f>IFERROR(RIGHT($U231,2),"")</f>
        <v>01</v>
      </c>
      <c r="X231" s="53" t="str">
        <f>IF(S231="Không đủ ĐKDT","Học lại",IF(S231="Đình chỉ thi","Học lại",IF(AND(MID(F231,2,2)&lt;"12",S231="Vắng"),"Thi lại",IF(S231="Vắng có phép", "Thi lại",IF(AND((MID(F231,2,2)&lt;"12"),P231&lt;4.5),"Thi lại",IF(AND((MID(F231,2,2)&lt;"19"),P231&lt;4),"Học lại",IF(AND((MID(F231,2,2)&gt;"18"),P231&lt;4),"Thi lại",IF(AND(MID(F231,2,2)&gt;"18",O231=0),"Thi lại",IF(AND((MID(F231,2,2)&lt;"12"),O231=0),"Thi lại",IF(AND((MID(F231,2,2)&lt;"19"),(MID(F231,2,2)&gt;"11"),O231=0),"Học lại","Đạt"))))))))))</f>
        <v>Học lại</v>
      </c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</row>
    <row r="232" spans="1:39" ht="16.5" customHeight="1">
      <c r="A232" s="1">
        <v>223</v>
      </c>
      <c r="B232" s="21">
        <f>IF(LEN(C232=0),SUBTOTAL(3,$C$10:C232),"")</f>
        <v>223</v>
      </c>
      <c r="C232" s="22" t="s">
        <v>371</v>
      </c>
      <c r="D232" s="23" t="s">
        <v>3649</v>
      </c>
      <c r="E232" s="24" t="s">
        <v>3650</v>
      </c>
      <c r="F232" s="22" t="s">
        <v>3651</v>
      </c>
      <c r="G232" s="25" t="s">
        <v>27</v>
      </c>
      <c r="H232" s="25">
        <v>0</v>
      </c>
      <c r="I232" s="25" t="s">
        <v>27</v>
      </c>
      <c r="J232" s="25">
        <v>0</v>
      </c>
      <c r="K232" s="32"/>
      <c r="L232" s="32"/>
      <c r="M232" s="32"/>
      <c r="N232" s="90"/>
      <c r="O232" s="51" t="s">
        <v>4016</v>
      </c>
      <c r="P232" s="27">
        <f>IF(O232="H","I",IF(OR(O232="DC",O232="C",O232="V"),0,ROUND(SUMPRODUCT(G232:O232,$G$9:$O$9)/100,1)))</f>
        <v>0</v>
      </c>
      <c r="Q232" s="28" t="str">
        <f>IF(AND($P232&gt;=9,$P232&lt;=10),"A+","")&amp;IF(AND($P232&gt;=8.5,$P232&lt;=8.9),"A","")&amp;IF(AND($P232&gt;=8,$P232&lt;=8.4),"B+","")&amp;IF(AND($P232&gt;=7,$P232&lt;=7.9),"B","")&amp;IF(AND($P232&gt;=6.5,$P232&lt;=6.9),"C+","")&amp;IF(AND($P232&gt;=5.5,$P232&lt;=6.4),"C","")&amp;IF(AND($P232&gt;=5,$P232&lt;=5.4),"D+","")&amp;IF(AND($P232&gt;=4,$P232&lt;=4.9),"D","")&amp;IF(AND($P232&lt;4),"F","")</f>
        <v>F</v>
      </c>
      <c r="R232" s="29" t="str">
        <f>IF($P232&lt;4,"Kém",IF(AND($P232&gt;=4,$P232&lt;=5.4),"Trung bình yếu",IF(AND($P232&gt;=5.5,$P232&lt;=6.9),"Trung bình",IF(AND($P232&gt;=7,$P232&lt;=8.4),"Khá",IF(AND($P232&gt;=8.5,$P232&lt;=10),"Giỏi","")))))</f>
        <v>Kém</v>
      </c>
      <c r="S232" s="30" t="str">
        <f>IF(OR($G232=0,$H232=0,$I232=0,$J232=0),"Không đủ ĐKDT",IF(AND(O232=0,P232&gt;=4),"Không đạt",IF(O232="V", "Vắng", IF(O232="DC", "Đình chỉ thi",IF(O232="H", "Vắng có phép","")))))</f>
        <v>Không đủ ĐKDT</v>
      </c>
      <c r="T232" s="31" t="str">
        <f t="array" ref="T232">IFERROR(VLOOKUP($C232&amp;$U232,CHOOSE({1,2},Data!$A$2:$A$5146&amp;Data!$B$2:$B$5146,Data!$C$2:$C$5146),2,0),"")</f>
        <v>G3-A2</v>
      </c>
      <c r="U232" s="72" t="s">
        <v>711</v>
      </c>
      <c r="V232" s="3" t="str">
        <f>IFERROR(LEFT($U232,LEN($U232)-3),"")</f>
        <v>ELE1319</v>
      </c>
      <c r="W232" s="3" t="str">
        <f>IFERROR(RIGHT($U232,2),"")</f>
        <v>01</v>
      </c>
      <c r="X232" s="53" t="str">
        <f>IF(S232="Không đủ ĐKDT","Học lại",IF(S232="Đình chỉ thi","Học lại",IF(AND(MID(F232,2,2)&lt;"12",S232="Vắng"),"Thi lại",IF(S232="Vắng có phép", "Thi lại",IF(AND((MID(F232,2,2)&lt;"12"),P232&lt;4.5),"Thi lại",IF(AND((MID(F232,2,2)&lt;"19"),P232&lt;4),"Học lại",IF(AND((MID(F232,2,2)&gt;"18"),P232&lt;4),"Thi lại",IF(AND(MID(F232,2,2)&gt;"18",O232=0),"Thi lại",IF(AND((MID(F232,2,2)&lt;"12"),O232=0),"Thi lại",IF(AND((MID(F232,2,2)&lt;"19"),(MID(F232,2,2)&gt;"11"),O232=0),"Học lại","Đạt"))))))))))</f>
        <v>Học lại</v>
      </c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</row>
    <row r="233" spans="1:39" ht="16.5" customHeight="1">
      <c r="A233" s="1">
        <v>224</v>
      </c>
      <c r="B233" s="21">
        <f>IF(LEN(C233=0),SUBTOTAL(3,$C$10:C233),"")</f>
        <v>224</v>
      </c>
      <c r="C233" s="22" t="s">
        <v>2976</v>
      </c>
      <c r="D233" s="23" t="s">
        <v>3652</v>
      </c>
      <c r="E233" s="24" t="s">
        <v>3653</v>
      </c>
      <c r="F233" s="22" t="s">
        <v>3425</v>
      </c>
      <c r="G233" s="25" t="s">
        <v>27</v>
      </c>
      <c r="H233" s="25">
        <v>0</v>
      </c>
      <c r="I233" s="25" t="s">
        <v>27</v>
      </c>
      <c r="J233" s="25">
        <v>0</v>
      </c>
      <c r="K233" s="32"/>
      <c r="L233" s="32"/>
      <c r="M233" s="32"/>
      <c r="N233" s="90"/>
      <c r="O233" s="51" t="s">
        <v>4016</v>
      </c>
      <c r="P233" s="27">
        <f>IF(O233="H","I",IF(OR(O233="DC",O233="C",O233="V"),0,ROUND(SUMPRODUCT(G233:O233,$G$9:$O$9)/100,1)))</f>
        <v>0</v>
      </c>
      <c r="Q233" s="28" t="str">
        <f>IF(AND($P233&gt;=9,$P233&lt;=10),"A+","")&amp;IF(AND($P233&gt;=8.5,$P233&lt;=8.9),"A","")&amp;IF(AND($P233&gt;=8,$P233&lt;=8.4),"B+","")&amp;IF(AND($P233&gt;=7,$P233&lt;=7.9),"B","")&amp;IF(AND($P233&gt;=6.5,$P233&lt;=6.9),"C+","")&amp;IF(AND($P233&gt;=5.5,$P233&lt;=6.4),"C","")&amp;IF(AND($P233&gt;=5,$P233&lt;=5.4),"D+","")&amp;IF(AND($P233&gt;=4,$P233&lt;=4.9),"D","")&amp;IF(AND($P233&lt;4),"F","")</f>
        <v>F</v>
      </c>
      <c r="R233" s="29" t="str">
        <f>IF($P233&lt;4,"Kém",IF(AND($P233&gt;=4,$P233&lt;=5.4),"Trung bình yếu",IF(AND($P233&gt;=5.5,$P233&lt;=6.9),"Trung bình",IF(AND($P233&gt;=7,$P233&lt;=8.4),"Khá",IF(AND($P233&gt;=8.5,$P233&lt;=10),"Giỏi","")))))</f>
        <v>Kém</v>
      </c>
      <c r="S233" s="30" t="str">
        <f>IF(OR($G233=0,$H233=0,$I233=0,$J233=0),"Không đủ ĐKDT",IF(AND(O233=0,P233&gt;=4),"Không đạt",IF(O233="V", "Vắng", IF(O233="DC", "Đình chỉ thi",IF(O233="H", "Vắng có phép","")))))</f>
        <v>Không đủ ĐKDT</v>
      </c>
      <c r="T233" s="31" t="str">
        <f t="array" ref="T233">IFERROR(VLOOKUP($C233&amp;$U233,CHOOSE({1,2},Data!$A$2:$A$5146&amp;Data!$B$2:$B$5146,Data!$C$2:$C$5146),2,0),"")</f>
        <v>G3-A2</v>
      </c>
      <c r="U233" s="72" t="s">
        <v>711</v>
      </c>
      <c r="V233" s="3" t="str">
        <f>IFERROR(LEFT($U233,LEN($U233)-3),"")</f>
        <v>ELE1319</v>
      </c>
      <c r="W233" s="3" t="str">
        <f>IFERROR(RIGHT($U233,2),"")</f>
        <v>01</v>
      </c>
      <c r="X233" s="53" t="str">
        <f>IF(S233="Không đủ ĐKDT","Học lại",IF(S233="Đình chỉ thi","Học lại",IF(AND(MID(F233,2,2)&lt;"12",S233="Vắng"),"Thi lại",IF(S233="Vắng có phép", "Thi lại",IF(AND((MID(F233,2,2)&lt;"12"),P233&lt;4.5),"Thi lại",IF(AND((MID(F233,2,2)&lt;"19"),P233&lt;4),"Học lại",IF(AND((MID(F233,2,2)&gt;"18"),P233&lt;4),"Thi lại",IF(AND(MID(F233,2,2)&gt;"18",O233=0),"Thi lại",IF(AND((MID(F233,2,2)&lt;"12"),O233=0),"Thi lại",IF(AND((MID(F233,2,2)&lt;"19"),(MID(F233,2,2)&gt;"11"),O233=0),"Học lại","Đạt"))))))))))</f>
        <v>Học lại</v>
      </c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</row>
    <row r="234" spans="1:39" ht="16.5" customHeight="1">
      <c r="A234" s="1">
        <v>225</v>
      </c>
      <c r="B234" s="21">
        <f>IF(LEN(C234=0),SUBTOTAL(3,$C$10:C234),"")</f>
        <v>225</v>
      </c>
      <c r="C234" s="22" t="s">
        <v>2134</v>
      </c>
      <c r="D234" s="23" t="s">
        <v>3654</v>
      </c>
      <c r="E234" s="24" t="s">
        <v>3488</v>
      </c>
      <c r="F234" s="22" t="s">
        <v>3398</v>
      </c>
      <c r="G234" s="25" t="s">
        <v>27</v>
      </c>
      <c r="H234" s="25">
        <v>0</v>
      </c>
      <c r="I234" s="25" t="s">
        <v>27</v>
      </c>
      <c r="J234" s="25">
        <v>0</v>
      </c>
      <c r="K234" s="32"/>
      <c r="L234" s="32"/>
      <c r="M234" s="32"/>
      <c r="N234" s="90"/>
      <c r="O234" s="51" t="s">
        <v>4016</v>
      </c>
      <c r="P234" s="27">
        <f>IF(O234="H","I",IF(OR(O234="DC",O234="C",O234="V"),0,ROUND(SUMPRODUCT(G234:O234,$G$9:$O$9)/100,1)))</f>
        <v>0</v>
      </c>
      <c r="Q234" s="28" t="str">
        <f>IF(AND($P234&gt;=9,$P234&lt;=10),"A+","")&amp;IF(AND($P234&gt;=8.5,$P234&lt;=8.9),"A","")&amp;IF(AND($P234&gt;=8,$P234&lt;=8.4),"B+","")&amp;IF(AND($P234&gt;=7,$P234&lt;=7.9),"B","")&amp;IF(AND($P234&gt;=6.5,$P234&lt;=6.9),"C+","")&amp;IF(AND($P234&gt;=5.5,$P234&lt;=6.4),"C","")&amp;IF(AND($P234&gt;=5,$P234&lt;=5.4),"D+","")&amp;IF(AND($P234&gt;=4,$P234&lt;=4.9),"D","")&amp;IF(AND($P234&lt;4),"F","")</f>
        <v>F</v>
      </c>
      <c r="R234" s="29" t="str">
        <f>IF($P234&lt;4,"Kém",IF(AND($P234&gt;=4,$P234&lt;=5.4),"Trung bình yếu",IF(AND($P234&gt;=5.5,$P234&lt;=6.9),"Trung bình",IF(AND($P234&gt;=7,$P234&lt;=8.4),"Khá",IF(AND($P234&gt;=8.5,$P234&lt;=10),"Giỏi","")))))</f>
        <v>Kém</v>
      </c>
      <c r="S234" s="30" t="str">
        <f>IF(OR($G234=0,$H234=0,$I234=0,$J234=0),"Không đủ ĐKDT",IF(AND(O234=0,P234&gt;=4),"Không đạt",IF(O234="V", "Vắng", IF(O234="DC", "Đình chỉ thi",IF(O234="H", "Vắng có phép","")))))</f>
        <v>Không đủ ĐKDT</v>
      </c>
      <c r="T234" s="31" t="str">
        <f t="array" ref="T234">IFERROR(VLOOKUP($C234&amp;$U234,CHOOSE({1,2},Data!$A$2:$A$5146&amp;Data!$B$2:$B$5146,Data!$C$2:$C$5146),2,0),"")</f>
        <v>G3-A2</v>
      </c>
      <c r="U234" s="72" t="s">
        <v>711</v>
      </c>
      <c r="V234" s="3" t="str">
        <f>IFERROR(LEFT($U234,LEN($U234)-3),"")</f>
        <v>ELE1319</v>
      </c>
      <c r="W234" s="3" t="str">
        <f>IFERROR(RIGHT($U234,2),"")</f>
        <v>01</v>
      </c>
      <c r="X234" s="53" t="str">
        <f>IF(S234="Không đủ ĐKDT","Học lại",IF(S234="Đình chỉ thi","Học lại",IF(AND(MID(F234,2,2)&lt;"12",S234="Vắng"),"Thi lại",IF(S234="Vắng có phép", "Thi lại",IF(AND((MID(F234,2,2)&lt;"12"),P234&lt;4.5),"Thi lại",IF(AND((MID(F234,2,2)&lt;"19"),P234&lt;4),"Học lại",IF(AND((MID(F234,2,2)&gt;"18"),P234&lt;4),"Thi lại",IF(AND(MID(F234,2,2)&gt;"18",O234=0),"Thi lại",IF(AND((MID(F234,2,2)&lt;"12"),O234=0),"Thi lại",IF(AND((MID(F234,2,2)&lt;"19"),(MID(F234,2,2)&gt;"11"),O234=0),"Học lại","Đạt"))))))))))</f>
        <v>Học lại</v>
      </c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</row>
    <row r="235" spans="1:39" ht="16.5" customHeight="1">
      <c r="A235" s="1">
        <v>226</v>
      </c>
      <c r="B235" s="21">
        <f>IF(LEN(C235=0),SUBTOTAL(3,$C$10:C235),"")</f>
        <v>226</v>
      </c>
      <c r="C235" s="22" t="s">
        <v>378</v>
      </c>
      <c r="D235" s="23" t="s">
        <v>3655</v>
      </c>
      <c r="E235" s="24" t="s">
        <v>3489</v>
      </c>
      <c r="F235" s="22" t="s">
        <v>3370</v>
      </c>
      <c r="G235" s="25" t="s">
        <v>27</v>
      </c>
      <c r="H235" s="25">
        <v>8.5</v>
      </c>
      <c r="I235" s="25" t="s">
        <v>27</v>
      </c>
      <c r="J235" s="25">
        <v>8.5</v>
      </c>
      <c r="K235" s="32"/>
      <c r="L235" s="32"/>
      <c r="M235" s="32"/>
      <c r="N235" s="90"/>
      <c r="O235" s="51">
        <v>3</v>
      </c>
      <c r="P235" s="27">
        <f>IF(O235="H","I",IF(OR(O235="DC",O235="C",O235="V"),0,ROUND(SUMPRODUCT(G235:O235,$G$9:$O$9)/100,1)))</f>
        <v>4.7</v>
      </c>
      <c r="Q235" s="28" t="str">
        <f>IF(AND($P235&gt;=9,$P235&lt;=10),"A+","")&amp;IF(AND($P235&gt;=8.5,$P235&lt;=8.9),"A","")&amp;IF(AND($P235&gt;=8,$P235&lt;=8.4),"B+","")&amp;IF(AND($P235&gt;=7,$P235&lt;=7.9),"B","")&amp;IF(AND($P235&gt;=6.5,$P235&lt;=6.9),"C+","")&amp;IF(AND($P235&gt;=5.5,$P235&lt;=6.4),"C","")&amp;IF(AND($P235&gt;=5,$P235&lt;=5.4),"D+","")&amp;IF(AND($P235&gt;=4,$P235&lt;=4.9),"D","")&amp;IF(AND($P235&lt;4),"F","")</f>
        <v>D</v>
      </c>
      <c r="R235" s="29" t="str">
        <f>IF($P235&lt;4,"Kém",IF(AND($P235&gt;=4,$P235&lt;=5.4),"Trung bình yếu",IF(AND($P235&gt;=5.5,$P235&lt;=6.9),"Trung bình",IF(AND($P235&gt;=7,$P235&lt;=8.4),"Khá",IF(AND($P235&gt;=8.5,$P235&lt;=10),"Giỏi","")))))</f>
        <v>Trung bình yếu</v>
      </c>
      <c r="S235" s="30" t="str">
        <f>IF(OR($G235=0,$H235=0,$I235=0,$J235=0),"Không đủ ĐKDT",IF(AND(O235=0,P235&gt;=4),"Không đạt",IF(O235="V", "Vắng", IF(O235="DC", "Đình chỉ thi",IF(O235="H", "Vắng có phép","")))))</f>
        <v/>
      </c>
      <c r="T235" s="31" t="str">
        <f t="array" ref="T235">IFERROR(VLOOKUP($C235&amp;$U235,CHOOSE({1,2},Data!$A$2:$A$5146&amp;Data!$B$2:$B$5146,Data!$C$2:$C$5146),2,0),"")</f>
        <v>G3-A2</v>
      </c>
      <c r="U235" s="72" t="s">
        <v>711</v>
      </c>
      <c r="V235" s="3" t="str">
        <f>IFERROR(LEFT($U235,LEN($U235)-3),"")</f>
        <v>ELE1319</v>
      </c>
      <c r="W235" s="3" t="str">
        <f>IFERROR(RIGHT($U235,2),"")</f>
        <v>01</v>
      </c>
      <c r="X235" s="53" t="str">
        <f>IF(S235="Không đủ ĐKDT","Học lại",IF(S235="Đình chỉ thi","Học lại",IF(AND(MID(F235,2,2)&lt;"12",S235="Vắng"),"Thi lại",IF(S235="Vắng có phép", "Thi lại",IF(AND((MID(F235,2,2)&lt;"12"),P235&lt;4.5),"Thi lại",IF(AND((MID(F235,2,2)&lt;"19"),P235&lt;4),"Học lại",IF(AND((MID(F235,2,2)&gt;"18"),P235&lt;4),"Thi lại",IF(AND(MID(F235,2,2)&gt;"18",O235=0),"Thi lại",IF(AND((MID(F235,2,2)&lt;"12"),O235=0),"Thi lại",IF(AND((MID(F235,2,2)&lt;"19"),(MID(F235,2,2)&gt;"11"),O235=0),"Học lại","Đạt"))))))))))</f>
        <v>Đạt</v>
      </c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</row>
    <row r="236" spans="1:39" ht="16.5" customHeight="1">
      <c r="A236" s="1">
        <v>227</v>
      </c>
      <c r="B236" s="21">
        <f>IF(LEN(C236=0),SUBTOTAL(3,$C$10:C236),"")</f>
        <v>227</v>
      </c>
      <c r="C236" s="22" t="s">
        <v>2116</v>
      </c>
      <c r="D236" s="23" t="s">
        <v>3656</v>
      </c>
      <c r="E236" s="24" t="s">
        <v>3388</v>
      </c>
      <c r="F236" s="22" t="s">
        <v>3455</v>
      </c>
      <c r="G236" s="25" t="s">
        <v>27</v>
      </c>
      <c r="H236" s="25">
        <v>8.5</v>
      </c>
      <c r="I236" s="25" t="s">
        <v>27</v>
      </c>
      <c r="J236" s="25">
        <v>6.5</v>
      </c>
      <c r="K236" s="32"/>
      <c r="L236" s="32"/>
      <c r="M236" s="32"/>
      <c r="N236" s="90"/>
      <c r="O236" s="51">
        <v>2</v>
      </c>
      <c r="P236" s="27">
        <f>IF(O236="H","I",IF(OR(O236="DC",O236="C",O236="V"),0,ROUND(SUMPRODUCT(G236:O236,$G$9:$O$9)/100,1)))</f>
        <v>3.8</v>
      </c>
      <c r="Q236" s="28" t="str">
        <f>IF(AND($P236&gt;=9,$P236&lt;=10),"A+","")&amp;IF(AND($P236&gt;=8.5,$P236&lt;=8.9),"A","")&amp;IF(AND($P236&gt;=8,$P236&lt;=8.4),"B+","")&amp;IF(AND($P236&gt;=7,$P236&lt;=7.9),"B","")&amp;IF(AND($P236&gt;=6.5,$P236&lt;=6.9),"C+","")&amp;IF(AND($P236&gt;=5.5,$P236&lt;=6.4),"C","")&amp;IF(AND($P236&gt;=5,$P236&lt;=5.4),"D+","")&amp;IF(AND($P236&gt;=4,$P236&lt;=4.9),"D","")&amp;IF(AND($P236&lt;4),"F","")</f>
        <v>F</v>
      </c>
      <c r="R236" s="29" t="str">
        <f>IF($P236&lt;4,"Kém",IF(AND($P236&gt;=4,$P236&lt;=5.4),"Trung bình yếu",IF(AND($P236&gt;=5.5,$P236&lt;=6.9),"Trung bình",IF(AND($P236&gt;=7,$P236&lt;=8.4),"Khá",IF(AND($P236&gt;=8.5,$P236&lt;=10),"Giỏi","")))))</f>
        <v>Kém</v>
      </c>
      <c r="S236" s="30" t="str">
        <f>IF(OR($G236=0,$H236=0,$I236=0,$J236=0),"Không đủ ĐKDT",IF(AND(O236=0,P236&gt;=4),"Không đạt",IF(O236="V", "Vắng", IF(O236="DC", "Đình chỉ thi",IF(O236="H", "Vắng có phép","")))))</f>
        <v/>
      </c>
      <c r="T236" s="31" t="str">
        <f t="array" ref="T236">IFERROR(VLOOKUP($C236&amp;$U236,CHOOSE({1,2},Data!$A$2:$A$5146&amp;Data!$B$2:$B$5146,Data!$C$2:$C$5146),2,0),"")</f>
        <v>G3-A2</v>
      </c>
      <c r="U236" s="72" t="s">
        <v>711</v>
      </c>
      <c r="V236" s="3" t="str">
        <f>IFERROR(LEFT($U236,LEN($U236)-3),"")</f>
        <v>ELE1319</v>
      </c>
      <c r="W236" s="3" t="str">
        <f>IFERROR(RIGHT($U236,2),"")</f>
        <v>01</v>
      </c>
      <c r="X236" s="53" t="str">
        <f>IF(S236="Không đủ ĐKDT","Học lại",IF(S236="Đình chỉ thi","Học lại",IF(AND(MID(F236,2,2)&lt;"12",S236="Vắng"),"Thi lại",IF(S236="Vắng có phép", "Thi lại",IF(AND((MID(F236,2,2)&lt;"12"),P236&lt;4.5),"Thi lại",IF(AND((MID(F236,2,2)&lt;"19"),P236&lt;4),"Học lại",IF(AND((MID(F236,2,2)&gt;"18"),P236&lt;4),"Thi lại",IF(AND(MID(F236,2,2)&gt;"18",O236=0),"Thi lại",IF(AND((MID(F236,2,2)&lt;"12"),O236=0),"Thi lại",IF(AND((MID(F236,2,2)&lt;"19"),(MID(F236,2,2)&gt;"11"),O236=0),"Học lại","Đạt"))))))))))</f>
        <v>Học lại</v>
      </c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</row>
    <row r="237" spans="1:39" ht="16.5" customHeight="1">
      <c r="A237" s="1">
        <v>228</v>
      </c>
      <c r="B237" s="21">
        <f>IF(LEN(C237=0),SUBTOTAL(3,$C$10:C237),"")</f>
        <v>228</v>
      </c>
      <c r="C237" s="22" t="s">
        <v>2119</v>
      </c>
      <c r="D237" s="23" t="s">
        <v>3657</v>
      </c>
      <c r="E237" s="24" t="s">
        <v>3496</v>
      </c>
      <c r="F237" s="22" t="s">
        <v>3455</v>
      </c>
      <c r="G237" s="25" t="s">
        <v>27</v>
      </c>
      <c r="H237" s="25">
        <v>8</v>
      </c>
      <c r="I237" s="25" t="s">
        <v>27</v>
      </c>
      <c r="J237" s="25">
        <v>8.5</v>
      </c>
      <c r="K237" s="32"/>
      <c r="L237" s="32"/>
      <c r="M237" s="32"/>
      <c r="N237" s="90"/>
      <c r="O237" s="51">
        <v>4</v>
      </c>
      <c r="P237" s="27">
        <f>IF(O237="H","I",IF(OR(O237="DC",O237="C",O237="V"),0,ROUND(SUMPRODUCT(G237:O237,$G$9:$O$9)/100,1)))</f>
        <v>5.3</v>
      </c>
      <c r="Q237" s="28" t="str">
        <f>IF(AND($P237&gt;=9,$P237&lt;=10),"A+","")&amp;IF(AND($P237&gt;=8.5,$P237&lt;=8.9),"A","")&amp;IF(AND($P237&gt;=8,$P237&lt;=8.4),"B+","")&amp;IF(AND($P237&gt;=7,$P237&lt;=7.9),"B","")&amp;IF(AND($P237&gt;=6.5,$P237&lt;=6.9),"C+","")&amp;IF(AND($P237&gt;=5.5,$P237&lt;=6.4),"C","")&amp;IF(AND($P237&gt;=5,$P237&lt;=5.4),"D+","")&amp;IF(AND($P237&gt;=4,$P237&lt;=4.9),"D","")&amp;IF(AND($P237&lt;4),"F","")</f>
        <v>D+</v>
      </c>
      <c r="R237" s="29" t="str">
        <f>IF($P237&lt;4,"Kém",IF(AND($P237&gt;=4,$P237&lt;=5.4),"Trung bình yếu",IF(AND($P237&gt;=5.5,$P237&lt;=6.9),"Trung bình",IF(AND($P237&gt;=7,$P237&lt;=8.4),"Khá",IF(AND($P237&gt;=8.5,$P237&lt;=10),"Giỏi","")))))</f>
        <v>Trung bình yếu</v>
      </c>
      <c r="S237" s="30" t="str">
        <f>IF(OR($G237=0,$H237=0,$I237=0,$J237=0),"Không đủ ĐKDT",IF(AND(O237=0,P237&gt;=4),"Không đạt",IF(O237="V", "Vắng", IF(O237="DC", "Đình chỉ thi",IF(O237="H", "Vắng có phép","")))))</f>
        <v/>
      </c>
      <c r="T237" s="31" t="str">
        <f t="array" ref="T237">IFERROR(VLOOKUP($C237&amp;$U237,CHOOSE({1,2},Data!$A$2:$A$5146&amp;Data!$B$2:$B$5146,Data!$C$2:$C$5146),2,0),"")</f>
        <v>G3-A2</v>
      </c>
      <c r="U237" s="72" t="s">
        <v>711</v>
      </c>
      <c r="V237" s="3" t="str">
        <f>IFERROR(LEFT($U237,LEN($U237)-3),"")</f>
        <v>ELE1319</v>
      </c>
      <c r="W237" s="3" t="str">
        <f>IFERROR(RIGHT($U237,2),"")</f>
        <v>01</v>
      </c>
      <c r="X237" s="53" t="str">
        <f>IF(S237="Không đủ ĐKDT","Học lại",IF(S237="Đình chỉ thi","Học lại",IF(AND(MID(F237,2,2)&lt;"12",S237="Vắng"),"Thi lại",IF(S237="Vắng có phép", "Thi lại",IF(AND((MID(F237,2,2)&lt;"12"),P237&lt;4.5),"Thi lại",IF(AND((MID(F237,2,2)&lt;"19"),P237&lt;4),"Học lại",IF(AND((MID(F237,2,2)&gt;"18"),P237&lt;4),"Thi lại",IF(AND(MID(F237,2,2)&gt;"18",O237=0),"Thi lại",IF(AND((MID(F237,2,2)&lt;"12"),O237=0),"Thi lại",IF(AND((MID(F237,2,2)&lt;"19"),(MID(F237,2,2)&gt;"11"),O237=0),"Học lại","Đạt"))))))))))</f>
        <v>Đạt</v>
      </c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</row>
    <row r="238" spans="1:39" ht="16.5" customHeight="1">
      <c r="A238" s="1">
        <v>229</v>
      </c>
      <c r="B238" s="21">
        <f>IF(LEN(C238=0),SUBTOTAL(3,$C$10:C238),"")</f>
        <v>229</v>
      </c>
      <c r="C238" s="22" t="s">
        <v>2686</v>
      </c>
      <c r="D238" s="23" t="s">
        <v>3658</v>
      </c>
      <c r="E238" s="24" t="s">
        <v>3496</v>
      </c>
      <c r="F238" s="22" t="s">
        <v>3425</v>
      </c>
      <c r="G238" s="25" t="s">
        <v>27</v>
      </c>
      <c r="H238" s="25">
        <v>0</v>
      </c>
      <c r="I238" s="25" t="s">
        <v>27</v>
      </c>
      <c r="J238" s="25">
        <v>0</v>
      </c>
      <c r="K238" s="32"/>
      <c r="L238" s="32"/>
      <c r="M238" s="32"/>
      <c r="N238" s="90"/>
      <c r="O238" s="51" t="s">
        <v>4016</v>
      </c>
      <c r="P238" s="27">
        <f>IF(O238="H","I",IF(OR(O238="DC",O238="C",O238="V"),0,ROUND(SUMPRODUCT(G238:O238,$G$9:$O$9)/100,1)))</f>
        <v>0</v>
      </c>
      <c r="Q238" s="28" t="str">
        <f>IF(AND($P238&gt;=9,$P238&lt;=10),"A+","")&amp;IF(AND($P238&gt;=8.5,$P238&lt;=8.9),"A","")&amp;IF(AND($P238&gt;=8,$P238&lt;=8.4),"B+","")&amp;IF(AND($P238&gt;=7,$P238&lt;=7.9),"B","")&amp;IF(AND($P238&gt;=6.5,$P238&lt;=6.9),"C+","")&amp;IF(AND($P238&gt;=5.5,$P238&lt;=6.4),"C","")&amp;IF(AND($P238&gt;=5,$P238&lt;=5.4),"D+","")&amp;IF(AND($P238&gt;=4,$P238&lt;=4.9),"D","")&amp;IF(AND($P238&lt;4),"F","")</f>
        <v>F</v>
      </c>
      <c r="R238" s="29" t="str">
        <f>IF($P238&lt;4,"Kém",IF(AND($P238&gt;=4,$P238&lt;=5.4),"Trung bình yếu",IF(AND($P238&gt;=5.5,$P238&lt;=6.9),"Trung bình",IF(AND($P238&gt;=7,$P238&lt;=8.4),"Khá",IF(AND($P238&gt;=8.5,$P238&lt;=10),"Giỏi","")))))</f>
        <v>Kém</v>
      </c>
      <c r="S238" s="30" t="str">
        <f>IF(OR($G238=0,$H238=0,$I238=0,$J238=0),"Không đủ ĐKDT",IF(AND(O238=0,P238&gt;=4),"Không đạt",IF(O238="V", "Vắng", IF(O238="DC", "Đình chỉ thi",IF(O238="H", "Vắng có phép","")))))</f>
        <v>Không đủ ĐKDT</v>
      </c>
      <c r="T238" s="31" t="str">
        <f t="array" ref="T238">IFERROR(VLOOKUP($C238&amp;$U238,CHOOSE({1,2},Data!$A$2:$A$5146&amp;Data!$B$2:$B$5146,Data!$C$2:$C$5146),2,0),"")</f>
        <v>G3-A2</v>
      </c>
      <c r="U238" s="72" t="s">
        <v>711</v>
      </c>
      <c r="V238" s="3" t="str">
        <f>IFERROR(LEFT($U238,LEN($U238)-3),"")</f>
        <v>ELE1319</v>
      </c>
      <c r="W238" s="3" t="str">
        <f>IFERROR(RIGHT($U238,2),"")</f>
        <v>01</v>
      </c>
      <c r="X238" s="53" t="str">
        <f>IF(S238="Không đủ ĐKDT","Học lại",IF(S238="Đình chỉ thi","Học lại",IF(AND(MID(F238,2,2)&lt;"12",S238="Vắng"),"Thi lại",IF(S238="Vắng có phép", "Thi lại",IF(AND((MID(F238,2,2)&lt;"12"),P238&lt;4.5),"Thi lại",IF(AND((MID(F238,2,2)&lt;"19"),P238&lt;4),"Học lại",IF(AND((MID(F238,2,2)&gt;"18"),P238&lt;4),"Thi lại",IF(AND(MID(F238,2,2)&gt;"18",O238=0),"Thi lại",IF(AND((MID(F238,2,2)&lt;"12"),O238=0),"Thi lại",IF(AND((MID(F238,2,2)&lt;"19"),(MID(F238,2,2)&gt;"11"),O238=0),"Học lại","Đạt"))))))))))</f>
        <v>Học lại</v>
      </c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</row>
    <row r="239" spans="1:39" ht="16.5" customHeight="1">
      <c r="A239" s="1">
        <v>230</v>
      </c>
      <c r="B239" s="21">
        <f>IF(LEN(C239=0),SUBTOTAL(3,$C$10:C239),"")</f>
        <v>230</v>
      </c>
      <c r="C239" s="22" t="s">
        <v>2535</v>
      </c>
      <c r="D239" s="23" t="s">
        <v>3525</v>
      </c>
      <c r="E239" s="24" t="s">
        <v>3659</v>
      </c>
      <c r="F239" s="22" t="s">
        <v>3374</v>
      </c>
      <c r="G239" s="25" t="s">
        <v>27</v>
      </c>
      <c r="H239" s="25">
        <v>10</v>
      </c>
      <c r="I239" s="25" t="s">
        <v>27</v>
      </c>
      <c r="J239" s="25">
        <v>10</v>
      </c>
      <c r="K239" s="32"/>
      <c r="L239" s="32"/>
      <c r="M239" s="32"/>
      <c r="N239" s="90"/>
      <c r="O239" s="51">
        <v>9</v>
      </c>
      <c r="P239" s="27">
        <f>IF(O239="H","I",IF(OR(O239="DC",O239="C",O239="V"),0,ROUND(SUMPRODUCT(G239:O239,$G$9:$O$9)/100,1)))</f>
        <v>9.3000000000000007</v>
      </c>
      <c r="Q239" s="28" t="str">
        <f>IF(AND($P239&gt;=9,$P239&lt;=10),"A+","")&amp;IF(AND($P239&gt;=8.5,$P239&lt;=8.9),"A","")&amp;IF(AND($P239&gt;=8,$P239&lt;=8.4),"B+","")&amp;IF(AND($P239&gt;=7,$P239&lt;=7.9),"B","")&amp;IF(AND($P239&gt;=6.5,$P239&lt;=6.9),"C+","")&amp;IF(AND($P239&gt;=5.5,$P239&lt;=6.4),"C","")&amp;IF(AND($P239&gt;=5,$P239&lt;=5.4),"D+","")&amp;IF(AND($P239&gt;=4,$P239&lt;=4.9),"D","")&amp;IF(AND($P239&lt;4),"F","")</f>
        <v>A+</v>
      </c>
      <c r="R239" s="29" t="str">
        <f>IF($P239&lt;4,"Kém",IF(AND($P239&gt;=4,$P239&lt;=5.4),"Trung bình yếu",IF(AND($P239&gt;=5.5,$P239&lt;=6.9),"Trung bình",IF(AND($P239&gt;=7,$P239&lt;=8.4),"Khá",IF(AND($P239&gt;=8.5,$P239&lt;=10),"Giỏi","")))))</f>
        <v>Giỏi</v>
      </c>
      <c r="S239" s="30" t="str">
        <f>IF(OR($G239=0,$H239=0,$I239=0,$J239=0),"Không đủ ĐKDT",IF(AND(O239=0,P239&gt;=4),"Không đạt",IF(O239="V", "Vắng", IF(O239="DC", "Đình chỉ thi",IF(O239="H", "Vắng có phép","")))))</f>
        <v/>
      </c>
      <c r="T239" s="31" t="str">
        <f t="array" ref="T239">IFERROR(VLOOKUP($C239&amp;$U239,CHOOSE({1,2},Data!$A$2:$A$5146&amp;Data!$B$2:$B$5146,Data!$C$2:$C$5146),2,0),"")</f>
        <v>G3-A2</v>
      </c>
      <c r="U239" s="72" t="s">
        <v>711</v>
      </c>
      <c r="V239" s="3" t="str">
        <f>IFERROR(LEFT($U239,LEN($U239)-3),"")</f>
        <v>ELE1319</v>
      </c>
      <c r="W239" s="3" t="str">
        <f>IFERROR(RIGHT($U239,2),"")</f>
        <v>01</v>
      </c>
      <c r="X239" s="53" t="str">
        <f>IF(S239="Không đủ ĐKDT","Học lại",IF(S239="Đình chỉ thi","Học lại",IF(AND(MID(F239,2,2)&lt;"12",S239="Vắng"),"Thi lại",IF(S239="Vắng có phép", "Thi lại",IF(AND((MID(F239,2,2)&lt;"12"),P239&lt;4.5),"Thi lại",IF(AND((MID(F239,2,2)&lt;"19"),P239&lt;4),"Học lại",IF(AND((MID(F239,2,2)&gt;"18"),P239&lt;4),"Thi lại",IF(AND(MID(F239,2,2)&gt;"18",O239=0),"Thi lại",IF(AND((MID(F239,2,2)&lt;"12"),O239=0),"Thi lại",IF(AND((MID(F239,2,2)&lt;"19"),(MID(F239,2,2)&gt;"11"),O239=0),"Học lại","Đạt"))))))))))</f>
        <v>Đạt</v>
      </c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</row>
    <row r="240" spans="1:39" ht="16.5" customHeight="1">
      <c r="A240" s="1">
        <v>231</v>
      </c>
      <c r="B240" s="21">
        <f>IF(LEN(C240=0),SUBTOTAL(3,$C$10:C240),"")</f>
        <v>231</v>
      </c>
      <c r="C240" s="22" t="s">
        <v>3169</v>
      </c>
      <c r="D240" s="23" t="s">
        <v>3660</v>
      </c>
      <c r="E240" s="24" t="s">
        <v>3614</v>
      </c>
      <c r="F240" s="22" t="s">
        <v>3661</v>
      </c>
      <c r="G240" s="25" t="s">
        <v>27</v>
      </c>
      <c r="H240" s="25">
        <v>8</v>
      </c>
      <c r="I240" s="25" t="s">
        <v>27</v>
      </c>
      <c r="J240" s="25">
        <v>6.5</v>
      </c>
      <c r="K240" s="32"/>
      <c r="L240" s="32"/>
      <c r="M240" s="32"/>
      <c r="N240" s="90"/>
      <c r="O240" s="51">
        <v>1</v>
      </c>
      <c r="P240" s="27">
        <f>IF(O240="H","I",IF(OR(O240="DC",O240="C",O240="V"),0,ROUND(SUMPRODUCT(G240:O240,$G$9:$O$9)/100,1)))</f>
        <v>3</v>
      </c>
      <c r="Q240" s="28" t="str">
        <f>IF(AND($P240&gt;=9,$P240&lt;=10),"A+","")&amp;IF(AND($P240&gt;=8.5,$P240&lt;=8.9),"A","")&amp;IF(AND($P240&gt;=8,$P240&lt;=8.4),"B+","")&amp;IF(AND($P240&gt;=7,$P240&lt;=7.9),"B","")&amp;IF(AND($P240&gt;=6.5,$P240&lt;=6.9),"C+","")&amp;IF(AND($P240&gt;=5.5,$P240&lt;=6.4),"C","")&amp;IF(AND($P240&gt;=5,$P240&lt;=5.4),"D+","")&amp;IF(AND($P240&gt;=4,$P240&lt;=4.9),"D","")&amp;IF(AND($P240&lt;4),"F","")</f>
        <v>F</v>
      </c>
      <c r="R240" s="29" t="str">
        <f>IF($P240&lt;4,"Kém",IF(AND($P240&gt;=4,$P240&lt;=5.4),"Trung bình yếu",IF(AND($P240&gt;=5.5,$P240&lt;=6.9),"Trung bình",IF(AND($P240&gt;=7,$P240&lt;=8.4),"Khá",IF(AND($P240&gt;=8.5,$P240&lt;=10),"Giỏi","")))))</f>
        <v>Kém</v>
      </c>
      <c r="S240" s="30" t="str">
        <f>IF(OR($G240=0,$H240=0,$I240=0,$J240=0),"Không đủ ĐKDT",IF(AND(O240=0,P240&gt;=4),"Không đạt",IF(O240="V", "Vắng", IF(O240="DC", "Đình chỉ thi",IF(O240="H", "Vắng có phép","")))))</f>
        <v/>
      </c>
      <c r="T240" s="31" t="str">
        <f t="array" ref="T240">IFERROR(VLOOKUP($C240&amp;$U240,CHOOSE({1,2},Data!$A$2:$A$5146&amp;Data!$B$2:$B$5146,Data!$C$2:$C$5146),2,0),"")</f>
        <v>G3-A2</v>
      </c>
      <c r="U240" s="72" t="s">
        <v>711</v>
      </c>
      <c r="V240" s="3" t="str">
        <f>IFERROR(LEFT($U240,LEN($U240)-3),"")</f>
        <v>ELE1319</v>
      </c>
      <c r="W240" s="3" t="str">
        <f>IFERROR(RIGHT($U240,2),"")</f>
        <v>01</v>
      </c>
      <c r="X240" s="53" t="str">
        <f>IF(S240="Không đủ ĐKDT","Học lại",IF(S240="Đình chỉ thi","Học lại",IF(AND(MID(F240,2,2)&lt;"12",S240="Vắng"),"Thi lại",IF(S240="Vắng có phép", "Thi lại",IF(AND((MID(F240,2,2)&lt;"12"),P240&lt;4.5),"Thi lại",IF(AND((MID(F240,2,2)&lt;"19"),P240&lt;4),"Học lại",IF(AND((MID(F240,2,2)&gt;"18"),P240&lt;4),"Thi lại",IF(AND(MID(F240,2,2)&gt;"18",O240=0),"Thi lại",IF(AND((MID(F240,2,2)&lt;"12"),O240=0),"Thi lại",IF(AND((MID(F240,2,2)&lt;"19"),(MID(F240,2,2)&gt;"11"),O240=0),"Học lại","Đạt"))))))))))</f>
        <v>Học lại</v>
      </c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</row>
    <row r="241" spans="1:39" ht="16.5" customHeight="1">
      <c r="A241" s="1">
        <v>232</v>
      </c>
      <c r="B241" s="21">
        <f>IF(LEN(C241=0),SUBTOTAL(3,$C$10:C241),"")</f>
        <v>232</v>
      </c>
      <c r="C241" s="22" t="s">
        <v>2621</v>
      </c>
      <c r="D241" s="23" t="s">
        <v>3662</v>
      </c>
      <c r="E241" s="24" t="s">
        <v>3393</v>
      </c>
      <c r="F241" s="22" t="s">
        <v>3425</v>
      </c>
      <c r="G241" s="25" t="s">
        <v>27</v>
      </c>
      <c r="H241" s="25">
        <v>8.5</v>
      </c>
      <c r="I241" s="25" t="s">
        <v>27</v>
      </c>
      <c r="J241" s="25">
        <v>6.5</v>
      </c>
      <c r="K241" s="32"/>
      <c r="L241" s="32"/>
      <c r="M241" s="32"/>
      <c r="N241" s="90"/>
      <c r="O241" s="51">
        <v>1</v>
      </c>
      <c r="P241" s="27">
        <f>IF(O241="H","I",IF(OR(O241="DC",O241="C",O241="V"),0,ROUND(SUMPRODUCT(G241:O241,$G$9:$O$9)/100,1)))</f>
        <v>3.1</v>
      </c>
      <c r="Q241" s="28" t="str">
        <f>IF(AND($P241&gt;=9,$P241&lt;=10),"A+","")&amp;IF(AND($P241&gt;=8.5,$P241&lt;=8.9),"A","")&amp;IF(AND($P241&gt;=8,$P241&lt;=8.4),"B+","")&amp;IF(AND($P241&gt;=7,$P241&lt;=7.9),"B","")&amp;IF(AND($P241&gt;=6.5,$P241&lt;=6.9),"C+","")&amp;IF(AND($P241&gt;=5.5,$P241&lt;=6.4),"C","")&amp;IF(AND($P241&gt;=5,$P241&lt;=5.4),"D+","")&amp;IF(AND($P241&gt;=4,$P241&lt;=4.9),"D","")&amp;IF(AND($P241&lt;4),"F","")</f>
        <v>F</v>
      </c>
      <c r="R241" s="29" t="str">
        <f>IF($P241&lt;4,"Kém",IF(AND($P241&gt;=4,$P241&lt;=5.4),"Trung bình yếu",IF(AND($P241&gt;=5.5,$P241&lt;=6.9),"Trung bình",IF(AND($P241&gt;=7,$P241&lt;=8.4),"Khá",IF(AND($P241&gt;=8.5,$P241&lt;=10),"Giỏi","")))))</f>
        <v>Kém</v>
      </c>
      <c r="S241" s="30" t="str">
        <f>IF(OR($G241=0,$H241=0,$I241=0,$J241=0),"Không đủ ĐKDT",IF(AND(O241=0,P241&gt;=4),"Không đạt",IF(O241="V", "Vắng", IF(O241="DC", "Đình chỉ thi",IF(O241="H", "Vắng có phép","")))))</f>
        <v/>
      </c>
      <c r="T241" s="31" t="str">
        <f t="array" ref="T241">IFERROR(VLOOKUP($C241&amp;$U241,CHOOSE({1,2},Data!$A$2:$A$5146&amp;Data!$B$2:$B$5146,Data!$C$2:$C$5146),2,0),"")</f>
        <v>G3-A2</v>
      </c>
      <c r="U241" s="72" t="s">
        <v>711</v>
      </c>
      <c r="V241" s="3" t="str">
        <f>IFERROR(LEFT($U241,LEN($U241)-3),"")</f>
        <v>ELE1319</v>
      </c>
      <c r="W241" s="3" t="str">
        <f>IFERROR(RIGHT($U241,2),"")</f>
        <v>01</v>
      </c>
      <c r="X241" s="53" t="str">
        <f>IF(S241="Không đủ ĐKDT","Học lại",IF(S241="Đình chỉ thi","Học lại",IF(AND(MID(F241,2,2)&lt;"12",S241="Vắng"),"Thi lại",IF(S241="Vắng có phép", "Thi lại",IF(AND((MID(F241,2,2)&lt;"12"),P241&lt;4.5),"Thi lại",IF(AND((MID(F241,2,2)&lt;"19"),P241&lt;4),"Học lại",IF(AND((MID(F241,2,2)&gt;"18"),P241&lt;4),"Thi lại",IF(AND(MID(F241,2,2)&gt;"18",O241=0),"Thi lại",IF(AND((MID(F241,2,2)&lt;"12"),O241=0),"Thi lại",IF(AND((MID(F241,2,2)&lt;"19"),(MID(F241,2,2)&gt;"11"),O241=0),"Học lại","Đạt"))))))))))</f>
        <v>Học lại</v>
      </c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</row>
    <row r="242" spans="1:39" ht="16.5" customHeight="1">
      <c r="A242" s="1">
        <v>233</v>
      </c>
      <c r="B242" s="21">
        <f>IF(LEN(C242=0),SUBTOTAL(3,$C$10:C242),"")</f>
        <v>233</v>
      </c>
      <c r="C242" s="22" t="s">
        <v>837</v>
      </c>
      <c r="D242" s="23" t="s">
        <v>3663</v>
      </c>
      <c r="E242" s="24" t="s">
        <v>3578</v>
      </c>
      <c r="F242" s="22" t="s">
        <v>3648</v>
      </c>
      <c r="G242" s="25" t="s">
        <v>27</v>
      </c>
      <c r="H242" s="25">
        <v>10</v>
      </c>
      <c r="I242" s="25" t="s">
        <v>27</v>
      </c>
      <c r="J242" s="25">
        <v>7</v>
      </c>
      <c r="K242" s="32"/>
      <c r="L242" s="32"/>
      <c r="M242" s="32"/>
      <c r="N242" s="90"/>
      <c r="O242" s="51">
        <v>3.5</v>
      </c>
      <c r="P242" s="27">
        <f>IF(O242="H","I",IF(OR(O242="DC",O242="C",O242="V"),0,ROUND(SUMPRODUCT(G242:O242,$G$9:$O$9)/100,1)))</f>
        <v>5.2</v>
      </c>
      <c r="Q242" s="28" t="str">
        <f>IF(AND($P242&gt;=9,$P242&lt;=10),"A+","")&amp;IF(AND($P242&gt;=8.5,$P242&lt;=8.9),"A","")&amp;IF(AND($P242&gt;=8,$P242&lt;=8.4),"B+","")&amp;IF(AND($P242&gt;=7,$P242&lt;=7.9),"B","")&amp;IF(AND($P242&gt;=6.5,$P242&lt;=6.9),"C+","")&amp;IF(AND($P242&gt;=5.5,$P242&lt;=6.4),"C","")&amp;IF(AND($P242&gt;=5,$P242&lt;=5.4),"D+","")&amp;IF(AND($P242&gt;=4,$P242&lt;=4.9),"D","")&amp;IF(AND($P242&lt;4),"F","")</f>
        <v>D+</v>
      </c>
      <c r="R242" s="29" t="str">
        <f>IF($P242&lt;4,"Kém",IF(AND($P242&gt;=4,$P242&lt;=5.4),"Trung bình yếu",IF(AND($P242&gt;=5.5,$P242&lt;=6.9),"Trung bình",IF(AND($P242&gt;=7,$P242&lt;=8.4),"Khá",IF(AND($P242&gt;=8.5,$P242&lt;=10),"Giỏi","")))))</f>
        <v>Trung bình yếu</v>
      </c>
      <c r="S242" s="30" t="str">
        <f>IF(OR($G242=0,$H242=0,$I242=0,$J242=0),"Không đủ ĐKDT",IF(AND(O242=0,P242&gt;=4),"Không đạt",IF(O242="V", "Vắng", IF(O242="DC", "Đình chỉ thi",IF(O242="H", "Vắng có phép","")))))</f>
        <v/>
      </c>
      <c r="T242" s="31" t="str">
        <f t="array" ref="T242">IFERROR(VLOOKUP($C242&amp;$U242,CHOOSE({1,2},Data!$A$2:$A$5146&amp;Data!$B$2:$B$5146,Data!$C$2:$C$5146),2,0),"")</f>
        <v>G3-A2</v>
      </c>
      <c r="U242" s="72" t="s">
        <v>711</v>
      </c>
      <c r="V242" s="3" t="str">
        <f>IFERROR(LEFT($U242,LEN($U242)-3),"")</f>
        <v>ELE1319</v>
      </c>
      <c r="W242" s="3" t="str">
        <f>IFERROR(RIGHT($U242,2),"")</f>
        <v>01</v>
      </c>
      <c r="X242" s="53" t="str">
        <f>IF(S242="Không đủ ĐKDT","Học lại",IF(S242="Đình chỉ thi","Học lại",IF(AND(MID(F242,2,2)&lt;"12",S242="Vắng"),"Thi lại",IF(S242="Vắng có phép", "Thi lại",IF(AND((MID(F242,2,2)&lt;"12"),P242&lt;4.5),"Thi lại",IF(AND((MID(F242,2,2)&lt;"19"),P242&lt;4),"Học lại",IF(AND((MID(F242,2,2)&gt;"18"),P242&lt;4),"Thi lại",IF(AND(MID(F242,2,2)&gt;"18",O242=0),"Thi lại",IF(AND((MID(F242,2,2)&lt;"12"),O242=0),"Thi lại",IF(AND((MID(F242,2,2)&lt;"19"),(MID(F242,2,2)&gt;"11"),O242=0),"Học lại","Đạt"))))))))))</f>
        <v>Đạt</v>
      </c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</row>
    <row r="243" spans="1:39" ht="16.5" customHeight="1">
      <c r="A243" s="1">
        <v>234</v>
      </c>
      <c r="B243" s="21">
        <f>IF(LEN(C243=0),SUBTOTAL(3,$C$10:C243),"")</f>
        <v>234</v>
      </c>
      <c r="C243" s="22" t="s">
        <v>2051</v>
      </c>
      <c r="D243" s="23" t="s">
        <v>3664</v>
      </c>
      <c r="E243" s="24" t="s">
        <v>3665</v>
      </c>
      <c r="F243" s="22" t="s">
        <v>3372</v>
      </c>
      <c r="G243" s="25" t="s">
        <v>27</v>
      </c>
      <c r="H243" s="25">
        <v>9</v>
      </c>
      <c r="I243" s="25" t="s">
        <v>27</v>
      </c>
      <c r="J243" s="25">
        <v>9</v>
      </c>
      <c r="K243" s="32"/>
      <c r="L243" s="32"/>
      <c r="M243" s="32"/>
      <c r="N243" s="90"/>
      <c r="O243" s="51">
        <v>5</v>
      </c>
      <c r="P243" s="27">
        <f>IF(O243="H","I",IF(OR(O243="DC",O243="C",O243="V"),0,ROUND(SUMPRODUCT(G243:O243,$G$9:$O$9)/100,1)))</f>
        <v>6.2</v>
      </c>
      <c r="Q243" s="28" t="str">
        <f>IF(AND($P243&gt;=9,$P243&lt;=10),"A+","")&amp;IF(AND($P243&gt;=8.5,$P243&lt;=8.9),"A","")&amp;IF(AND($P243&gt;=8,$P243&lt;=8.4),"B+","")&amp;IF(AND($P243&gt;=7,$P243&lt;=7.9),"B","")&amp;IF(AND($P243&gt;=6.5,$P243&lt;=6.9),"C+","")&amp;IF(AND($P243&gt;=5.5,$P243&lt;=6.4),"C","")&amp;IF(AND($P243&gt;=5,$P243&lt;=5.4),"D+","")&amp;IF(AND($P243&gt;=4,$P243&lt;=4.9),"D","")&amp;IF(AND($P243&lt;4),"F","")</f>
        <v>C</v>
      </c>
      <c r="R243" s="29" t="str">
        <f>IF($P243&lt;4,"Kém",IF(AND($P243&gt;=4,$P243&lt;=5.4),"Trung bình yếu",IF(AND($P243&gt;=5.5,$P243&lt;=6.9),"Trung bình",IF(AND($P243&gt;=7,$P243&lt;=8.4),"Khá",IF(AND($P243&gt;=8.5,$P243&lt;=10),"Giỏi","")))))</f>
        <v>Trung bình</v>
      </c>
      <c r="S243" s="30" t="str">
        <f>IF(OR($G243=0,$H243=0,$I243=0,$J243=0),"Không đủ ĐKDT",IF(AND(O243=0,P243&gt;=4),"Không đạt",IF(O243="V", "Vắng", IF(O243="DC", "Đình chỉ thi",IF(O243="H", "Vắng có phép","")))))</f>
        <v/>
      </c>
      <c r="T243" s="31" t="str">
        <f t="array" ref="T243">IFERROR(VLOOKUP($C243&amp;$U243,CHOOSE({1,2},Data!$A$2:$A$5146&amp;Data!$B$2:$B$5146,Data!$C$2:$C$5146),2,0),"")</f>
        <v>G3-A2</v>
      </c>
      <c r="U243" s="72" t="s">
        <v>711</v>
      </c>
      <c r="V243" s="3" t="str">
        <f>IFERROR(LEFT($U243,LEN($U243)-3),"")</f>
        <v>ELE1319</v>
      </c>
      <c r="W243" s="3" t="str">
        <f>IFERROR(RIGHT($U243,2),"")</f>
        <v>01</v>
      </c>
      <c r="X243" s="53" t="str">
        <f>IF(S243="Không đủ ĐKDT","Học lại",IF(S243="Đình chỉ thi","Học lại",IF(AND(MID(F243,2,2)&lt;"12",S243="Vắng"),"Thi lại",IF(S243="Vắng có phép", "Thi lại",IF(AND((MID(F243,2,2)&lt;"12"),P243&lt;4.5),"Thi lại",IF(AND((MID(F243,2,2)&lt;"19"),P243&lt;4),"Học lại",IF(AND((MID(F243,2,2)&gt;"18"),P243&lt;4),"Thi lại",IF(AND(MID(F243,2,2)&gt;"18",O243=0),"Thi lại",IF(AND((MID(F243,2,2)&lt;"12"),O243=0),"Thi lại",IF(AND((MID(F243,2,2)&lt;"19"),(MID(F243,2,2)&gt;"11"),O243=0),"Học lại","Đạt"))))))))))</f>
        <v>Đạt</v>
      </c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</row>
    <row r="244" spans="1:39" ht="16.5" customHeight="1">
      <c r="A244" s="1">
        <v>235</v>
      </c>
      <c r="B244" s="21">
        <f>IF(LEN(C244=0),SUBTOTAL(3,$C$10:C244),"")</f>
        <v>235</v>
      </c>
      <c r="C244" s="22" t="s">
        <v>373</v>
      </c>
      <c r="D244" s="23" t="s">
        <v>3666</v>
      </c>
      <c r="E244" s="24" t="s">
        <v>3665</v>
      </c>
      <c r="F244" s="22" t="s">
        <v>3667</v>
      </c>
      <c r="G244" s="25" t="s">
        <v>27</v>
      </c>
      <c r="H244" s="25">
        <v>9</v>
      </c>
      <c r="I244" s="25" t="s">
        <v>27</v>
      </c>
      <c r="J244" s="25">
        <v>8.5</v>
      </c>
      <c r="K244" s="32"/>
      <c r="L244" s="32"/>
      <c r="M244" s="32"/>
      <c r="N244" s="90"/>
      <c r="O244" s="51">
        <v>3</v>
      </c>
      <c r="P244" s="27">
        <f>IF(O244="H","I",IF(OR(O244="DC",O244="C",O244="V"),0,ROUND(SUMPRODUCT(G244:O244,$G$9:$O$9)/100,1)))</f>
        <v>4.8</v>
      </c>
      <c r="Q244" s="28" t="str">
        <f>IF(AND($P244&gt;=9,$P244&lt;=10),"A+","")&amp;IF(AND($P244&gt;=8.5,$P244&lt;=8.9),"A","")&amp;IF(AND($P244&gt;=8,$P244&lt;=8.4),"B+","")&amp;IF(AND($P244&gt;=7,$P244&lt;=7.9),"B","")&amp;IF(AND($P244&gt;=6.5,$P244&lt;=6.9),"C+","")&amp;IF(AND($P244&gt;=5.5,$P244&lt;=6.4),"C","")&amp;IF(AND($P244&gt;=5,$P244&lt;=5.4),"D+","")&amp;IF(AND($P244&gt;=4,$P244&lt;=4.9),"D","")&amp;IF(AND($P244&lt;4),"F","")</f>
        <v>D</v>
      </c>
      <c r="R244" s="29" t="str">
        <f>IF($P244&lt;4,"Kém",IF(AND($P244&gt;=4,$P244&lt;=5.4),"Trung bình yếu",IF(AND($P244&gt;=5.5,$P244&lt;=6.9),"Trung bình",IF(AND($P244&gt;=7,$P244&lt;=8.4),"Khá",IF(AND($P244&gt;=8.5,$P244&lt;=10),"Giỏi","")))))</f>
        <v>Trung bình yếu</v>
      </c>
      <c r="S244" s="30" t="str">
        <f>IF(OR($G244=0,$H244=0,$I244=0,$J244=0),"Không đủ ĐKDT",IF(AND(O244=0,P244&gt;=4),"Không đạt",IF(O244="V", "Vắng", IF(O244="DC", "Đình chỉ thi",IF(O244="H", "Vắng có phép","")))))</f>
        <v/>
      </c>
      <c r="T244" s="31" t="str">
        <f t="array" ref="T244">IFERROR(VLOOKUP($C244&amp;$U244,CHOOSE({1,2},Data!$A$2:$A$5146&amp;Data!$B$2:$B$5146,Data!$C$2:$C$5146),2,0),"")</f>
        <v>G3-A2</v>
      </c>
      <c r="U244" s="72" t="s">
        <v>711</v>
      </c>
      <c r="V244" s="3" t="str">
        <f>IFERROR(LEFT($U244,LEN($U244)-3),"")</f>
        <v>ELE1319</v>
      </c>
      <c r="W244" s="3" t="str">
        <f>IFERROR(RIGHT($U244,2),"")</f>
        <v>01</v>
      </c>
      <c r="X244" s="53" t="str">
        <f>IF(S244="Không đủ ĐKDT","Học lại",IF(S244="Đình chỉ thi","Học lại",IF(AND(MID(F244,2,2)&lt;"12",S244="Vắng"),"Thi lại",IF(S244="Vắng có phép", "Thi lại",IF(AND((MID(F244,2,2)&lt;"12"),P244&lt;4.5),"Thi lại",IF(AND((MID(F244,2,2)&lt;"19"),P244&lt;4),"Học lại",IF(AND((MID(F244,2,2)&gt;"18"),P244&lt;4),"Thi lại",IF(AND(MID(F244,2,2)&gt;"18",O244=0),"Thi lại",IF(AND((MID(F244,2,2)&lt;"12"),O244=0),"Thi lại",IF(AND((MID(F244,2,2)&lt;"19"),(MID(F244,2,2)&gt;"11"),O244=0),"Học lại","Đạt"))))))))))</f>
        <v>Đạt</v>
      </c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</row>
    <row r="245" spans="1:39" ht="16.5" customHeight="1">
      <c r="A245" s="1">
        <v>236</v>
      </c>
      <c r="B245" s="21">
        <f>IF(LEN(C245=0),SUBTOTAL(3,$C$10:C245),"")</f>
        <v>236</v>
      </c>
      <c r="C245" s="22" t="s">
        <v>2763</v>
      </c>
      <c r="D245" s="23" t="s">
        <v>3456</v>
      </c>
      <c r="E245" s="24" t="s">
        <v>3665</v>
      </c>
      <c r="F245" s="22" t="s">
        <v>3425</v>
      </c>
      <c r="G245" s="25" t="s">
        <v>27</v>
      </c>
      <c r="H245" s="25">
        <v>0</v>
      </c>
      <c r="I245" s="25" t="s">
        <v>27</v>
      </c>
      <c r="J245" s="25">
        <v>0</v>
      </c>
      <c r="K245" s="32"/>
      <c r="L245" s="32"/>
      <c r="M245" s="32"/>
      <c r="N245" s="90"/>
      <c r="O245" s="51" t="s">
        <v>4016</v>
      </c>
      <c r="P245" s="27">
        <f>IF(O245="H","I",IF(OR(O245="DC",O245="C",O245="V"),0,ROUND(SUMPRODUCT(G245:O245,$G$9:$O$9)/100,1)))</f>
        <v>0</v>
      </c>
      <c r="Q245" s="28" t="str">
        <f>IF(AND($P245&gt;=9,$P245&lt;=10),"A+","")&amp;IF(AND($P245&gt;=8.5,$P245&lt;=8.9),"A","")&amp;IF(AND($P245&gt;=8,$P245&lt;=8.4),"B+","")&amp;IF(AND($P245&gt;=7,$P245&lt;=7.9),"B","")&amp;IF(AND($P245&gt;=6.5,$P245&lt;=6.9),"C+","")&amp;IF(AND($P245&gt;=5.5,$P245&lt;=6.4),"C","")&amp;IF(AND($P245&gt;=5,$P245&lt;=5.4),"D+","")&amp;IF(AND($P245&gt;=4,$P245&lt;=4.9),"D","")&amp;IF(AND($P245&lt;4),"F","")</f>
        <v>F</v>
      </c>
      <c r="R245" s="29" t="str">
        <f>IF($P245&lt;4,"Kém",IF(AND($P245&gt;=4,$P245&lt;=5.4),"Trung bình yếu",IF(AND($P245&gt;=5.5,$P245&lt;=6.9),"Trung bình",IF(AND($P245&gt;=7,$P245&lt;=8.4),"Khá",IF(AND($P245&gt;=8.5,$P245&lt;=10),"Giỏi","")))))</f>
        <v>Kém</v>
      </c>
      <c r="S245" s="30" t="str">
        <f>IF(OR($G245=0,$H245=0,$I245=0,$J245=0),"Không đủ ĐKDT",IF(AND(O245=0,P245&gt;=4),"Không đạt",IF(O245="V", "Vắng", IF(O245="DC", "Đình chỉ thi",IF(O245="H", "Vắng có phép","")))))</f>
        <v>Không đủ ĐKDT</v>
      </c>
      <c r="T245" s="31" t="str">
        <f t="array" ref="T245">IFERROR(VLOOKUP($C245&amp;$U245,CHOOSE({1,2},Data!$A$2:$A$5146&amp;Data!$B$2:$B$5146,Data!$C$2:$C$5146),2,0),"")</f>
        <v>G3-A2</v>
      </c>
      <c r="U245" s="72" t="s">
        <v>711</v>
      </c>
      <c r="V245" s="3" t="str">
        <f>IFERROR(LEFT($U245,LEN($U245)-3),"")</f>
        <v>ELE1319</v>
      </c>
      <c r="W245" s="3" t="str">
        <f>IFERROR(RIGHT($U245,2),"")</f>
        <v>01</v>
      </c>
      <c r="X245" s="53" t="str">
        <f>IF(S245="Không đủ ĐKDT","Học lại",IF(S245="Đình chỉ thi","Học lại",IF(AND(MID(F245,2,2)&lt;"12",S245="Vắng"),"Thi lại",IF(S245="Vắng có phép", "Thi lại",IF(AND((MID(F245,2,2)&lt;"12"),P245&lt;4.5),"Thi lại",IF(AND((MID(F245,2,2)&lt;"19"),P245&lt;4),"Học lại",IF(AND((MID(F245,2,2)&gt;"18"),P245&lt;4),"Thi lại",IF(AND(MID(F245,2,2)&gt;"18",O245=0),"Thi lại",IF(AND((MID(F245,2,2)&lt;"12"),O245=0),"Thi lại",IF(AND((MID(F245,2,2)&lt;"19"),(MID(F245,2,2)&gt;"11"),O245=0),"Học lại","Đạt"))))))))))</f>
        <v>Học lại</v>
      </c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</row>
    <row r="246" spans="1:39" ht="16.5" customHeight="1">
      <c r="A246" s="1">
        <v>237</v>
      </c>
      <c r="B246" s="21">
        <f>IF(LEN(C246=0),SUBTOTAL(3,$C$10:C246),"")</f>
        <v>237</v>
      </c>
      <c r="C246" s="22" t="s">
        <v>2120</v>
      </c>
      <c r="D246" s="23" t="s">
        <v>3668</v>
      </c>
      <c r="E246" s="24" t="s">
        <v>3397</v>
      </c>
      <c r="F246" s="22" t="s">
        <v>3455</v>
      </c>
      <c r="G246" s="25" t="s">
        <v>27</v>
      </c>
      <c r="H246" s="25">
        <v>7</v>
      </c>
      <c r="I246" s="25" t="s">
        <v>27</v>
      </c>
      <c r="J246" s="25">
        <v>0.5</v>
      </c>
      <c r="K246" s="32"/>
      <c r="L246" s="32"/>
      <c r="M246" s="32"/>
      <c r="N246" s="90"/>
      <c r="O246" s="51">
        <v>0.5</v>
      </c>
      <c r="P246" s="27">
        <f>IF(O246="H","I",IF(OR(O246="DC",O246="C",O246="V"),0,ROUND(SUMPRODUCT(G246:O246,$G$9:$O$9)/100,1)))</f>
        <v>1.8</v>
      </c>
      <c r="Q246" s="28" t="str">
        <f>IF(AND($P246&gt;=9,$P246&lt;=10),"A+","")&amp;IF(AND($P246&gt;=8.5,$P246&lt;=8.9),"A","")&amp;IF(AND($P246&gt;=8,$P246&lt;=8.4),"B+","")&amp;IF(AND($P246&gt;=7,$P246&lt;=7.9),"B","")&amp;IF(AND($P246&gt;=6.5,$P246&lt;=6.9),"C+","")&amp;IF(AND($P246&gt;=5.5,$P246&lt;=6.4),"C","")&amp;IF(AND($P246&gt;=5,$P246&lt;=5.4),"D+","")&amp;IF(AND($P246&gt;=4,$P246&lt;=4.9),"D","")&amp;IF(AND($P246&lt;4),"F","")</f>
        <v>F</v>
      </c>
      <c r="R246" s="29" t="str">
        <f>IF($P246&lt;4,"Kém",IF(AND($P246&gt;=4,$P246&lt;=5.4),"Trung bình yếu",IF(AND($P246&gt;=5.5,$P246&lt;=6.9),"Trung bình",IF(AND($P246&gt;=7,$P246&lt;=8.4),"Khá",IF(AND($P246&gt;=8.5,$P246&lt;=10),"Giỏi","")))))</f>
        <v>Kém</v>
      </c>
      <c r="S246" s="30" t="str">
        <f>IF(OR($G246=0,$H246=0,$I246=0,$J246=0),"Không đủ ĐKDT",IF(AND(O246=0,P246&gt;=4),"Không đạt",IF(O246="V", "Vắng", IF(O246="DC", "Đình chỉ thi",IF(O246="H", "Vắng có phép","")))))</f>
        <v/>
      </c>
      <c r="T246" s="31" t="str">
        <f t="array" ref="T246">IFERROR(VLOOKUP($C246&amp;$U246,CHOOSE({1,2},Data!$A$2:$A$5146&amp;Data!$B$2:$B$5146,Data!$C$2:$C$5146),2,0),"")</f>
        <v>G3-A2</v>
      </c>
      <c r="U246" s="72" t="s">
        <v>711</v>
      </c>
      <c r="V246" s="3" t="str">
        <f>IFERROR(LEFT($U246,LEN($U246)-3),"")</f>
        <v>ELE1319</v>
      </c>
      <c r="W246" s="3" t="str">
        <f>IFERROR(RIGHT($U246,2),"")</f>
        <v>01</v>
      </c>
      <c r="X246" s="53" t="str">
        <f>IF(S246="Không đủ ĐKDT","Học lại",IF(S246="Đình chỉ thi","Học lại",IF(AND(MID(F246,2,2)&lt;"12",S246="Vắng"),"Thi lại",IF(S246="Vắng có phép", "Thi lại",IF(AND((MID(F246,2,2)&lt;"12"),P246&lt;4.5),"Thi lại",IF(AND((MID(F246,2,2)&lt;"19"),P246&lt;4),"Học lại",IF(AND((MID(F246,2,2)&gt;"18"),P246&lt;4),"Thi lại",IF(AND(MID(F246,2,2)&gt;"18",O246=0),"Thi lại",IF(AND((MID(F246,2,2)&lt;"12"),O246=0),"Thi lại",IF(AND((MID(F246,2,2)&lt;"19"),(MID(F246,2,2)&gt;"11"),O246=0),"Học lại","Đạt"))))))))))</f>
        <v>Học lại</v>
      </c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</row>
    <row r="247" spans="1:39" ht="16.5" customHeight="1">
      <c r="A247" s="1">
        <v>238</v>
      </c>
      <c r="B247" s="21">
        <f>IF(LEN(C247=0),SUBTOTAL(3,$C$10:C247),"")</f>
        <v>238</v>
      </c>
      <c r="C247" s="22" t="s">
        <v>465</v>
      </c>
      <c r="D247" s="23" t="s">
        <v>3669</v>
      </c>
      <c r="E247" s="24" t="s">
        <v>3402</v>
      </c>
      <c r="F247" s="22" t="s">
        <v>3370</v>
      </c>
      <c r="G247" s="25" t="s">
        <v>27</v>
      </c>
      <c r="H247" s="25">
        <v>10</v>
      </c>
      <c r="I247" s="25" t="s">
        <v>27</v>
      </c>
      <c r="J247" s="25">
        <v>8.5</v>
      </c>
      <c r="K247" s="32"/>
      <c r="L247" s="32"/>
      <c r="M247" s="32"/>
      <c r="N247" s="90"/>
      <c r="O247" s="51">
        <v>9</v>
      </c>
      <c r="P247" s="27">
        <f>IF(O247="H","I",IF(OR(O247="DC",O247="C",O247="V"),0,ROUND(SUMPRODUCT(G247:O247,$G$9:$O$9)/100,1)))</f>
        <v>9.1999999999999993</v>
      </c>
      <c r="Q247" s="28" t="str">
        <f>IF(AND($P247&gt;=9,$P247&lt;=10),"A+","")&amp;IF(AND($P247&gt;=8.5,$P247&lt;=8.9),"A","")&amp;IF(AND($P247&gt;=8,$P247&lt;=8.4),"B+","")&amp;IF(AND($P247&gt;=7,$P247&lt;=7.9),"B","")&amp;IF(AND($P247&gt;=6.5,$P247&lt;=6.9),"C+","")&amp;IF(AND($P247&gt;=5.5,$P247&lt;=6.4),"C","")&amp;IF(AND($P247&gt;=5,$P247&lt;=5.4),"D+","")&amp;IF(AND($P247&gt;=4,$P247&lt;=4.9),"D","")&amp;IF(AND($P247&lt;4),"F","")</f>
        <v>A+</v>
      </c>
      <c r="R247" s="29" t="str">
        <f>IF($P247&lt;4,"Kém",IF(AND($P247&gt;=4,$P247&lt;=5.4),"Trung bình yếu",IF(AND($P247&gt;=5.5,$P247&lt;=6.9),"Trung bình",IF(AND($P247&gt;=7,$P247&lt;=8.4),"Khá",IF(AND($P247&gt;=8.5,$P247&lt;=10),"Giỏi","")))))</f>
        <v>Giỏi</v>
      </c>
      <c r="S247" s="30" t="str">
        <f>IF(OR($G247=0,$H247=0,$I247=0,$J247=0),"Không đủ ĐKDT",IF(AND(O247=0,P247&gt;=4),"Không đạt",IF(O247="V", "Vắng", IF(O247="DC", "Đình chỉ thi",IF(O247="H", "Vắng có phép","")))))</f>
        <v/>
      </c>
      <c r="T247" s="31" t="str">
        <f t="array" ref="T247">IFERROR(VLOOKUP($C247&amp;$U247,CHOOSE({1,2},Data!$A$2:$A$5146&amp;Data!$B$2:$B$5146,Data!$C$2:$C$5146),2,0),"")</f>
        <v>G3-A2</v>
      </c>
      <c r="U247" s="72" t="s">
        <v>711</v>
      </c>
      <c r="V247" s="3" t="str">
        <f>IFERROR(LEFT($U247,LEN($U247)-3),"")</f>
        <v>ELE1319</v>
      </c>
      <c r="W247" s="3" t="str">
        <f>IFERROR(RIGHT($U247,2),"")</f>
        <v>01</v>
      </c>
      <c r="X247" s="53" t="str">
        <f>IF(S247="Không đủ ĐKDT","Học lại",IF(S247="Đình chỉ thi","Học lại",IF(AND(MID(F247,2,2)&lt;"12",S247="Vắng"),"Thi lại",IF(S247="Vắng có phép", "Thi lại",IF(AND((MID(F247,2,2)&lt;"12"),P247&lt;4.5),"Thi lại",IF(AND((MID(F247,2,2)&lt;"19"),P247&lt;4),"Học lại",IF(AND((MID(F247,2,2)&gt;"18"),P247&lt;4),"Thi lại",IF(AND(MID(F247,2,2)&gt;"18",O247=0),"Thi lại",IF(AND((MID(F247,2,2)&lt;"12"),O247=0),"Thi lại",IF(AND((MID(F247,2,2)&lt;"19"),(MID(F247,2,2)&gt;"11"),O247=0),"Học lại","Đạt"))))))))))</f>
        <v>Đạt</v>
      </c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</row>
    <row r="248" spans="1:39" ht="16.5" customHeight="1">
      <c r="A248" s="1">
        <v>239</v>
      </c>
      <c r="B248" s="21">
        <f>IF(LEN(C248=0),SUBTOTAL(3,$C$10:C248),"")</f>
        <v>239</v>
      </c>
      <c r="C248" s="22" t="s">
        <v>1953</v>
      </c>
      <c r="D248" s="23" t="s">
        <v>3456</v>
      </c>
      <c r="E248" s="24" t="s">
        <v>3402</v>
      </c>
      <c r="F248" s="22" t="s">
        <v>3381</v>
      </c>
      <c r="G248" s="25" t="s">
        <v>27</v>
      </c>
      <c r="H248" s="25">
        <v>8.5</v>
      </c>
      <c r="I248" s="25" t="s">
        <v>27</v>
      </c>
      <c r="J248" s="25">
        <v>9</v>
      </c>
      <c r="K248" s="32"/>
      <c r="L248" s="32"/>
      <c r="M248" s="32"/>
      <c r="N248" s="90"/>
      <c r="O248" s="51">
        <v>1.5</v>
      </c>
      <c r="P248" s="27">
        <f>IF(O248="H","I",IF(OR(O248="DC",O248="C",O248="V"),0,ROUND(SUMPRODUCT(G248:O248,$G$9:$O$9)/100,1)))</f>
        <v>3.7</v>
      </c>
      <c r="Q248" s="28" t="str">
        <f>IF(AND($P248&gt;=9,$P248&lt;=10),"A+","")&amp;IF(AND($P248&gt;=8.5,$P248&lt;=8.9),"A","")&amp;IF(AND($P248&gt;=8,$P248&lt;=8.4),"B+","")&amp;IF(AND($P248&gt;=7,$P248&lt;=7.9),"B","")&amp;IF(AND($P248&gt;=6.5,$P248&lt;=6.9),"C+","")&amp;IF(AND($P248&gt;=5.5,$P248&lt;=6.4),"C","")&amp;IF(AND($P248&gt;=5,$P248&lt;=5.4),"D+","")&amp;IF(AND($P248&gt;=4,$P248&lt;=4.9),"D","")&amp;IF(AND($P248&lt;4),"F","")</f>
        <v>F</v>
      </c>
      <c r="R248" s="29" t="str">
        <f>IF($P248&lt;4,"Kém",IF(AND($P248&gt;=4,$P248&lt;=5.4),"Trung bình yếu",IF(AND($P248&gt;=5.5,$P248&lt;=6.9),"Trung bình",IF(AND($P248&gt;=7,$P248&lt;=8.4),"Khá",IF(AND($P248&gt;=8.5,$P248&lt;=10),"Giỏi","")))))</f>
        <v>Kém</v>
      </c>
      <c r="S248" s="30" t="str">
        <f>IF(OR($G248=0,$H248=0,$I248=0,$J248=0),"Không đủ ĐKDT",IF(AND(O248=0,P248&gt;=4),"Không đạt",IF(O248="V", "Vắng", IF(O248="DC", "Đình chỉ thi",IF(O248="H", "Vắng có phép","")))))</f>
        <v/>
      </c>
      <c r="T248" s="31" t="str">
        <f t="array" ref="T248">IFERROR(VLOOKUP($C248&amp;$U248,CHOOSE({1,2},Data!$A$2:$A$5146&amp;Data!$B$2:$B$5146,Data!$C$2:$C$5146),2,0),"")</f>
        <v>G3-A2</v>
      </c>
      <c r="U248" s="72" t="s">
        <v>711</v>
      </c>
      <c r="V248" s="3" t="str">
        <f>IFERROR(LEFT($U248,LEN($U248)-3),"")</f>
        <v>ELE1319</v>
      </c>
      <c r="W248" s="3" t="str">
        <f>IFERROR(RIGHT($U248,2),"")</f>
        <v>01</v>
      </c>
      <c r="X248" s="53" t="str">
        <f>IF(S248="Không đủ ĐKDT","Học lại",IF(S248="Đình chỉ thi","Học lại",IF(AND(MID(F248,2,2)&lt;"12",S248="Vắng"),"Thi lại",IF(S248="Vắng có phép", "Thi lại",IF(AND((MID(F248,2,2)&lt;"12"),P248&lt;4.5),"Thi lại",IF(AND((MID(F248,2,2)&lt;"19"),P248&lt;4),"Học lại",IF(AND((MID(F248,2,2)&gt;"18"),P248&lt;4),"Thi lại",IF(AND(MID(F248,2,2)&gt;"18",O248=0),"Thi lại",IF(AND((MID(F248,2,2)&lt;"12"),O248=0),"Thi lại",IF(AND((MID(F248,2,2)&lt;"19"),(MID(F248,2,2)&gt;"11"),O248=0),"Học lại","Đạt"))))))))))</f>
        <v>Học lại</v>
      </c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</row>
    <row r="249" spans="1:39" ht="16.5" customHeight="1">
      <c r="A249" s="1">
        <v>240</v>
      </c>
      <c r="B249" s="21">
        <f>IF(LEN(C249=0),SUBTOTAL(3,$C$10:C249),"")</f>
        <v>240</v>
      </c>
      <c r="C249" s="22" t="s">
        <v>2876</v>
      </c>
      <c r="D249" s="23" t="s">
        <v>3456</v>
      </c>
      <c r="E249" s="24" t="s">
        <v>3402</v>
      </c>
      <c r="F249" s="22" t="s">
        <v>3372</v>
      </c>
      <c r="G249" s="25" t="s">
        <v>27</v>
      </c>
      <c r="H249" s="25">
        <v>9</v>
      </c>
      <c r="I249" s="25" t="s">
        <v>27</v>
      </c>
      <c r="J249" s="25">
        <v>9</v>
      </c>
      <c r="K249" s="32"/>
      <c r="L249" s="32"/>
      <c r="M249" s="32"/>
      <c r="N249" s="90"/>
      <c r="O249" s="51">
        <v>4</v>
      </c>
      <c r="P249" s="27">
        <f>IF(O249="H","I",IF(OR(O249="DC",O249="C",O249="V"),0,ROUND(SUMPRODUCT(G249:O249,$G$9:$O$9)/100,1)))</f>
        <v>5.5</v>
      </c>
      <c r="Q249" s="28" t="str">
        <f>IF(AND($P249&gt;=9,$P249&lt;=10),"A+","")&amp;IF(AND($P249&gt;=8.5,$P249&lt;=8.9),"A","")&amp;IF(AND($P249&gt;=8,$P249&lt;=8.4),"B+","")&amp;IF(AND($P249&gt;=7,$P249&lt;=7.9),"B","")&amp;IF(AND($P249&gt;=6.5,$P249&lt;=6.9),"C+","")&amp;IF(AND($P249&gt;=5.5,$P249&lt;=6.4),"C","")&amp;IF(AND($P249&gt;=5,$P249&lt;=5.4),"D+","")&amp;IF(AND($P249&gt;=4,$P249&lt;=4.9),"D","")&amp;IF(AND($P249&lt;4),"F","")</f>
        <v>C</v>
      </c>
      <c r="R249" s="29" t="str">
        <f>IF($P249&lt;4,"Kém",IF(AND($P249&gt;=4,$P249&lt;=5.4),"Trung bình yếu",IF(AND($P249&gt;=5.5,$P249&lt;=6.9),"Trung bình",IF(AND($P249&gt;=7,$P249&lt;=8.4),"Khá",IF(AND($P249&gt;=8.5,$P249&lt;=10),"Giỏi","")))))</f>
        <v>Trung bình</v>
      </c>
      <c r="S249" s="30" t="str">
        <f>IF(OR($G249=0,$H249=0,$I249=0,$J249=0),"Không đủ ĐKDT",IF(AND(O249=0,P249&gt;=4),"Không đạt",IF(O249="V", "Vắng", IF(O249="DC", "Đình chỉ thi",IF(O249="H", "Vắng có phép","")))))</f>
        <v/>
      </c>
      <c r="T249" s="31" t="str">
        <f t="array" ref="T249">IFERROR(VLOOKUP($C249&amp;$U249,CHOOSE({1,2},Data!$A$2:$A$5146&amp;Data!$B$2:$B$5146,Data!$C$2:$C$5146),2,0),"")</f>
        <v>G3-A2</v>
      </c>
      <c r="U249" s="72" t="s">
        <v>711</v>
      </c>
      <c r="V249" s="3" t="str">
        <f>IFERROR(LEFT($U249,LEN($U249)-3),"")</f>
        <v>ELE1319</v>
      </c>
      <c r="W249" s="3" t="str">
        <f>IFERROR(RIGHT($U249,2),"")</f>
        <v>01</v>
      </c>
      <c r="X249" s="53" t="str">
        <f>IF(S249="Không đủ ĐKDT","Học lại",IF(S249="Đình chỉ thi","Học lại",IF(AND(MID(F249,2,2)&lt;"12",S249="Vắng"),"Thi lại",IF(S249="Vắng có phép", "Thi lại",IF(AND((MID(F249,2,2)&lt;"12"),P249&lt;4.5),"Thi lại",IF(AND((MID(F249,2,2)&lt;"19"),P249&lt;4),"Học lại",IF(AND((MID(F249,2,2)&gt;"18"),P249&lt;4),"Thi lại",IF(AND(MID(F249,2,2)&gt;"18",O249=0),"Thi lại",IF(AND((MID(F249,2,2)&lt;"12"),O249=0),"Thi lại",IF(AND((MID(F249,2,2)&lt;"19"),(MID(F249,2,2)&gt;"11"),O249=0),"Học lại","Đạt"))))))))))</f>
        <v>Đạt</v>
      </c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</row>
    <row r="250" spans="1:39" ht="16.5" customHeight="1">
      <c r="A250" s="1">
        <v>241</v>
      </c>
      <c r="B250" s="21">
        <f>IF(LEN(C250=0),SUBTOTAL(3,$C$10:C250),"")</f>
        <v>241</v>
      </c>
      <c r="C250" s="22" t="s">
        <v>485</v>
      </c>
      <c r="D250" s="23" t="s">
        <v>3511</v>
      </c>
      <c r="E250" s="24" t="s">
        <v>3402</v>
      </c>
      <c r="F250" s="22" t="s">
        <v>3455</v>
      </c>
      <c r="G250" s="25" t="s">
        <v>27</v>
      </c>
      <c r="H250" s="25">
        <v>7</v>
      </c>
      <c r="I250" s="25" t="s">
        <v>27</v>
      </c>
      <c r="J250" s="25">
        <v>7</v>
      </c>
      <c r="K250" s="32"/>
      <c r="L250" s="32"/>
      <c r="M250" s="32"/>
      <c r="N250" s="90"/>
      <c r="O250" s="51">
        <v>2</v>
      </c>
      <c r="P250" s="27">
        <f>IF(O250="H","I",IF(OR(O250="DC",O250="C",O250="V"),0,ROUND(SUMPRODUCT(G250:O250,$G$9:$O$9)/100,1)))</f>
        <v>3.5</v>
      </c>
      <c r="Q250" s="28" t="str">
        <f>IF(AND($P250&gt;=9,$P250&lt;=10),"A+","")&amp;IF(AND($P250&gt;=8.5,$P250&lt;=8.9),"A","")&amp;IF(AND($P250&gt;=8,$P250&lt;=8.4),"B+","")&amp;IF(AND($P250&gt;=7,$P250&lt;=7.9),"B","")&amp;IF(AND($P250&gt;=6.5,$P250&lt;=6.9),"C+","")&amp;IF(AND($P250&gt;=5.5,$P250&lt;=6.4),"C","")&amp;IF(AND($P250&gt;=5,$P250&lt;=5.4),"D+","")&amp;IF(AND($P250&gt;=4,$P250&lt;=4.9),"D","")&amp;IF(AND($P250&lt;4),"F","")</f>
        <v>F</v>
      </c>
      <c r="R250" s="29" t="str">
        <f>IF($P250&lt;4,"Kém",IF(AND($P250&gt;=4,$P250&lt;=5.4),"Trung bình yếu",IF(AND($P250&gt;=5.5,$P250&lt;=6.9),"Trung bình",IF(AND($P250&gt;=7,$P250&lt;=8.4),"Khá",IF(AND($P250&gt;=8.5,$P250&lt;=10),"Giỏi","")))))</f>
        <v>Kém</v>
      </c>
      <c r="S250" s="30" t="str">
        <f>IF(OR($G250=0,$H250=0,$I250=0,$J250=0),"Không đủ ĐKDT",IF(AND(O250=0,P250&gt;=4),"Không đạt",IF(O250="V", "Vắng", IF(O250="DC", "Đình chỉ thi",IF(O250="H", "Vắng có phép","")))))</f>
        <v/>
      </c>
      <c r="T250" s="31" t="str">
        <f t="array" ref="T250">IFERROR(VLOOKUP($C250&amp;$U250,CHOOSE({1,2},Data!$A$2:$A$5146&amp;Data!$B$2:$B$5146,Data!$C$2:$C$5146),2,0),"")</f>
        <v>G3-A2</v>
      </c>
      <c r="U250" s="72" t="s">
        <v>711</v>
      </c>
      <c r="V250" s="3" t="str">
        <f>IFERROR(LEFT($U250,LEN($U250)-3),"")</f>
        <v>ELE1319</v>
      </c>
      <c r="W250" s="3" t="str">
        <f>IFERROR(RIGHT($U250,2),"")</f>
        <v>01</v>
      </c>
      <c r="X250" s="53" t="str">
        <f>IF(S250="Không đủ ĐKDT","Học lại",IF(S250="Đình chỉ thi","Học lại",IF(AND(MID(F250,2,2)&lt;"12",S250="Vắng"),"Thi lại",IF(S250="Vắng có phép", "Thi lại",IF(AND((MID(F250,2,2)&lt;"12"),P250&lt;4.5),"Thi lại",IF(AND((MID(F250,2,2)&lt;"19"),P250&lt;4),"Học lại",IF(AND((MID(F250,2,2)&gt;"18"),P250&lt;4),"Thi lại",IF(AND(MID(F250,2,2)&gt;"18",O250=0),"Thi lại",IF(AND((MID(F250,2,2)&lt;"12"),O250=0),"Thi lại",IF(AND((MID(F250,2,2)&lt;"19"),(MID(F250,2,2)&gt;"11"),O250=0),"Học lại","Đạt"))))))))))</f>
        <v>Học lại</v>
      </c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</row>
    <row r="251" spans="1:39" ht="16.5" customHeight="1">
      <c r="A251" s="1">
        <v>242</v>
      </c>
      <c r="B251" s="21">
        <f>IF(LEN(C251=0),SUBTOTAL(3,$C$10:C251),"")</f>
        <v>242</v>
      </c>
      <c r="C251" s="22" t="s">
        <v>246</v>
      </c>
      <c r="D251" s="23" t="s">
        <v>3510</v>
      </c>
      <c r="E251" s="24" t="s">
        <v>3402</v>
      </c>
      <c r="F251" s="22" t="s">
        <v>3670</v>
      </c>
      <c r="G251" s="25" t="s">
        <v>27</v>
      </c>
      <c r="H251" s="25">
        <v>7</v>
      </c>
      <c r="I251" s="25" t="s">
        <v>27</v>
      </c>
      <c r="J251" s="25">
        <v>6.5</v>
      </c>
      <c r="K251" s="32"/>
      <c r="L251" s="32"/>
      <c r="M251" s="32"/>
      <c r="N251" s="90"/>
      <c r="O251" s="51">
        <v>1.5</v>
      </c>
      <c r="P251" s="27">
        <f>IF(O251="H","I",IF(OR(O251="DC",O251="C",O251="V"),0,ROUND(SUMPRODUCT(G251:O251,$G$9:$O$9)/100,1)))</f>
        <v>3.1</v>
      </c>
      <c r="Q251" s="28" t="str">
        <f>IF(AND($P251&gt;=9,$P251&lt;=10),"A+","")&amp;IF(AND($P251&gt;=8.5,$P251&lt;=8.9),"A","")&amp;IF(AND($P251&gt;=8,$P251&lt;=8.4),"B+","")&amp;IF(AND($P251&gt;=7,$P251&lt;=7.9),"B","")&amp;IF(AND($P251&gt;=6.5,$P251&lt;=6.9),"C+","")&amp;IF(AND($P251&gt;=5.5,$P251&lt;=6.4),"C","")&amp;IF(AND($P251&gt;=5,$P251&lt;=5.4),"D+","")&amp;IF(AND($P251&gt;=4,$P251&lt;=4.9),"D","")&amp;IF(AND($P251&lt;4),"F","")</f>
        <v>F</v>
      </c>
      <c r="R251" s="29" t="str">
        <f>IF($P251&lt;4,"Kém",IF(AND($P251&gt;=4,$P251&lt;=5.4),"Trung bình yếu",IF(AND($P251&gt;=5.5,$P251&lt;=6.9),"Trung bình",IF(AND($P251&gt;=7,$P251&lt;=8.4),"Khá",IF(AND($P251&gt;=8.5,$P251&lt;=10),"Giỏi","")))))</f>
        <v>Kém</v>
      </c>
      <c r="S251" s="30" t="str">
        <f>IF(OR($G251=0,$H251=0,$I251=0,$J251=0),"Không đủ ĐKDT",IF(AND(O251=0,P251&gt;=4),"Không đạt",IF(O251="V", "Vắng", IF(O251="DC", "Đình chỉ thi",IF(O251="H", "Vắng có phép","")))))</f>
        <v/>
      </c>
      <c r="T251" s="31" t="str">
        <f t="array" ref="T251">IFERROR(VLOOKUP($C251&amp;$U251,CHOOSE({1,2},Data!$A$2:$A$5146&amp;Data!$B$2:$B$5146,Data!$C$2:$C$5146),2,0),"")</f>
        <v>G3-A2</v>
      </c>
      <c r="U251" s="72" t="s">
        <v>711</v>
      </c>
      <c r="V251" s="3" t="str">
        <f>IFERROR(LEFT($U251,LEN($U251)-3),"")</f>
        <v>ELE1319</v>
      </c>
      <c r="W251" s="3" t="str">
        <f>IFERROR(RIGHT($U251,2),"")</f>
        <v>01</v>
      </c>
      <c r="X251" s="53" t="str">
        <f>IF(S251="Không đủ ĐKDT","Học lại",IF(S251="Đình chỉ thi","Học lại",IF(AND(MID(F251,2,2)&lt;"12",S251="Vắng"),"Thi lại",IF(S251="Vắng có phép", "Thi lại",IF(AND((MID(F251,2,2)&lt;"12"),P251&lt;4.5),"Thi lại",IF(AND((MID(F251,2,2)&lt;"19"),P251&lt;4),"Học lại",IF(AND((MID(F251,2,2)&gt;"18"),P251&lt;4),"Thi lại",IF(AND(MID(F251,2,2)&gt;"18",O251=0),"Thi lại",IF(AND((MID(F251,2,2)&lt;"12"),O251=0),"Thi lại",IF(AND((MID(F251,2,2)&lt;"19"),(MID(F251,2,2)&gt;"11"),O251=0),"Học lại","Đạt"))))))))))</f>
        <v>Học lại</v>
      </c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</row>
    <row r="252" spans="1:39" ht="16.5" customHeight="1">
      <c r="A252" s="1">
        <v>243</v>
      </c>
      <c r="B252" s="21">
        <f>IF(LEN(C252=0),SUBTOTAL(3,$C$10:C252),"")</f>
        <v>243</v>
      </c>
      <c r="C252" s="22" t="s">
        <v>2122</v>
      </c>
      <c r="D252" s="23" t="s">
        <v>3604</v>
      </c>
      <c r="E252" s="24" t="s">
        <v>3618</v>
      </c>
      <c r="F252" s="22" t="s">
        <v>3463</v>
      </c>
      <c r="G252" s="25" t="s">
        <v>27</v>
      </c>
      <c r="H252" s="25">
        <v>8.5</v>
      </c>
      <c r="I252" s="25" t="s">
        <v>27</v>
      </c>
      <c r="J252" s="25">
        <v>9</v>
      </c>
      <c r="K252" s="32"/>
      <c r="L252" s="32"/>
      <c r="M252" s="32"/>
      <c r="N252" s="90"/>
      <c r="O252" s="51">
        <v>3.5</v>
      </c>
      <c r="P252" s="27">
        <f>IF(O252="H","I",IF(OR(O252="DC",O252="C",O252="V"),0,ROUND(SUMPRODUCT(G252:O252,$G$9:$O$9)/100,1)))</f>
        <v>5.0999999999999996</v>
      </c>
      <c r="Q252" s="28" t="str">
        <f>IF(AND($P252&gt;=9,$P252&lt;=10),"A+","")&amp;IF(AND($P252&gt;=8.5,$P252&lt;=8.9),"A","")&amp;IF(AND($P252&gt;=8,$P252&lt;=8.4),"B+","")&amp;IF(AND($P252&gt;=7,$P252&lt;=7.9),"B","")&amp;IF(AND($P252&gt;=6.5,$P252&lt;=6.9),"C+","")&amp;IF(AND($P252&gt;=5.5,$P252&lt;=6.4),"C","")&amp;IF(AND($P252&gt;=5,$P252&lt;=5.4),"D+","")&amp;IF(AND($P252&gt;=4,$P252&lt;=4.9),"D","")&amp;IF(AND($P252&lt;4),"F","")</f>
        <v>D+</v>
      </c>
      <c r="R252" s="29" t="str">
        <f>IF($P252&lt;4,"Kém",IF(AND($P252&gt;=4,$P252&lt;=5.4),"Trung bình yếu",IF(AND($P252&gt;=5.5,$P252&lt;=6.9),"Trung bình",IF(AND($P252&gt;=7,$P252&lt;=8.4),"Khá",IF(AND($P252&gt;=8.5,$P252&lt;=10),"Giỏi","")))))</f>
        <v>Trung bình yếu</v>
      </c>
      <c r="S252" s="30" t="str">
        <f>IF(OR($G252=0,$H252=0,$I252=0,$J252=0),"Không đủ ĐKDT",IF(AND(O252=0,P252&gt;=4),"Không đạt",IF(O252="V", "Vắng", IF(O252="DC", "Đình chỉ thi",IF(O252="H", "Vắng có phép","")))))</f>
        <v/>
      </c>
      <c r="T252" s="31" t="str">
        <f t="array" ref="T252">IFERROR(VLOOKUP($C252&amp;$U252,CHOOSE({1,2},Data!$A$2:$A$5146&amp;Data!$B$2:$B$5146,Data!$C$2:$C$5146),2,0),"")</f>
        <v>G3-A2</v>
      </c>
      <c r="U252" s="72" t="s">
        <v>711</v>
      </c>
      <c r="V252" s="3" t="str">
        <f>IFERROR(LEFT($U252,LEN($U252)-3),"")</f>
        <v>ELE1319</v>
      </c>
      <c r="W252" s="3" t="str">
        <f>IFERROR(RIGHT($U252,2),"")</f>
        <v>01</v>
      </c>
      <c r="X252" s="53" t="str">
        <f>IF(S252="Không đủ ĐKDT","Học lại",IF(S252="Đình chỉ thi","Học lại",IF(AND(MID(F252,2,2)&lt;"12",S252="Vắng"),"Thi lại",IF(S252="Vắng có phép", "Thi lại",IF(AND((MID(F252,2,2)&lt;"12"),P252&lt;4.5),"Thi lại",IF(AND((MID(F252,2,2)&lt;"19"),P252&lt;4),"Học lại",IF(AND((MID(F252,2,2)&gt;"18"),P252&lt;4),"Thi lại",IF(AND(MID(F252,2,2)&gt;"18",O252=0),"Thi lại",IF(AND((MID(F252,2,2)&lt;"12"),O252=0),"Thi lại",IF(AND((MID(F252,2,2)&lt;"19"),(MID(F252,2,2)&gt;"11"),O252=0),"Học lại","Đạt"))))))))))</f>
        <v>Đạt</v>
      </c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</row>
    <row r="253" spans="1:39" ht="16.5" customHeight="1">
      <c r="A253" s="1">
        <v>244</v>
      </c>
      <c r="B253" s="21">
        <f>IF(LEN(C253=0),SUBTOTAL(3,$C$10:C253),"")</f>
        <v>244</v>
      </c>
      <c r="C253" s="22" t="s">
        <v>426</v>
      </c>
      <c r="D253" s="23" t="s">
        <v>3462</v>
      </c>
      <c r="E253" s="24" t="s">
        <v>3671</v>
      </c>
      <c r="F253" s="22" t="s">
        <v>3398</v>
      </c>
      <c r="G253" s="25" t="s">
        <v>27</v>
      </c>
      <c r="H253" s="25">
        <v>8.5</v>
      </c>
      <c r="I253" s="25" t="s">
        <v>27</v>
      </c>
      <c r="J253" s="25">
        <v>9</v>
      </c>
      <c r="K253" s="32"/>
      <c r="L253" s="32"/>
      <c r="M253" s="32"/>
      <c r="N253" s="90"/>
      <c r="O253" s="51">
        <v>4</v>
      </c>
      <c r="P253" s="27">
        <f>IF(O253="H","I",IF(OR(O253="DC",O253="C",O253="V"),0,ROUND(SUMPRODUCT(G253:O253,$G$9:$O$9)/100,1)))</f>
        <v>5.4</v>
      </c>
      <c r="Q253" s="28" t="str">
        <f>IF(AND($P253&gt;=9,$P253&lt;=10),"A+","")&amp;IF(AND($P253&gt;=8.5,$P253&lt;=8.9),"A","")&amp;IF(AND($P253&gt;=8,$P253&lt;=8.4),"B+","")&amp;IF(AND($P253&gt;=7,$P253&lt;=7.9),"B","")&amp;IF(AND($P253&gt;=6.5,$P253&lt;=6.9),"C+","")&amp;IF(AND($P253&gt;=5.5,$P253&lt;=6.4),"C","")&amp;IF(AND($P253&gt;=5,$P253&lt;=5.4),"D+","")&amp;IF(AND($P253&gt;=4,$P253&lt;=4.9),"D","")&amp;IF(AND($P253&lt;4),"F","")</f>
        <v>D+</v>
      </c>
      <c r="R253" s="29" t="str">
        <f>IF($P253&lt;4,"Kém",IF(AND($P253&gt;=4,$P253&lt;=5.4),"Trung bình yếu",IF(AND($P253&gt;=5.5,$P253&lt;=6.9),"Trung bình",IF(AND($P253&gt;=7,$P253&lt;=8.4),"Khá",IF(AND($P253&gt;=8.5,$P253&lt;=10),"Giỏi","")))))</f>
        <v>Trung bình yếu</v>
      </c>
      <c r="S253" s="30" t="str">
        <f>IF(OR($G253=0,$H253=0,$I253=0,$J253=0),"Không đủ ĐKDT",IF(AND(O253=0,P253&gt;=4),"Không đạt",IF(O253="V", "Vắng", IF(O253="DC", "Đình chỉ thi",IF(O253="H", "Vắng có phép","")))))</f>
        <v/>
      </c>
      <c r="T253" s="31" t="str">
        <f t="array" ref="T253">IFERROR(VLOOKUP($C253&amp;$U253,CHOOSE({1,2},Data!$A$2:$A$5146&amp;Data!$B$2:$B$5146,Data!$C$2:$C$5146),2,0),"")</f>
        <v>G3-A2</v>
      </c>
      <c r="U253" s="72" t="s">
        <v>711</v>
      </c>
      <c r="V253" s="3" t="str">
        <f>IFERROR(LEFT($U253,LEN($U253)-3),"")</f>
        <v>ELE1319</v>
      </c>
      <c r="W253" s="3" t="str">
        <f>IFERROR(RIGHT($U253,2),"")</f>
        <v>01</v>
      </c>
      <c r="X253" s="53" t="str">
        <f>IF(S253="Không đủ ĐKDT","Học lại",IF(S253="Đình chỉ thi","Học lại",IF(AND(MID(F253,2,2)&lt;"12",S253="Vắng"),"Thi lại",IF(S253="Vắng có phép", "Thi lại",IF(AND((MID(F253,2,2)&lt;"12"),P253&lt;4.5),"Thi lại",IF(AND((MID(F253,2,2)&lt;"19"),P253&lt;4),"Học lại",IF(AND((MID(F253,2,2)&gt;"18"),P253&lt;4),"Thi lại",IF(AND(MID(F253,2,2)&gt;"18",O253=0),"Thi lại",IF(AND((MID(F253,2,2)&lt;"12"),O253=0),"Thi lại",IF(AND((MID(F253,2,2)&lt;"19"),(MID(F253,2,2)&gt;"11"),O253=0),"Học lại","Đạt"))))))))))</f>
        <v>Đạt</v>
      </c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</row>
    <row r="254" spans="1:39" ht="16.5" customHeight="1">
      <c r="A254" s="1">
        <v>245</v>
      </c>
      <c r="B254" s="21">
        <f>IF(LEN(C254=0),SUBTOTAL(3,$C$10:C254),"")</f>
        <v>245</v>
      </c>
      <c r="C254" s="22" t="s">
        <v>374</v>
      </c>
      <c r="D254" s="23" t="s">
        <v>3672</v>
      </c>
      <c r="E254" s="24" t="s">
        <v>3507</v>
      </c>
      <c r="F254" s="22" t="s">
        <v>3667</v>
      </c>
      <c r="G254" s="25" t="s">
        <v>27</v>
      </c>
      <c r="H254" s="25">
        <v>7</v>
      </c>
      <c r="I254" s="25" t="s">
        <v>27</v>
      </c>
      <c r="J254" s="25">
        <v>7</v>
      </c>
      <c r="K254" s="32"/>
      <c r="L254" s="32"/>
      <c r="M254" s="32"/>
      <c r="N254" s="90"/>
      <c r="O254" s="51">
        <v>4.5</v>
      </c>
      <c r="P254" s="27">
        <f>IF(O254="H","I",IF(OR(O254="DC",O254="C",O254="V"),0,ROUND(SUMPRODUCT(G254:O254,$G$9:$O$9)/100,1)))</f>
        <v>5.3</v>
      </c>
      <c r="Q254" s="28" t="str">
        <f>IF(AND($P254&gt;=9,$P254&lt;=10),"A+","")&amp;IF(AND($P254&gt;=8.5,$P254&lt;=8.9),"A","")&amp;IF(AND($P254&gt;=8,$P254&lt;=8.4),"B+","")&amp;IF(AND($P254&gt;=7,$P254&lt;=7.9),"B","")&amp;IF(AND($P254&gt;=6.5,$P254&lt;=6.9),"C+","")&amp;IF(AND($P254&gt;=5.5,$P254&lt;=6.4),"C","")&amp;IF(AND($P254&gt;=5,$P254&lt;=5.4),"D+","")&amp;IF(AND($P254&gt;=4,$P254&lt;=4.9),"D","")&amp;IF(AND($P254&lt;4),"F","")</f>
        <v>D+</v>
      </c>
      <c r="R254" s="29" t="str">
        <f>IF($P254&lt;4,"Kém",IF(AND($P254&gt;=4,$P254&lt;=5.4),"Trung bình yếu",IF(AND($P254&gt;=5.5,$P254&lt;=6.9),"Trung bình",IF(AND($P254&gt;=7,$P254&lt;=8.4),"Khá",IF(AND($P254&gt;=8.5,$P254&lt;=10),"Giỏi","")))))</f>
        <v>Trung bình yếu</v>
      </c>
      <c r="S254" s="30" t="str">
        <f>IF(OR($G254=0,$H254=0,$I254=0,$J254=0),"Không đủ ĐKDT",IF(AND(O254=0,P254&gt;=4),"Không đạt",IF(O254="V", "Vắng", IF(O254="DC", "Đình chỉ thi",IF(O254="H", "Vắng có phép","")))))</f>
        <v/>
      </c>
      <c r="T254" s="31" t="str">
        <f t="array" ref="T254">IFERROR(VLOOKUP($C254&amp;$U254,CHOOSE({1,2},Data!$A$2:$A$5146&amp;Data!$B$2:$B$5146,Data!$C$2:$C$5146),2,0),"")</f>
        <v>G3-A2</v>
      </c>
      <c r="U254" s="72" t="s">
        <v>711</v>
      </c>
      <c r="V254" s="3" t="str">
        <f>IFERROR(LEFT($U254,LEN($U254)-3),"")</f>
        <v>ELE1319</v>
      </c>
      <c r="W254" s="3" t="str">
        <f>IFERROR(RIGHT($U254,2),"")</f>
        <v>01</v>
      </c>
      <c r="X254" s="53" t="str">
        <f>IF(S254="Không đủ ĐKDT","Học lại",IF(S254="Đình chỉ thi","Học lại",IF(AND(MID(F254,2,2)&lt;"12",S254="Vắng"),"Thi lại",IF(S254="Vắng có phép", "Thi lại",IF(AND((MID(F254,2,2)&lt;"12"),P254&lt;4.5),"Thi lại",IF(AND((MID(F254,2,2)&lt;"19"),P254&lt;4),"Học lại",IF(AND((MID(F254,2,2)&gt;"18"),P254&lt;4),"Thi lại",IF(AND(MID(F254,2,2)&gt;"18",O254=0),"Thi lại",IF(AND((MID(F254,2,2)&lt;"12"),O254=0),"Thi lại",IF(AND((MID(F254,2,2)&lt;"19"),(MID(F254,2,2)&gt;"11"),O254=0),"Học lại","Đạt"))))))))))</f>
        <v>Đạt</v>
      </c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</row>
    <row r="255" spans="1:39" ht="16.5" customHeight="1">
      <c r="A255" s="1">
        <v>246</v>
      </c>
      <c r="B255" s="21">
        <f>IF(LEN(C255=0),SUBTOTAL(3,$C$10:C255),"")</f>
        <v>246</v>
      </c>
      <c r="C255" s="22" t="s">
        <v>3099</v>
      </c>
      <c r="D255" s="23" t="s">
        <v>3485</v>
      </c>
      <c r="E255" s="24" t="s">
        <v>3410</v>
      </c>
      <c r="F255" s="22" t="s">
        <v>3368</v>
      </c>
      <c r="G255" s="25" t="s">
        <v>27</v>
      </c>
      <c r="H255" s="25">
        <v>10</v>
      </c>
      <c r="I255" s="25" t="s">
        <v>27</v>
      </c>
      <c r="J255" s="25">
        <v>9</v>
      </c>
      <c r="K255" s="32"/>
      <c r="L255" s="32"/>
      <c r="M255" s="32"/>
      <c r="N255" s="90"/>
      <c r="O255" s="51">
        <v>7</v>
      </c>
      <c r="P255" s="27">
        <f>IF(O255="H","I",IF(OR(O255="DC",O255="C",O255="V"),0,ROUND(SUMPRODUCT(G255:O255,$G$9:$O$9)/100,1)))</f>
        <v>7.8</v>
      </c>
      <c r="Q255" s="28" t="str">
        <f>IF(AND($P255&gt;=9,$P255&lt;=10),"A+","")&amp;IF(AND($P255&gt;=8.5,$P255&lt;=8.9),"A","")&amp;IF(AND($P255&gt;=8,$P255&lt;=8.4),"B+","")&amp;IF(AND($P255&gt;=7,$P255&lt;=7.9),"B","")&amp;IF(AND($P255&gt;=6.5,$P255&lt;=6.9),"C+","")&amp;IF(AND($P255&gt;=5.5,$P255&lt;=6.4),"C","")&amp;IF(AND($P255&gt;=5,$P255&lt;=5.4),"D+","")&amp;IF(AND($P255&gt;=4,$P255&lt;=4.9),"D","")&amp;IF(AND($P255&lt;4),"F","")</f>
        <v>B</v>
      </c>
      <c r="R255" s="29" t="str">
        <f>IF($P255&lt;4,"Kém",IF(AND($P255&gt;=4,$P255&lt;=5.4),"Trung bình yếu",IF(AND($P255&gt;=5.5,$P255&lt;=6.9),"Trung bình",IF(AND($P255&gt;=7,$P255&lt;=8.4),"Khá",IF(AND($P255&gt;=8.5,$P255&lt;=10),"Giỏi","")))))</f>
        <v>Khá</v>
      </c>
      <c r="S255" s="30" t="str">
        <f>IF(OR($G255=0,$H255=0,$I255=0,$J255=0),"Không đủ ĐKDT",IF(AND(O255=0,P255&gt;=4),"Không đạt",IF(O255="V", "Vắng", IF(O255="DC", "Đình chỉ thi",IF(O255="H", "Vắng có phép","")))))</f>
        <v/>
      </c>
      <c r="T255" s="31" t="str">
        <f t="array" ref="T255">IFERROR(VLOOKUP($C255&amp;$U255,CHOOSE({1,2},Data!$A$2:$A$5146&amp;Data!$B$2:$B$5146,Data!$C$2:$C$5146),2,0),"")</f>
        <v>G3-A2</v>
      </c>
      <c r="U255" s="72" t="s">
        <v>711</v>
      </c>
      <c r="V255" s="3" t="str">
        <f>IFERROR(LEFT($U255,LEN($U255)-3),"")</f>
        <v>ELE1319</v>
      </c>
      <c r="W255" s="3" t="str">
        <f>IFERROR(RIGHT($U255,2),"")</f>
        <v>01</v>
      </c>
      <c r="X255" s="53" t="str">
        <f>IF(S255="Không đủ ĐKDT","Học lại",IF(S255="Đình chỉ thi","Học lại",IF(AND(MID(F255,2,2)&lt;"12",S255="Vắng"),"Thi lại",IF(S255="Vắng có phép", "Thi lại",IF(AND((MID(F255,2,2)&lt;"12"),P255&lt;4.5),"Thi lại",IF(AND((MID(F255,2,2)&lt;"19"),P255&lt;4),"Học lại",IF(AND((MID(F255,2,2)&gt;"18"),P255&lt;4),"Thi lại",IF(AND(MID(F255,2,2)&gt;"18",O255=0),"Thi lại",IF(AND((MID(F255,2,2)&lt;"12"),O255=0),"Thi lại",IF(AND((MID(F255,2,2)&lt;"19"),(MID(F255,2,2)&gt;"11"),O255=0),"Học lại","Đạt"))))))))))</f>
        <v>Đạt</v>
      </c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</row>
    <row r="256" spans="1:39" ht="16.5" customHeight="1">
      <c r="A256" s="1">
        <v>247</v>
      </c>
      <c r="B256" s="21">
        <f>IF(LEN(C256=0),SUBTOTAL(3,$C$10:C256),"")</f>
        <v>247</v>
      </c>
      <c r="C256" s="22" t="s">
        <v>2692</v>
      </c>
      <c r="D256" s="23" t="s">
        <v>3531</v>
      </c>
      <c r="E256" s="24" t="s">
        <v>3514</v>
      </c>
      <c r="F256" s="22" t="s">
        <v>3372</v>
      </c>
      <c r="G256" s="25" t="s">
        <v>27</v>
      </c>
      <c r="H256" s="25">
        <v>10</v>
      </c>
      <c r="I256" s="25" t="s">
        <v>27</v>
      </c>
      <c r="J256" s="25">
        <v>10</v>
      </c>
      <c r="K256" s="32"/>
      <c r="L256" s="32"/>
      <c r="M256" s="32"/>
      <c r="N256" s="90"/>
      <c r="O256" s="51">
        <v>5</v>
      </c>
      <c r="P256" s="27">
        <f>IF(O256="H","I",IF(OR(O256="DC",O256="C",O256="V"),0,ROUND(SUMPRODUCT(G256:O256,$G$9:$O$9)/100,1)))</f>
        <v>6.5</v>
      </c>
      <c r="Q256" s="28" t="str">
        <f>IF(AND($P256&gt;=9,$P256&lt;=10),"A+","")&amp;IF(AND($P256&gt;=8.5,$P256&lt;=8.9),"A","")&amp;IF(AND($P256&gt;=8,$P256&lt;=8.4),"B+","")&amp;IF(AND($P256&gt;=7,$P256&lt;=7.9),"B","")&amp;IF(AND($P256&gt;=6.5,$P256&lt;=6.9),"C+","")&amp;IF(AND($P256&gt;=5.5,$P256&lt;=6.4),"C","")&amp;IF(AND($P256&gt;=5,$P256&lt;=5.4),"D+","")&amp;IF(AND($P256&gt;=4,$P256&lt;=4.9),"D","")&amp;IF(AND($P256&lt;4),"F","")</f>
        <v>C+</v>
      </c>
      <c r="R256" s="29" t="str">
        <f>IF($P256&lt;4,"Kém",IF(AND($P256&gt;=4,$P256&lt;=5.4),"Trung bình yếu",IF(AND($P256&gt;=5.5,$P256&lt;=6.9),"Trung bình",IF(AND($P256&gt;=7,$P256&lt;=8.4),"Khá",IF(AND($P256&gt;=8.5,$P256&lt;=10),"Giỏi","")))))</f>
        <v>Trung bình</v>
      </c>
      <c r="S256" s="30" t="str">
        <f>IF(OR($G256=0,$H256=0,$I256=0,$J256=0),"Không đủ ĐKDT",IF(AND(O256=0,P256&gt;=4),"Không đạt",IF(O256="V", "Vắng", IF(O256="DC", "Đình chỉ thi",IF(O256="H", "Vắng có phép","")))))</f>
        <v/>
      </c>
      <c r="T256" s="31" t="str">
        <f t="array" ref="T256">IFERROR(VLOOKUP($C256&amp;$U256,CHOOSE({1,2},Data!$A$2:$A$5146&amp;Data!$B$2:$B$5146,Data!$C$2:$C$5146),2,0),"")</f>
        <v>G3-A2</v>
      </c>
      <c r="U256" s="72" t="s">
        <v>711</v>
      </c>
      <c r="V256" s="3" t="str">
        <f>IFERROR(LEFT($U256,LEN($U256)-3),"")</f>
        <v>ELE1319</v>
      </c>
      <c r="W256" s="3" t="str">
        <f>IFERROR(RIGHT($U256,2),"")</f>
        <v>01</v>
      </c>
      <c r="X256" s="53" t="str">
        <f>IF(S256="Không đủ ĐKDT","Học lại",IF(S256="Đình chỉ thi","Học lại",IF(AND(MID(F256,2,2)&lt;"12",S256="Vắng"),"Thi lại",IF(S256="Vắng có phép", "Thi lại",IF(AND((MID(F256,2,2)&lt;"12"),P256&lt;4.5),"Thi lại",IF(AND((MID(F256,2,2)&lt;"19"),P256&lt;4),"Học lại",IF(AND((MID(F256,2,2)&gt;"18"),P256&lt;4),"Thi lại",IF(AND(MID(F256,2,2)&gt;"18",O256=0),"Thi lại",IF(AND((MID(F256,2,2)&lt;"12"),O256=0),"Thi lại",IF(AND((MID(F256,2,2)&lt;"19"),(MID(F256,2,2)&gt;"11"),O256=0),"Học lại","Đạt"))))))))))</f>
        <v>Đạt</v>
      </c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</row>
    <row r="257" spans="1:39" ht="16.5" customHeight="1">
      <c r="A257" s="1">
        <v>248</v>
      </c>
      <c r="B257" s="21">
        <f>IF(LEN(C257=0),SUBTOTAL(3,$C$10:C257),"")</f>
        <v>248</v>
      </c>
      <c r="C257" s="22" t="s">
        <v>375</v>
      </c>
      <c r="D257" s="23" t="s">
        <v>3673</v>
      </c>
      <c r="E257" s="24" t="s">
        <v>3514</v>
      </c>
      <c r="F257" s="22" t="s">
        <v>3674</v>
      </c>
      <c r="G257" s="25" t="s">
        <v>27</v>
      </c>
      <c r="H257" s="25">
        <v>8</v>
      </c>
      <c r="I257" s="25" t="s">
        <v>27</v>
      </c>
      <c r="J257" s="25">
        <v>6.5</v>
      </c>
      <c r="K257" s="32"/>
      <c r="L257" s="32"/>
      <c r="M257" s="32"/>
      <c r="N257" s="90"/>
      <c r="O257" s="51">
        <v>6</v>
      </c>
      <c r="P257" s="27">
        <f>IF(O257="H","I",IF(OR(O257="DC",O257="C",O257="V"),0,ROUND(SUMPRODUCT(G257:O257,$G$9:$O$9)/100,1)))</f>
        <v>6.5</v>
      </c>
      <c r="Q257" s="28" t="str">
        <f>IF(AND($P257&gt;=9,$P257&lt;=10),"A+","")&amp;IF(AND($P257&gt;=8.5,$P257&lt;=8.9),"A","")&amp;IF(AND($P257&gt;=8,$P257&lt;=8.4),"B+","")&amp;IF(AND($P257&gt;=7,$P257&lt;=7.9),"B","")&amp;IF(AND($P257&gt;=6.5,$P257&lt;=6.9),"C+","")&amp;IF(AND($P257&gt;=5.5,$P257&lt;=6.4),"C","")&amp;IF(AND($P257&gt;=5,$P257&lt;=5.4),"D+","")&amp;IF(AND($P257&gt;=4,$P257&lt;=4.9),"D","")&amp;IF(AND($P257&lt;4),"F","")</f>
        <v>C+</v>
      </c>
      <c r="R257" s="29" t="str">
        <f>IF($P257&lt;4,"Kém",IF(AND($P257&gt;=4,$P257&lt;=5.4),"Trung bình yếu",IF(AND($P257&gt;=5.5,$P257&lt;=6.9),"Trung bình",IF(AND($P257&gt;=7,$P257&lt;=8.4),"Khá",IF(AND($P257&gt;=8.5,$P257&lt;=10),"Giỏi","")))))</f>
        <v>Trung bình</v>
      </c>
      <c r="S257" s="30" t="str">
        <f>IF(OR($G257=0,$H257=0,$I257=0,$J257=0),"Không đủ ĐKDT",IF(AND(O257=0,P257&gt;=4),"Không đạt",IF(O257="V", "Vắng", IF(O257="DC", "Đình chỉ thi",IF(O257="H", "Vắng có phép","")))))</f>
        <v/>
      </c>
      <c r="T257" s="31" t="str">
        <f t="array" ref="T257">IFERROR(VLOOKUP($C257&amp;$U257,CHOOSE({1,2},Data!$A$2:$A$5146&amp;Data!$B$2:$B$5146,Data!$C$2:$C$5146),2,0),"")</f>
        <v>G3-A2</v>
      </c>
      <c r="U257" s="72" t="s">
        <v>711</v>
      </c>
      <c r="V257" s="3" t="str">
        <f>IFERROR(LEFT($U257,LEN($U257)-3),"")</f>
        <v>ELE1319</v>
      </c>
      <c r="W257" s="3" t="str">
        <f>IFERROR(RIGHT($U257,2),"")</f>
        <v>01</v>
      </c>
      <c r="X257" s="53" t="str">
        <f>IF(S257="Không đủ ĐKDT","Học lại",IF(S257="Đình chỉ thi","Học lại",IF(AND(MID(F257,2,2)&lt;"12",S257="Vắng"),"Thi lại",IF(S257="Vắng có phép", "Thi lại",IF(AND((MID(F257,2,2)&lt;"12"),P257&lt;4.5),"Thi lại",IF(AND((MID(F257,2,2)&lt;"19"),P257&lt;4),"Học lại",IF(AND((MID(F257,2,2)&gt;"18"),P257&lt;4),"Thi lại",IF(AND(MID(F257,2,2)&gt;"18",O257=0),"Thi lại",IF(AND((MID(F257,2,2)&lt;"12"),O257=0),"Thi lại",IF(AND((MID(F257,2,2)&lt;"19"),(MID(F257,2,2)&gt;"11"),O257=0),"Học lại","Đạt"))))))))))</f>
        <v>Đạt</v>
      </c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</row>
    <row r="258" spans="1:39" ht="16.5" customHeight="1">
      <c r="A258" s="1">
        <v>249</v>
      </c>
      <c r="B258" s="21">
        <f>IF(LEN(C258=0),SUBTOTAL(3,$C$10:C258),"")</f>
        <v>249</v>
      </c>
      <c r="C258" s="22" t="s">
        <v>185</v>
      </c>
      <c r="D258" s="23" t="s">
        <v>3675</v>
      </c>
      <c r="E258" s="24" t="s">
        <v>3676</v>
      </c>
      <c r="F258" s="22" t="s">
        <v>3677</v>
      </c>
      <c r="G258" s="25" t="s">
        <v>27</v>
      </c>
      <c r="H258" s="25">
        <v>0</v>
      </c>
      <c r="I258" s="25" t="s">
        <v>27</v>
      </c>
      <c r="J258" s="25">
        <v>0</v>
      </c>
      <c r="K258" s="32"/>
      <c r="L258" s="32"/>
      <c r="M258" s="32"/>
      <c r="N258" s="90"/>
      <c r="O258" s="51" t="s">
        <v>4016</v>
      </c>
      <c r="P258" s="27">
        <f>IF(O258="H","I",IF(OR(O258="DC",O258="C",O258="V"),0,ROUND(SUMPRODUCT(G258:O258,$G$9:$O$9)/100,1)))</f>
        <v>0</v>
      </c>
      <c r="Q258" s="28" t="str">
        <f>IF(AND($P258&gt;=9,$P258&lt;=10),"A+","")&amp;IF(AND($P258&gt;=8.5,$P258&lt;=8.9),"A","")&amp;IF(AND($P258&gt;=8,$P258&lt;=8.4),"B+","")&amp;IF(AND($P258&gt;=7,$P258&lt;=7.9),"B","")&amp;IF(AND($P258&gt;=6.5,$P258&lt;=6.9),"C+","")&amp;IF(AND($P258&gt;=5.5,$P258&lt;=6.4),"C","")&amp;IF(AND($P258&gt;=5,$P258&lt;=5.4),"D+","")&amp;IF(AND($P258&gt;=4,$P258&lt;=4.9),"D","")&amp;IF(AND($P258&lt;4),"F","")</f>
        <v>F</v>
      </c>
      <c r="R258" s="29" t="str">
        <f>IF($P258&lt;4,"Kém",IF(AND($P258&gt;=4,$P258&lt;=5.4),"Trung bình yếu",IF(AND($P258&gt;=5.5,$P258&lt;=6.9),"Trung bình",IF(AND($P258&gt;=7,$P258&lt;=8.4),"Khá",IF(AND($P258&gt;=8.5,$P258&lt;=10),"Giỏi","")))))</f>
        <v>Kém</v>
      </c>
      <c r="S258" s="30" t="str">
        <f>IF(OR($G258=0,$H258=0,$I258=0,$J258=0),"Không đủ ĐKDT",IF(AND(O258=0,P258&gt;=4),"Không đạt",IF(O258="V", "Vắng", IF(O258="DC", "Đình chỉ thi",IF(O258="H", "Vắng có phép","")))))</f>
        <v>Không đủ ĐKDT</v>
      </c>
      <c r="T258" s="31" t="str">
        <f t="array" ref="T258">IFERROR(VLOOKUP($C258&amp;$U258,CHOOSE({1,2},Data!$A$2:$A$5146&amp;Data!$B$2:$B$5146,Data!$C$2:$C$5146),2,0),"")</f>
        <v>G3-A2</v>
      </c>
      <c r="U258" s="72" t="s">
        <v>711</v>
      </c>
      <c r="V258" s="3" t="str">
        <f>IFERROR(LEFT($U258,LEN($U258)-3),"")</f>
        <v>ELE1319</v>
      </c>
      <c r="W258" s="3" t="str">
        <f>IFERROR(RIGHT($U258,2),"")</f>
        <v>01</v>
      </c>
      <c r="X258" s="53" t="str">
        <f>IF(S258="Không đủ ĐKDT","Học lại",IF(S258="Đình chỉ thi","Học lại",IF(AND(MID(F258,2,2)&lt;"12",S258="Vắng"),"Thi lại",IF(S258="Vắng có phép", "Thi lại",IF(AND((MID(F258,2,2)&lt;"12"),P258&lt;4.5),"Thi lại",IF(AND((MID(F258,2,2)&lt;"19"),P258&lt;4),"Học lại",IF(AND((MID(F258,2,2)&gt;"18"),P258&lt;4),"Thi lại",IF(AND(MID(F258,2,2)&gt;"18",O258=0),"Thi lại",IF(AND((MID(F258,2,2)&lt;"12"),O258=0),"Thi lại",IF(AND((MID(F258,2,2)&lt;"19"),(MID(F258,2,2)&gt;"11"),O258=0),"Học lại","Đạt"))))))))))</f>
        <v>Học lại</v>
      </c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</row>
    <row r="259" spans="1:39" ht="16.5" customHeight="1">
      <c r="A259" s="1">
        <v>250</v>
      </c>
      <c r="B259" s="21">
        <f>IF(LEN(C259=0),SUBTOTAL(3,$C$10:C259),"")</f>
        <v>250</v>
      </c>
      <c r="C259" s="22" t="s">
        <v>850</v>
      </c>
      <c r="D259" s="23" t="s">
        <v>3678</v>
      </c>
      <c r="E259" s="24" t="s">
        <v>3624</v>
      </c>
      <c r="F259" s="22" t="s">
        <v>3679</v>
      </c>
      <c r="G259" s="25" t="s">
        <v>27</v>
      </c>
      <c r="H259" s="25">
        <v>0</v>
      </c>
      <c r="I259" s="25" t="s">
        <v>27</v>
      </c>
      <c r="J259" s="25">
        <v>0</v>
      </c>
      <c r="K259" s="32"/>
      <c r="L259" s="32"/>
      <c r="M259" s="32"/>
      <c r="N259" s="90"/>
      <c r="O259" s="51" t="s">
        <v>4016</v>
      </c>
      <c r="P259" s="27">
        <f>IF(O259="H","I",IF(OR(O259="DC",O259="C",O259="V"),0,ROUND(SUMPRODUCT(G259:O259,$G$9:$O$9)/100,1)))</f>
        <v>0</v>
      </c>
      <c r="Q259" s="28" t="str">
        <f>IF(AND($P259&gt;=9,$P259&lt;=10),"A+","")&amp;IF(AND($P259&gt;=8.5,$P259&lt;=8.9),"A","")&amp;IF(AND($P259&gt;=8,$P259&lt;=8.4),"B+","")&amp;IF(AND($P259&gt;=7,$P259&lt;=7.9),"B","")&amp;IF(AND($P259&gt;=6.5,$P259&lt;=6.9),"C+","")&amp;IF(AND($P259&gt;=5.5,$P259&lt;=6.4),"C","")&amp;IF(AND($P259&gt;=5,$P259&lt;=5.4),"D+","")&amp;IF(AND($P259&gt;=4,$P259&lt;=4.9),"D","")&amp;IF(AND($P259&lt;4),"F","")</f>
        <v>F</v>
      </c>
      <c r="R259" s="29" t="str">
        <f>IF($P259&lt;4,"Kém",IF(AND($P259&gt;=4,$P259&lt;=5.4),"Trung bình yếu",IF(AND($P259&gt;=5.5,$P259&lt;=6.9),"Trung bình",IF(AND($P259&gt;=7,$P259&lt;=8.4),"Khá",IF(AND($P259&gt;=8.5,$P259&lt;=10),"Giỏi","")))))</f>
        <v>Kém</v>
      </c>
      <c r="S259" s="30" t="str">
        <f>IF(OR($G259=0,$H259=0,$I259=0,$J259=0),"Không đủ ĐKDT",IF(AND(O259=0,P259&gt;=4),"Không đạt",IF(O259="V", "Vắng", IF(O259="DC", "Đình chỉ thi",IF(O259="H", "Vắng có phép","")))))</f>
        <v>Không đủ ĐKDT</v>
      </c>
      <c r="T259" s="31" t="str">
        <f t="array" ref="T259">IFERROR(VLOOKUP($C259&amp;$U259,CHOOSE({1,2},Data!$A$2:$A$5146&amp;Data!$B$2:$B$5146,Data!$C$2:$C$5146),2,0),"")</f>
        <v>G3-A2</v>
      </c>
      <c r="U259" s="72" t="s">
        <v>711</v>
      </c>
      <c r="V259" s="3" t="str">
        <f>IFERROR(LEFT($U259,LEN($U259)-3),"")</f>
        <v>ELE1319</v>
      </c>
      <c r="W259" s="3" t="str">
        <f>IFERROR(RIGHT($U259,2),"")</f>
        <v>01</v>
      </c>
      <c r="X259" s="53" t="str">
        <f>IF(S259="Không đủ ĐKDT","Học lại",IF(S259="Đình chỉ thi","Học lại",IF(AND(MID(F259,2,2)&lt;"12",S259="Vắng"),"Thi lại",IF(S259="Vắng có phép", "Thi lại",IF(AND((MID(F259,2,2)&lt;"12"),P259&lt;4.5),"Thi lại",IF(AND((MID(F259,2,2)&lt;"19"),P259&lt;4),"Học lại",IF(AND((MID(F259,2,2)&gt;"18"),P259&lt;4),"Thi lại",IF(AND(MID(F259,2,2)&gt;"18",O259=0),"Thi lại",IF(AND((MID(F259,2,2)&lt;"12"),O259=0),"Thi lại",IF(AND((MID(F259,2,2)&lt;"19"),(MID(F259,2,2)&gt;"11"),O259=0),"Học lại","Đạt"))))))))))</f>
        <v>Học lại</v>
      </c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</row>
    <row r="260" spans="1:39" ht="16.5" customHeight="1">
      <c r="A260" s="1">
        <v>251</v>
      </c>
      <c r="B260" s="21">
        <f>IF(LEN(C260=0),SUBTOTAL(3,$C$10:C260),"")</f>
        <v>251</v>
      </c>
      <c r="C260" s="22" t="s">
        <v>817</v>
      </c>
      <c r="D260" s="23" t="s">
        <v>3468</v>
      </c>
      <c r="E260" s="24" t="s">
        <v>3680</v>
      </c>
      <c r="F260" s="22" t="s">
        <v>3681</v>
      </c>
      <c r="G260" s="25" t="s">
        <v>27</v>
      </c>
      <c r="H260" s="25">
        <v>7</v>
      </c>
      <c r="I260" s="25" t="s">
        <v>27</v>
      </c>
      <c r="J260" s="25">
        <v>7</v>
      </c>
      <c r="K260" s="32"/>
      <c r="L260" s="32"/>
      <c r="M260" s="32"/>
      <c r="N260" s="90"/>
      <c r="O260" s="51">
        <v>7</v>
      </c>
      <c r="P260" s="27">
        <f>IF(O260="H","I",IF(OR(O260="DC",O260="C",O260="V"),0,ROUND(SUMPRODUCT(G260:O260,$G$9:$O$9)/100,1)))</f>
        <v>7</v>
      </c>
      <c r="Q260" s="28" t="str">
        <f>IF(AND($P260&gt;=9,$P260&lt;=10),"A+","")&amp;IF(AND($P260&gt;=8.5,$P260&lt;=8.9),"A","")&amp;IF(AND($P260&gt;=8,$P260&lt;=8.4),"B+","")&amp;IF(AND($P260&gt;=7,$P260&lt;=7.9),"B","")&amp;IF(AND($P260&gt;=6.5,$P260&lt;=6.9),"C+","")&amp;IF(AND($P260&gt;=5.5,$P260&lt;=6.4),"C","")&amp;IF(AND($P260&gt;=5,$P260&lt;=5.4),"D+","")&amp;IF(AND($P260&gt;=4,$P260&lt;=4.9),"D","")&amp;IF(AND($P260&lt;4),"F","")</f>
        <v>B</v>
      </c>
      <c r="R260" s="29" t="str">
        <f>IF($P260&lt;4,"Kém",IF(AND($P260&gt;=4,$P260&lt;=5.4),"Trung bình yếu",IF(AND($P260&gt;=5.5,$P260&lt;=6.9),"Trung bình",IF(AND($P260&gt;=7,$P260&lt;=8.4),"Khá",IF(AND($P260&gt;=8.5,$P260&lt;=10),"Giỏi","")))))</f>
        <v>Khá</v>
      </c>
      <c r="S260" s="30" t="str">
        <f>IF(OR($G260=0,$H260=0,$I260=0,$J260=0),"Không đủ ĐKDT",IF(AND(O260=0,P260&gt;=4),"Không đạt",IF(O260="V", "Vắng", IF(O260="DC", "Đình chỉ thi",IF(O260="H", "Vắng có phép","")))))</f>
        <v/>
      </c>
      <c r="T260" s="31" t="str">
        <f t="array" ref="T260">IFERROR(VLOOKUP($C260&amp;$U260,CHOOSE({1,2},Data!$A$2:$A$5146&amp;Data!$B$2:$B$5146,Data!$C$2:$C$5146),2,0),"")</f>
        <v>G3-A2</v>
      </c>
      <c r="U260" s="72" t="s">
        <v>711</v>
      </c>
      <c r="V260" s="3" t="str">
        <f>IFERROR(LEFT($U260,LEN($U260)-3),"")</f>
        <v>ELE1319</v>
      </c>
      <c r="W260" s="3" t="str">
        <f>IFERROR(RIGHT($U260,2),"")</f>
        <v>01</v>
      </c>
      <c r="X260" s="53" t="str">
        <f>IF(S260="Không đủ ĐKDT","Học lại",IF(S260="Đình chỉ thi","Học lại",IF(AND(MID(F260,2,2)&lt;"12",S260="Vắng"),"Thi lại",IF(S260="Vắng có phép", "Thi lại",IF(AND((MID(F260,2,2)&lt;"12"),P260&lt;4.5),"Thi lại",IF(AND((MID(F260,2,2)&lt;"19"),P260&lt;4),"Học lại",IF(AND((MID(F260,2,2)&gt;"18"),P260&lt;4),"Thi lại",IF(AND(MID(F260,2,2)&gt;"18",O260=0),"Thi lại",IF(AND((MID(F260,2,2)&lt;"12"),O260=0),"Thi lại",IF(AND((MID(F260,2,2)&lt;"19"),(MID(F260,2,2)&gt;"11"),O260=0),"Học lại","Đạt"))))))))))</f>
        <v>Đạt</v>
      </c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</row>
    <row r="261" spans="1:39" ht="16.5" customHeight="1">
      <c r="A261" s="1">
        <v>252</v>
      </c>
      <c r="B261" s="21">
        <f>IF(LEN(C261=0),SUBTOTAL(3,$C$10:C261),"")</f>
        <v>252</v>
      </c>
      <c r="C261" s="22" t="s">
        <v>217</v>
      </c>
      <c r="D261" s="23" t="s">
        <v>3534</v>
      </c>
      <c r="E261" s="24" t="s">
        <v>3682</v>
      </c>
      <c r="F261" s="22" t="s">
        <v>3683</v>
      </c>
      <c r="G261" s="25" t="s">
        <v>27</v>
      </c>
      <c r="H261" s="25">
        <v>10</v>
      </c>
      <c r="I261" s="25" t="s">
        <v>27</v>
      </c>
      <c r="J261" s="25">
        <v>9</v>
      </c>
      <c r="K261" s="32"/>
      <c r="L261" s="32"/>
      <c r="M261" s="32"/>
      <c r="N261" s="90"/>
      <c r="O261" s="51">
        <v>2.5</v>
      </c>
      <c r="P261" s="27">
        <f>IF(O261="H","I",IF(OR(O261="DC",O261="C",O261="V"),0,ROUND(SUMPRODUCT(G261:O261,$G$9:$O$9)/100,1)))</f>
        <v>4.7</v>
      </c>
      <c r="Q261" s="28" t="str">
        <f>IF(AND($P261&gt;=9,$P261&lt;=10),"A+","")&amp;IF(AND($P261&gt;=8.5,$P261&lt;=8.9),"A","")&amp;IF(AND($P261&gt;=8,$P261&lt;=8.4),"B+","")&amp;IF(AND($P261&gt;=7,$P261&lt;=7.9),"B","")&amp;IF(AND($P261&gt;=6.5,$P261&lt;=6.9),"C+","")&amp;IF(AND($P261&gt;=5.5,$P261&lt;=6.4),"C","")&amp;IF(AND($P261&gt;=5,$P261&lt;=5.4),"D+","")&amp;IF(AND($P261&gt;=4,$P261&lt;=4.9),"D","")&amp;IF(AND($P261&lt;4),"F","")</f>
        <v>D</v>
      </c>
      <c r="R261" s="29" t="str">
        <f>IF($P261&lt;4,"Kém",IF(AND($P261&gt;=4,$P261&lt;=5.4),"Trung bình yếu",IF(AND($P261&gt;=5.5,$P261&lt;=6.9),"Trung bình",IF(AND($P261&gt;=7,$P261&lt;=8.4),"Khá",IF(AND($P261&gt;=8.5,$P261&lt;=10),"Giỏi","")))))</f>
        <v>Trung bình yếu</v>
      </c>
      <c r="S261" s="30" t="str">
        <f>IF(OR($G261=0,$H261=0,$I261=0,$J261=0),"Không đủ ĐKDT",IF(AND(O261=0,P261&gt;=4),"Không đạt",IF(O261="V", "Vắng", IF(O261="DC", "Đình chỉ thi",IF(O261="H", "Vắng có phép","")))))</f>
        <v/>
      </c>
      <c r="T261" s="31" t="str">
        <f t="array" ref="T261">IFERROR(VLOOKUP($C261&amp;$U261,CHOOSE({1,2},Data!$A$2:$A$5146&amp;Data!$B$2:$B$5146,Data!$C$2:$C$5146),2,0),"")</f>
        <v>G3-A2</v>
      </c>
      <c r="U261" s="72" t="s">
        <v>711</v>
      </c>
      <c r="V261" s="3" t="str">
        <f>IFERROR(LEFT($U261,LEN($U261)-3),"")</f>
        <v>ELE1319</v>
      </c>
      <c r="W261" s="3" t="str">
        <f>IFERROR(RIGHT($U261,2),"")</f>
        <v>01</v>
      </c>
      <c r="X261" s="53" t="str">
        <f>IF(S261="Không đủ ĐKDT","Học lại",IF(S261="Đình chỉ thi","Học lại",IF(AND(MID(F261,2,2)&lt;"12",S261="Vắng"),"Thi lại",IF(S261="Vắng có phép", "Thi lại",IF(AND((MID(F261,2,2)&lt;"12"),P261&lt;4.5),"Thi lại",IF(AND((MID(F261,2,2)&lt;"19"),P261&lt;4),"Học lại",IF(AND((MID(F261,2,2)&gt;"18"),P261&lt;4),"Thi lại",IF(AND(MID(F261,2,2)&gt;"18",O261=0),"Thi lại",IF(AND((MID(F261,2,2)&lt;"12"),O261=0),"Thi lại",IF(AND((MID(F261,2,2)&lt;"19"),(MID(F261,2,2)&gt;"11"),O261=0),"Học lại","Đạt"))))))))))</f>
        <v>Đạt</v>
      </c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</row>
    <row r="262" spans="1:39" ht="16.5" customHeight="1">
      <c r="A262" s="1">
        <v>253</v>
      </c>
      <c r="B262" s="21">
        <f>IF(LEN(C262=0),SUBTOTAL(3,$C$10:C262),"")</f>
        <v>253</v>
      </c>
      <c r="C262" s="22" t="s">
        <v>680</v>
      </c>
      <c r="D262" s="23" t="s">
        <v>3684</v>
      </c>
      <c r="E262" s="24" t="s">
        <v>3685</v>
      </c>
      <c r="F262" s="22" t="s">
        <v>3686</v>
      </c>
      <c r="G262" s="25" t="s">
        <v>27</v>
      </c>
      <c r="H262" s="25">
        <v>8.5</v>
      </c>
      <c r="I262" s="25" t="s">
        <v>27</v>
      </c>
      <c r="J262" s="25">
        <v>7.5</v>
      </c>
      <c r="K262" s="32"/>
      <c r="L262" s="32"/>
      <c r="M262" s="32"/>
      <c r="N262" s="90"/>
      <c r="O262" s="51">
        <v>5</v>
      </c>
      <c r="P262" s="27">
        <f>IF(O262="H","I",IF(OR(O262="DC",O262="C",O262="V"),0,ROUND(SUMPRODUCT(G262:O262,$G$9:$O$9)/100,1)))</f>
        <v>6</v>
      </c>
      <c r="Q262" s="28" t="str">
        <f>IF(AND($P262&gt;=9,$P262&lt;=10),"A+","")&amp;IF(AND($P262&gt;=8.5,$P262&lt;=8.9),"A","")&amp;IF(AND($P262&gt;=8,$P262&lt;=8.4),"B+","")&amp;IF(AND($P262&gt;=7,$P262&lt;=7.9),"B","")&amp;IF(AND($P262&gt;=6.5,$P262&lt;=6.9),"C+","")&amp;IF(AND($P262&gt;=5.5,$P262&lt;=6.4),"C","")&amp;IF(AND($P262&gt;=5,$P262&lt;=5.4),"D+","")&amp;IF(AND($P262&gt;=4,$P262&lt;=4.9),"D","")&amp;IF(AND($P262&lt;4),"F","")</f>
        <v>C</v>
      </c>
      <c r="R262" s="29" t="str">
        <f>IF($P262&lt;4,"Kém",IF(AND($P262&gt;=4,$P262&lt;=5.4),"Trung bình yếu",IF(AND($P262&gt;=5.5,$P262&lt;=6.9),"Trung bình",IF(AND($P262&gt;=7,$P262&lt;=8.4),"Khá",IF(AND($P262&gt;=8.5,$P262&lt;=10),"Giỏi","")))))</f>
        <v>Trung bình</v>
      </c>
      <c r="S262" s="30" t="str">
        <f>IF(OR($G262=0,$H262=0,$I262=0,$J262=0),"Không đủ ĐKDT",IF(AND(O262=0,P262&gt;=4),"Không đạt",IF(O262="V", "Vắng", IF(O262="DC", "Đình chỉ thi",IF(O262="H", "Vắng có phép","")))))</f>
        <v/>
      </c>
      <c r="T262" s="31" t="str">
        <f t="array" ref="T262">IFERROR(VLOOKUP($C262&amp;$U262,CHOOSE({1,2},Data!$A$2:$A$5146&amp;Data!$B$2:$B$5146,Data!$C$2:$C$5146),2,0),"")</f>
        <v>205-A3</v>
      </c>
      <c r="U262" s="72" t="s">
        <v>711</v>
      </c>
      <c r="V262" s="3" t="str">
        <f>IFERROR(LEFT($U262,LEN($U262)-3),"")</f>
        <v>ELE1319</v>
      </c>
      <c r="W262" s="3" t="str">
        <f>IFERROR(RIGHT($U262,2),"")</f>
        <v>01</v>
      </c>
      <c r="X262" s="53" t="str">
        <f>IF(S262="Không đủ ĐKDT","Học lại",IF(S262="Đình chỉ thi","Học lại",IF(AND(MID(F262,2,2)&lt;"12",S262="Vắng"),"Thi lại",IF(S262="Vắng có phép", "Thi lại",IF(AND((MID(F262,2,2)&lt;"12"),P262&lt;4.5),"Thi lại",IF(AND((MID(F262,2,2)&lt;"19"),P262&lt;4),"Học lại",IF(AND((MID(F262,2,2)&gt;"18"),P262&lt;4),"Thi lại",IF(AND(MID(F262,2,2)&gt;"18",O262=0),"Thi lại",IF(AND((MID(F262,2,2)&lt;"12"),O262=0),"Thi lại",IF(AND((MID(F262,2,2)&lt;"19"),(MID(F262,2,2)&gt;"11"),O262=0),"Học lại","Đạt"))))))))))</f>
        <v>Đạt</v>
      </c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</row>
    <row r="263" spans="1:39" ht="16.5" customHeight="1">
      <c r="A263" s="1">
        <v>254</v>
      </c>
      <c r="B263" s="21">
        <f>IF(LEN(C263=0),SUBTOTAL(3,$C$10:C263),"")</f>
        <v>254</v>
      </c>
      <c r="C263" s="22" t="s">
        <v>2054</v>
      </c>
      <c r="D263" s="23" t="s">
        <v>3687</v>
      </c>
      <c r="E263" s="24" t="s">
        <v>3422</v>
      </c>
      <c r="F263" s="22" t="s">
        <v>3381</v>
      </c>
      <c r="G263" s="25" t="s">
        <v>27</v>
      </c>
      <c r="H263" s="25">
        <v>10</v>
      </c>
      <c r="I263" s="25" t="s">
        <v>27</v>
      </c>
      <c r="J263" s="25">
        <v>9</v>
      </c>
      <c r="K263" s="32"/>
      <c r="L263" s="32"/>
      <c r="M263" s="32"/>
      <c r="N263" s="90"/>
      <c r="O263" s="51">
        <v>5.5</v>
      </c>
      <c r="P263" s="27">
        <f>IF(O263="H","I",IF(OR(O263="DC",O263="C",O263="V"),0,ROUND(SUMPRODUCT(G263:O263,$G$9:$O$9)/100,1)))</f>
        <v>6.8</v>
      </c>
      <c r="Q263" s="28" t="str">
        <f>IF(AND($P263&gt;=9,$P263&lt;=10),"A+","")&amp;IF(AND($P263&gt;=8.5,$P263&lt;=8.9),"A","")&amp;IF(AND($P263&gt;=8,$P263&lt;=8.4),"B+","")&amp;IF(AND($P263&gt;=7,$P263&lt;=7.9),"B","")&amp;IF(AND($P263&gt;=6.5,$P263&lt;=6.9),"C+","")&amp;IF(AND($P263&gt;=5.5,$P263&lt;=6.4),"C","")&amp;IF(AND($P263&gt;=5,$P263&lt;=5.4),"D+","")&amp;IF(AND($P263&gt;=4,$P263&lt;=4.9),"D","")&amp;IF(AND($P263&lt;4),"F","")</f>
        <v>C+</v>
      </c>
      <c r="R263" s="29" t="str">
        <f>IF($P263&lt;4,"Kém",IF(AND($P263&gt;=4,$P263&lt;=5.4),"Trung bình yếu",IF(AND($P263&gt;=5.5,$P263&lt;=6.9),"Trung bình",IF(AND($P263&gt;=7,$P263&lt;=8.4),"Khá",IF(AND($P263&gt;=8.5,$P263&lt;=10),"Giỏi","")))))</f>
        <v>Trung bình</v>
      </c>
      <c r="S263" s="30" t="str">
        <f>IF(OR($G263=0,$H263=0,$I263=0,$J263=0),"Không đủ ĐKDT",IF(AND(O263=0,P263&gt;=4),"Không đạt",IF(O263="V", "Vắng", IF(O263="DC", "Đình chỉ thi",IF(O263="H", "Vắng có phép","")))))</f>
        <v/>
      </c>
      <c r="T263" s="31" t="str">
        <f t="array" ref="T263">IFERROR(VLOOKUP($C263&amp;$U263,CHOOSE({1,2},Data!$A$2:$A$5146&amp;Data!$B$2:$B$5146,Data!$C$2:$C$5146),2,0),"")</f>
        <v>205-A3</v>
      </c>
      <c r="U263" s="72" t="s">
        <v>711</v>
      </c>
      <c r="V263" s="3" t="str">
        <f>IFERROR(LEFT($U263,LEN($U263)-3),"")</f>
        <v>ELE1319</v>
      </c>
      <c r="W263" s="3" t="str">
        <f>IFERROR(RIGHT($U263,2),"")</f>
        <v>01</v>
      </c>
      <c r="X263" s="53" t="str">
        <f>IF(S263="Không đủ ĐKDT","Học lại",IF(S263="Đình chỉ thi","Học lại",IF(AND(MID(F263,2,2)&lt;"12",S263="Vắng"),"Thi lại",IF(S263="Vắng có phép", "Thi lại",IF(AND((MID(F263,2,2)&lt;"12"),P263&lt;4.5),"Thi lại",IF(AND((MID(F263,2,2)&lt;"19"),P263&lt;4),"Học lại",IF(AND((MID(F263,2,2)&gt;"18"),P263&lt;4),"Thi lại",IF(AND(MID(F263,2,2)&gt;"18",O263=0),"Thi lại",IF(AND((MID(F263,2,2)&lt;"12"),O263=0),"Thi lại",IF(AND((MID(F263,2,2)&lt;"19"),(MID(F263,2,2)&gt;"11"),O263=0),"Học lại","Đạt"))))))))))</f>
        <v>Đạt</v>
      </c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</row>
    <row r="264" spans="1:39" ht="16.5" customHeight="1">
      <c r="A264" s="1">
        <v>255</v>
      </c>
      <c r="B264" s="21">
        <f>IF(LEN(C264=0),SUBTOTAL(3,$C$10:C264),"")</f>
        <v>255</v>
      </c>
      <c r="C264" s="22" t="s">
        <v>344</v>
      </c>
      <c r="D264" s="23" t="s">
        <v>3688</v>
      </c>
      <c r="E264" s="24" t="s">
        <v>3689</v>
      </c>
      <c r="F264" s="22" t="s">
        <v>3690</v>
      </c>
      <c r="G264" s="25" t="s">
        <v>27</v>
      </c>
      <c r="H264" s="25">
        <v>10</v>
      </c>
      <c r="I264" s="25" t="s">
        <v>27</v>
      </c>
      <c r="J264" s="25">
        <v>9</v>
      </c>
      <c r="K264" s="32"/>
      <c r="L264" s="32"/>
      <c r="M264" s="32"/>
      <c r="N264" s="90"/>
      <c r="O264" s="51">
        <v>9</v>
      </c>
      <c r="P264" s="27">
        <f>IF(O264="H","I",IF(OR(O264="DC",O264="C",O264="V"),0,ROUND(SUMPRODUCT(G264:O264,$G$9:$O$9)/100,1)))</f>
        <v>9.1999999999999993</v>
      </c>
      <c r="Q264" s="28" t="str">
        <f>IF(AND($P264&gt;=9,$P264&lt;=10),"A+","")&amp;IF(AND($P264&gt;=8.5,$P264&lt;=8.9),"A","")&amp;IF(AND($P264&gt;=8,$P264&lt;=8.4),"B+","")&amp;IF(AND($P264&gt;=7,$P264&lt;=7.9),"B","")&amp;IF(AND($P264&gt;=6.5,$P264&lt;=6.9),"C+","")&amp;IF(AND($P264&gt;=5.5,$P264&lt;=6.4),"C","")&amp;IF(AND($P264&gt;=5,$P264&lt;=5.4),"D+","")&amp;IF(AND($P264&gt;=4,$P264&lt;=4.9),"D","")&amp;IF(AND($P264&lt;4),"F","")</f>
        <v>A+</v>
      </c>
      <c r="R264" s="29" t="str">
        <f>IF($P264&lt;4,"Kém",IF(AND($P264&gt;=4,$P264&lt;=5.4),"Trung bình yếu",IF(AND($P264&gt;=5.5,$P264&lt;=6.9),"Trung bình",IF(AND($P264&gt;=7,$P264&lt;=8.4),"Khá",IF(AND($P264&gt;=8.5,$P264&lt;=10),"Giỏi","")))))</f>
        <v>Giỏi</v>
      </c>
      <c r="S264" s="30" t="str">
        <f>IF(OR($G264=0,$H264=0,$I264=0,$J264=0),"Không đủ ĐKDT",IF(AND(O264=0,P264&gt;=4),"Không đạt",IF(O264="V", "Vắng", IF(O264="DC", "Đình chỉ thi",IF(O264="H", "Vắng có phép","")))))</f>
        <v/>
      </c>
      <c r="T264" s="31" t="str">
        <f t="array" ref="T264">IFERROR(VLOOKUP($C264&amp;$U264,CHOOSE({1,2},Data!$A$2:$A$5146&amp;Data!$B$2:$B$5146,Data!$C$2:$C$5146),2,0),"")</f>
        <v>205-A3</v>
      </c>
      <c r="U264" s="72" t="s">
        <v>711</v>
      </c>
      <c r="V264" s="3" t="str">
        <f>IFERROR(LEFT($U264,LEN($U264)-3),"")</f>
        <v>ELE1319</v>
      </c>
      <c r="W264" s="3" t="str">
        <f>IFERROR(RIGHT($U264,2),"")</f>
        <v>01</v>
      </c>
      <c r="X264" s="53" t="str">
        <f>IF(S264="Không đủ ĐKDT","Học lại",IF(S264="Đình chỉ thi","Học lại",IF(AND(MID(F264,2,2)&lt;"12",S264="Vắng"),"Thi lại",IF(S264="Vắng có phép", "Thi lại",IF(AND((MID(F264,2,2)&lt;"12"),P264&lt;4.5),"Thi lại",IF(AND((MID(F264,2,2)&lt;"19"),P264&lt;4),"Học lại",IF(AND((MID(F264,2,2)&gt;"18"),P264&lt;4),"Thi lại",IF(AND(MID(F264,2,2)&gt;"18",O264=0),"Thi lại",IF(AND((MID(F264,2,2)&lt;"12"),O264=0),"Thi lại",IF(AND((MID(F264,2,2)&lt;"19"),(MID(F264,2,2)&gt;"11"),O264=0),"Học lại","Đạt"))))))))))</f>
        <v>Đạt</v>
      </c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</row>
    <row r="265" spans="1:39" ht="16.5" customHeight="1">
      <c r="A265" s="1">
        <v>256</v>
      </c>
      <c r="B265" s="21">
        <f>IF(LEN(C265=0),SUBTOTAL(3,$C$10:C265),"")</f>
        <v>256</v>
      </c>
      <c r="C265" s="22" t="s">
        <v>2888</v>
      </c>
      <c r="D265" s="23" t="s">
        <v>3691</v>
      </c>
      <c r="E265" s="24" t="s">
        <v>3529</v>
      </c>
      <c r="F265" s="22" t="s">
        <v>3384</v>
      </c>
      <c r="G265" s="25" t="s">
        <v>27</v>
      </c>
      <c r="H265" s="25">
        <v>8.5</v>
      </c>
      <c r="I265" s="25" t="s">
        <v>27</v>
      </c>
      <c r="J265" s="25">
        <v>4</v>
      </c>
      <c r="K265" s="32"/>
      <c r="L265" s="32"/>
      <c r="M265" s="32"/>
      <c r="N265" s="90"/>
      <c r="O265" s="51">
        <v>4</v>
      </c>
      <c r="P265" s="27">
        <f>IF(O265="H","I",IF(OR(O265="DC",O265="C",O265="V"),0,ROUND(SUMPRODUCT(G265:O265,$G$9:$O$9)/100,1)))</f>
        <v>4.9000000000000004</v>
      </c>
      <c r="Q265" s="28" t="str">
        <f>IF(AND($P265&gt;=9,$P265&lt;=10),"A+","")&amp;IF(AND($P265&gt;=8.5,$P265&lt;=8.9),"A","")&amp;IF(AND($P265&gt;=8,$P265&lt;=8.4),"B+","")&amp;IF(AND($P265&gt;=7,$P265&lt;=7.9),"B","")&amp;IF(AND($P265&gt;=6.5,$P265&lt;=6.9),"C+","")&amp;IF(AND($P265&gt;=5.5,$P265&lt;=6.4),"C","")&amp;IF(AND($P265&gt;=5,$P265&lt;=5.4),"D+","")&amp;IF(AND($P265&gt;=4,$P265&lt;=4.9),"D","")&amp;IF(AND($P265&lt;4),"F","")</f>
        <v>D</v>
      </c>
      <c r="R265" s="29" t="str">
        <f>IF($P265&lt;4,"Kém",IF(AND($P265&gt;=4,$P265&lt;=5.4),"Trung bình yếu",IF(AND($P265&gt;=5.5,$P265&lt;=6.9),"Trung bình",IF(AND($P265&gt;=7,$P265&lt;=8.4),"Khá",IF(AND($P265&gt;=8.5,$P265&lt;=10),"Giỏi","")))))</f>
        <v>Trung bình yếu</v>
      </c>
      <c r="S265" s="30" t="str">
        <f>IF(OR($G265=0,$H265=0,$I265=0,$J265=0),"Không đủ ĐKDT",IF(AND(O265=0,P265&gt;=4),"Không đạt",IF(O265="V", "Vắng", IF(O265="DC", "Đình chỉ thi",IF(O265="H", "Vắng có phép","")))))</f>
        <v/>
      </c>
      <c r="T265" s="31" t="str">
        <f t="array" ref="T265">IFERROR(VLOOKUP($C265&amp;$U265,CHOOSE({1,2},Data!$A$2:$A$5146&amp;Data!$B$2:$B$5146,Data!$C$2:$C$5146),2,0),"")</f>
        <v>205-A3</v>
      </c>
      <c r="U265" s="72" t="s">
        <v>711</v>
      </c>
      <c r="V265" s="3" t="str">
        <f>IFERROR(LEFT($U265,LEN($U265)-3),"")</f>
        <v>ELE1319</v>
      </c>
      <c r="W265" s="3" t="str">
        <f>IFERROR(RIGHT($U265,2),"")</f>
        <v>01</v>
      </c>
      <c r="X265" s="53" t="str">
        <f>IF(S265="Không đủ ĐKDT","Học lại",IF(S265="Đình chỉ thi","Học lại",IF(AND(MID(F265,2,2)&lt;"12",S265="Vắng"),"Thi lại",IF(S265="Vắng có phép", "Thi lại",IF(AND((MID(F265,2,2)&lt;"12"),P265&lt;4.5),"Thi lại",IF(AND((MID(F265,2,2)&lt;"19"),P265&lt;4),"Học lại",IF(AND((MID(F265,2,2)&gt;"18"),P265&lt;4),"Thi lại",IF(AND(MID(F265,2,2)&gt;"18",O265=0),"Thi lại",IF(AND((MID(F265,2,2)&lt;"12"),O265=0),"Thi lại",IF(AND((MID(F265,2,2)&lt;"19"),(MID(F265,2,2)&gt;"11"),O265=0),"Học lại","Đạt"))))))))))</f>
        <v>Đạt</v>
      </c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</row>
    <row r="266" spans="1:39" ht="16.5" customHeight="1">
      <c r="A266" s="1">
        <v>257</v>
      </c>
      <c r="B266" s="21">
        <f>IF(LEN(C266=0),SUBTOTAL(3,$C$10:C266),"")</f>
        <v>257</v>
      </c>
      <c r="C266" s="22" t="s">
        <v>1800</v>
      </c>
      <c r="D266" s="23" t="s">
        <v>3692</v>
      </c>
      <c r="E266" s="24" t="s">
        <v>3529</v>
      </c>
      <c r="F266" s="22" t="s">
        <v>3368</v>
      </c>
      <c r="G266" s="25" t="s">
        <v>27</v>
      </c>
      <c r="H266" s="25">
        <v>10</v>
      </c>
      <c r="I266" s="25" t="s">
        <v>27</v>
      </c>
      <c r="J266" s="25">
        <v>10</v>
      </c>
      <c r="K266" s="32"/>
      <c r="L266" s="32"/>
      <c r="M266" s="32"/>
      <c r="N266" s="90"/>
      <c r="O266" s="51">
        <v>8.5</v>
      </c>
      <c r="P266" s="27">
        <f>IF(O266="H","I",IF(OR(O266="DC",O266="C",O266="V"),0,ROUND(SUMPRODUCT(G266:O266,$G$9:$O$9)/100,1)))</f>
        <v>9</v>
      </c>
      <c r="Q266" s="28" t="str">
        <f>IF(AND($P266&gt;=9,$P266&lt;=10),"A+","")&amp;IF(AND($P266&gt;=8.5,$P266&lt;=8.9),"A","")&amp;IF(AND($P266&gt;=8,$P266&lt;=8.4),"B+","")&amp;IF(AND($P266&gt;=7,$P266&lt;=7.9),"B","")&amp;IF(AND($P266&gt;=6.5,$P266&lt;=6.9),"C+","")&amp;IF(AND($P266&gt;=5.5,$P266&lt;=6.4),"C","")&amp;IF(AND($P266&gt;=5,$P266&lt;=5.4),"D+","")&amp;IF(AND($P266&gt;=4,$P266&lt;=4.9),"D","")&amp;IF(AND($P266&lt;4),"F","")</f>
        <v>A+</v>
      </c>
      <c r="R266" s="29" t="str">
        <f>IF($P266&lt;4,"Kém",IF(AND($P266&gt;=4,$P266&lt;=5.4),"Trung bình yếu",IF(AND($P266&gt;=5.5,$P266&lt;=6.9),"Trung bình",IF(AND($P266&gt;=7,$P266&lt;=8.4),"Khá",IF(AND($P266&gt;=8.5,$P266&lt;=10),"Giỏi","")))))</f>
        <v>Giỏi</v>
      </c>
      <c r="S266" s="30" t="str">
        <f>IF(OR($G266=0,$H266=0,$I266=0,$J266=0),"Không đủ ĐKDT",IF(AND(O266=0,P266&gt;=4),"Không đạt",IF(O266="V", "Vắng", IF(O266="DC", "Đình chỉ thi",IF(O266="H", "Vắng có phép","")))))</f>
        <v/>
      </c>
      <c r="T266" s="31" t="str">
        <f t="array" ref="T266">IFERROR(VLOOKUP($C266&amp;$U266,CHOOSE({1,2},Data!$A$2:$A$5146&amp;Data!$B$2:$B$5146,Data!$C$2:$C$5146),2,0),"")</f>
        <v>205-A3</v>
      </c>
      <c r="U266" s="72" t="s">
        <v>711</v>
      </c>
      <c r="V266" s="3" t="str">
        <f>IFERROR(LEFT($U266,LEN($U266)-3),"")</f>
        <v>ELE1319</v>
      </c>
      <c r="W266" s="3" t="str">
        <f>IFERROR(RIGHT($U266,2),"")</f>
        <v>01</v>
      </c>
      <c r="X266" s="53" t="str">
        <f>IF(S266="Không đủ ĐKDT","Học lại",IF(S266="Đình chỉ thi","Học lại",IF(AND(MID(F266,2,2)&lt;"12",S266="Vắng"),"Thi lại",IF(S266="Vắng có phép", "Thi lại",IF(AND((MID(F266,2,2)&lt;"12"),P266&lt;4.5),"Thi lại",IF(AND((MID(F266,2,2)&lt;"19"),P266&lt;4),"Học lại",IF(AND((MID(F266,2,2)&gt;"18"),P266&lt;4),"Thi lại",IF(AND(MID(F266,2,2)&gt;"18",O266=0),"Thi lại",IF(AND((MID(F266,2,2)&lt;"12"),O266=0),"Thi lại",IF(AND((MID(F266,2,2)&lt;"19"),(MID(F266,2,2)&gt;"11"),O266=0),"Học lại","Đạt"))))))))))</f>
        <v>Đạt</v>
      </c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</row>
    <row r="267" spans="1:39" ht="17.25" customHeight="1">
      <c r="A267" s="1">
        <v>258</v>
      </c>
      <c r="B267" s="21">
        <f>IF(LEN(C267=0),SUBTOTAL(3,$C$10:C267),"")</f>
        <v>258</v>
      </c>
      <c r="C267" s="22" t="s">
        <v>3048</v>
      </c>
      <c r="D267" s="23" t="s">
        <v>3693</v>
      </c>
      <c r="E267" s="24" t="s">
        <v>3438</v>
      </c>
      <c r="F267" s="22" t="s">
        <v>3694</v>
      </c>
      <c r="G267" s="25" t="s">
        <v>27</v>
      </c>
      <c r="H267" s="25">
        <v>7.5</v>
      </c>
      <c r="I267" s="25" t="s">
        <v>27</v>
      </c>
      <c r="J267" s="25">
        <v>4</v>
      </c>
      <c r="K267" s="26"/>
      <c r="L267" s="26"/>
      <c r="M267" s="26"/>
      <c r="N267" s="90"/>
      <c r="O267" s="51">
        <v>3.5</v>
      </c>
      <c r="P267" s="27">
        <f>IF(O267="H","I",IF(OR(O267="DC",O267="C",O267="V"),0,ROUND(SUMPRODUCT(G267:O267,$G$9:$O$9)/100,1)))</f>
        <v>4.4000000000000004</v>
      </c>
      <c r="Q267" s="28" t="str">
        <f>IF(AND($P267&gt;=9,$P267&lt;=10),"A+","")&amp;IF(AND($P267&gt;=8.5,$P267&lt;=8.9),"A","")&amp;IF(AND($P267&gt;=8,$P267&lt;=8.4),"B+","")&amp;IF(AND($P267&gt;=7,$P267&lt;=7.9),"B","")&amp;IF(AND($P267&gt;=6.5,$P267&lt;=6.9),"C+","")&amp;IF(AND($P267&gt;=5.5,$P267&lt;=6.4),"C","")&amp;IF(AND($P267&gt;=5,$P267&lt;=5.4),"D+","")&amp;IF(AND($P267&gt;=4,$P267&lt;=4.9),"D","")&amp;IF(AND($P267&lt;4),"F","")</f>
        <v>D</v>
      </c>
      <c r="R267" s="29" t="str">
        <f>IF($P267&lt;4,"Kém",IF(AND($P267&gt;=4,$P267&lt;=5.4),"Trung bình yếu",IF(AND($P267&gt;=5.5,$P267&lt;=6.9),"Trung bình",IF(AND($P267&gt;=7,$P267&lt;=8.4),"Khá",IF(AND($P267&gt;=8.5,$P267&lt;=10),"Giỏi","")))))</f>
        <v>Trung bình yếu</v>
      </c>
      <c r="S267" s="30" t="str">
        <f>IF(OR($G267=0,$H267=0,$I267=0,$J267=0),"Không đủ ĐKDT",IF(AND(O267=0,P267&gt;=4),"Không đạt",IF(O267="V", "Vắng", IF(O267="DC", "Đình chỉ thi",IF(O267="H", "Vắng có phép","")))))</f>
        <v/>
      </c>
      <c r="T267" s="31" t="str">
        <f t="array" ref="T267">IFERROR(VLOOKUP($C267&amp;$U267,CHOOSE({1,2},Data!$A$2:$A$5146&amp;Data!$B$2:$B$5146,Data!$C$2:$C$5146),2,0),"")</f>
        <v>205-A3</v>
      </c>
      <c r="U267" s="72" t="s">
        <v>711</v>
      </c>
      <c r="V267" s="3" t="str">
        <f>IFERROR(LEFT($U267,LEN($U267)-3),"")</f>
        <v>ELE1319</v>
      </c>
      <c r="W267" s="3" t="str">
        <f>IFERROR(RIGHT($U267,2),"")</f>
        <v>01</v>
      </c>
      <c r="X267" s="53" t="str">
        <f>IF(S267="Không đủ ĐKDT","Học lại",IF(S267="Đình chỉ thi","Học lại",IF(AND(MID(F267,2,2)&lt;"12",S267="Vắng"),"Thi lại",IF(S267="Vắng có phép", "Thi lại",IF(AND((MID(F267,2,2)&lt;"12"),P267&lt;4.5),"Thi lại",IF(AND((MID(F267,2,2)&lt;"19"),P267&lt;4),"Học lại",IF(AND((MID(F267,2,2)&gt;"18"),P267&lt;4),"Thi lại",IF(AND(MID(F267,2,2)&gt;"18",O267=0),"Thi lại",IF(AND((MID(F267,2,2)&lt;"12"),O267=0),"Thi lại",IF(AND((MID(F267,2,2)&lt;"19"),(MID(F267,2,2)&gt;"11"),O267=0),"Học lại","Đạt"))))))))))</f>
        <v>Đạt</v>
      </c>
      <c r="Y267" s="46"/>
      <c r="Z267" s="46"/>
      <c r="AA267" s="46"/>
      <c r="AB267" s="38"/>
      <c r="AC267" s="38"/>
      <c r="AD267" s="38"/>
      <c r="AE267" s="38"/>
      <c r="AF267" s="37"/>
      <c r="AG267" s="38"/>
      <c r="AH267" s="38"/>
      <c r="AI267" s="38"/>
      <c r="AJ267" s="38"/>
      <c r="AK267" s="38"/>
      <c r="AL267" s="38"/>
      <c r="AM267" s="39"/>
    </row>
    <row r="268" spans="1:39" ht="17.25" customHeight="1">
      <c r="A268" s="1">
        <v>259</v>
      </c>
      <c r="B268" s="21">
        <f>IF(LEN(C268=0),SUBTOTAL(3,$C$10:C268),"")</f>
        <v>259</v>
      </c>
      <c r="C268" s="22" t="s">
        <v>965</v>
      </c>
      <c r="D268" s="23" t="s">
        <v>3695</v>
      </c>
      <c r="E268" s="24" t="s">
        <v>3438</v>
      </c>
      <c r="F268" s="22" t="s">
        <v>3696</v>
      </c>
      <c r="G268" s="25" t="s">
        <v>27</v>
      </c>
      <c r="H268" s="25">
        <v>8.5</v>
      </c>
      <c r="I268" s="25" t="s">
        <v>27</v>
      </c>
      <c r="J268" s="25">
        <v>6.5</v>
      </c>
      <c r="K268" s="32"/>
      <c r="L268" s="32"/>
      <c r="M268" s="32"/>
      <c r="N268" s="90"/>
      <c r="O268" s="51" t="s">
        <v>4017</v>
      </c>
      <c r="P268" s="27">
        <f>IF(O268="H","I",IF(OR(O268="DC",O268="C",O268="V"),0,ROUND(SUMPRODUCT(G268:O268,$G$9:$O$9)/100,1)))</f>
        <v>0</v>
      </c>
      <c r="Q268" s="28" t="str">
        <f>IF(AND($P268&gt;=9,$P268&lt;=10),"A+","")&amp;IF(AND($P268&gt;=8.5,$P268&lt;=8.9),"A","")&amp;IF(AND($P268&gt;=8,$P268&lt;=8.4),"B+","")&amp;IF(AND($P268&gt;=7,$P268&lt;=7.9),"B","")&amp;IF(AND($P268&gt;=6.5,$P268&lt;=6.9),"C+","")&amp;IF(AND($P268&gt;=5.5,$P268&lt;=6.4),"C","")&amp;IF(AND($P268&gt;=5,$P268&lt;=5.4),"D+","")&amp;IF(AND($P268&gt;=4,$P268&lt;=4.9),"D","")&amp;IF(AND($P268&lt;4),"F","")</f>
        <v>F</v>
      </c>
      <c r="R268" s="29" t="str">
        <f>IF($P268&lt;4,"Kém",IF(AND($P268&gt;=4,$P268&lt;=5.4),"Trung bình yếu",IF(AND($P268&gt;=5.5,$P268&lt;=6.9),"Trung bình",IF(AND($P268&gt;=7,$P268&lt;=8.4),"Khá",IF(AND($P268&gt;=8.5,$P268&lt;=10),"Giỏi","")))))</f>
        <v>Kém</v>
      </c>
      <c r="S268" s="30" t="str">
        <f>IF(OR($G268=0,$H268=0,$I268=0,$J268=0),"Không đủ ĐKDT",IF(AND(O268=0,P268&gt;=4),"Không đạt",IF(O268="V", "Vắng", IF(O268="DC", "Đình chỉ thi",IF(O268="H", "Vắng có phép","")))))</f>
        <v>Vắng</v>
      </c>
      <c r="T268" s="31" t="str">
        <f t="array" ref="T268">IFERROR(VLOOKUP($C268&amp;$U268,CHOOSE({1,2},Data!$A$2:$A$5146&amp;Data!$B$2:$B$5146,Data!$C$2:$C$5146),2,0),"")</f>
        <v>205-A3</v>
      </c>
      <c r="U268" s="72" t="s">
        <v>711</v>
      </c>
      <c r="V268" s="3" t="str">
        <f>IFERROR(LEFT($U268,LEN($U268)-3),"")</f>
        <v>ELE1319</v>
      </c>
      <c r="W268" s="3" t="str">
        <f>IFERROR(RIGHT($U268,2),"")</f>
        <v>01</v>
      </c>
      <c r="X268" s="53" t="str">
        <f>IF(S268="Không đủ ĐKDT","Học lại",IF(S268="Đình chỉ thi","Học lại",IF(AND(MID(F268,2,2)&lt;"12",S268="Vắng"),"Thi lại",IF(S268="Vắng có phép", "Thi lại",IF(AND((MID(F268,2,2)&lt;"12"),P268&lt;4.5),"Thi lại",IF(AND((MID(F268,2,2)&lt;"19"),P268&lt;4),"Học lại",IF(AND((MID(F268,2,2)&gt;"18"),P268&lt;4),"Thi lại",IF(AND(MID(F268,2,2)&gt;"18",O268=0),"Thi lại",IF(AND((MID(F268,2,2)&lt;"12"),O268=0),"Thi lại",IF(AND((MID(F268,2,2)&lt;"19"),(MID(F268,2,2)&gt;"11"),O268=0),"Học lại","Đạt"))))))))))</f>
        <v>Học lại</v>
      </c>
      <c r="Y268" s="47"/>
      <c r="Z268" s="47"/>
      <c r="AA268" s="91"/>
      <c r="AB268" s="37"/>
      <c r="AC268" s="37"/>
      <c r="AD268" s="37"/>
      <c r="AE268" s="48"/>
      <c r="AF268" s="37"/>
      <c r="AG268" s="49"/>
      <c r="AH268" s="50"/>
      <c r="AI268" s="49"/>
      <c r="AJ268" s="50"/>
      <c r="AK268" s="49"/>
      <c r="AL268" s="37"/>
      <c r="AM268" s="48"/>
    </row>
    <row r="269" spans="1:39" ht="17.25" customHeight="1">
      <c r="A269" s="1">
        <v>260</v>
      </c>
      <c r="B269" s="21">
        <f>IF(LEN(C269=0),SUBTOTAL(3,$C$10:C269),"")</f>
        <v>260</v>
      </c>
      <c r="C269" s="22" t="s">
        <v>196</v>
      </c>
      <c r="D269" s="23" t="s">
        <v>3464</v>
      </c>
      <c r="E269" s="24" t="s">
        <v>3697</v>
      </c>
      <c r="F269" s="22" t="s">
        <v>3698</v>
      </c>
      <c r="G269" s="25" t="s">
        <v>27</v>
      </c>
      <c r="H269" s="25">
        <v>8</v>
      </c>
      <c r="I269" s="25" t="s">
        <v>27</v>
      </c>
      <c r="J269" s="25">
        <v>6.5</v>
      </c>
      <c r="K269" s="32"/>
      <c r="L269" s="32"/>
      <c r="M269" s="32"/>
      <c r="N269" s="90"/>
      <c r="O269" s="51">
        <v>6.5</v>
      </c>
      <c r="P269" s="27">
        <f>IF(O269="H","I",IF(OR(O269="DC",O269="C",O269="V"),0,ROUND(SUMPRODUCT(G269:O269,$G$9:$O$9)/100,1)))</f>
        <v>6.8</v>
      </c>
      <c r="Q269" s="28" t="str">
        <f>IF(AND($P269&gt;=9,$P269&lt;=10),"A+","")&amp;IF(AND($P269&gt;=8.5,$P269&lt;=8.9),"A","")&amp;IF(AND($P269&gt;=8,$P269&lt;=8.4),"B+","")&amp;IF(AND($P269&gt;=7,$P269&lt;=7.9),"B","")&amp;IF(AND($P269&gt;=6.5,$P269&lt;=6.9),"C+","")&amp;IF(AND($P269&gt;=5.5,$P269&lt;=6.4),"C","")&amp;IF(AND($P269&gt;=5,$P269&lt;=5.4),"D+","")&amp;IF(AND($P269&gt;=4,$P269&lt;=4.9),"D","")&amp;IF(AND($P269&lt;4),"F","")</f>
        <v>C+</v>
      </c>
      <c r="R269" s="29" t="str">
        <f>IF($P269&lt;4,"Kém",IF(AND($P269&gt;=4,$P269&lt;=5.4),"Trung bình yếu",IF(AND($P269&gt;=5.5,$P269&lt;=6.9),"Trung bình",IF(AND($P269&gt;=7,$P269&lt;=8.4),"Khá",IF(AND($P269&gt;=8.5,$P269&lt;=10),"Giỏi","")))))</f>
        <v>Trung bình</v>
      </c>
      <c r="S269" s="30" t="str">
        <f>IF(OR($G269=0,$H269=0,$I269=0,$J269=0),"Không đủ ĐKDT",IF(AND(O269=0,P269&gt;=4),"Không đạt",IF(O269="V", "Vắng", IF(O269="DC", "Đình chỉ thi",IF(O269="H", "Vắng có phép","")))))</f>
        <v/>
      </c>
      <c r="T269" s="31" t="str">
        <f t="array" ref="T269">IFERROR(VLOOKUP($C269&amp;$U269,CHOOSE({1,2},Data!$A$2:$A$5146&amp;Data!$B$2:$B$5146,Data!$C$2:$C$5146),2,0),"")</f>
        <v>205-A3</v>
      </c>
      <c r="U269" s="72" t="s">
        <v>711</v>
      </c>
      <c r="V269" s="3" t="str">
        <f>IFERROR(LEFT($U269,LEN($U269)-3),"")</f>
        <v>ELE1319</v>
      </c>
      <c r="W269" s="3" t="str">
        <f>IFERROR(RIGHT($U269,2),"")</f>
        <v>01</v>
      </c>
      <c r="X269" s="53" t="str">
        <f>IF(S269="Không đủ ĐKDT","Học lại",IF(S269="Đình chỉ thi","Học lại",IF(AND(MID(F269,2,2)&lt;"12",S269="Vắng"),"Thi lại",IF(S269="Vắng có phép", "Thi lại",IF(AND((MID(F269,2,2)&lt;"12"),P269&lt;4.5),"Thi lại",IF(AND((MID(F269,2,2)&lt;"19"),P269&lt;4),"Học lại",IF(AND((MID(F269,2,2)&gt;"18"),P269&lt;4),"Thi lại",IF(AND(MID(F269,2,2)&gt;"18",O269=0),"Thi lại",IF(AND((MID(F269,2,2)&lt;"12"),O269=0),"Thi lại",IF(AND((MID(F269,2,2)&lt;"19"),(MID(F269,2,2)&gt;"11"),O269=0),"Học lại","Đạt"))))))))))</f>
        <v>Đạt</v>
      </c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</row>
    <row r="270" spans="1:39" ht="17.25" customHeight="1">
      <c r="A270" s="1">
        <v>261</v>
      </c>
      <c r="B270" s="21">
        <f>IF(LEN(C270=0),SUBTOTAL(3,$C$10:C270),"")</f>
        <v>261</v>
      </c>
      <c r="C270" s="22" t="s">
        <v>186</v>
      </c>
      <c r="D270" s="23" t="s">
        <v>3534</v>
      </c>
      <c r="E270" s="24" t="s">
        <v>3633</v>
      </c>
      <c r="F270" s="22" t="s">
        <v>3699</v>
      </c>
      <c r="G270" s="25" t="s">
        <v>27</v>
      </c>
      <c r="H270" s="25">
        <v>8</v>
      </c>
      <c r="I270" s="25" t="s">
        <v>27</v>
      </c>
      <c r="J270" s="25">
        <v>6.5</v>
      </c>
      <c r="K270" s="32"/>
      <c r="L270" s="32"/>
      <c r="M270" s="32"/>
      <c r="N270" s="90"/>
      <c r="O270" s="51">
        <v>7</v>
      </c>
      <c r="P270" s="27">
        <f>IF(O270="H","I",IF(OR(O270="DC",O270="C",O270="V"),0,ROUND(SUMPRODUCT(G270:O270,$G$9:$O$9)/100,1)))</f>
        <v>7.2</v>
      </c>
      <c r="Q270" s="28" t="str">
        <f>IF(AND($P270&gt;=9,$P270&lt;=10),"A+","")&amp;IF(AND($P270&gt;=8.5,$P270&lt;=8.9),"A","")&amp;IF(AND($P270&gt;=8,$P270&lt;=8.4),"B+","")&amp;IF(AND($P270&gt;=7,$P270&lt;=7.9),"B","")&amp;IF(AND($P270&gt;=6.5,$P270&lt;=6.9),"C+","")&amp;IF(AND($P270&gt;=5.5,$P270&lt;=6.4),"C","")&amp;IF(AND($P270&gt;=5,$P270&lt;=5.4),"D+","")&amp;IF(AND($P270&gt;=4,$P270&lt;=4.9),"D","")&amp;IF(AND($P270&lt;4),"F","")</f>
        <v>B</v>
      </c>
      <c r="R270" s="29" t="str">
        <f>IF($P270&lt;4,"Kém",IF(AND($P270&gt;=4,$P270&lt;=5.4),"Trung bình yếu",IF(AND($P270&gt;=5.5,$P270&lt;=6.9),"Trung bình",IF(AND($P270&gt;=7,$P270&lt;=8.4),"Khá",IF(AND($P270&gt;=8.5,$P270&lt;=10),"Giỏi","")))))</f>
        <v>Khá</v>
      </c>
      <c r="S270" s="30" t="str">
        <f>IF(OR($G270=0,$H270=0,$I270=0,$J270=0),"Không đủ ĐKDT",IF(AND(O270=0,P270&gt;=4),"Không đạt",IF(O270="V", "Vắng", IF(O270="DC", "Đình chỉ thi",IF(O270="H", "Vắng có phép","")))))</f>
        <v/>
      </c>
      <c r="T270" s="31" t="str">
        <f t="array" ref="T270">IFERROR(VLOOKUP($C270&amp;$U270,CHOOSE({1,2},Data!$A$2:$A$5146&amp;Data!$B$2:$B$5146,Data!$C$2:$C$5146),2,0),"")</f>
        <v>205-A3</v>
      </c>
      <c r="U270" s="72" t="s">
        <v>711</v>
      </c>
      <c r="V270" s="3" t="str">
        <f>IFERROR(LEFT($U270,LEN($U270)-3),"")</f>
        <v>ELE1319</v>
      </c>
      <c r="W270" s="3" t="str">
        <f>IFERROR(RIGHT($U270,2),"")</f>
        <v>01</v>
      </c>
      <c r="X270" s="53" t="str">
        <f>IF(S270="Không đủ ĐKDT","Học lại",IF(S270="Đình chỉ thi","Học lại",IF(AND(MID(F270,2,2)&lt;"12",S270="Vắng"),"Thi lại",IF(S270="Vắng có phép", "Thi lại",IF(AND((MID(F270,2,2)&lt;"12"),P270&lt;4.5),"Thi lại",IF(AND((MID(F270,2,2)&lt;"19"),P270&lt;4),"Học lại",IF(AND((MID(F270,2,2)&gt;"18"),P270&lt;4),"Thi lại",IF(AND(MID(F270,2,2)&gt;"18",O270=0),"Thi lại",IF(AND((MID(F270,2,2)&lt;"12"),O270=0),"Thi lại",IF(AND((MID(F270,2,2)&lt;"19"),(MID(F270,2,2)&gt;"11"),O270=0),"Học lại","Đạt"))))))))))</f>
        <v>Đạt</v>
      </c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</row>
    <row r="271" spans="1:39" ht="17.25" customHeight="1">
      <c r="A271" s="1">
        <v>262</v>
      </c>
      <c r="B271" s="21">
        <f>IF(LEN(C271=0),SUBTOTAL(3,$C$10:C271),"")</f>
        <v>262</v>
      </c>
      <c r="C271" s="22" t="s">
        <v>944</v>
      </c>
      <c r="D271" s="23" t="s">
        <v>3534</v>
      </c>
      <c r="E271" s="24" t="s">
        <v>3633</v>
      </c>
      <c r="F271" s="22" t="s">
        <v>3447</v>
      </c>
      <c r="G271" s="25" t="s">
        <v>27</v>
      </c>
      <c r="H271" s="25">
        <v>7</v>
      </c>
      <c r="I271" s="25" t="s">
        <v>27</v>
      </c>
      <c r="J271" s="25">
        <v>5</v>
      </c>
      <c r="K271" s="32"/>
      <c r="L271" s="32"/>
      <c r="M271" s="32"/>
      <c r="N271" s="90"/>
      <c r="O271" s="119" t="s">
        <v>4018</v>
      </c>
      <c r="P271" s="27" t="str">
        <f>IF(O271="H","I",IF(OR(O271="DC",O271="C",O271="V"),0,ROUND(SUMPRODUCT(G271:O271,$G$9:$O$9)/100,1)))</f>
        <v>I</v>
      </c>
      <c r="Q271" s="28" t="str">
        <f>IF(AND($P271&gt;=9,$P271&lt;=10),"A+","")&amp;IF(AND($P271&gt;=8.5,$P271&lt;=8.9),"A","")&amp;IF(AND($P271&gt;=8,$P271&lt;=8.4),"B+","")&amp;IF(AND($P271&gt;=7,$P271&lt;=7.9),"B","")&amp;IF(AND($P271&gt;=6.5,$P271&lt;=6.9),"C+","")&amp;IF(AND($P271&gt;=5.5,$P271&lt;=6.4),"C","")&amp;IF(AND($P271&gt;=5,$P271&lt;=5.4),"D+","")&amp;IF(AND($P271&gt;=4,$P271&lt;=4.9),"D","")&amp;IF(AND($P271&lt;4),"F","")</f>
        <v/>
      </c>
      <c r="R271" s="29" t="str">
        <f>IF($P271&lt;4,"Kém",IF(AND($P271&gt;=4,$P271&lt;=5.4),"Trung bình yếu",IF(AND($P271&gt;=5.5,$P271&lt;=6.9),"Trung bình",IF(AND($P271&gt;=7,$P271&lt;=8.4),"Khá",IF(AND($P271&gt;=8.5,$P271&lt;=10),"Giỏi","")))))</f>
        <v/>
      </c>
      <c r="S271" s="30" t="str">
        <f>IF(OR($G271=0,$H271=0,$I271=0,$J271=0),"Không đủ ĐKDT",IF(AND(O271=0,P271&gt;=4),"Không đạt",IF(O271="V", "Vắng", IF(O271="DC", "Đình chỉ thi",IF(O271="H", "Vắng có phép","")))))</f>
        <v>Vắng có phép</v>
      </c>
      <c r="T271" s="31" t="str">
        <f t="array" ref="T271">IFERROR(VLOOKUP($C271&amp;$U271,CHOOSE({1,2},Data!$A$2:$A$5146&amp;Data!$B$2:$B$5146,Data!$C$2:$C$5146),2,0),"")</f>
        <v>205-A3</v>
      </c>
      <c r="U271" s="72" t="s">
        <v>711</v>
      </c>
      <c r="V271" s="3" t="str">
        <f>IFERROR(LEFT($U271,LEN($U271)-3),"")</f>
        <v>ELE1319</v>
      </c>
      <c r="W271" s="3" t="str">
        <f>IFERROR(RIGHT($U271,2),"")</f>
        <v>01</v>
      </c>
      <c r="X271" s="53" t="str">
        <f>IF(S271="Không đủ ĐKDT","Học lại",IF(S271="Đình chỉ thi","Học lại",IF(AND(MID(F271,2,2)&lt;"12",S271="Vắng"),"Thi lại",IF(S271="Vắng có phép", "Thi lại",IF(AND((MID(F271,2,2)&lt;"12"),P271&lt;4.5),"Thi lại",IF(AND((MID(F271,2,2)&lt;"19"),P271&lt;4),"Học lại",IF(AND((MID(F271,2,2)&gt;"18"),P271&lt;4),"Thi lại",IF(AND(MID(F271,2,2)&gt;"18",O271=0),"Thi lại",IF(AND((MID(F271,2,2)&lt;"12"),O271=0),"Thi lại",IF(AND((MID(F271,2,2)&lt;"19"),(MID(F271,2,2)&gt;"11"),O271=0),"Học lại","Đạt"))))))))))</f>
        <v>Thi lại</v>
      </c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</row>
    <row r="272" spans="1:39" ht="17.25" customHeight="1">
      <c r="A272" s="1">
        <v>263</v>
      </c>
      <c r="B272" s="21">
        <f>IF(LEN(C272=0),SUBTOTAL(3,$C$10:C272),"")</f>
        <v>263</v>
      </c>
      <c r="C272" s="22" t="s">
        <v>819</v>
      </c>
      <c r="D272" s="23" t="s">
        <v>3515</v>
      </c>
      <c r="E272" s="24" t="s">
        <v>3634</v>
      </c>
      <c r="F272" s="22" t="s">
        <v>3686</v>
      </c>
      <c r="G272" s="25" t="s">
        <v>27</v>
      </c>
      <c r="H272" s="25">
        <v>8</v>
      </c>
      <c r="I272" s="25" t="s">
        <v>27</v>
      </c>
      <c r="J272" s="25">
        <v>8</v>
      </c>
      <c r="K272" s="32"/>
      <c r="L272" s="32"/>
      <c r="M272" s="32"/>
      <c r="N272" s="90"/>
      <c r="O272" s="51">
        <v>5.5</v>
      </c>
      <c r="P272" s="27">
        <f>IF(O272="H","I",IF(OR(O272="DC",O272="C",O272="V"),0,ROUND(SUMPRODUCT(G272:O272,$G$9:$O$9)/100,1)))</f>
        <v>6.3</v>
      </c>
      <c r="Q272" s="28" t="str">
        <f>IF(AND($P272&gt;=9,$P272&lt;=10),"A+","")&amp;IF(AND($P272&gt;=8.5,$P272&lt;=8.9),"A","")&amp;IF(AND($P272&gt;=8,$P272&lt;=8.4),"B+","")&amp;IF(AND($P272&gt;=7,$P272&lt;=7.9),"B","")&amp;IF(AND($P272&gt;=6.5,$P272&lt;=6.9),"C+","")&amp;IF(AND($P272&gt;=5.5,$P272&lt;=6.4),"C","")&amp;IF(AND($P272&gt;=5,$P272&lt;=5.4),"D+","")&amp;IF(AND($P272&gt;=4,$P272&lt;=4.9),"D","")&amp;IF(AND($P272&lt;4),"F","")</f>
        <v>C</v>
      </c>
      <c r="R272" s="29" t="str">
        <f>IF($P272&lt;4,"Kém",IF(AND($P272&gt;=4,$P272&lt;=5.4),"Trung bình yếu",IF(AND($P272&gt;=5.5,$P272&lt;=6.9),"Trung bình",IF(AND($P272&gt;=7,$P272&lt;=8.4),"Khá",IF(AND($P272&gt;=8.5,$P272&lt;=10),"Giỏi","")))))</f>
        <v>Trung bình</v>
      </c>
      <c r="S272" s="30" t="str">
        <f>IF(OR($G272=0,$H272=0,$I272=0,$J272=0),"Không đủ ĐKDT",IF(AND(O272=0,P272&gt;=4),"Không đạt",IF(O272="V", "Vắng", IF(O272="DC", "Đình chỉ thi",IF(O272="H", "Vắng có phép","")))))</f>
        <v/>
      </c>
      <c r="T272" s="31" t="str">
        <f t="array" ref="T272">IFERROR(VLOOKUP($C272&amp;$U272,CHOOSE({1,2},Data!$A$2:$A$5146&amp;Data!$B$2:$B$5146,Data!$C$2:$C$5146),2,0),"")</f>
        <v>205-A3</v>
      </c>
      <c r="U272" s="72" t="s">
        <v>711</v>
      </c>
      <c r="V272" s="3" t="str">
        <f>IFERROR(LEFT($U272,LEN($U272)-3),"")</f>
        <v>ELE1319</v>
      </c>
      <c r="W272" s="3" t="str">
        <f>IFERROR(RIGHT($U272,2),"")</f>
        <v>01</v>
      </c>
      <c r="X272" s="53" t="str">
        <f>IF(S272="Không đủ ĐKDT","Học lại",IF(S272="Đình chỉ thi","Học lại",IF(AND(MID(F272,2,2)&lt;"12",S272="Vắng"),"Thi lại",IF(S272="Vắng có phép", "Thi lại",IF(AND((MID(F272,2,2)&lt;"12"),P272&lt;4.5),"Thi lại",IF(AND((MID(F272,2,2)&lt;"19"),P272&lt;4),"Học lại",IF(AND((MID(F272,2,2)&gt;"18"),P272&lt;4),"Thi lại",IF(AND(MID(F272,2,2)&gt;"18",O272=0),"Thi lại",IF(AND((MID(F272,2,2)&lt;"12"),O272=0),"Thi lại",IF(AND((MID(F272,2,2)&lt;"19"),(MID(F272,2,2)&gt;"11"),O272=0),"Học lại","Đạt"))))))))))</f>
        <v>Đạt</v>
      </c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</row>
    <row r="273" spans="1:39" ht="17.25" customHeight="1">
      <c r="A273" s="1">
        <v>264</v>
      </c>
      <c r="B273" s="21">
        <f>IF(LEN(C273=0),SUBTOTAL(3,$C$10:C273),"")</f>
        <v>264</v>
      </c>
      <c r="C273" s="22" t="s">
        <v>238</v>
      </c>
      <c r="D273" s="23" t="s">
        <v>3468</v>
      </c>
      <c r="E273" s="24" t="s">
        <v>3700</v>
      </c>
      <c r="F273" s="22" t="s">
        <v>3701</v>
      </c>
      <c r="G273" s="25" t="s">
        <v>27</v>
      </c>
      <c r="H273" s="25">
        <v>9</v>
      </c>
      <c r="I273" s="25" t="s">
        <v>27</v>
      </c>
      <c r="J273" s="25">
        <v>8.5</v>
      </c>
      <c r="K273" s="32"/>
      <c r="L273" s="32"/>
      <c r="M273" s="32"/>
      <c r="N273" s="90"/>
      <c r="O273" s="51">
        <v>5.5</v>
      </c>
      <c r="P273" s="27">
        <f>IF(O273="H","I",IF(OR(O273="DC",O273="C",O273="V"),0,ROUND(SUMPRODUCT(G273:O273,$G$9:$O$9)/100,1)))</f>
        <v>6.5</v>
      </c>
      <c r="Q273" s="28" t="str">
        <f>IF(AND($P273&gt;=9,$P273&lt;=10),"A+","")&amp;IF(AND($P273&gt;=8.5,$P273&lt;=8.9),"A","")&amp;IF(AND($P273&gt;=8,$P273&lt;=8.4),"B+","")&amp;IF(AND($P273&gt;=7,$P273&lt;=7.9),"B","")&amp;IF(AND($P273&gt;=6.5,$P273&lt;=6.9),"C+","")&amp;IF(AND($P273&gt;=5.5,$P273&lt;=6.4),"C","")&amp;IF(AND($P273&gt;=5,$P273&lt;=5.4),"D+","")&amp;IF(AND($P273&gt;=4,$P273&lt;=4.9),"D","")&amp;IF(AND($P273&lt;4),"F","")</f>
        <v>C+</v>
      </c>
      <c r="R273" s="29" t="str">
        <f>IF($P273&lt;4,"Kém",IF(AND($P273&gt;=4,$P273&lt;=5.4),"Trung bình yếu",IF(AND($P273&gt;=5.5,$P273&lt;=6.9),"Trung bình",IF(AND($P273&gt;=7,$P273&lt;=8.4),"Khá",IF(AND($P273&gt;=8.5,$P273&lt;=10),"Giỏi","")))))</f>
        <v>Trung bình</v>
      </c>
      <c r="S273" s="30" t="str">
        <f>IF(OR($G273=0,$H273=0,$I273=0,$J273=0),"Không đủ ĐKDT",IF(AND(O273=0,P273&gt;=4),"Không đạt",IF(O273="V", "Vắng", IF(O273="DC", "Đình chỉ thi",IF(O273="H", "Vắng có phép","")))))</f>
        <v/>
      </c>
      <c r="T273" s="31" t="str">
        <f t="array" ref="T273">IFERROR(VLOOKUP($C273&amp;$U273,CHOOSE({1,2},Data!$A$2:$A$5146&amp;Data!$B$2:$B$5146,Data!$C$2:$C$5146),2,0),"")</f>
        <v>205-A3</v>
      </c>
      <c r="U273" s="72" t="s">
        <v>711</v>
      </c>
      <c r="V273" s="3" t="str">
        <f>IFERROR(LEFT($U273,LEN($U273)-3),"")</f>
        <v>ELE1319</v>
      </c>
      <c r="W273" s="3" t="str">
        <f>IFERROR(RIGHT($U273,2),"")</f>
        <v>01</v>
      </c>
      <c r="X273" s="53" t="str">
        <f>IF(S273="Không đủ ĐKDT","Học lại",IF(S273="Đình chỉ thi","Học lại",IF(AND(MID(F273,2,2)&lt;"12",S273="Vắng"),"Thi lại",IF(S273="Vắng có phép", "Thi lại",IF(AND((MID(F273,2,2)&lt;"12"),P273&lt;4.5),"Thi lại",IF(AND((MID(F273,2,2)&lt;"19"),P273&lt;4),"Học lại",IF(AND((MID(F273,2,2)&gt;"18"),P273&lt;4),"Thi lại",IF(AND(MID(F273,2,2)&gt;"18",O273=0),"Thi lại",IF(AND((MID(F273,2,2)&lt;"12"),O273=0),"Thi lại",IF(AND((MID(F273,2,2)&lt;"19"),(MID(F273,2,2)&gt;"11"),O273=0),"Học lại","Đạt"))))))))))</f>
        <v>Đạt</v>
      </c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</row>
    <row r="274" spans="1:39" ht="17.25" customHeight="1">
      <c r="A274" s="1">
        <v>265</v>
      </c>
      <c r="B274" s="21">
        <f>IF(LEN(C274=0),SUBTOTAL(3,$C$10:C274),"")</f>
        <v>265</v>
      </c>
      <c r="C274" s="22" t="s">
        <v>387</v>
      </c>
      <c r="D274" s="23" t="s">
        <v>3462</v>
      </c>
      <c r="E274" s="24" t="s">
        <v>3702</v>
      </c>
      <c r="F274" s="22" t="s">
        <v>3370</v>
      </c>
      <c r="G274" s="25" t="s">
        <v>27</v>
      </c>
      <c r="H274" s="25">
        <v>9</v>
      </c>
      <c r="I274" s="25" t="s">
        <v>27</v>
      </c>
      <c r="J274" s="25">
        <v>10</v>
      </c>
      <c r="K274" s="32"/>
      <c r="L274" s="32"/>
      <c r="M274" s="32"/>
      <c r="N274" s="90"/>
      <c r="O274" s="51">
        <v>7.5</v>
      </c>
      <c r="P274" s="27">
        <f>IF(O274="H","I",IF(OR(O274="DC",O274="C",O274="V"),0,ROUND(SUMPRODUCT(G274:O274,$G$9:$O$9)/100,1)))</f>
        <v>8.1</v>
      </c>
      <c r="Q274" s="28" t="str">
        <f>IF(AND($P274&gt;=9,$P274&lt;=10),"A+","")&amp;IF(AND($P274&gt;=8.5,$P274&lt;=8.9),"A","")&amp;IF(AND($P274&gt;=8,$P274&lt;=8.4),"B+","")&amp;IF(AND($P274&gt;=7,$P274&lt;=7.9),"B","")&amp;IF(AND($P274&gt;=6.5,$P274&lt;=6.9),"C+","")&amp;IF(AND($P274&gt;=5.5,$P274&lt;=6.4),"C","")&amp;IF(AND($P274&gt;=5,$P274&lt;=5.4),"D+","")&amp;IF(AND($P274&gt;=4,$P274&lt;=4.9),"D","")&amp;IF(AND($P274&lt;4),"F","")</f>
        <v>B+</v>
      </c>
      <c r="R274" s="29" t="str">
        <f>IF($P274&lt;4,"Kém",IF(AND($P274&gt;=4,$P274&lt;=5.4),"Trung bình yếu",IF(AND($P274&gt;=5.5,$P274&lt;=6.9),"Trung bình",IF(AND($P274&gt;=7,$P274&lt;=8.4),"Khá",IF(AND($P274&gt;=8.5,$P274&lt;=10),"Giỏi","")))))</f>
        <v>Khá</v>
      </c>
      <c r="S274" s="30" t="str">
        <f>IF(OR($G274=0,$H274=0,$I274=0,$J274=0),"Không đủ ĐKDT",IF(AND(O274=0,P274&gt;=4),"Không đạt",IF(O274="V", "Vắng", IF(O274="DC", "Đình chỉ thi",IF(O274="H", "Vắng có phép","")))))</f>
        <v/>
      </c>
      <c r="T274" s="31" t="str">
        <f t="array" ref="T274">IFERROR(VLOOKUP($C274&amp;$U274,CHOOSE({1,2},Data!$A$2:$A$5146&amp;Data!$B$2:$B$5146,Data!$C$2:$C$5146),2,0),"")</f>
        <v>205-A3</v>
      </c>
      <c r="U274" s="72" t="s">
        <v>711</v>
      </c>
      <c r="V274" s="3" t="str">
        <f>IFERROR(LEFT($U274,LEN($U274)-3),"")</f>
        <v>ELE1319</v>
      </c>
      <c r="W274" s="3" t="str">
        <f>IFERROR(RIGHT($U274,2),"")</f>
        <v>01</v>
      </c>
      <c r="X274" s="53" t="str">
        <f>IF(S274="Không đủ ĐKDT","Học lại",IF(S274="Đình chỉ thi","Học lại",IF(AND(MID(F274,2,2)&lt;"12",S274="Vắng"),"Thi lại",IF(S274="Vắng có phép", "Thi lại",IF(AND((MID(F274,2,2)&lt;"12"),P274&lt;4.5),"Thi lại",IF(AND((MID(F274,2,2)&lt;"19"),P274&lt;4),"Học lại",IF(AND((MID(F274,2,2)&gt;"18"),P274&lt;4),"Thi lại",IF(AND(MID(F274,2,2)&gt;"18",O274=0),"Thi lại",IF(AND((MID(F274,2,2)&lt;"12"),O274=0),"Thi lại",IF(AND((MID(F274,2,2)&lt;"19"),(MID(F274,2,2)&gt;"11"),O274=0),"Học lại","Đạt"))))))))))</f>
        <v>Đạt</v>
      </c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</row>
    <row r="275" spans="1:39" ht="17.25" customHeight="1">
      <c r="A275" s="1">
        <v>266</v>
      </c>
      <c r="B275" s="21">
        <f>IF(LEN(C275=0),SUBTOTAL(3,$C$10:C275),"")</f>
        <v>266</v>
      </c>
      <c r="C275" s="22" t="s">
        <v>1852</v>
      </c>
      <c r="D275" s="23" t="s">
        <v>3692</v>
      </c>
      <c r="E275" s="24" t="s">
        <v>3453</v>
      </c>
      <c r="F275" s="22" t="s">
        <v>3374</v>
      </c>
      <c r="G275" s="25" t="s">
        <v>27</v>
      </c>
      <c r="H275" s="25">
        <v>8.5</v>
      </c>
      <c r="I275" s="25" t="s">
        <v>27</v>
      </c>
      <c r="J275" s="25">
        <v>9</v>
      </c>
      <c r="K275" s="32"/>
      <c r="L275" s="32"/>
      <c r="M275" s="32"/>
      <c r="N275" s="90"/>
      <c r="O275" s="51">
        <v>4.5</v>
      </c>
      <c r="P275" s="27">
        <f>IF(O275="H","I",IF(OR(O275="DC",O275="C",O275="V"),0,ROUND(SUMPRODUCT(G275:O275,$G$9:$O$9)/100,1)))</f>
        <v>5.8</v>
      </c>
      <c r="Q275" s="28" t="str">
        <f>IF(AND($P275&gt;=9,$P275&lt;=10),"A+","")&amp;IF(AND($P275&gt;=8.5,$P275&lt;=8.9),"A","")&amp;IF(AND($P275&gt;=8,$P275&lt;=8.4),"B+","")&amp;IF(AND($P275&gt;=7,$P275&lt;=7.9),"B","")&amp;IF(AND($P275&gt;=6.5,$P275&lt;=6.9),"C+","")&amp;IF(AND($P275&gt;=5.5,$P275&lt;=6.4),"C","")&amp;IF(AND($P275&gt;=5,$P275&lt;=5.4),"D+","")&amp;IF(AND($P275&gt;=4,$P275&lt;=4.9),"D","")&amp;IF(AND($P275&lt;4),"F","")</f>
        <v>C</v>
      </c>
      <c r="R275" s="29" t="str">
        <f>IF($P275&lt;4,"Kém",IF(AND($P275&gt;=4,$P275&lt;=5.4),"Trung bình yếu",IF(AND($P275&gt;=5.5,$P275&lt;=6.9),"Trung bình",IF(AND($P275&gt;=7,$P275&lt;=8.4),"Khá",IF(AND($P275&gt;=8.5,$P275&lt;=10),"Giỏi","")))))</f>
        <v>Trung bình</v>
      </c>
      <c r="S275" s="30" t="str">
        <f>IF(OR($G275=0,$H275=0,$I275=0,$J275=0),"Không đủ ĐKDT",IF(AND(O275=0,P275&gt;=4),"Không đạt",IF(O275="V", "Vắng", IF(O275="DC", "Đình chỉ thi",IF(O275="H", "Vắng có phép","")))))</f>
        <v/>
      </c>
      <c r="T275" s="31" t="str">
        <f t="array" ref="T275">IFERROR(VLOOKUP($C275&amp;$U275,CHOOSE({1,2},Data!$A$2:$A$5146&amp;Data!$B$2:$B$5146,Data!$C$2:$C$5146),2,0),"")</f>
        <v>205-A3</v>
      </c>
      <c r="U275" s="72" t="s">
        <v>711</v>
      </c>
      <c r="V275" s="3" t="str">
        <f>IFERROR(LEFT($U275,LEN($U275)-3),"")</f>
        <v>ELE1319</v>
      </c>
      <c r="W275" s="3" t="str">
        <f>IFERROR(RIGHT($U275,2),"")</f>
        <v>01</v>
      </c>
      <c r="X275" s="53" t="str">
        <f>IF(S275="Không đủ ĐKDT","Học lại",IF(S275="Đình chỉ thi","Học lại",IF(AND(MID(F275,2,2)&lt;"12",S275="Vắng"),"Thi lại",IF(S275="Vắng có phép", "Thi lại",IF(AND((MID(F275,2,2)&lt;"12"),P275&lt;4.5),"Thi lại",IF(AND((MID(F275,2,2)&lt;"19"),P275&lt;4),"Học lại",IF(AND((MID(F275,2,2)&gt;"18"),P275&lt;4),"Thi lại",IF(AND(MID(F275,2,2)&gt;"18",O275=0),"Thi lại",IF(AND((MID(F275,2,2)&lt;"12"),O275=0),"Thi lại",IF(AND((MID(F275,2,2)&lt;"19"),(MID(F275,2,2)&gt;"11"),O275=0),"Học lại","Đạt"))))))))))</f>
        <v>Đạt</v>
      </c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</row>
    <row r="276" spans="1:39" ht="17.25" customHeight="1">
      <c r="A276" s="1">
        <v>267</v>
      </c>
      <c r="B276" s="21">
        <f>IF(LEN(C276=0),SUBTOTAL(3,$C$10:C276),"")</f>
        <v>267</v>
      </c>
      <c r="C276" s="22" t="s">
        <v>194</v>
      </c>
      <c r="D276" s="23" t="s">
        <v>3600</v>
      </c>
      <c r="E276" s="24" t="s">
        <v>3549</v>
      </c>
      <c r="F276" s="22" t="s">
        <v>3698</v>
      </c>
      <c r="G276" s="25" t="s">
        <v>27</v>
      </c>
      <c r="H276" s="25">
        <v>8</v>
      </c>
      <c r="I276" s="25" t="s">
        <v>27</v>
      </c>
      <c r="J276" s="25">
        <v>4</v>
      </c>
      <c r="K276" s="32"/>
      <c r="L276" s="32"/>
      <c r="M276" s="32"/>
      <c r="N276" s="90"/>
      <c r="O276" s="51" t="s">
        <v>4017</v>
      </c>
      <c r="P276" s="27">
        <f>IF(O276="H","I",IF(OR(O276="DC",O276="C",O276="V"),0,ROUND(SUMPRODUCT(G276:O276,$G$9:$O$9)/100,1)))</f>
        <v>0</v>
      </c>
      <c r="Q276" s="28" t="str">
        <f>IF(AND($P276&gt;=9,$P276&lt;=10),"A+","")&amp;IF(AND($P276&gt;=8.5,$P276&lt;=8.9),"A","")&amp;IF(AND($P276&gt;=8,$P276&lt;=8.4),"B+","")&amp;IF(AND($P276&gt;=7,$P276&lt;=7.9),"B","")&amp;IF(AND($P276&gt;=6.5,$P276&lt;=6.9),"C+","")&amp;IF(AND($P276&gt;=5.5,$P276&lt;=6.4),"C","")&amp;IF(AND($P276&gt;=5,$P276&lt;=5.4),"D+","")&amp;IF(AND($P276&gt;=4,$P276&lt;=4.9),"D","")&amp;IF(AND($P276&lt;4),"F","")</f>
        <v>F</v>
      </c>
      <c r="R276" s="29" t="str">
        <f>IF($P276&lt;4,"Kém",IF(AND($P276&gt;=4,$P276&lt;=5.4),"Trung bình yếu",IF(AND($P276&gt;=5.5,$P276&lt;=6.9),"Trung bình",IF(AND($P276&gt;=7,$P276&lt;=8.4),"Khá",IF(AND($P276&gt;=8.5,$P276&lt;=10),"Giỏi","")))))</f>
        <v>Kém</v>
      </c>
      <c r="S276" s="30" t="str">
        <f>IF(OR($G276=0,$H276=0,$I276=0,$J276=0),"Không đủ ĐKDT",IF(AND(O276=0,P276&gt;=4),"Không đạt",IF(O276="V", "Vắng", IF(O276="DC", "Đình chỉ thi",IF(O276="H", "Vắng có phép","")))))</f>
        <v>Vắng</v>
      </c>
      <c r="T276" s="31" t="str">
        <f t="array" ref="T276">IFERROR(VLOOKUP($C276&amp;$U276,CHOOSE({1,2},Data!$A$2:$A$5146&amp;Data!$B$2:$B$5146,Data!$C$2:$C$5146),2,0),"")</f>
        <v>205-A3</v>
      </c>
      <c r="U276" s="72" t="s">
        <v>711</v>
      </c>
      <c r="V276" s="3" t="str">
        <f>IFERROR(LEFT($U276,LEN($U276)-3),"")</f>
        <v>ELE1319</v>
      </c>
      <c r="W276" s="3" t="str">
        <f>IFERROR(RIGHT($U276,2),"")</f>
        <v>01</v>
      </c>
      <c r="X276" s="53" t="str">
        <f>IF(S276="Không đủ ĐKDT","Học lại",IF(S276="Đình chỉ thi","Học lại",IF(AND(MID(F276,2,2)&lt;"12",S276="Vắng"),"Thi lại",IF(S276="Vắng có phép", "Thi lại",IF(AND((MID(F276,2,2)&lt;"12"),P276&lt;4.5),"Thi lại",IF(AND((MID(F276,2,2)&lt;"19"),P276&lt;4),"Học lại",IF(AND((MID(F276,2,2)&gt;"18"),P276&lt;4),"Thi lại",IF(AND(MID(F276,2,2)&gt;"18",O276=0),"Thi lại",IF(AND((MID(F276,2,2)&lt;"12"),O276=0),"Thi lại",IF(AND((MID(F276,2,2)&lt;"19"),(MID(F276,2,2)&gt;"11"),O276=0),"Học lại","Đạt"))))))))))</f>
        <v>Học lại</v>
      </c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</row>
    <row r="277" spans="1:39" ht="17.25" customHeight="1">
      <c r="A277" s="1">
        <v>268</v>
      </c>
      <c r="B277" s="21">
        <f>IF(LEN(C277=0),SUBTOTAL(3,$C$10:C277),"")</f>
        <v>268</v>
      </c>
      <c r="C277" s="22" t="s">
        <v>2810</v>
      </c>
      <c r="D277" s="23" t="s">
        <v>3703</v>
      </c>
      <c r="E277" s="24" t="s">
        <v>3457</v>
      </c>
      <c r="F277" s="22" t="s">
        <v>3704</v>
      </c>
      <c r="G277" s="25" t="s">
        <v>27</v>
      </c>
      <c r="H277" s="25">
        <v>0</v>
      </c>
      <c r="I277" s="25" t="s">
        <v>27</v>
      </c>
      <c r="J277" s="25">
        <v>0</v>
      </c>
      <c r="K277" s="32"/>
      <c r="L277" s="32"/>
      <c r="M277" s="32"/>
      <c r="N277" s="90"/>
      <c r="O277" s="51" t="s">
        <v>4016</v>
      </c>
      <c r="P277" s="27">
        <f>IF(O277="H","I",IF(OR(O277="DC",O277="C",O277="V"),0,ROUND(SUMPRODUCT(G277:O277,$G$9:$O$9)/100,1)))</f>
        <v>0</v>
      </c>
      <c r="Q277" s="28" t="str">
        <f>IF(AND($P277&gt;=9,$P277&lt;=10),"A+","")&amp;IF(AND($P277&gt;=8.5,$P277&lt;=8.9),"A","")&amp;IF(AND($P277&gt;=8,$P277&lt;=8.4),"B+","")&amp;IF(AND($P277&gt;=7,$P277&lt;=7.9),"B","")&amp;IF(AND($P277&gt;=6.5,$P277&lt;=6.9),"C+","")&amp;IF(AND($P277&gt;=5.5,$P277&lt;=6.4),"C","")&amp;IF(AND($P277&gt;=5,$P277&lt;=5.4),"D+","")&amp;IF(AND($P277&gt;=4,$P277&lt;=4.9),"D","")&amp;IF(AND($P277&lt;4),"F","")</f>
        <v>F</v>
      </c>
      <c r="R277" s="29" t="str">
        <f>IF($P277&lt;4,"Kém",IF(AND($P277&gt;=4,$P277&lt;=5.4),"Trung bình yếu",IF(AND($P277&gt;=5.5,$P277&lt;=6.9),"Trung bình",IF(AND($P277&gt;=7,$P277&lt;=8.4),"Khá",IF(AND($P277&gt;=8.5,$P277&lt;=10),"Giỏi","")))))</f>
        <v>Kém</v>
      </c>
      <c r="S277" s="30" t="str">
        <f>IF(OR($G277=0,$H277=0,$I277=0,$J277=0),"Không đủ ĐKDT",IF(AND(O277=0,P277&gt;=4),"Không đạt",IF(O277="V", "Vắng", IF(O277="DC", "Đình chỉ thi",IF(O277="H", "Vắng có phép","")))))</f>
        <v>Không đủ ĐKDT</v>
      </c>
      <c r="T277" s="31" t="str">
        <f t="array" ref="T277">IFERROR(VLOOKUP($C277&amp;$U277,CHOOSE({1,2},Data!$A$2:$A$5146&amp;Data!$B$2:$B$5146,Data!$C$2:$C$5146),2,0),"")</f>
        <v>205-A3</v>
      </c>
      <c r="U277" s="72" t="s">
        <v>711</v>
      </c>
      <c r="V277" s="3" t="str">
        <f>IFERROR(LEFT($U277,LEN($U277)-3),"")</f>
        <v>ELE1319</v>
      </c>
      <c r="W277" s="3" t="str">
        <f>IFERROR(RIGHT($U277,2),"")</f>
        <v>01</v>
      </c>
      <c r="X277" s="53" t="str">
        <f>IF(S277="Không đủ ĐKDT","Học lại",IF(S277="Đình chỉ thi","Học lại",IF(AND(MID(F277,2,2)&lt;"12",S277="Vắng"),"Thi lại",IF(S277="Vắng có phép", "Thi lại",IF(AND((MID(F277,2,2)&lt;"12"),P277&lt;4.5),"Thi lại",IF(AND((MID(F277,2,2)&lt;"19"),P277&lt;4),"Học lại",IF(AND((MID(F277,2,2)&gt;"18"),P277&lt;4),"Thi lại",IF(AND(MID(F277,2,2)&gt;"18",O277=0),"Thi lại",IF(AND((MID(F277,2,2)&lt;"12"),O277=0),"Thi lại",IF(AND((MID(F277,2,2)&lt;"19"),(MID(F277,2,2)&gt;"11"),O277=0),"Học lại","Đạt"))))))))))</f>
        <v>Học lại</v>
      </c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</row>
    <row r="278" spans="1:39" ht="17.25" customHeight="1">
      <c r="A278" s="1">
        <v>269</v>
      </c>
      <c r="B278" s="21">
        <f>IF(LEN(C278=0),SUBTOTAL(3,$C$10:C278),"")</f>
        <v>269</v>
      </c>
      <c r="C278" s="22" t="s">
        <v>1597</v>
      </c>
      <c r="D278" s="23" t="s">
        <v>3705</v>
      </c>
      <c r="E278" s="24" t="s">
        <v>3457</v>
      </c>
      <c r="F278" s="22" t="s">
        <v>3661</v>
      </c>
      <c r="G278" s="25" t="s">
        <v>27</v>
      </c>
      <c r="H278" s="25">
        <v>8.5</v>
      </c>
      <c r="I278" s="25" t="s">
        <v>27</v>
      </c>
      <c r="J278" s="25">
        <v>7</v>
      </c>
      <c r="K278" s="32"/>
      <c r="L278" s="32"/>
      <c r="M278" s="32"/>
      <c r="N278" s="90"/>
      <c r="O278" s="51">
        <v>7.5</v>
      </c>
      <c r="P278" s="27">
        <f>IF(O278="H","I",IF(OR(O278="DC",O278="C",O278="V"),0,ROUND(SUMPRODUCT(G278:O278,$G$9:$O$9)/100,1)))</f>
        <v>7.7</v>
      </c>
      <c r="Q278" s="28" t="str">
        <f>IF(AND($P278&gt;=9,$P278&lt;=10),"A+","")&amp;IF(AND($P278&gt;=8.5,$P278&lt;=8.9),"A","")&amp;IF(AND($P278&gt;=8,$P278&lt;=8.4),"B+","")&amp;IF(AND($P278&gt;=7,$P278&lt;=7.9),"B","")&amp;IF(AND($P278&gt;=6.5,$P278&lt;=6.9),"C+","")&amp;IF(AND($P278&gt;=5.5,$P278&lt;=6.4),"C","")&amp;IF(AND($P278&gt;=5,$P278&lt;=5.4),"D+","")&amp;IF(AND($P278&gt;=4,$P278&lt;=4.9),"D","")&amp;IF(AND($P278&lt;4),"F","")</f>
        <v>B</v>
      </c>
      <c r="R278" s="29" t="str">
        <f>IF($P278&lt;4,"Kém",IF(AND($P278&gt;=4,$P278&lt;=5.4),"Trung bình yếu",IF(AND($P278&gt;=5.5,$P278&lt;=6.9),"Trung bình",IF(AND($P278&gt;=7,$P278&lt;=8.4),"Khá",IF(AND($P278&gt;=8.5,$P278&lt;=10),"Giỏi","")))))</f>
        <v>Khá</v>
      </c>
      <c r="S278" s="30" t="str">
        <f>IF(OR($G278=0,$H278=0,$I278=0,$J278=0),"Không đủ ĐKDT",IF(AND(O278=0,P278&gt;=4),"Không đạt",IF(O278="V", "Vắng", IF(O278="DC", "Đình chỉ thi",IF(O278="H", "Vắng có phép","")))))</f>
        <v/>
      </c>
      <c r="T278" s="31" t="str">
        <f t="array" ref="T278">IFERROR(VLOOKUP($C278&amp;$U278,CHOOSE({1,2},Data!$A$2:$A$5146&amp;Data!$B$2:$B$5146,Data!$C$2:$C$5146),2,0),"")</f>
        <v>205-A3</v>
      </c>
      <c r="U278" s="72" t="s">
        <v>711</v>
      </c>
      <c r="V278" s="3" t="str">
        <f>IFERROR(LEFT($U278,LEN($U278)-3),"")</f>
        <v>ELE1319</v>
      </c>
      <c r="W278" s="3" t="str">
        <f>IFERROR(RIGHT($U278,2),"")</f>
        <v>01</v>
      </c>
      <c r="X278" s="53" t="str">
        <f>IF(S278="Không đủ ĐKDT","Học lại",IF(S278="Đình chỉ thi","Học lại",IF(AND(MID(F278,2,2)&lt;"12",S278="Vắng"),"Thi lại",IF(S278="Vắng có phép", "Thi lại",IF(AND((MID(F278,2,2)&lt;"12"),P278&lt;4.5),"Thi lại",IF(AND((MID(F278,2,2)&lt;"19"),P278&lt;4),"Học lại",IF(AND((MID(F278,2,2)&gt;"18"),P278&lt;4),"Thi lại",IF(AND(MID(F278,2,2)&gt;"18",O278=0),"Thi lại",IF(AND((MID(F278,2,2)&lt;"12"),O278=0),"Thi lại",IF(AND((MID(F278,2,2)&lt;"19"),(MID(F278,2,2)&gt;"11"),O278=0),"Học lại","Đạt"))))))))))</f>
        <v>Đạt</v>
      </c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</row>
    <row r="279" spans="1:39" ht="17.25" customHeight="1">
      <c r="A279" s="1">
        <v>270</v>
      </c>
      <c r="B279" s="21">
        <f>IF(LEN(C279=0),SUBTOTAL(3,$C$10:C279),"")</f>
        <v>270</v>
      </c>
      <c r="C279" s="22" t="s">
        <v>949</v>
      </c>
      <c r="D279" s="23" t="s">
        <v>3706</v>
      </c>
      <c r="E279" s="24" t="s">
        <v>3457</v>
      </c>
      <c r="F279" s="22" t="s">
        <v>3679</v>
      </c>
      <c r="G279" s="25" t="s">
        <v>27</v>
      </c>
      <c r="H279" s="25">
        <v>0</v>
      </c>
      <c r="I279" s="25" t="s">
        <v>27</v>
      </c>
      <c r="J279" s="25">
        <v>0</v>
      </c>
      <c r="K279" s="32"/>
      <c r="L279" s="32"/>
      <c r="M279" s="32"/>
      <c r="N279" s="90"/>
      <c r="O279" s="51" t="s">
        <v>4016</v>
      </c>
      <c r="P279" s="27">
        <f>IF(O279="H","I",IF(OR(O279="DC",O279="C",O279="V"),0,ROUND(SUMPRODUCT(G279:O279,$G$9:$O$9)/100,1)))</f>
        <v>0</v>
      </c>
      <c r="Q279" s="28" t="str">
        <f>IF(AND($P279&gt;=9,$P279&lt;=10),"A+","")&amp;IF(AND($P279&gt;=8.5,$P279&lt;=8.9),"A","")&amp;IF(AND($P279&gt;=8,$P279&lt;=8.4),"B+","")&amp;IF(AND($P279&gt;=7,$P279&lt;=7.9),"B","")&amp;IF(AND($P279&gt;=6.5,$P279&lt;=6.9),"C+","")&amp;IF(AND($P279&gt;=5.5,$P279&lt;=6.4),"C","")&amp;IF(AND($P279&gt;=5,$P279&lt;=5.4),"D+","")&amp;IF(AND($P279&gt;=4,$P279&lt;=4.9),"D","")&amp;IF(AND($P279&lt;4),"F","")</f>
        <v>F</v>
      </c>
      <c r="R279" s="29" t="str">
        <f>IF($P279&lt;4,"Kém",IF(AND($P279&gt;=4,$P279&lt;=5.4),"Trung bình yếu",IF(AND($P279&gt;=5.5,$P279&lt;=6.9),"Trung bình",IF(AND($P279&gt;=7,$P279&lt;=8.4),"Khá",IF(AND($P279&gt;=8.5,$P279&lt;=10),"Giỏi","")))))</f>
        <v>Kém</v>
      </c>
      <c r="S279" s="30" t="str">
        <f>IF(OR($G279=0,$H279=0,$I279=0,$J279=0),"Không đủ ĐKDT",IF(AND(O279=0,P279&gt;=4),"Không đạt",IF(O279="V", "Vắng", IF(O279="DC", "Đình chỉ thi",IF(O279="H", "Vắng có phép","")))))</f>
        <v>Không đủ ĐKDT</v>
      </c>
      <c r="T279" s="31" t="str">
        <f t="array" ref="T279">IFERROR(VLOOKUP($C279&amp;$U279,CHOOSE({1,2},Data!$A$2:$A$5146&amp;Data!$B$2:$B$5146,Data!$C$2:$C$5146),2,0),"")</f>
        <v>205-A3</v>
      </c>
      <c r="U279" s="72" t="s">
        <v>711</v>
      </c>
      <c r="V279" s="3" t="str">
        <f>IFERROR(LEFT($U279,LEN($U279)-3),"")</f>
        <v>ELE1319</v>
      </c>
      <c r="W279" s="3" t="str">
        <f>IFERROR(RIGHT($U279,2),"")</f>
        <v>01</v>
      </c>
      <c r="X279" s="53" t="str">
        <f>IF(S279="Không đủ ĐKDT","Học lại",IF(S279="Đình chỉ thi","Học lại",IF(AND(MID(F279,2,2)&lt;"12",S279="Vắng"),"Thi lại",IF(S279="Vắng có phép", "Thi lại",IF(AND((MID(F279,2,2)&lt;"12"),P279&lt;4.5),"Thi lại",IF(AND((MID(F279,2,2)&lt;"19"),P279&lt;4),"Học lại",IF(AND((MID(F279,2,2)&gt;"18"),P279&lt;4),"Thi lại",IF(AND(MID(F279,2,2)&gt;"18",O279=0),"Thi lại",IF(AND((MID(F279,2,2)&lt;"12"),O279=0),"Thi lại",IF(AND((MID(F279,2,2)&lt;"19"),(MID(F279,2,2)&gt;"11"),O279=0),"Học lại","Đạt"))))))))))</f>
        <v>Học lại</v>
      </c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</row>
    <row r="280" spans="1:39" ht="17.25" customHeight="1">
      <c r="A280" s="1">
        <v>271</v>
      </c>
      <c r="B280" s="21">
        <f>IF(LEN(C280=0),SUBTOTAL(3,$C$10:C280),"")</f>
        <v>271</v>
      </c>
      <c r="C280" s="22" t="s">
        <v>448</v>
      </c>
      <c r="D280" s="23" t="s">
        <v>3510</v>
      </c>
      <c r="E280" s="24" t="s">
        <v>3552</v>
      </c>
      <c r="F280" s="22" t="s">
        <v>3398</v>
      </c>
      <c r="G280" s="25" t="s">
        <v>27</v>
      </c>
      <c r="H280" s="25">
        <v>8.5</v>
      </c>
      <c r="I280" s="25" t="s">
        <v>27</v>
      </c>
      <c r="J280" s="25">
        <v>7</v>
      </c>
      <c r="K280" s="32"/>
      <c r="L280" s="32"/>
      <c r="M280" s="32"/>
      <c r="N280" s="90"/>
      <c r="O280" s="51">
        <v>4</v>
      </c>
      <c r="P280" s="27">
        <f>IF(O280="H","I",IF(OR(O280="DC",O280="C",O280="V"),0,ROUND(SUMPRODUCT(G280:O280,$G$9:$O$9)/100,1)))</f>
        <v>5.2</v>
      </c>
      <c r="Q280" s="28" t="str">
        <f>IF(AND($P280&gt;=9,$P280&lt;=10),"A+","")&amp;IF(AND($P280&gt;=8.5,$P280&lt;=8.9),"A","")&amp;IF(AND($P280&gt;=8,$P280&lt;=8.4),"B+","")&amp;IF(AND($P280&gt;=7,$P280&lt;=7.9),"B","")&amp;IF(AND($P280&gt;=6.5,$P280&lt;=6.9),"C+","")&amp;IF(AND($P280&gt;=5.5,$P280&lt;=6.4),"C","")&amp;IF(AND($P280&gt;=5,$P280&lt;=5.4),"D+","")&amp;IF(AND($P280&gt;=4,$P280&lt;=4.9),"D","")&amp;IF(AND($P280&lt;4),"F","")</f>
        <v>D+</v>
      </c>
      <c r="R280" s="29" t="str">
        <f>IF($P280&lt;4,"Kém",IF(AND($P280&gt;=4,$P280&lt;=5.4),"Trung bình yếu",IF(AND($P280&gt;=5.5,$P280&lt;=6.9),"Trung bình",IF(AND($P280&gt;=7,$P280&lt;=8.4),"Khá",IF(AND($P280&gt;=8.5,$P280&lt;=10),"Giỏi","")))))</f>
        <v>Trung bình yếu</v>
      </c>
      <c r="S280" s="30" t="str">
        <f>IF(OR($G280=0,$H280=0,$I280=0,$J280=0),"Không đủ ĐKDT",IF(AND(O280=0,P280&gt;=4),"Không đạt",IF(O280="V", "Vắng", IF(O280="DC", "Đình chỉ thi",IF(O280="H", "Vắng có phép","")))))</f>
        <v/>
      </c>
      <c r="T280" s="31" t="str">
        <f t="array" ref="T280">IFERROR(VLOOKUP($C280&amp;$U280,CHOOSE({1,2},Data!$A$2:$A$5146&amp;Data!$B$2:$B$5146,Data!$C$2:$C$5146),2,0),"")</f>
        <v>205-A3</v>
      </c>
      <c r="U280" s="72" t="s">
        <v>711</v>
      </c>
      <c r="V280" s="3" t="str">
        <f>IFERROR(LEFT($U280,LEN($U280)-3),"")</f>
        <v>ELE1319</v>
      </c>
      <c r="W280" s="3" t="str">
        <f>IFERROR(RIGHT($U280,2),"")</f>
        <v>01</v>
      </c>
      <c r="X280" s="53" t="str">
        <f>IF(S280="Không đủ ĐKDT","Học lại",IF(S280="Đình chỉ thi","Học lại",IF(AND(MID(F280,2,2)&lt;"12",S280="Vắng"),"Thi lại",IF(S280="Vắng có phép", "Thi lại",IF(AND((MID(F280,2,2)&lt;"12"),P280&lt;4.5),"Thi lại",IF(AND((MID(F280,2,2)&lt;"19"),P280&lt;4),"Học lại",IF(AND((MID(F280,2,2)&gt;"18"),P280&lt;4),"Thi lại",IF(AND(MID(F280,2,2)&gt;"18",O280=0),"Thi lại",IF(AND((MID(F280,2,2)&lt;"12"),O280=0),"Thi lại",IF(AND((MID(F280,2,2)&lt;"19"),(MID(F280,2,2)&gt;"11"),O280=0),"Học lại","Đạt"))))))))))</f>
        <v>Đạt</v>
      </c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</row>
    <row r="281" spans="1:39" ht="17.25" customHeight="1">
      <c r="A281" s="1">
        <v>272</v>
      </c>
      <c r="B281" s="21">
        <f>IF(LEN(C281=0),SUBTOTAL(3,$C$10:C281),"")</f>
        <v>272</v>
      </c>
      <c r="C281" s="22" t="s">
        <v>291</v>
      </c>
      <c r="D281" s="23" t="s">
        <v>3707</v>
      </c>
      <c r="E281" s="24" t="s">
        <v>3591</v>
      </c>
      <c r="F281" s="22" t="s">
        <v>3708</v>
      </c>
      <c r="G281" s="25" t="s">
        <v>27</v>
      </c>
      <c r="H281" s="25">
        <v>10</v>
      </c>
      <c r="I281" s="25" t="s">
        <v>27</v>
      </c>
      <c r="J281" s="25">
        <v>6.5</v>
      </c>
      <c r="K281" s="32"/>
      <c r="L281" s="32"/>
      <c r="M281" s="32"/>
      <c r="N281" s="90"/>
      <c r="O281" s="51">
        <v>6</v>
      </c>
      <c r="P281" s="27">
        <f>IF(O281="H","I",IF(OR(O281="DC",O281="C",O281="V"),0,ROUND(SUMPRODUCT(G281:O281,$G$9:$O$9)/100,1)))</f>
        <v>6.9</v>
      </c>
      <c r="Q281" s="28" t="str">
        <f>IF(AND($P281&gt;=9,$P281&lt;=10),"A+","")&amp;IF(AND($P281&gt;=8.5,$P281&lt;=8.9),"A","")&amp;IF(AND($P281&gt;=8,$P281&lt;=8.4),"B+","")&amp;IF(AND($P281&gt;=7,$P281&lt;=7.9),"B","")&amp;IF(AND($P281&gt;=6.5,$P281&lt;=6.9),"C+","")&amp;IF(AND($P281&gt;=5.5,$P281&lt;=6.4),"C","")&amp;IF(AND($P281&gt;=5,$P281&lt;=5.4),"D+","")&amp;IF(AND($P281&gt;=4,$P281&lt;=4.9),"D","")&amp;IF(AND($P281&lt;4),"F","")</f>
        <v>C+</v>
      </c>
      <c r="R281" s="29" t="str">
        <f>IF($P281&lt;4,"Kém",IF(AND($P281&gt;=4,$P281&lt;=5.4),"Trung bình yếu",IF(AND($P281&gt;=5.5,$P281&lt;=6.9),"Trung bình",IF(AND($P281&gt;=7,$P281&lt;=8.4),"Khá",IF(AND($P281&gt;=8.5,$P281&lt;=10),"Giỏi","")))))</f>
        <v>Trung bình</v>
      </c>
      <c r="S281" s="30" t="str">
        <f>IF(OR($G281=0,$H281=0,$I281=0,$J281=0),"Không đủ ĐKDT",IF(AND(O281=0,P281&gt;=4),"Không đạt",IF(O281="V", "Vắng", IF(O281="DC", "Đình chỉ thi",IF(O281="H", "Vắng có phép","")))))</f>
        <v/>
      </c>
      <c r="T281" s="31" t="str">
        <f t="array" ref="T281">IFERROR(VLOOKUP($C281&amp;$U281,CHOOSE({1,2},Data!$A$2:$A$5146&amp;Data!$B$2:$B$5146,Data!$C$2:$C$5146),2,0),"")</f>
        <v>205-A3</v>
      </c>
      <c r="U281" s="72" t="s">
        <v>711</v>
      </c>
      <c r="V281" s="3" t="str">
        <f>IFERROR(LEFT($U281,LEN($U281)-3),"")</f>
        <v>ELE1319</v>
      </c>
      <c r="W281" s="3" t="str">
        <f>IFERROR(RIGHT($U281,2),"")</f>
        <v>01</v>
      </c>
      <c r="X281" s="53" t="str">
        <f>IF(S281="Không đủ ĐKDT","Học lại",IF(S281="Đình chỉ thi","Học lại",IF(AND(MID(F281,2,2)&lt;"12",S281="Vắng"),"Thi lại",IF(S281="Vắng có phép", "Thi lại",IF(AND((MID(F281,2,2)&lt;"12"),P281&lt;4.5),"Thi lại",IF(AND((MID(F281,2,2)&lt;"19"),P281&lt;4),"Học lại",IF(AND((MID(F281,2,2)&gt;"18"),P281&lt;4),"Thi lại",IF(AND(MID(F281,2,2)&gt;"18",O281=0),"Thi lại",IF(AND((MID(F281,2,2)&lt;"12"),O281=0),"Thi lại",IF(AND((MID(F281,2,2)&lt;"19"),(MID(F281,2,2)&gt;"11"),O281=0),"Học lại","Đạt"))))))))))</f>
        <v>Đạt</v>
      </c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</row>
    <row r="282" spans="1:39" ht="17.25" customHeight="1">
      <c r="A282" s="1">
        <v>273</v>
      </c>
      <c r="B282" s="21">
        <f>IF(LEN(C282=0),SUBTOTAL(3,$C$10:C282),"")</f>
        <v>273</v>
      </c>
      <c r="C282" s="22" t="s">
        <v>347</v>
      </c>
      <c r="D282" s="23" t="s">
        <v>3415</v>
      </c>
      <c r="E282" s="24" t="s">
        <v>3709</v>
      </c>
      <c r="F282" s="22" t="s">
        <v>3710</v>
      </c>
      <c r="G282" s="25" t="s">
        <v>27</v>
      </c>
      <c r="H282" s="25">
        <v>8</v>
      </c>
      <c r="I282" s="25" t="s">
        <v>27</v>
      </c>
      <c r="J282" s="25">
        <v>8.5</v>
      </c>
      <c r="K282" s="32"/>
      <c r="L282" s="32"/>
      <c r="M282" s="32"/>
      <c r="N282" s="90"/>
      <c r="O282" s="51">
        <v>6.5</v>
      </c>
      <c r="P282" s="27">
        <f>IF(O282="H","I",IF(OR(O282="DC",O282="C",O282="V"),0,ROUND(SUMPRODUCT(G282:O282,$G$9:$O$9)/100,1)))</f>
        <v>7</v>
      </c>
      <c r="Q282" s="28" t="str">
        <f>IF(AND($P282&gt;=9,$P282&lt;=10),"A+","")&amp;IF(AND($P282&gt;=8.5,$P282&lt;=8.9),"A","")&amp;IF(AND($P282&gt;=8,$P282&lt;=8.4),"B+","")&amp;IF(AND($P282&gt;=7,$P282&lt;=7.9),"B","")&amp;IF(AND($P282&gt;=6.5,$P282&lt;=6.9),"C+","")&amp;IF(AND($P282&gt;=5.5,$P282&lt;=6.4),"C","")&amp;IF(AND($P282&gt;=5,$P282&lt;=5.4),"D+","")&amp;IF(AND($P282&gt;=4,$P282&lt;=4.9),"D","")&amp;IF(AND($P282&lt;4),"F","")</f>
        <v>B</v>
      </c>
      <c r="R282" s="29" t="str">
        <f>IF($P282&lt;4,"Kém",IF(AND($P282&gt;=4,$P282&lt;=5.4),"Trung bình yếu",IF(AND($P282&gt;=5.5,$P282&lt;=6.9),"Trung bình",IF(AND($P282&gt;=7,$P282&lt;=8.4),"Khá",IF(AND($P282&gt;=8.5,$P282&lt;=10),"Giỏi","")))))</f>
        <v>Khá</v>
      </c>
      <c r="S282" s="30" t="str">
        <f>IF(OR($G282=0,$H282=0,$I282=0,$J282=0),"Không đủ ĐKDT",IF(AND(O282=0,P282&gt;=4),"Không đạt",IF(O282="V", "Vắng", IF(O282="DC", "Đình chỉ thi",IF(O282="H", "Vắng có phép","")))))</f>
        <v/>
      </c>
      <c r="T282" s="31" t="str">
        <f t="array" ref="T282">IFERROR(VLOOKUP($C282&amp;$U282,CHOOSE({1,2},Data!$A$2:$A$5146&amp;Data!$B$2:$B$5146,Data!$C$2:$C$5146),2,0),"")</f>
        <v>205-A3</v>
      </c>
      <c r="U282" s="72" t="s">
        <v>711</v>
      </c>
      <c r="V282" s="3" t="str">
        <f>IFERROR(LEFT($U282,LEN($U282)-3),"")</f>
        <v>ELE1319</v>
      </c>
      <c r="W282" s="3" t="str">
        <f>IFERROR(RIGHT($U282,2),"")</f>
        <v>01</v>
      </c>
      <c r="X282" s="53" t="str">
        <f>IF(S282="Không đủ ĐKDT","Học lại",IF(S282="Đình chỉ thi","Học lại",IF(AND(MID(F282,2,2)&lt;"12",S282="Vắng"),"Thi lại",IF(S282="Vắng có phép", "Thi lại",IF(AND((MID(F282,2,2)&lt;"12"),P282&lt;4.5),"Thi lại",IF(AND((MID(F282,2,2)&lt;"19"),P282&lt;4),"Học lại",IF(AND((MID(F282,2,2)&gt;"18"),P282&lt;4),"Thi lại",IF(AND(MID(F282,2,2)&gt;"18",O282=0),"Thi lại",IF(AND((MID(F282,2,2)&lt;"12"),O282=0),"Thi lại",IF(AND((MID(F282,2,2)&lt;"19"),(MID(F282,2,2)&gt;"11"),O282=0),"Học lại","Đạt"))))))))))</f>
        <v>Đạt</v>
      </c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</row>
    <row r="283" spans="1:39" ht="17.25" customHeight="1">
      <c r="A283" s="1">
        <v>274</v>
      </c>
      <c r="B283" s="21">
        <f>IF(LEN(C283=0),SUBTOTAL(3,$C$10:C283),"")</f>
        <v>274</v>
      </c>
      <c r="C283" s="22" t="s">
        <v>2257</v>
      </c>
      <c r="D283" s="23" t="s">
        <v>3553</v>
      </c>
      <c r="E283" s="24" t="s">
        <v>3711</v>
      </c>
      <c r="F283" s="22" t="s">
        <v>3683</v>
      </c>
      <c r="G283" s="25" t="s">
        <v>27</v>
      </c>
      <c r="H283" s="25">
        <v>8</v>
      </c>
      <c r="I283" s="25" t="s">
        <v>27</v>
      </c>
      <c r="J283" s="25">
        <v>7</v>
      </c>
      <c r="K283" s="32"/>
      <c r="L283" s="32"/>
      <c r="M283" s="32"/>
      <c r="N283" s="90"/>
      <c r="O283" s="51">
        <v>5</v>
      </c>
      <c r="P283" s="27">
        <f>IF(O283="H","I",IF(OR(O283="DC",O283="C",O283="V"),0,ROUND(SUMPRODUCT(G283:O283,$G$9:$O$9)/100,1)))</f>
        <v>5.8</v>
      </c>
      <c r="Q283" s="28" t="str">
        <f>IF(AND($P283&gt;=9,$P283&lt;=10),"A+","")&amp;IF(AND($P283&gt;=8.5,$P283&lt;=8.9),"A","")&amp;IF(AND($P283&gt;=8,$P283&lt;=8.4),"B+","")&amp;IF(AND($P283&gt;=7,$P283&lt;=7.9),"B","")&amp;IF(AND($P283&gt;=6.5,$P283&lt;=6.9),"C+","")&amp;IF(AND($P283&gt;=5.5,$P283&lt;=6.4),"C","")&amp;IF(AND($P283&gt;=5,$P283&lt;=5.4),"D+","")&amp;IF(AND($P283&gt;=4,$P283&lt;=4.9),"D","")&amp;IF(AND($P283&lt;4),"F","")</f>
        <v>C</v>
      </c>
      <c r="R283" s="29" t="str">
        <f>IF($P283&lt;4,"Kém",IF(AND($P283&gt;=4,$P283&lt;=5.4),"Trung bình yếu",IF(AND($P283&gt;=5.5,$P283&lt;=6.9),"Trung bình",IF(AND($P283&gt;=7,$P283&lt;=8.4),"Khá",IF(AND($P283&gt;=8.5,$P283&lt;=10),"Giỏi","")))))</f>
        <v>Trung bình</v>
      </c>
      <c r="S283" s="30" t="str">
        <f>IF(OR($G283=0,$H283=0,$I283=0,$J283=0),"Không đủ ĐKDT",IF(AND(O283=0,P283&gt;=4),"Không đạt",IF(O283="V", "Vắng", IF(O283="DC", "Đình chỉ thi",IF(O283="H", "Vắng có phép","")))))</f>
        <v/>
      </c>
      <c r="T283" s="31" t="str">
        <f t="array" ref="T283">IFERROR(VLOOKUP($C283&amp;$U283,CHOOSE({1,2},Data!$A$2:$A$5146&amp;Data!$B$2:$B$5146,Data!$C$2:$C$5146),2,0),"")</f>
        <v>205-A3</v>
      </c>
      <c r="U283" s="72" t="s">
        <v>711</v>
      </c>
      <c r="V283" s="3" t="str">
        <f>IFERROR(LEFT($U283,LEN($U283)-3),"")</f>
        <v>ELE1319</v>
      </c>
      <c r="W283" s="3" t="str">
        <f>IFERROR(RIGHT($U283,2),"")</f>
        <v>01</v>
      </c>
      <c r="X283" s="53" t="str">
        <f>IF(S283="Không đủ ĐKDT","Học lại",IF(S283="Đình chỉ thi","Học lại",IF(AND(MID(F283,2,2)&lt;"12",S283="Vắng"),"Thi lại",IF(S283="Vắng có phép", "Thi lại",IF(AND((MID(F283,2,2)&lt;"12"),P283&lt;4.5),"Thi lại",IF(AND((MID(F283,2,2)&lt;"19"),P283&lt;4),"Học lại",IF(AND((MID(F283,2,2)&gt;"18"),P283&lt;4),"Thi lại",IF(AND(MID(F283,2,2)&gt;"18",O283=0),"Thi lại",IF(AND((MID(F283,2,2)&lt;"12"),O283=0),"Thi lại",IF(AND((MID(F283,2,2)&lt;"19"),(MID(F283,2,2)&gt;"11"),O283=0),"Học lại","Đạt"))))))))))</f>
        <v>Đạt</v>
      </c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</row>
    <row r="284" spans="1:39" ht="17.25" customHeight="1">
      <c r="A284" s="1">
        <v>275</v>
      </c>
      <c r="B284" s="21">
        <f>IF(LEN(C284=0),SUBTOTAL(3,$C$10:C284),"")</f>
        <v>275</v>
      </c>
      <c r="C284" s="22" t="s">
        <v>1934</v>
      </c>
      <c r="D284" s="23" t="s">
        <v>3712</v>
      </c>
      <c r="E284" s="24" t="s">
        <v>3596</v>
      </c>
      <c r="F284" s="22" t="s">
        <v>3391</v>
      </c>
      <c r="G284" s="25" t="s">
        <v>27</v>
      </c>
      <c r="H284" s="25">
        <v>8.5</v>
      </c>
      <c r="I284" s="25" t="s">
        <v>27</v>
      </c>
      <c r="J284" s="25">
        <v>9</v>
      </c>
      <c r="K284" s="32"/>
      <c r="L284" s="32"/>
      <c r="M284" s="32"/>
      <c r="N284" s="90"/>
      <c r="O284" s="51">
        <v>6.5</v>
      </c>
      <c r="P284" s="27">
        <f>IF(O284="H","I",IF(OR(O284="DC",O284="C",O284="V"),0,ROUND(SUMPRODUCT(G284:O284,$G$9:$O$9)/100,1)))</f>
        <v>7.2</v>
      </c>
      <c r="Q284" s="28" t="str">
        <f>IF(AND($P284&gt;=9,$P284&lt;=10),"A+","")&amp;IF(AND($P284&gt;=8.5,$P284&lt;=8.9),"A","")&amp;IF(AND($P284&gt;=8,$P284&lt;=8.4),"B+","")&amp;IF(AND($P284&gt;=7,$P284&lt;=7.9),"B","")&amp;IF(AND($P284&gt;=6.5,$P284&lt;=6.9),"C+","")&amp;IF(AND($P284&gt;=5.5,$P284&lt;=6.4),"C","")&amp;IF(AND($P284&gt;=5,$P284&lt;=5.4),"D+","")&amp;IF(AND($P284&gt;=4,$P284&lt;=4.9),"D","")&amp;IF(AND($P284&lt;4),"F","")</f>
        <v>B</v>
      </c>
      <c r="R284" s="29" t="str">
        <f>IF($P284&lt;4,"Kém",IF(AND($P284&gt;=4,$P284&lt;=5.4),"Trung bình yếu",IF(AND($P284&gt;=5.5,$P284&lt;=6.9),"Trung bình",IF(AND($P284&gt;=7,$P284&lt;=8.4),"Khá",IF(AND($P284&gt;=8.5,$P284&lt;=10),"Giỏi","")))))</f>
        <v>Khá</v>
      </c>
      <c r="S284" s="30" t="str">
        <f>IF(OR($G284=0,$H284=0,$I284=0,$J284=0),"Không đủ ĐKDT",IF(AND(O284=0,P284&gt;=4),"Không đạt",IF(O284="V", "Vắng", IF(O284="DC", "Đình chỉ thi",IF(O284="H", "Vắng có phép","")))))</f>
        <v/>
      </c>
      <c r="T284" s="31" t="str">
        <f t="array" ref="T284">IFERROR(VLOOKUP($C284&amp;$U284,CHOOSE({1,2},Data!$A$2:$A$5146&amp;Data!$B$2:$B$5146,Data!$C$2:$C$5146),2,0),"")</f>
        <v>205-A3</v>
      </c>
      <c r="U284" s="72" t="s">
        <v>711</v>
      </c>
      <c r="V284" s="3" t="str">
        <f>IFERROR(LEFT($U284,LEN($U284)-3),"")</f>
        <v>ELE1319</v>
      </c>
      <c r="W284" s="3" t="str">
        <f>IFERROR(RIGHT($U284,2),"")</f>
        <v>01</v>
      </c>
      <c r="X284" s="53" t="str">
        <f>IF(S284="Không đủ ĐKDT","Học lại",IF(S284="Đình chỉ thi","Học lại",IF(AND(MID(F284,2,2)&lt;"12",S284="Vắng"),"Thi lại",IF(S284="Vắng có phép", "Thi lại",IF(AND((MID(F284,2,2)&lt;"12"),P284&lt;4.5),"Thi lại",IF(AND((MID(F284,2,2)&lt;"19"),P284&lt;4),"Học lại",IF(AND((MID(F284,2,2)&gt;"18"),P284&lt;4),"Thi lại",IF(AND(MID(F284,2,2)&gt;"18",O284=0),"Thi lại",IF(AND((MID(F284,2,2)&lt;"12"),O284=0),"Thi lại",IF(AND((MID(F284,2,2)&lt;"19"),(MID(F284,2,2)&gt;"11"),O284=0),"Học lại","Đạt"))))))))))</f>
        <v>Đạt</v>
      </c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</row>
    <row r="285" spans="1:39" ht="17.25" customHeight="1">
      <c r="A285" s="1">
        <v>276</v>
      </c>
      <c r="B285" s="21">
        <f>IF(LEN(C285=0),SUBTOTAL(3,$C$10:C285),"")</f>
        <v>276</v>
      </c>
      <c r="C285" s="22" t="s">
        <v>2140</v>
      </c>
      <c r="D285" s="23" t="s">
        <v>3713</v>
      </c>
      <c r="E285" s="24" t="s">
        <v>3714</v>
      </c>
      <c r="F285" s="22" t="s">
        <v>3463</v>
      </c>
      <c r="G285" s="25" t="s">
        <v>27</v>
      </c>
      <c r="H285" s="25">
        <v>0</v>
      </c>
      <c r="I285" s="25" t="s">
        <v>27</v>
      </c>
      <c r="J285" s="25">
        <v>0</v>
      </c>
      <c r="K285" s="32"/>
      <c r="L285" s="32"/>
      <c r="M285" s="32"/>
      <c r="N285" s="90"/>
      <c r="O285" s="51" t="s">
        <v>4016</v>
      </c>
      <c r="P285" s="27">
        <f>IF(O285="H","I",IF(OR(O285="DC",O285="C",O285="V"),0,ROUND(SUMPRODUCT(G285:O285,$G$9:$O$9)/100,1)))</f>
        <v>0</v>
      </c>
      <c r="Q285" s="28" t="str">
        <f>IF(AND($P285&gt;=9,$P285&lt;=10),"A+","")&amp;IF(AND($P285&gt;=8.5,$P285&lt;=8.9),"A","")&amp;IF(AND($P285&gt;=8,$P285&lt;=8.4),"B+","")&amp;IF(AND($P285&gt;=7,$P285&lt;=7.9),"B","")&amp;IF(AND($P285&gt;=6.5,$P285&lt;=6.9),"C+","")&amp;IF(AND($P285&gt;=5.5,$P285&lt;=6.4),"C","")&amp;IF(AND($P285&gt;=5,$P285&lt;=5.4),"D+","")&amp;IF(AND($P285&gt;=4,$P285&lt;=4.9),"D","")&amp;IF(AND($P285&lt;4),"F","")</f>
        <v>F</v>
      </c>
      <c r="R285" s="29" t="str">
        <f>IF($P285&lt;4,"Kém",IF(AND($P285&gt;=4,$P285&lt;=5.4),"Trung bình yếu",IF(AND($P285&gt;=5.5,$P285&lt;=6.9),"Trung bình",IF(AND($P285&gt;=7,$P285&lt;=8.4),"Khá",IF(AND($P285&gt;=8.5,$P285&lt;=10),"Giỏi","")))))</f>
        <v>Kém</v>
      </c>
      <c r="S285" s="30" t="str">
        <f>IF(OR($G285=0,$H285=0,$I285=0,$J285=0),"Không đủ ĐKDT",IF(AND(O285=0,P285&gt;=4),"Không đạt",IF(O285="V", "Vắng", IF(O285="DC", "Đình chỉ thi",IF(O285="H", "Vắng có phép","")))))</f>
        <v>Không đủ ĐKDT</v>
      </c>
      <c r="T285" s="31" t="str">
        <f t="array" ref="T285">IFERROR(VLOOKUP($C285&amp;$U285,CHOOSE({1,2},Data!$A$2:$A$5146&amp;Data!$B$2:$B$5146,Data!$C$2:$C$5146),2,0),"")</f>
        <v>205-A3</v>
      </c>
      <c r="U285" s="72" t="s">
        <v>711</v>
      </c>
      <c r="V285" s="3" t="str">
        <f>IFERROR(LEFT($U285,LEN($U285)-3),"")</f>
        <v>ELE1319</v>
      </c>
      <c r="W285" s="3" t="str">
        <f>IFERROR(RIGHT($U285,2),"")</f>
        <v>01</v>
      </c>
      <c r="X285" s="53" t="str">
        <f>IF(S285="Không đủ ĐKDT","Học lại",IF(S285="Đình chỉ thi","Học lại",IF(AND(MID(F285,2,2)&lt;"12",S285="Vắng"),"Thi lại",IF(S285="Vắng có phép", "Thi lại",IF(AND((MID(F285,2,2)&lt;"12"),P285&lt;4.5),"Thi lại",IF(AND((MID(F285,2,2)&lt;"19"),P285&lt;4),"Học lại",IF(AND((MID(F285,2,2)&gt;"18"),P285&lt;4),"Thi lại",IF(AND(MID(F285,2,2)&gt;"18",O285=0),"Thi lại",IF(AND((MID(F285,2,2)&lt;"12"),O285=0),"Thi lại",IF(AND((MID(F285,2,2)&lt;"19"),(MID(F285,2,2)&gt;"11"),O285=0),"Học lại","Đạt"))))))))))</f>
        <v>Học lại</v>
      </c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</row>
    <row r="286" spans="1:39" ht="17.25" customHeight="1">
      <c r="A286" s="1">
        <v>277</v>
      </c>
      <c r="B286" s="21">
        <f>IF(LEN(C286=0),SUBTOTAL(3,$C$10:C286),"")</f>
        <v>277</v>
      </c>
      <c r="C286" s="22" t="s">
        <v>368</v>
      </c>
      <c r="D286" s="23" t="s">
        <v>3715</v>
      </c>
      <c r="E286" s="24" t="s">
        <v>3597</v>
      </c>
      <c r="F286" s="22" t="s">
        <v>3716</v>
      </c>
      <c r="G286" s="25" t="s">
        <v>27</v>
      </c>
      <c r="H286" s="25">
        <v>8.5</v>
      </c>
      <c r="I286" s="25" t="s">
        <v>27</v>
      </c>
      <c r="J286" s="25">
        <v>4</v>
      </c>
      <c r="K286" s="32"/>
      <c r="L286" s="32"/>
      <c r="M286" s="32"/>
      <c r="N286" s="90"/>
      <c r="O286" s="51">
        <v>5</v>
      </c>
      <c r="P286" s="27">
        <f>IF(O286="H","I",IF(OR(O286="DC",O286="C",O286="V"),0,ROUND(SUMPRODUCT(G286:O286,$G$9:$O$9)/100,1)))</f>
        <v>5.6</v>
      </c>
      <c r="Q286" s="28" t="str">
        <f>IF(AND($P286&gt;=9,$P286&lt;=10),"A+","")&amp;IF(AND($P286&gt;=8.5,$P286&lt;=8.9),"A","")&amp;IF(AND($P286&gt;=8,$P286&lt;=8.4),"B+","")&amp;IF(AND($P286&gt;=7,$P286&lt;=7.9),"B","")&amp;IF(AND($P286&gt;=6.5,$P286&lt;=6.9),"C+","")&amp;IF(AND($P286&gt;=5.5,$P286&lt;=6.4),"C","")&amp;IF(AND($P286&gt;=5,$P286&lt;=5.4),"D+","")&amp;IF(AND($P286&gt;=4,$P286&lt;=4.9),"D","")&amp;IF(AND($P286&lt;4),"F","")</f>
        <v>C</v>
      </c>
      <c r="R286" s="29" t="str">
        <f>IF($P286&lt;4,"Kém",IF(AND($P286&gt;=4,$P286&lt;=5.4),"Trung bình yếu",IF(AND($P286&gt;=5.5,$P286&lt;=6.9),"Trung bình",IF(AND($P286&gt;=7,$P286&lt;=8.4),"Khá",IF(AND($P286&gt;=8.5,$P286&lt;=10),"Giỏi","")))))</f>
        <v>Trung bình</v>
      </c>
      <c r="S286" s="30" t="str">
        <f>IF(OR($G286=0,$H286=0,$I286=0,$J286=0),"Không đủ ĐKDT",IF(AND(O286=0,P286&gt;=4),"Không đạt",IF(O286="V", "Vắng", IF(O286="DC", "Đình chỉ thi",IF(O286="H", "Vắng có phép","")))))</f>
        <v/>
      </c>
      <c r="T286" s="31" t="str">
        <f t="array" ref="T286">IFERROR(VLOOKUP($C286&amp;$U286,CHOOSE({1,2},Data!$A$2:$A$5146&amp;Data!$B$2:$B$5146,Data!$C$2:$C$5146),2,0),"")</f>
        <v>205-A3</v>
      </c>
      <c r="U286" s="72" t="s">
        <v>711</v>
      </c>
      <c r="V286" s="3" t="str">
        <f>IFERROR(LEFT($U286,LEN($U286)-3),"")</f>
        <v>ELE1319</v>
      </c>
      <c r="W286" s="3" t="str">
        <f>IFERROR(RIGHT($U286,2),"")</f>
        <v>01</v>
      </c>
      <c r="X286" s="53" t="str">
        <f>IF(S286="Không đủ ĐKDT","Học lại",IF(S286="Đình chỉ thi","Học lại",IF(AND(MID(F286,2,2)&lt;"12",S286="Vắng"),"Thi lại",IF(S286="Vắng có phép", "Thi lại",IF(AND((MID(F286,2,2)&lt;"12"),P286&lt;4.5),"Thi lại",IF(AND((MID(F286,2,2)&lt;"19"),P286&lt;4),"Học lại",IF(AND((MID(F286,2,2)&gt;"18"),P286&lt;4),"Thi lại",IF(AND(MID(F286,2,2)&gt;"18",O286=0),"Thi lại",IF(AND((MID(F286,2,2)&lt;"12"),O286=0),"Thi lại",IF(AND((MID(F286,2,2)&lt;"19"),(MID(F286,2,2)&gt;"11"),O286=0),"Học lại","Đạt"))))))))))</f>
        <v>Đạt</v>
      </c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</row>
    <row r="287" spans="1:39" ht="17.25" customHeight="1">
      <c r="A287" s="1">
        <v>278</v>
      </c>
      <c r="B287" s="21">
        <f>IF(LEN(C287=0),SUBTOTAL(3,$C$10:C287),"")</f>
        <v>278</v>
      </c>
      <c r="C287" s="22" t="s">
        <v>2165</v>
      </c>
      <c r="D287" s="23" t="s">
        <v>3560</v>
      </c>
      <c r="E287" s="24" t="s">
        <v>3597</v>
      </c>
      <c r="F287" s="22" t="s">
        <v>3667</v>
      </c>
      <c r="G287" s="25" t="s">
        <v>27</v>
      </c>
      <c r="H287" s="25">
        <v>9</v>
      </c>
      <c r="I287" s="25" t="s">
        <v>27</v>
      </c>
      <c r="J287" s="25">
        <v>7</v>
      </c>
      <c r="K287" s="32"/>
      <c r="L287" s="32"/>
      <c r="M287" s="32"/>
      <c r="N287" s="90"/>
      <c r="O287" s="51">
        <v>6.5</v>
      </c>
      <c r="P287" s="27">
        <f>IF(O287="H","I",IF(OR(O287="DC",O287="C",O287="V"),0,ROUND(SUMPRODUCT(G287:O287,$G$9:$O$9)/100,1)))</f>
        <v>7.1</v>
      </c>
      <c r="Q287" s="28" t="str">
        <f>IF(AND($P287&gt;=9,$P287&lt;=10),"A+","")&amp;IF(AND($P287&gt;=8.5,$P287&lt;=8.9),"A","")&amp;IF(AND($P287&gt;=8,$P287&lt;=8.4),"B+","")&amp;IF(AND($P287&gt;=7,$P287&lt;=7.9),"B","")&amp;IF(AND($P287&gt;=6.5,$P287&lt;=6.9),"C+","")&amp;IF(AND($P287&gt;=5.5,$P287&lt;=6.4),"C","")&amp;IF(AND($P287&gt;=5,$P287&lt;=5.4),"D+","")&amp;IF(AND($P287&gt;=4,$P287&lt;=4.9),"D","")&amp;IF(AND($P287&lt;4),"F","")</f>
        <v>B</v>
      </c>
      <c r="R287" s="29" t="str">
        <f>IF($P287&lt;4,"Kém",IF(AND($P287&gt;=4,$P287&lt;=5.4),"Trung bình yếu",IF(AND($P287&gt;=5.5,$P287&lt;=6.9),"Trung bình",IF(AND($P287&gt;=7,$P287&lt;=8.4),"Khá",IF(AND($P287&gt;=8.5,$P287&lt;=10),"Giỏi","")))))</f>
        <v>Khá</v>
      </c>
      <c r="S287" s="30" t="str">
        <f>IF(OR($G287=0,$H287=0,$I287=0,$J287=0),"Không đủ ĐKDT",IF(AND(O287=0,P287&gt;=4),"Không đạt",IF(O287="V", "Vắng", IF(O287="DC", "Đình chỉ thi",IF(O287="H", "Vắng có phép","")))))</f>
        <v/>
      </c>
      <c r="T287" s="31" t="str">
        <f t="array" ref="T287">IFERROR(VLOOKUP($C287&amp;$U287,CHOOSE({1,2},Data!$A$2:$A$5146&amp;Data!$B$2:$B$5146,Data!$C$2:$C$5146),2,0),"")</f>
        <v>205-A3</v>
      </c>
      <c r="U287" s="72" t="s">
        <v>711</v>
      </c>
      <c r="V287" s="3" t="str">
        <f>IFERROR(LEFT($U287,LEN($U287)-3),"")</f>
        <v>ELE1319</v>
      </c>
      <c r="W287" s="3" t="str">
        <f>IFERROR(RIGHT($U287,2),"")</f>
        <v>01</v>
      </c>
      <c r="X287" s="53" t="str">
        <f>IF(S287="Không đủ ĐKDT","Học lại",IF(S287="Đình chỉ thi","Học lại",IF(AND(MID(F287,2,2)&lt;"12",S287="Vắng"),"Thi lại",IF(S287="Vắng có phép", "Thi lại",IF(AND((MID(F287,2,2)&lt;"12"),P287&lt;4.5),"Thi lại",IF(AND((MID(F287,2,2)&lt;"19"),P287&lt;4),"Học lại",IF(AND((MID(F287,2,2)&gt;"18"),P287&lt;4),"Thi lại",IF(AND(MID(F287,2,2)&gt;"18",O287=0),"Thi lại",IF(AND((MID(F287,2,2)&lt;"12"),O287=0),"Thi lại",IF(AND((MID(F287,2,2)&lt;"19"),(MID(F287,2,2)&gt;"11"),O287=0),"Học lại","Đạt"))))))))))</f>
        <v>Đạt</v>
      </c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</row>
    <row r="288" spans="1:39" ht="17.25" customHeight="1">
      <c r="A288" s="1">
        <v>279</v>
      </c>
      <c r="B288" s="21">
        <f>IF(LEN(C288=0),SUBTOTAL(3,$C$10:C288),"")</f>
        <v>279</v>
      </c>
      <c r="C288" s="22" t="s">
        <v>674</v>
      </c>
      <c r="D288" s="23" t="s">
        <v>3717</v>
      </c>
      <c r="E288" s="24" t="s">
        <v>3467</v>
      </c>
      <c r="F288" s="22" t="s">
        <v>3505</v>
      </c>
      <c r="G288" s="25" t="s">
        <v>27</v>
      </c>
      <c r="H288" s="25">
        <v>8</v>
      </c>
      <c r="I288" s="25" t="s">
        <v>27</v>
      </c>
      <c r="J288" s="25">
        <v>4</v>
      </c>
      <c r="K288" s="32"/>
      <c r="L288" s="32"/>
      <c r="M288" s="32"/>
      <c r="N288" s="90"/>
      <c r="O288" s="51">
        <v>8</v>
      </c>
      <c r="P288" s="27">
        <f>IF(O288="H","I",IF(OR(O288="DC",O288="C",O288="V"),0,ROUND(SUMPRODUCT(G288:O288,$G$9:$O$9)/100,1)))</f>
        <v>7.6</v>
      </c>
      <c r="Q288" s="28" t="str">
        <f>IF(AND($P288&gt;=9,$P288&lt;=10),"A+","")&amp;IF(AND($P288&gt;=8.5,$P288&lt;=8.9),"A","")&amp;IF(AND($P288&gt;=8,$P288&lt;=8.4),"B+","")&amp;IF(AND($P288&gt;=7,$P288&lt;=7.9),"B","")&amp;IF(AND($P288&gt;=6.5,$P288&lt;=6.9),"C+","")&amp;IF(AND($P288&gt;=5.5,$P288&lt;=6.4),"C","")&amp;IF(AND($P288&gt;=5,$P288&lt;=5.4),"D+","")&amp;IF(AND($P288&gt;=4,$P288&lt;=4.9),"D","")&amp;IF(AND($P288&lt;4),"F","")</f>
        <v>B</v>
      </c>
      <c r="R288" s="29" t="str">
        <f>IF($P288&lt;4,"Kém",IF(AND($P288&gt;=4,$P288&lt;=5.4),"Trung bình yếu",IF(AND($P288&gt;=5.5,$P288&lt;=6.9),"Trung bình",IF(AND($P288&gt;=7,$P288&lt;=8.4),"Khá",IF(AND($P288&gt;=8.5,$P288&lt;=10),"Giỏi","")))))</f>
        <v>Khá</v>
      </c>
      <c r="S288" s="30" t="str">
        <f>IF(OR($G288=0,$H288=0,$I288=0,$J288=0),"Không đủ ĐKDT",IF(AND(O288=0,P288&gt;=4),"Không đạt",IF(O288="V", "Vắng", IF(O288="DC", "Đình chỉ thi",IF(O288="H", "Vắng có phép","")))))</f>
        <v/>
      </c>
      <c r="T288" s="31" t="str">
        <f t="array" ref="T288">IFERROR(VLOOKUP($C288&amp;$U288,CHOOSE({1,2},Data!$A$2:$A$5146&amp;Data!$B$2:$B$5146,Data!$C$2:$C$5146),2,0),"")</f>
        <v>205-A3</v>
      </c>
      <c r="U288" s="72" t="s">
        <v>711</v>
      </c>
      <c r="V288" s="3" t="str">
        <f>IFERROR(LEFT($U288,LEN($U288)-3),"")</f>
        <v>ELE1319</v>
      </c>
      <c r="W288" s="3" t="str">
        <f>IFERROR(RIGHT($U288,2),"")</f>
        <v>01</v>
      </c>
      <c r="X288" s="53" t="str">
        <f>IF(S288="Không đủ ĐKDT","Học lại",IF(S288="Đình chỉ thi","Học lại",IF(AND(MID(F288,2,2)&lt;"12",S288="Vắng"),"Thi lại",IF(S288="Vắng có phép", "Thi lại",IF(AND((MID(F288,2,2)&lt;"12"),P288&lt;4.5),"Thi lại",IF(AND((MID(F288,2,2)&lt;"19"),P288&lt;4),"Học lại",IF(AND((MID(F288,2,2)&gt;"18"),P288&lt;4),"Thi lại",IF(AND(MID(F288,2,2)&gt;"18",O288=0),"Thi lại",IF(AND((MID(F288,2,2)&lt;"12"),O288=0),"Thi lại",IF(AND((MID(F288,2,2)&lt;"19"),(MID(F288,2,2)&gt;"11"),O288=0),"Học lại","Đạt"))))))))))</f>
        <v>Đạt</v>
      </c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</row>
    <row r="289" spans="1:39" ht="17.25" customHeight="1">
      <c r="A289" s="1">
        <v>280</v>
      </c>
      <c r="B289" s="21">
        <f>IF(LEN(C289=0),SUBTOTAL(3,$C$10:C289),"")</f>
        <v>280</v>
      </c>
      <c r="C289" s="22" t="s">
        <v>2129</v>
      </c>
      <c r="D289" s="23" t="s">
        <v>3718</v>
      </c>
      <c r="E289" s="24" t="s">
        <v>3599</v>
      </c>
      <c r="F289" s="22" t="s">
        <v>3463</v>
      </c>
      <c r="G289" s="25" t="s">
        <v>27</v>
      </c>
      <c r="H289" s="25">
        <v>7</v>
      </c>
      <c r="I289" s="25" t="s">
        <v>27</v>
      </c>
      <c r="J289" s="25">
        <v>4</v>
      </c>
      <c r="K289" s="32"/>
      <c r="L289" s="32"/>
      <c r="M289" s="32"/>
      <c r="N289" s="90"/>
      <c r="O289" s="51" t="s">
        <v>4017</v>
      </c>
      <c r="P289" s="27">
        <f>IF(O289="H","I",IF(OR(O289="DC",O289="C",O289="V"),0,ROUND(SUMPRODUCT(G289:O289,$G$9:$O$9)/100,1)))</f>
        <v>0</v>
      </c>
      <c r="Q289" s="28" t="str">
        <f>IF(AND($P289&gt;=9,$P289&lt;=10),"A+","")&amp;IF(AND($P289&gt;=8.5,$P289&lt;=8.9),"A","")&amp;IF(AND($P289&gt;=8,$P289&lt;=8.4),"B+","")&amp;IF(AND($P289&gt;=7,$P289&lt;=7.9),"B","")&amp;IF(AND($P289&gt;=6.5,$P289&lt;=6.9),"C+","")&amp;IF(AND($P289&gt;=5.5,$P289&lt;=6.4),"C","")&amp;IF(AND($P289&gt;=5,$P289&lt;=5.4),"D+","")&amp;IF(AND($P289&gt;=4,$P289&lt;=4.9),"D","")&amp;IF(AND($P289&lt;4),"F","")</f>
        <v>F</v>
      </c>
      <c r="R289" s="29" t="str">
        <f>IF($P289&lt;4,"Kém",IF(AND($P289&gt;=4,$P289&lt;=5.4),"Trung bình yếu",IF(AND($P289&gt;=5.5,$P289&lt;=6.9),"Trung bình",IF(AND($P289&gt;=7,$P289&lt;=8.4),"Khá",IF(AND($P289&gt;=8.5,$P289&lt;=10),"Giỏi","")))))</f>
        <v>Kém</v>
      </c>
      <c r="S289" s="30" t="str">
        <f>IF(OR($G289=0,$H289=0,$I289=0,$J289=0),"Không đủ ĐKDT",IF(AND(O289=0,P289&gt;=4),"Không đạt",IF(O289="V", "Vắng", IF(O289="DC", "Đình chỉ thi",IF(O289="H", "Vắng có phép","")))))</f>
        <v>Vắng</v>
      </c>
      <c r="T289" s="31" t="str">
        <f t="array" ref="T289">IFERROR(VLOOKUP($C289&amp;$U289,CHOOSE({1,2},Data!$A$2:$A$5146&amp;Data!$B$2:$B$5146,Data!$C$2:$C$5146),2,0),"")</f>
        <v>205-A3</v>
      </c>
      <c r="U289" s="72" t="s">
        <v>711</v>
      </c>
      <c r="V289" s="3" t="str">
        <f>IFERROR(LEFT($U289,LEN($U289)-3),"")</f>
        <v>ELE1319</v>
      </c>
      <c r="W289" s="3" t="str">
        <f>IFERROR(RIGHT($U289,2),"")</f>
        <v>01</v>
      </c>
      <c r="X289" s="53" t="str">
        <f>IF(S289="Không đủ ĐKDT","Học lại",IF(S289="Đình chỉ thi","Học lại",IF(AND(MID(F289,2,2)&lt;"12",S289="Vắng"),"Thi lại",IF(S289="Vắng có phép", "Thi lại",IF(AND((MID(F289,2,2)&lt;"12"),P289&lt;4.5),"Thi lại",IF(AND((MID(F289,2,2)&lt;"19"),P289&lt;4),"Học lại",IF(AND((MID(F289,2,2)&gt;"18"),P289&lt;4),"Thi lại",IF(AND(MID(F289,2,2)&gt;"18",O289=0),"Thi lại",IF(AND((MID(F289,2,2)&lt;"12"),O289=0),"Thi lại",IF(AND((MID(F289,2,2)&lt;"19"),(MID(F289,2,2)&gt;"11"),O289=0),"Học lại","Đạt"))))))))))</f>
        <v>Học lại</v>
      </c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</row>
    <row r="290" spans="1:39" ht="17.25" customHeight="1">
      <c r="A290" s="1">
        <v>281</v>
      </c>
      <c r="B290" s="21">
        <f>IF(LEN(C290=0),SUBTOTAL(3,$C$10:C290),"")</f>
        <v>281</v>
      </c>
      <c r="C290" s="22" t="s">
        <v>338</v>
      </c>
      <c r="D290" s="23" t="s">
        <v>3510</v>
      </c>
      <c r="E290" s="24" t="s">
        <v>3471</v>
      </c>
      <c r="F290" s="22" t="s">
        <v>3719</v>
      </c>
      <c r="G290" s="25" t="s">
        <v>27</v>
      </c>
      <c r="H290" s="25">
        <v>9</v>
      </c>
      <c r="I290" s="25" t="s">
        <v>27</v>
      </c>
      <c r="J290" s="25">
        <v>6.5</v>
      </c>
      <c r="K290" s="32"/>
      <c r="L290" s="32"/>
      <c r="M290" s="32"/>
      <c r="N290" s="90"/>
      <c r="O290" s="51">
        <v>5.5</v>
      </c>
      <c r="P290" s="27">
        <f>IF(O290="H","I",IF(OR(O290="DC",O290="C",O290="V"),0,ROUND(SUMPRODUCT(G290:O290,$G$9:$O$9)/100,1)))</f>
        <v>6.3</v>
      </c>
      <c r="Q290" s="28" t="str">
        <f>IF(AND($P290&gt;=9,$P290&lt;=10),"A+","")&amp;IF(AND($P290&gt;=8.5,$P290&lt;=8.9),"A","")&amp;IF(AND($P290&gt;=8,$P290&lt;=8.4),"B+","")&amp;IF(AND($P290&gt;=7,$P290&lt;=7.9),"B","")&amp;IF(AND($P290&gt;=6.5,$P290&lt;=6.9),"C+","")&amp;IF(AND($P290&gt;=5.5,$P290&lt;=6.4),"C","")&amp;IF(AND($P290&gt;=5,$P290&lt;=5.4),"D+","")&amp;IF(AND($P290&gt;=4,$P290&lt;=4.9),"D","")&amp;IF(AND($P290&lt;4),"F","")</f>
        <v>C</v>
      </c>
      <c r="R290" s="29" t="str">
        <f>IF($P290&lt;4,"Kém",IF(AND($P290&gt;=4,$P290&lt;=5.4),"Trung bình yếu",IF(AND($P290&gt;=5.5,$P290&lt;=6.9),"Trung bình",IF(AND($P290&gt;=7,$P290&lt;=8.4),"Khá",IF(AND($P290&gt;=8.5,$P290&lt;=10),"Giỏi","")))))</f>
        <v>Trung bình</v>
      </c>
      <c r="S290" s="30" t="str">
        <f>IF(OR($G290=0,$H290=0,$I290=0,$J290=0),"Không đủ ĐKDT",IF(AND(O290=0,P290&gt;=4),"Không đạt",IF(O290="V", "Vắng", IF(O290="DC", "Đình chỉ thi",IF(O290="H", "Vắng có phép","")))))</f>
        <v/>
      </c>
      <c r="T290" s="31" t="str">
        <f t="array" ref="T290">IFERROR(VLOOKUP($C290&amp;$U290,CHOOSE({1,2},Data!$A$2:$A$5146&amp;Data!$B$2:$B$5146,Data!$C$2:$C$5146),2,0),"")</f>
        <v>205-A3</v>
      </c>
      <c r="U290" s="72" t="s">
        <v>711</v>
      </c>
      <c r="V290" s="3" t="str">
        <f>IFERROR(LEFT($U290,LEN($U290)-3),"")</f>
        <v>ELE1319</v>
      </c>
      <c r="W290" s="3" t="str">
        <f>IFERROR(RIGHT($U290,2),"")</f>
        <v>01</v>
      </c>
      <c r="X290" s="53" t="str">
        <f>IF(S290="Không đủ ĐKDT","Học lại",IF(S290="Đình chỉ thi","Học lại",IF(AND(MID(F290,2,2)&lt;"12",S290="Vắng"),"Thi lại",IF(S290="Vắng có phép", "Thi lại",IF(AND((MID(F290,2,2)&lt;"12"),P290&lt;4.5),"Thi lại",IF(AND((MID(F290,2,2)&lt;"19"),P290&lt;4),"Học lại",IF(AND((MID(F290,2,2)&gt;"18"),P290&lt;4),"Thi lại",IF(AND(MID(F290,2,2)&gt;"18",O290=0),"Thi lại",IF(AND((MID(F290,2,2)&lt;"12"),O290=0),"Thi lại",IF(AND((MID(F290,2,2)&lt;"19"),(MID(F290,2,2)&gt;"11"),O290=0),"Học lại","Đạt"))))))))))</f>
        <v>Đạt</v>
      </c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</row>
    <row r="291" spans="1:39" ht="17.25" customHeight="1">
      <c r="A291" s="1">
        <v>282</v>
      </c>
      <c r="B291" s="21">
        <f>IF(LEN(C291=0),SUBTOTAL(3,$C$10:C291),"")</f>
        <v>282</v>
      </c>
      <c r="C291" s="22" t="s">
        <v>2443</v>
      </c>
      <c r="D291" s="23" t="s">
        <v>3706</v>
      </c>
      <c r="E291" s="24" t="s">
        <v>3562</v>
      </c>
      <c r="F291" s="22" t="s">
        <v>3372</v>
      </c>
      <c r="G291" s="25" t="s">
        <v>27</v>
      </c>
      <c r="H291" s="25">
        <v>10</v>
      </c>
      <c r="I291" s="25" t="s">
        <v>27</v>
      </c>
      <c r="J291" s="25">
        <v>8.5</v>
      </c>
      <c r="K291" s="32"/>
      <c r="L291" s="32"/>
      <c r="M291" s="32"/>
      <c r="N291" s="90"/>
      <c r="O291" s="51">
        <v>10</v>
      </c>
      <c r="P291" s="27">
        <f>IF(O291="H","I",IF(OR(O291="DC",O291="C",O291="V"),0,ROUND(SUMPRODUCT(G291:O291,$G$9:$O$9)/100,1)))</f>
        <v>9.9</v>
      </c>
      <c r="Q291" s="28" t="str">
        <f>IF(AND($P291&gt;=9,$P291&lt;=10),"A+","")&amp;IF(AND($P291&gt;=8.5,$P291&lt;=8.9),"A","")&amp;IF(AND($P291&gt;=8,$P291&lt;=8.4),"B+","")&amp;IF(AND($P291&gt;=7,$P291&lt;=7.9),"B","")&amp;IF(AND($P291&gt;=6.5,$P291&lt;=6.9),"C+","")&amp;IF(AND($P291&gt;=5.5,$P291&lt;=6.4),"C","")&amp;IF(AND($P291&gt;=5,$P291&lt;=5.4),"D+","")&amp;IF(AND($P291&gt;=4,$P291&lt;=4.9),"D","")&amp;IF(AND($P291&lt;4),"F","")</f>
        <v>A+</v>
      </c>
      <c r="R291" s="29" t="str">
        <f>IF($P291&lt;4,"Kém",IF(AND($P291&gt;=4,$P291&lt;=5.4),"Trung bình yếu",IF(AND($P291&gt;=5.5,$P291&lt;=6.9),"Trung bình",IF(AND($P291&gt;=7,$P291&lt;=8.4),"Khá",IF(AND($P291&gt;=8.5,$P291&lt;=10),"Giỏi","")))))</f>
        <v>Giỏi</v>
      </c>
      <c r="S291" s="30" t="str">
        <f>IF(OR($G291=0,$H291=0,$I291=0,$J291=0),"Không đủ ĐKDT",IF(AND(O291=0,P291&gt;=4),"Không đạt",IF(O291="V", "Vắng", IF(O291="DC", "Đình chỉ thi",IF(O291="H", "Vắng có phép","")))))</f>
        <v/>
      </c>
      <c r="T291" s="31" t="str">
        <f t="array" ref="T291">IFERROR(VLOOKUP($C291&amp;$U291,CHOOSE({1,2},Data!$A$2:$A$5146&amp;Data!$B$2:$B$5146,Data!$C$2:$C$5146),2,0),"")</f>
        <v>205-A3</v>
      </c>
      <c r="U291" s="72" t="s">
        <v>711</v>
      </c>
      <c r="V291" s="3" t="str">
        <f>IFERROR(LEFT($U291,LEN($U291)-3),"")</f>
        <v>ELE1319</v>
      </c>
      <c r="W291" s="3" t="str">
        <f>IFERROR(RIGHT($U291,2),"")</f>
        <v>01</v>
      </c>
      <c r="X291" s="53" t="str">
        <f>IF(S291="Không đủ ĐKDT","Học lại",IF(S291="Đình chỉ thi","Học lại",IF(AND(MID(F291,2,2)&lt;"12",S291="Vắng"),"Thi lại",IF(S291="Vắng có phép", "Thi lại",IF(AND((MID(F291,2,2)&lt;"12"),P291&lt;4.5),"Thi lại",IF(AND((MID(F291,2,2)&lt;"19"),P291&lt;4),"Học lại",IF(AND((MID(F291,2,2)&gt;"18"),P291&lt;4),"Thi lại",IF(AND(MID(F291,2,2)&gt;"18",O291=0),"Thi lại",IF(AND((MID(F291,2,2)&lt;"12"),O291=0),"Thi lại",IF(AND((MID(F291,2,2)&lt;"19"),(MID(F291,2,2)&gt;"11"),O291=0),"Học lại","Đạt"))))))))))</f>
        <v>Đạt</v>
      </c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</row>
    <row r="292" spans="1:39" ht="17.25" customHeight="1">
      <c r="A292" s="1">
        <v>283</v>
      </c>
      <c r="B292" s="21">
        <f>IF(LEN(C292=0),SUBTOTAL(3,$C$10:C292),"")</f>
        <v>283</v>
      </c>
      <c r="C292" s="22" t="s">
        <v>2331</v>
      </c>
      <c r="D292" s="23" t="s">
        <v>3430</v>
      </c>
      <c r="E292" s="24" t="s">
        <v>3474</v>
      </c>
      <c r="F292" s="22" t="s">
        <v>3391</v>
      </c>
      <c r="G292" s="25" t="s">
        <v>27</v>
      </c>
      <c r="H292" s="25">
        <v>10</v>
      </c>
      <c r="I292" s="25" t="s">
        <v>27</v>
      </c>
      <c r="J292" s="25">
        <v>8.5</v>
      </c>
      <c r="K292" s="32"/>
      <c r="L292" s="32"/>
      <c r="M292" s="32"/>
      <c r="N292" s="90"/>
      <c r="O292" s="51">
        <v>8.5</v>
      </c>
      <c r="P292" s="27">
        <f>IF(O292="H","I",IF(OR(O292="DC",O292="C",O292="V"),0,ROUND(SUMPRODUCT(G292:O292,$G$9:$O$9)/100,1)))</f>
        <v>8.8000000000000007</v>
      </c>
      <c r="Q292" s="28" t="str">
        <f>IF(AND($P292&gt;=9,$P292&lt;=10),"A+","")&amp;IF(AND($P292&gt;=8.5,$P292&lt;=8.9),"A","")&amp;IF(AND($P292&gt;=8,$P292&lt;=8.4),"B+","")&amp;IF(AND($P292&gt;=7,$P292&lt;=7.9),"B","")&amp;IF(AND($P292&gt;=6.5,$P292&lt;=6.9),"C+","")&amp;IF(AND($P292&gt;=5.5,$P292&lt;=6.4),"C","")&amp;IF(AND($P292&gt;=5,$P292&lt;=5.4),"D+","")&amp;IF(AND($P292&gt;=4,$P292&lt;=4.9),"D","")&amp;IF(AND($P292&lt;4),"F","")</f>
        <v>A</v>
      </c>
      <c r="R292" s="29" t="str">
        <f>IF($P292&lt;4,"Kém",IF(AND($P292&gt;=4,$P292&lt;=5.4),"Trung bình yếu",IF(AND($P292&gt;=5.5,$P292&lt;=6.9),"Trung bình",IF(AND($P292&gt;=7,$P292&lt;=8.4),"Khá",IF(AND($P292&gt;=8.5,$P292&lt;=10),"Giỏi","")))))</f>
        <v>Giỏi</v>
      </c>
      <c r="S292" s="30" t="str">
        <f>IF(OR($G292=0,$H292=0,$I292=0,$J292=0),"Không đủ ĐKDT",IF(AND(O292=0,P292&gt;=4),"Không đạt",IF(O292="V", "Vắng", IF(O292="DC", "Đình chỉ thi",IF(O292="H", "Vắng có phép","")))))</f>
        <v/>
      </c>
      <c r="T292" s="31" t="str">
        <f t="array" ref="T292">IFERROR(VLOOKUP($C292&amp;$U292,CHOOSE({1,2},Data!$A$2:$A$5146&amp;Data!$B$2:$B$5146,Data!$C$2:$C$5146),2,0),"")</f>
        <v>205-A3</v>
      </c>
      <c r="U292" s="72" t="s">
        <v>711</v>
      </c>
      <c r="V292" s="3" t="str">
        <f>IFERROR(LEFT($U292,LEN($U292)-3),"")</f>
        <v>ELE1319</v>
      </c>
      <c r="W292" s="3" t="str">
        <f>IFERROR(RIGHT($U292,2),"")</f>
        <v>01</v>
      </c>
      <c r="X292" s="53" t="str">
        <f>IF(S292="Không đủ ĐKDT","Học lại",IF(S292="Đình chỉ thi","Học lại",IF(AND(MID(F292,2,2)&lt;"12",S292="Vắng"),"Thi lại",IF(S292="Vắng có phép", "Thi lại",IF(AND((MID(F292,2,2)&lt;"12"),P292&lt;4.5),"Thi lại",IF(AND((MID(F292,2,2)&lt;"19"),P292&lt;4),"Học lại",IF(AND((MID(F292,2,2)&gt;"18"),P292&lt;4),"Thi lại",IF(AND(MID(F292,2,2)&gt;"18",O292=0),"Thi lại",IF(AND((MID(F292,2,2)&lt;"12"),O292=0),"Thi lại",IF(AND((MID(F292,2,2)&lt;"19"),(MID(F292,2,2)&gt;"11"),O292=0),"Học lại","Đạt"))))))))))</f>
        <v>Đạt</v>
      </c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</row>
    <row r="293" spans="1:39" ht="17.25" customHeight="1">
      <c r="A293" s="1">
        <v>284</v>
      </c>
      <c r="B293" s="21">
        <f>IF(LEN(C293=0),SUBTOTAL(3,$C$10:C293),"")</f>
        <v>284</v>
      </c>
      <c r="C293" s="22" t="s">
        <v>3052</v>
      </c>
      <c r="D293" s="23" t="s">
        <v>3510</v>
      </c>
      <c r="E293" s="24" t="s">
        <v>3476</v>
      </c>
      <c r="F293" s="22" t="s">
        <v>3720</v>
      </c>
      <c r="G293" s="25" t="s">
        <v>27</v>
      </c>
      <c r="H293" s="25">
        <v>9</v>
      </c>
      <c r="I293" s="25" t="s">
        <v>27</v>
      </c>
      <c r="J293" s="25">
        <v>10</v>
      </c>
      <c r="K293" s="32"/>
      <c r="L293" s="32"/>
      <c r="M293" s="32"/>
      <c r="N293" s="90"/>
      <c r="O293" s="51">
        <v>6.5</v>
      </c>
      <c r="P293" s="27">
        <f>IF(O293="H","I",IF(OR(O293="DC",O293="C",O293="V"),0,ROUND(SUMPRODUCT(G293:O293,$G$9:$O$9)/100,1)))</f>
        <v>7.4</v>
      </c>
      <c r="Q293" s="28" t="str">
        <f>IF(AND($P293&gt;=9,$P293&lt;=10),"A+","")&amp;IF(AND($P293&gt;=8.5,$P293&lt;=8.9),"A","")&amp;IF(AND($P293&gt;=8,$P293&lt;=8.4),"B+","")&amp;IF(AND($P293&gt;=7,$P293&lt;=7.9),"B","")&amp;IF(AND($P293&gt;=6.5,$P293&lt;=6.9),"C+","")&amp;IF(AND($P293&gt;=5.5,$P293&lt;=6.4),"C","")&amp;IF(AND($P293&gt;=5,$P293&lt;=5.4),"D+","")&amp;IF(AND($P293&gt;=4,$P293&lt;=4.9),"D","")&amp;IF(AND($P293&lt;4),"F","")</f>
        <v>B</v>
      </c>
      <c r="R293" s="29" t="str">
        <f>IF($P293&lt;4,"Kém",IF(AND($P293&gt;=4,$P293&lt;=5.4),"Trung bình yếu",IF(AND($P293&gt;=5.5,$P293&lt;=6.9),"Trung bình",IF(AND($P293&gt;=7,$P293&lt;=8.4),"Khá",IF(AND($P293&gt;=8.5,$P293&lt;=10),"Giỏi","")))))</f>
        <v>Khá</v>
      </c>
      <c r="S293" s="30" t="str">
        <f>IF(OR($G293=0,$H293=0,$I293=0,$J293=0),"Không đủ ĐKDT",IF(AND(O293=0,P293&gt;=4),"Không đạt",IF(O293="V", "Vắng", IF(O293="DC", "Đình chỉ thi",IF(O293="H", "Vắng có phép","")))))</f>
        <v/>
      </c>
      <c r="T293" s="31" t="str">
        <f t="array" ref="T293">IFERROR(VLOOKUP($C293&amp;$U293,CHOOSE({1,2},Data!$A$2:$A$5146&amp;Data!$B$2:$B$5146,Data!$C$2:$C$5146),2,0),"")</f>
        <v>205-A3</v>
      </c>
      <c r="U293" s="72" t="s">
        <v>711</v>
      </c>
      <c r="V293" s="3" t="str">
        <f>IFERROR(LEFT($U293,LEN($U293)-3),"")</f>
        <v>ELE1319</v>
      </c>
      <c r="W293" s="3" t="str">
        <f>IFERROR(RIGHT($U293,2),"")</f>
        <v>01</v>
      </c>
      <c r="X293" s="53" t="str">
        <f>IF(S293="Không đủ ĐKDT","Học lại",IF(S293="Đình chỉ thi","Học lại",IF(AND(MID(F293,2,2)&lt;"12",S293="Vắng"),"Thi lại",IF(S293="Vắng có phép", "Thi lại",IF(AND((MID(F293,2,2)&lt;"12"),P293&lt;4.5),"Thi lại",IF(AND((MID(F293,2,2)&lt;"19"),P293&lt;4),"Học lại",IF(AND((MID(F293,2,2)&gt;"18"),P293&lt;4),"Thi lại",IF(AND(MID(F293,2,2)&gt;"18",O293=0),"Thi lại",IF(AND((MID(F293,2,2)&lt;"12"),O293=0),"Thi lại",IF(AND((MID(F293,2,2)&lt;"19"),(MID(F293,2,2)&gt;"11"),O293=0),"Học lại","Đạt"))))))))))</f>
        <v>Đạt</v>
      </c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</row>
    <row r="294" spans="1:39" ht="16.5" customHeight="1">
      <c r="A294" s="1">
        <v>285</v>
      </c>
      <c r="B294" s="21">
        <f>IF(LEN(C294=0),SUBTOTAL(3,$C$10:C294),"")</f>
        <v>285</v>
      </c>
      <c r="C294" s="22" t="s">
        <v>663</v>
      </c>
      <c r="D294" s="23" t="s">
        <v>3462</v>
      </c>
      <c r="E294" s="24" t="s">
        <v>3721</v>
      </c>
      <c r="F294" s="22" t="s">
        <v>3722</v>
      </c>
      <c r="G294" s="25" t="s">
        <v>27</v>
      </c>
      <c r="H294" s="25">
        <v>10</v>
      </c>
      <c r="I294" s="25" t="s">
        <v>27</v>
      </c>
      <c r="J294" s="25">
        <v>7</v>
      </c>
      <c r="K294" s="32"/>
      <c r="L294" s="32"/>
      <c r="M294" s="32"/>
      <c r="N294" s="90"/>
      <c r="O294" s="51">
        <v>5.5</v>
      </c>
      <c r="P294" s="27">
        <f>IF(O294="H","I",IF(OR(O294="DC",O294="C",O294="V"),0,ROUND(SUMPRODUCT(G294:O294,$G$9:$O$9)/100,1)))</f>
        <v>6.6</v>
      </c>
      <c r="Q294" s="28" t="str">
        <f>IF(AND($P294&gt;=9,$P294&lt;=10),"A+","")&amp;IF(AND($P294&gt;=8.5,$P294&lt;=8.9),"A","")&amp;IF(AND($P294&gt;=8,$P294&lt;=8.4),"B+","")&amp;IF(AND($P294&gt;=7,$P294&lt;=7.9),"B","")&amp;IF(AND($P294&gt;=6.5,$P294&lt;=6.9),"C+","")&amp;IF(AND($P294&gt;=5.5,$P294&lt;=6.4),"C","")&amp;IF(AND($P294&gt;=5,$P294&lt;=5.4),"D+","")&amp;IF(AND($P294&gt;=4,$P294&lt;=4.9),"D","")&amp;IF(AND($P294&lt;4),"F","")</f>
        <v>C+</v>
      </c>
      <c r="R294" s="29" t="str">
        <f>IF($P294&lt;4,"Kém",IF(AND($P294&gt;=4,$P294&lt;=5.4),"Trung bình yếu",IF(AND($P294&gt;=5.5,$P294&lt;=6.9),"Trung bình",IF(AND($P294&gt;=7,$P294&lt;=8.4),"Khá",IF(AND($P294&gt;=8.5,$P294&lt;=10),"Giỏi","")))))</f>
        <v>Trung bình</v>
      </c>
      <c r="S294" s="30" t="str">
        <f>IF(OR($G294=0,$H294=0,$I294=0,$J294=0),"Không đủ ĐKDT",IF(AND(O294=0,P294&gt;=4),"Không đạt",IF(O294="V", "Vắng", IF(O294="DC", "Đình chỉ thi",IF(O294="H", "Vắng có phép","")))))</f>
        <v/>
      </c>
      <c r="T294" s="31" t="str">
        <f t="array" ref="T294">IFERROR(VLOOKUP($C294&amp;$U294,CHOOSE({1,2},Data!$A$2:$A$5146&amp;Data!$B$2:$B$5146,Data!$C$2:$C$5146),2,0),"")</f>
        <v>205-A3</v>
      </c>
      <c r="U294" s="72" t="s">
        <v>711</v>
      </c>
      <c r="V294" s="3" t="str">
        <f>IFERROR(LEFT($U294,LEN($U294)-3),"")</f>
        <v>ELE1319</v>
      </c>
      <c r="W294" s="3" t="str">
        <f>IFERROR(RIGHT($U294,2),"")</f>
        <v>01</v>
      </c>
      <c r="X294" s="53" t="str">
        <f>IF(S294="Không đủ ĐKDT","Học lại",IF(S294="Đình chỉ thi","Học lại",IF(AND(MID(F294,2,2)&lt;"12",S294="Vắng"),"Thi lại",IF(S294="Vắng có phép", "Thi lại",IF(AND((MID(F294,2,2)&lt;"12"),P294&lt;4.5),"Thi lại",IF(AND((MID(F294,2,2)&lt;"19"),P294&lt;4),"Học lại",IF(AND((MID(F294,2,2)&gt;"18"),P294&lt;4),"Thi lại",IF(AND(MID(F294,2,2)&gt;"18",O294=0),"Thi lại",IF(AND((MID(F294,2,2)&lt;"12"),O294=0),"Thi lại",IF(AND((MID(F294,2,2)&lt;"19"),(MID(F294,2,2)&gt;"11"),O294=0),"Học lại","Đạt"))))))))))</f>
        <v>Đạt</v>
      </c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</row>
    <row r="295" spans="1:39" ht="16.5" customHeight="1">
      <c r="A295" s="1">
        <v>286</v>
      </c>
      <c r="B295" s="21">
        <f>IF(LEN(C295=0),SUBTOTAL(3,$C$10:C295),"")</f>
        <v>286</v>
      </c>
      <c r="C295" s="22" t="s">
        <v>2671</v>
      </c>
      <c r="D295" s="23" t="s">
        <v>3553</v>
      </c>
      <c r="E295" s="24" t="s">
        <v>3723</v>
      </c>
      <c r="F295" s="22" t="s">
        <v>3384</v>
      </c>
      <c r="G295" s="25" t="s">
        <v>27</v>
      </c>
      <c r="H295" s="25">
        <v>9</v>
      </c>
      <c r="I295" s="25" t="s">
        <v>27</v>
      </c>
      <c r="J295" s="25">
        <v>6.5</v>
      </c>
      <c r="K295" s="32"/>
      <c r="L295" s="32"/>
      <c r="M295" s="32"/>
      <c r="N295" s="90"/>
      <c r="O295" s="51">
        <v>2</v>
      </c>
      <c r="P295" s="27">
        <f>IF(O295="H","I",IF(OR(O295="DC",O295="C",O295="V"),0,ROUND(SUMPRODUCT(G295:O295,$G$9:$O$9)/100,1)))</f>
        <v>3.9</v>
      </c>
      <c r="Q295" s="28" t="str">
        <f>IF(AND($P295&gt;=9,$P295&lt;=10),"A+","")&amp;IF(AND($P295&gt;=8.5,$P295&lt;=8.9),"A","")&amp;IF(AND($P295&gt;=8,$P295&lt;=8.4),"B+","")&amp;IF(AND($P295&gt;=7,$P295&lt;=7.9),"B","")&amp;IF(AND($P295&gt;=6.5,$P295&lt;=6.9),"C+","")&amp;IF(AND($P295&gt;=5.5,$P295&lt;=6.4),"C","")&amp;IF(AND($P295&gt;=5,$P295&lt;=5.4),"D+","")&amp;IF(AND($P295&gt;=4,$P295&lt;=4.9),"D","")&amp;IF(AND($P295&lt;4),"F","")</f>
        <v>F</v>
      </c>
      <c r="R295" s="29" t="str">
        <f>IF($P295&lt;4,"Kém",IF(AND($P295&gt;=4,$P295&lt;=5.4),"Trung bình yếu",IF(AND($P295&gt;=5.5,$P295&lt;=6.9),"Trung bình",IF(AND($P295&gt;=7,$P295&lt;=8.4),"Khá",IF(AND($P295&gt;=8.5,$P295&lt;=10),"Giỏi","")))))</f>
        <v>Kém</v>
      </c>
      <c r="S295" s="30" t="str">
        <f>IF(OR($G295=0,$H295=0,$I295=0,$J295=0),"Không đủ ĐKDT",IF(AND(O295=0,P295&gt;=4),"Không đạt",IF(O295="V", "Vắng", IF(O295="DC", "Đình chỉ thi",IF(O295="H", "Vắng có phép","")))))</f>
        <v/>
      </c>
      <c r="T295" s="31" t="str">
        <f t="array" ref="T295">IFERROR(VLOOKUP($C295&amp;$U295,CHOOSE({1,2},Data!$A$2:$A$5146&amp;Data!$B$2:$B$5146,Data!$C$2:$C$5146),2,0),"")</f>
        <v>201B-A3</v>
      </c>
      <c r="U295" s="72" t="s">
        <v>737</v>
      </c>
      <c r="V295" s="3" t="str">
        <f>IFERROR(LEFT($U295,LEN($U295)-3),"")</f>
        <v>ELE1319</v>
      </c>
      <c r="W295" s="3" t="str">
        <f>IFERROR(RIGHT($U295,2),"")</f>
        <v>02</v>
      </c>
      <c r="X295" s="53" t="str">
        <f>IF(S295="Không đủ ĐKDT","Học lại",IF(S295="Đình chỉ thi","Học lại",IF(AND(MID(F295,2,2)&lt;"12",S295="Vắng"),"Thi lại",IF(S295="Vắng có phép", "Thi lại",IF(AND((MID(F295,2,2)&lt;"12"),P295&lt;4.5),"Thi lại",IF(AND((MID(F295,2,2)&lt;"19"),P295&lt;4),"Học lại",IF(AND((MID(F295,2,2)&gt;"18"),P295&lt;4),"Thi lại",IF(AND(MID(F295,2,2)&gt;"18",O295=0),"Thi lại",IF(AND((MID(F295,2,2)&lt;"12"),O295=0),"Thi lại",IF(AND((MID(F295,2,2)&lt;"19"),(MID(F295,2,2)&gt;"11"),O295=0),"Học lại","Đạt"))))))))))</f>
        <v>Học lại</v>
      </c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</row>
    <row r="296" spans="1:39" ht="16.5" customHeight="1">
      <c r="A296" s="1">
        <v>287</v>
      </c>
      <c r="B296" s="21">
        <f>IF(LEN(C296=0),SUBTOTAL(3,$C$10:C296),"")</f>
        <v>287</v>
      </c>
      <c r="C296" s="22" t="s">
        <v>2188</v>
      </c>
      <c r="D296" s="23" t="s">
        <v>3724</v>
      </c>
      <c r="E296" s="24" t="s">
        <v>3723</v>
      </c>
      <c r="F296" s="22" t="s">
        <v>3391</v>
      </c>
      <c r="G296" s="25" t="s">
        <v>27</v>
      </c>
      <c r="H296" s="25">
        <v>8</v>
      </c>
      <c r="I296" s="25" t="s">
        <v>27</v>
      </c>
      <c r="J296" s="25">
        <v>10</v>
      </c>
      <c r="K296" s="32"/>
      <c r="L296" s="32"/>
      <c r="M296" s="32"/>
      <c r="N296" s="90"/>
      <c r="O296" s="51">
        <v>7</v>
      </c>
      <c r="P296" s="27">
        <f>IF(O296="H","I",IF(OR(O296="DC",O296="C",O296="V"),0,ROUND(SUMPRODUCT(G296:O296,$G$9:$O$9)/100,1)))</f>
        <v>7.5</v>
      </c>
      <c r="Q296" s="28" t="str">
        <f>IF(AND($P296&gt;=9,$P296&lt;=10),"A+","")&amp;IF(AND($P296&gt;=8.5,$P296&lt;=8.9),"A","")&amp;IF(AND($P296&gt;=8,$P296&lt;=8.4),"B+","")&amp;IF(AND($P296&gt;=7,$P296&lt;=7.9),"B","")&amp;IF(AND($P296&gt;=6.5,$P296&lt;=6.9),"C+","")&amp;IF(AND($P296&gt;=5.5,$P296&lt;=6.4),"C","")&amp;IF(AND($P296&gt;=5,$P296&lt;=5.4),"D+","")&amp;IF(AND($P296&gt;=4,$P296&lt;=4.9),"D","")&amp;IF(AND($P296&lt;4),"F","")</f>
        <v>B</v>
      </c>
      <c r="R296" s="29" t="str">
        <f>IF($P296&lt;4,"Kém",IF(AND($P296&gt;=4,$P296&lt;=5.4),"Trung bình yếu",IF(AND($P296&gt;=5.5,$P296&lt;=6.9),"Trung bình",IF(AND($P296&gt;=7,$P296&lt;=8.4),"Khá",IF(AND($P296&gt;=8.5,$P296&lt;=10),"Giỏi","")))))</f>
        <v>Khá</v>
      </c>
      <c r="S296" s="30" t="str">
        <f>IF(OR($G296=0,$H296=0,$I296=0,$J296=0),"Không đủ ĐKDT",IF(AND(O296=0,P296&gt;=4),"Không đạt",IF(O296="V", "Vắng", IF(O296="DC", "Đình chỉ thi",IF(O296="H", "Vắng có phép","")))))</f>
        <v/>
      </c>
      <c r="T296" s="31" t="str">
        <f t="array" ref="T296">IFERROR(VLOOKUP($C296&amp;$U296,CHOOSE({1,2},Data!$A$2:$A$5146&amp;Data!$B$2:$B$5146,Data!$C$2:$C$5146),2,0),"")</f>
        <v>201B-A3</v>
      </c>
      <c r="U296" s="72" t="s">
        <v>737</v>
      </c>
      <c r="V296" s="3" t="str">
        <f>IFERROR(LEFT($U296,LEN($U296)-3),"")</f>
        <v>ELE1319</v>
      </c>
      <c r="W296" s="3" t="str">
        <f>IFERROR(RIGHT($U296,2),"")</f>
        <v>02</v>
      </c>
      <c r="X296" s="53" t="str">
        <f>IF(S296="Không đủ ĐKDT","Học lại",IF(S296="Đình chỉ thi","Học lại",IF(AND(MID(F296,2,2)&lt;"12",S296="Vắng"),"Thi lại",IF(S296="Vắng có phép", "Thi lại",IF(AND((MID(F296,2,2)&lt;"12"),P296&lt;4.5),"Thi lại",IF(AND((MID(F296,2,2)&lt;"19"),P296&lt;4),"Học lại",IF(AND((MID(F296,2,2)&gt;"18"),P296&lt;4),"Thi lại",IF(AND(MID(F296,2,2)&gt;"18",O296=0),"Thi lại",IF(AND((MID(F296,2,2)&lt;"12"),O296=0),"Thi lại",IF(AND((MID(F296,2,2)&lt;"19"),(MID(F296,2,2)&gt;"11"),O296=0),"Học lại","Đạt"))))))))))</f>
        <v>Đạt</v>
      </c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</row>
    <row r="297" spans="1:39" ht="16.5" customHeight="1">
      <c r="A297" s="1">
        <v>288</v>
      </c>
      <c r="B297" s="21">
        <f>IF(LEN(C297=0),SUBTOTAL(3,$C$10:C297),"")</f>
        <v>288</v>
      </c>
      <c r="C297" s="22" t="s">
        <v>1678</v>
      </c>
      <c r="D297" s="23" t="s">
        <v>3725</v>
      </c>
      <c r="E297" s="24" t="s">
        <v>3367</v>
      </c>
      <c r="F297" s="22" t="s">
        <v>3381</v>
      </c>
      <c r="G297" s="25" t="s">
        <v>27</v>
      </c>
      <c r="H297" s="25">
        <v>8.5</v>
      </c>
      <c r="I297" s="25" t="s">
        <v>27</v>
      </c>
      <c r="J297" s="25">
        <v>10</v>
      </c>
      <c r="K297" s="32"/>
      <c r="L297" s="32"/>
      <c r="M297" s="32"/>
      <c r="N297" s="90"/>
      <c r="O297" s="51">
        <v>5.5</v>
      </c>
      <c r="P297" s="27">
        <f>IF(O297="H","I",IF(OR(O297="DC",O297="C",O297="V"),0,ROUND(SUMPRODUCT(G297:O297,$G$9:$O$9)/100,1)))</f>
        <v>6.6</v>
      </c>
      <c r="Q297" s="28" t="str">
        <f>IF(AND($P297&gt;=9,$P297&lt;=10),"A+","")&amp;IF(AND($P297&gt;=8.5,$P297&lt;=8.9),"A","")&amp;IF(AND($P297&gt;=8,$P297&lt;=8.4),"B+","")&amp;IF(AND($P297&gt;=7,$P297&lt;=7.9),"B","")&amp;IF(AND($P297&gt;=6.5,$P297&lt;=6.9),"C+","")&amp;IF(AND($P297&gt;=5.5,$P297&lt;=6.4),"C","")&amp;IF(AND($P297&gt;=5,$P297&lt;=5.4),"D+","")&amp;IF(AND($P297&gt;=4,$P297&lt;=4.9),"D","")&amp;IF(AND($P297&lt;4),"F","")</f>
        <v>C+</v>
      </c>
      <c r="R297" s="29" t="str">
        <f>IF($P297&lt;4,"Kém",IF(AND($P297&gt;=4,$P297&lt;=5.4),"Trung bình yếu",IF(AND($P297&gt;=5.5,$P297&lt;=6.9),"Trung bình",IF(AND($P297&gt;=7,$P297&lt;=8.4),"Khá",IF(AND($P297&gt;=8.5,$P297&lt;=10),"Giỏi","")))))</f>
        <v>Trung bình</v>
      </c>
      <c r="S297" s="30" t="str">
        <f>IF(OR($G297=0,$H297=0,$I297=0,$J297=0),"Không đủ ĐKDT",IF(AND(O297=0,P297&gt;=4),"Không đạt",IF(O297="V", "Vắng", IF(O297="DC", "Đình chỉ thi",IF(O297="H", "Vắng có phép","")))))</f>
        <v/>
      </c>
      <c r="T297" s="31" t="str">
        <f t="array" ref="T297">IFERROR(VLOOKUP($C297&amp;$U297,CHOOSE({1,2},Data!$A$2:$A$5146&amp;Data!$B$2:$B$5146,Data!$C$2:$C$5146),2,0),"")</f>
        <v>201B-A3</v>
      </c>
      <c r="U297" s="72" t="s">
        <v>737</v>
      </c>
      <c r="V297" s="3" t="str">
        <f>IFERROR(LEFT($U297,LEN($U297)-3),"")</f>
        <v>ELE1319</v>
      </c>
      <c r="W297" s="3" t="str">
        <f>IFERROR(RIGHT($U297,2),"")</f>
        <v>02</v>
      </c>
      <c r="X297" s="53" t="str">
        <f>IF(S297="Không đủ ĐKDT","Học lại",IF(S297="Đình chỉ thi","Học lại",IF(AND(MID(F297,2,2)&lt;"12",S297="Vắng"),"Thi lại",IF(S297="Vắng có phép", "Thi lại",IF(AND((MID(F297,2,2)&lt;"12"),P297&lt;4.5),"Thi lại",IF(AND((MID(F297,2,2)&lt;"19"),P297&lt;4),"Học lại",IF(AND((MID(F297,2,2)&gt;"18"),P297&lt;4),"Thi lại",IF(AND(MID(F297,2,2)&gt;"18",O297=0),"Thi lại",IF(AND((MID(F297,2,2)&lt;"12"),O297=0),"Thi lại",IF(AND((MID(F297,2,2)&lt;"19"),(MID(F297,2,2)&gt;"11"),O297=0),"Học lại","Đạt"))))))))))</f>
        <v>Đạt</v>
      </c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</row>
    <row r="298" spans="1:39" ht="16.5" customHeight="1">
      <c r="A298" s="1">
        <v>289</v>
      </c>
      <c r="B298" s="21">
        <f>IF(LEN(C298=0),SUBTOTAL(3,$C$10:C298),"")</f>
        <v>289</v>
      </c>
      <c r="C298" s="22" t="s">
        <v>2946</v>
      </c>
      <c r="D298" s="23" t="s">
        <v>3400</v>
      </c>
      <c r="E298" s="24" t="s">
        <v>3367</v>
      </c>
      <c r="F298" s="22" t="s">
        <v>3425</v>
      </c>
      <c r="G298" s="25" t="s">
        <v>27</v>
      </c>
      <c r="H298" s="25">
        <v>8</v>
      </c>
      <c r="I298" s="25" t="s">
        <v>27</v>
      </c>
      <c r="J298" s="25">
        <v>6.5</v>
      </c>
      <c r="K298" s="32"/>
      <c r="L298" s="32"/>
      <c r="M298" s="32"/>
      <c r="N298" s="90"/>
      <c r="O298" s="119" t="s">
        <v>4018</v>
      </c>
      <c r="P298" s="27" t="str">
        <f>IF(O298="H","I",IF(OR(O298="DC",O298="C",O298="V"),0,ROUND(SUMPRODUCT(G298:O298,$G$9:$O$9)/100,1)))</f>
        <v>I</v>
      </c>
      <c r="Q298" s="28" t="str">
        <f>IF(AND($P298&gt;=9,$P298&lt;=10),"A+","")&amp;IF(AND($P298&gt;=8.5,$P298&lt;=8.9),"A","")&amp;IF(AND($P298&gt;=8,$P298&lt;=8.4),"B+","")&amp;IF(AND($P298&gt;=7,$P298&lt;=7.9),"B","")&amp;IF(AND($P298&gt;=6.5,$P298&lt;=6.9),"C+","")&amp;IF(AND($P298&gt;=5.5,$P298&lt;=6.4),"C","")&amp;IF(AND($P298&gt;=5,$P298&lt;=5.4),"D+","")&amp;IF(AND($P298&gt;=4,$P298&lt;=4.9),"D","")&amp;IF(AND($P298&lt;4),"F","")</f>
        <v/>
      </c>
      <c r="R298" s="29" t="str">
        <f>IF($P298&lt;4,"Kém",IF(AND($P298&gt;=4,$P298&lt;=5.4),"Trung bình yếu",IF(AND($P298&gt;=5.5,$P298&lt;=6.9),"Trung bình",IF(AND($P298&gt;=7,$P298&lt;=8.4),"Khá",IF(AND($P298&gt;=8.5,$P298&lt;=10),"Giỏi","")))))</f>
        <v/>
      </c>
      <c r="S298" s="30" t="str">
        <f>IF(OR($G298=0,$H298=0,$I298=0,$J298=0),"Không đủ ĐKDT",IF(AND(O298=0,P298&gt;=4),"Không đạt",IF(O298="V", "Vắng", IF(O298="DC", "Đình chỉ thi",IF(O298="H", "Vắng có phép","")))))</f>
        <v>Vắng có phép</v>
      </c>
      <c r="T298" s="31" t="str">
        <f t="array" ref="T298">IFERROR(VLOOKUP($C298&amp;$U298,CHOOSE({1,2},Data!$A$2:$A$5146&amp;Data!$B$2:$B$5146,Data!$C$2:$C$5146),2,0),"")</f>
        <v>201B-A3</v>
      </c>
      <c r="U298" s="72" t="s">
        <v>737</v>
      </c>
      <c r="V298" s="3" t="str">
        <f>IFERROR(LEFT($U298,LEN($U298)-3),"")</f>
        <v>ELE1319</v>
      </c>
      <c r="W298" s="3" t="str">
        <f>IFERROR(RIGHT($U298,2),"")</f>
        <v>02</v>
      </c>
      <c r="X298" s="53" t="str">
        <f>IF(S298="Không đủ ĐKDT","Học lại",IF(S298="Đình chỉ thi","Học lại",IF(AND(MID(F298,2,2)&lt;"12",S298="Vắng"),"Thi lại",IF(S298="Vắng có phép", "Thi lại",IF(AND((MID(F298,2,2)&lt;"12"),P298&lt;4.5),"Thi lại",IF(AND((MID(F298,2,2)&lt;"19"),P298&lt;4),"Học lại",IF(AND((MID(F298,2,2)&gt;"18"),P298&lt;4),"Thi lại",IF(AND(MID(F298,2,2)&gt;"18",O298=0),"Thi lại",IF(AND((MID(F298,2,2)&lt;"12"),O298=0),"Thi lại",IF(AND((MID(F298,2,2)&lt;"19"),(MID(F298,2,2)&gt;"11"),O298=0),"Học lại","Đạt"))))))))))</f>
        <v>Thi lại</v>
      </c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</row>
    <row r="299" spans="1:39" ht="16.5" customHeight="1">
      <c r="A299" s="1">
        <v>290</v>
      </c>
      <c r="B299" s="21">
        <f>IF(LEN(C299=0),SUBTOTAL(3,$C$10:C299),"")</f>
        <v>290</v>
      </c>
      <c r="C299" s="22" t="s">
        <v>3096</v>
      </c>
      <c r="D299" s="23" t="s">
        <v>3468</v>
      </c>
      <c r="E299" s="24" t="s">
        <v>3726</v>
      </c>
      <c r="F299" s="22" t="s">
        <v>3391</v>
      </c>
      <c r="G299" s="25" t="s">
        <v>27</v>
      </c>
      <c r="H299" s="25">
        <v>9</v>
      </c>
      <c r="I299" s="25" t="s">
        <v>27</v>
      </c>
      <c r="J299" s="25">
        <v>9</v>
      </c>
      <c r="K299" s="32"/>
      <c r="L299" s="32"/>
      <c r="M299" s="32"/>
      <c r="N299" s="90"/>
      <c r="O299" s="51">
        <v>5.5</v>
      </c>
      <c r="P299" s="27">
        <f>IF(O299="H","I",IF(OR(O299="DC",O299="C",O299="V"),0,ROUND(SUMPRODUCT(G299:O299,$G$9:$O$9)/100,1)))</f>
        <v>6.6</v>
      </c>
      <c r="Q299" s="28" t="str">
        <f>IF(AND($P299&gt;=9,$P299&lt;=10),"A+","")&amp;IF(AND($P299&gt;=8.5,$P299&lt;=8.9),"A","")&amp;IF(AND($P299&gt;=8,$P299&lt;=8.4),"B+","")&amp;IF(AND($P299&gt;=7,$P299&lt;=7.9),"B","")&amp;IF(AND($P299&gt;=6.5,$P299&lt;=6.9),"C+","")&amp;IF(AND($P299&gt;=5.5,$P299&lt;=6.4),"C","")&amp;IF(AND($P299&gt;=5,$P299&lt;=5.4),"D+","")&amp;IF(AND($P299&gt;=4,$P299&lt;=4.9),"D","")&amp;IF(AND($P299&lt;4),"F","")</f>
        <v>C+</v>
      </c>
      <c r="R299" s="29" t="str">
        <f>IF($P299&lt;4,"Kém",IF(AND($P299&gt;=4,$P299&lt;=5.4),"Trung bình yếu",IF(AND($P299&gt;=5.5,$P299&lt;=6.9),"Trung bình",IF(AND($P299&gt;=7,$P299&lt;=8.4),"Khá",IF(AND($P299&gt;=8.5,$P299&lt;=10),"Giỏi","")))))</f>
        <v>Trung bình</v>
      </c>
      <c r="S299" s="30" t="str">
        <f>IF(OR($G299=0,$H299=0,$I299=0,$J299=0),"Không đủ ĐKDT",IF(AND(O299=0,P299&gt;=4),"Không đạt",IF(O299="V", "Vắng", IF(O299="DC", "Đình chỉ thi",IF(O299="H", "Vắng có phép","")))))</f>
        <v/>
      </c>
      <c r="T299" s="31" t="str">
        <f t="array" ref="T299">IFERROR(VLOOKUP($C299&amp;$U299,CHOOSE({1,2},Data!$A$2:$A$5146&amp;Data!$B$2:$B$5146,Data!$C$2:$C$5146),2,0),"")</f>
        <v>201B-A3</v>
      </c>
      <c r="U299" s="72" t="s">
        <v>737</v>
      </c>
      <c r="V299" s="3" t="str">
        <f>IFERROR(LEFT($U299,LEN($U299)-3),"")</f>
        <v>ELE1319</v>
      </c>
      <c r="W299" s="3" t="str">
        <f>IFERROR(RIGHT($U299,2),"")</f>
        <v>02</v>
      </c>
      <c r="X299" s="53" t="str">
        <f>IF(S299="Không đủ ĐKDT","Học lại",IF(S299="Đình chỉ thi","Học lại",IF(AND(MID(F299,2,2)&lt;"12",S299="Vắng"),"Thi lại",IF(S299="Vắng có phép", "Thi lại",IF(AND((MID(F299,2,2)&lt;"12"),P299&lt;4.5),"Thi lại",IF(AND((MID(F299,2,2)&lt;"19"),P299&lt;4),"Học lại",IF(AND((MID(F299,2,2)&gt;"18"),P299&lt;4),"Thi lại",IF(AND(MID(F299,2,2)&gt;"18",O299=0),"Thi lại",IF(AND((MID(F299,2,2)&lt;"12"),O299=0),"Thi lại",IF(AND((MID(F299,2,2)&lt;"19"),(MID(F299,2,2)&gt;"11"),O299=0),"Học lại","Đạt"))))))))))</f>
        <v>Đạt</v>
      </c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</row>
    <row r="300" spans="1:39" ht="16.5" customHeight="1">
      <c r="A300" s="1">
        <v>291</v>
      </c>
      <c r="B300" s="21">
        <f>IF(LEN(C300=0),SUBTOTAL(3,$C$10:C300),"")</f>
        <v>291</v>
      </c>
      <c r="C300" s="22" t="s">
        <v>3029</v>
      </c>
      <c r="D300" s="23" t="s">
        <v>3706</v>
      </c>
      <c r="E300" s="24" t="s">
        <v>3488</v>
      </c>
      <c r="F300" s="22" t="s">
        <v>3381</v>
      </c>
      <c r="G300" s="25" t="s">
        <v>27</v>
      </c>
      <c r="H300" s="25">
        <v>10</v>
      </c>
      <c r="I300" s="25" t="s">
        <v>27</v>
      </c>
      <c r="J300" s="25">
        <v>10</v>
      </c>
      <c r="K300" s="32"/>
      <c r="L300" s="32"/>
      <c r="M300" s="32"/>
      <c r="N300" s="90"/>
      <c r="O300" s="51">
        <v>4</v>
      </c>
      <c r="P300" s="27">
        <f>IF(O300="H","I",IF(OR(O300="DC",O300="C",O300="V"),0,ROUND(SUMPRODUCT(G300:O300,$G$9:$O$9)/100,1)))</f>
        <v>5.8</v>
      </c>
      <c r="Q300" s="28" t="str">
        <f>IF(AND($P300&gt;=9,$P300&lt;=10),"A+","")&amp;IF(AND($P300&gt;=8.5,$P300&lt;=8.9),"A","")&amp;IF(AND($P300&gt;=8,$P300&lt;=8.4),"B+","")&amp;IF(AND($P300&gt;=7,$P300&lt;=7.9),"B","")&amp;IF(AND($P300&gt;=6.5,$P300&lt;=6.9),"C+","")&amp;IF(AND($P300&gt;=5.5,$P300&lt;=6.4),"C","")&amp;IF(AND($P300&gt;=5,$P300&lt;=5.4),"D+","")&amp;IF(AND($P300&gt;=4,$P300&lt;=4.9),"D","")&amp;IF(AND($P300&lt;4),"F","")</f>
        <v>C</v>
      </c>
      <c r="R300" s="29" t="str">
        <f>IF($P300&lt;4,"Kém",IF(AND($P300&gt;=4,$P300&lt;=5.4),"Trung bình yếu",IF(AND($P300&gt;=5.5,$P300&lt;=6.9),"Trung bình",IF(AND($P300&gt;=7,$P300&lt;=8.4),"Khá",IF(AND($P300&gt;=8.5,$P300&lt;=10),"Giỏi","")))))</f>
        <v>Trung bình</v>
      </c>
      <c r="S300" s="30" t="str">
        <f>IF(OR($G300=0,$H300=0,$I300=0,$J300=0),"Không đủ ĐKDT",IF(AND(O300=0,P300&gt;=4),"Không đạt",IF(O300="V", "Vắng", IF(O300="DC", "Đình chỉ thi",IF(O300="H", "Vắng có phép","")))))</f>
        <v/>
      </c>
      <c r="T300" s="31" t="str">
        <f t="array" ref="T300">IFERROR(VLOOKUP($C300&amp;$U300,CHOOSE({1,2},Data!$A$2:$A$5146&amp;Data!$B$2:$B$5146,Data!$C$2:$C$5146),2,0),"")</f>
        <v>201B-A3</v>
      </c>
      <c r="U300" s="72" t="s">
        <v>737</v>
      </c>
      <c r="V300" s="3" t="str">
        <f>IFERROR(LEFT($U300,LEN($U300)-3),"")</f>
        <v>ELE1319</v>
      </c>
      <c r="W300" s="3" t="str">
        <f>IFERROR(RIGHT($U300,2),"")</f>
        <v>02</v>
      </c>
      <c r="X300" s="53" t="str">
        <f>IF(S300="Không đủ ĐKDT","Học lại",IF(S300="Đình chỉ thi","Học lại",IF(AND(MID(F300,2,2)&lt;"12",S300="Vắng"),"Thi lại",IF(S300="Vắng có phép", "Thi lại",IF(AND((MID(F300,2,2)&lt;"12"),P300&lt;4.5),"Thi lại",IF(AND((MID(F300,2,2)&lt;"19"),P300&lt;4),"Học lại",IF(AND((MID(F300,2,2)&gt;"18"),P300&lt;4),"Thi lại",IF(AND(MID(F300,2,2)&gt;"18",O300=0),"Thi lại",IF(AND((MID(F300,2,2)&lt;"12"),O300=0),"Thi lại",IF(AND((MID(F300,2,2)&lt;"19"),(MID(F300,2,2)&gt;"11"),O300=0),"Học lại","Đạt"))))))))))</f>
        <v>Đạt</v>
      </c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</row>
    <row r="301" spans="1:39" ht="16.5" customHeight="1">
      <c r="A301" s="1">
        <v>292</v>
      </c>
      <c r="B301" s="21">
        <f>IF(LEN(C301=0),SUBTOTAL(3,$C$10:C301),"")</f>
        <v>292</v>
      </c>
      <c r="C301" s="22" t="s">
        <v>2759</v>
      </c>
      <c r="D301" s="23" t="s">
        <v>3727</v>
      </c>
      <c r="E301" s="24" t="s">
        <v>3488</v>
      </c>
      <c r="F301" s="22" t="s">
        <v>3368</v>
      </c>
      <c r="G301" s="25" t="s">
        <v>27</v>
      </c>
      <c r="H301" s="25">
        <v>6.5</v>
      </c>
      <c r="I301" s="25" t="s">
        <v>27</v>
      </c>
      <c r="J301" s="25">
        <v>8</v>
      </c>
      <c r="K301" s="32"/>
      <c r="L301" s="32"/>
      <c r="M301" s="32"/>
      <c r="N301" s="90"/>
      <c r="O301" s="51">
        <v>0.5</v>
      </c>
      <c r="P301" s="27">
        <f>IF(O301="H","I",IF(OR(O301="DC",O301="C",O301="V"),0,ROUND(SUMPRODUCT(G301:O301,$G$9:$O$9)/100,1)))</f>
        <v>2.5</v>
      </c>
      <c r="Q301" s="28" t="str">
        <f>IF(AND($P301&gt;=9,$P301&lt;=10),"A+","")&amp;IF(AND($P301&gt;=8.5,$P301&lt;=8.9),"A","")&amp;IF(AND($P301&gt;=8,$P301&lt;=8.4),"B+","")&amp;IF(AND($P301&gt;=7,$P301&lt;=7.9),"B","")&amp;IF(AND($P301&gt;=6.5,$P301&lt;=6.9),"C+","")&amp;IF(AND($P301&gt;=5.5,$P301&lt;=6.4),"C","")&amp;IF(AND($P301&gt;=5,$P301&lt;=5.4),"D+","")&amp;IF(AND($P301&gt;=4,$P301&lt;=4.9),"D","")&amp;IF(AND($P301&lt;4),"F","")</f>
        <v>F</v>
      </c>
      <c r="R301" s="29" t="str">
        <f>IF($P301&lt;4,"Kém",IF(AND($P301&gt;=4,$P301&lt;=5.4),"Trung bình yếu",IF(AND($P301&gt;=5.5,$P301&lt;=6.9),"Trung bình",IF(AND($P301&gt;=7,$P301&lt;=8.4),"Khá",IF(AND($P301&gt;=8.5,$P301&lt;=10),"Giỏi","")))))</f>
        <v>Kém</v>
      </c>
      <c r="S301" s="30" t="str">
        <f>IF(OR($G301=0,$H301=0,$I301=0,$J301=0),"Không đủ ĐKDT",IF(AND(O301=0,P301&gt;=4),"Không đạt",IF(O301="V", "Vắng", IF(O301="DC", "Đình chỉ thi",IF(O301="H", "Vắng có phép","")))))</f>
        <v/>
      </c>
      <c r="T301" s="31" t="str">
        <f t="array" ref="T301">IFERROR(VLOOKUP($C301&amp;$U301,CHOOSE({1,2},Data!$A$2:$A$5146&amp;Data!$B$2:$B$5146,Data!$C$2:$C$5146),2,0),"")</f>
        <v>201B-A3</v>
      </c>
      <c r="U301" s="72" t="s">
        <v>737</v>
      </c>
      <c r="V301" s="3" t="str">
        <f>IFERROR(LEFT($U301,LEN($U301)-3),"")</f>
        <v>ELE1319</v>
      </c>
      <c r="W301" s="3" t="str">
        <f>IFERROR(RIGHT($U301,2),"")</f>
        <v>02</v>
      </c>
      <c r="X301" s="53" t="str">
        <f>IF(S301="Không đủ ĐKDT","Học lại",IF(S301="Đình chỉ thi","Học lại",IF(AND(MID(F301,2,2)&lt;"12",S301="Vắng"),"Thi lại",IF(S301="Vắng có phép", "Thi lại",IF(AND((MID(F301,2,2)&lt;"12"),P301&lt;4.5),"Thi lại",IF(AND((MID(F301,2,2)&lt;"19"),P301&lt;4),"Học lại",IF(AND((MID(F301,2,2)&gt;"18"),P301&lt;4),"Thi lại",IF(AND(MID(F301,2,2)&gt;"18",O301=0),"Thi lại",IF(AND((MID(F301,2,2)&lt;"12"),O301=0),"Thi lại",IF(AND((MID(F301,2,2)&lt;"19"),(MID(F301,2,2)&gt;"11"),O301=0),"Học lại","Đạt"))))))))))</f>
        <v>Học lại</v>
      </c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</row>
    <row r="302" spans="1:39" ht="16.5" customHeight="1">
      <c r="A302" s="1">
        <v>293</v>
      </c>
      <c r="B302" s="21">
        <f>IF(LEN(C302=0),SUBTOTAL(3,$C$10:C302),"")</f>
        <v>293</v>
      </c>
      <c r="C302" s="22" t="s">
        <v>1681</v>
      </c>
      <c r="D302" s="23" t="s">
        <v>3604</v>
      </c>
      <c r="E302" s="24" t="s">
        <v>3488</v>
      </c>
      <c r="F302" s="22" t="s">
        <v>3391</v>
      </c>
      <c r="G302" s="25" t="s">
        <v>27</v>
      </c>
      <c r="H302" s="25">
        <v>8</v>
      </c>
      <c r="I302" s="25" t="s">
        <v>27</v>
      </c>
      <c r="J302" s="25">
        <v>8</v>
      </c>
      <c r="K302" s="32"/>
      <c r="L302" s="32"/>
      <c r="M302" s="32"/>
      <c r="N302" s="90"/>
      <c r="O302" s="51">
        <v>0.5</v>
      </c>
      <c r="P302" s="27">
        <f>IF(O302="H","I",IF(OR(O302="DC",O302="C",O302="V"),0,ROUND(SUMPRODUCT(G302:O302,$G$9:$O$9)/100,1)))</f>
        <v>2.8</v>
      </c>
      <c r="Q302" s="28" t="str">
        <f>IF(AND($P302&gt;=9,$P302&lt;=10),"A+","")&amp;IF(AND($P302&gt;=8.5,$P302&lt;=8.9),"A","")&amp;IF(AND($P302&gt;=8,$P302&lt;=8.4),"B+","")&amp;IF(AND($P302&gt;=7,$P302&lt;=7.9),"B","")&amp;IF(AND($P302&gt;=6.5,$P302&lt;=6.9),"C+","")&amp;IF(AND($P302&gt;=5.5,$P302&lt;=6.4),"C","")&amp;IF(AND($P302&gt;=5,$P302&lt;=5.4),"D+","")&amp;IF(AND($P302&gt;=4,$P302&lt;=4.9),"D","")&amp;IF(AND($P302&lt;4),"F","")</f>
        <v>F</v>
      </c>
      <c r="R302" s="29" t="str">
        <f>IF($P302&lt;4,"Kém",IF(AND($P302&gt;=4,$P302&lt;=5.4),"Trung bình yếu",IF(AND($P302&gt;=5.5,$P302&lt;=6.9),"Trung bình",IF(AND($P302&gt;=7,$P302&lt;=8.4),"Khá",IF(AND($P302&gt;=8.5,$P302&lt;=10),"Giỏi","")))))</f>
        <v>Kém</v>
      </c>
      <c r="S302" s="30" t="str">
        <f>IF(OR($G302=0,$H302=0,$I302=0,$J302=0),"Không đủ ĐKDT",IF(AND(O302=0,P302&gt;=4),"Không đạt",IF(O302="V", "Vắng", IF(O302="DC", "Đình chỉ thi",IF(O302="H", "Vắng có phép","")))))</f>
        <v/>
      </c>
      <c r="T302" s="31" t="str">
        <f t="array" ref="T302">IFERROR(VLOOKUP($C302&amp;$U302,CHOOSE({1,2},Data!$A$2:$A$5146&amp;Data!$B$2:$B$5146,Data!$C$2:$C$5146),2,0),"")</f>
        <v>201B-A3</v>
      </c>
      <c r="U302" s="72" t="s">
        <v>737</v>
      </c>
      <c r="V302" s="3" t="str">
        <f>IFERROR(LEFT($U302,LEN($U302)-3),"")</f>
        <v>ELE1319</v>
      </c>
      <c r="W302" s="3" t="str">
        <f>IFERROR(RIGHT($U302,2),"")</f>
        <v>02</v>
      </c>
      <c r="X302" s="53" t="str">
        <f>IF(S302="Không đủ ĐKDT","Học lại",IF(S302="Đình chỉ thi","Học lại",IF(AND(MID(F302,2,2)&lt;"12",S302="Vắng"),"Thi lại",IF(S302="Vắng có phép", "Thi lại",IF(AND((MID(F302,2,2)&lt;"12"),P302&lt;4.5),"Thi lại",IF(AND((MID(F302,2,2)&lt;"19"),P302&lt;4),"Học lại",IF(AND((MID(F302,2,2)&gt;"18"),P302&lt;4),"Thi lại",IF(AND(MID(F302,2,2)&gt;"18",O302=0),"Thi lại",IF(AND((MID(F302,2,2)&lt;"12"),O302=0),"Thi lại",IF(AND((MID(F302,2,2)&lt;"19"),(MID(F302,2,2)&gt;"11"),O302=0),"Học lại","Đạt"))))))))))</f>
        <v>Học lại</v>
      </c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</row>
    <row r="303" spans="1:39" ht="16.5" customHeight="1">
      <c r="A303" s="1">
        <v>294</v>
      </c>
      <c r="B303" s="21">
        <f>IF(LEN(C303=0),SUBTOTAL(3,$C$10:C303),"")</f>
        <v>294</v>
      </c>
      <c r="C303" s="22" t="s">
        <v>2723</v>
      </c>
      <c r="D303" s="23" t="s">
        <v>3462</v>
      </c>
      <c r="E303" s="24" t="s">
        <v>3728</v>
      </c>
      <c r="F303" s="22" t="s">
        <v>3729</v>
      </c>
      <c r="G303" s="25" t="s">
        <v>27</v>
      </c>
      <c r="H303" s="25">
        <v>10</v>
      </c>
      <c r="I303" s="25" t="s">
        <v>27</v>
      </c>
      <c r="J303" s="25">
        <v>10</v>
      </c>
      <c r="K303" s="32"/>
      <c r="L303" s="32"/>
      <c r="M303" s="32"/>
      <c r="N303" s="90"/>
      <c r="O303" s="51">
        <v>9</v>
      </c>
      <c r="P303" s="27">
        <f>IF(O303="H","I",IF(OR(O303="DC",O303="C",O303="V"),0,ROUND(SUMPRODUCT(G303:O303,$G$9:$O$9)/100,1)))</f>
        <v>9.3000000000000007</v>
      </c>
      <c r="Q303" s="28" t="str">
        <f>IF(AND($P303&gt;=9,$P303&lt;=10),"A+","")&amp;IF(AND($P303&gt;=8.5,$P303&lt;=8.9),"A","")&amp;IF(AND($P303&gt;=8,$P303&lt;=8.4),"B+","")&amp;IF(AND($P303&gt;=7,$P303&lt;=7.9),"B","")&amp;IF(AND($P303&gt;=6.5,$P303&lt;=6.9),"C+","")&amp;IF(AND($P303&gt;=5.5,$P303&lt;=6.4),"C","")&amp;IF(AND($P303&gt;=5,$P303&lt;=5.4),"D+","")&amp;IF(AND($P303&gt;=4,$P303&lt;=4.9),"D","")&amp;IF(AND($P303&lt;4),"F","")</f>
        <v>A+</v>
      </c>
      <c r="R303" s="29" t="str">
        <f>IF($P303&lt;4,"Kém",IF(AND($P303&gt;=4,$P303&lt;=5.4),"Trung bình yếu",IF(AND($P303&gt;=5.5,$P303&lt;=6.9),"Trung bình",IF(AND($P303&gt;=7,$P303&lt;=8.4),"Khá",IF(AND($P303&gt;=8.5,$P303&lt;=10),"Giỏi","")))))</f>
        <v>Giỏi</v>
      </c>
      <c r="S303" s="30" t="str">
        <f>IF(OR($G303=0,$H303=0,$I303=0,$J303=0),"Không đủ ĐKDT",IF(AND(O303=0,P303&gt;=4),"Không đạt",IF(O303="V", "Vắng", IF(O303="DC", "Đình chỉ thi",IF(O303="H", "Vắng có phép","")))))</f>
        <v/>
      </c>
      <c r="T303" s="31" t="str">
        <f t="array" ref="T303">IFERROR(VLOOKUP($C303&amp;$U303,CHOOSE({1,2},Data!$A$2:$A$5146&amp;Data!$B$2:$B$5146,Data!$C$2:$C$5146),2,0),"")</f>
        <v>201B-A3</v>
      </c>
      <c r="U303" s="72" t="s">
        <v>737</v>
      </c>
      <c r="V303" s="3" t="str">
        <f>IFERROR(LEFT($U303,LEN($U303)-3),"")</f>
        <v>ELE1319</v>
      </c>
      <c r="W303" s="3" t="str">
        <f>IFERROR(RIGHT($U303,2),"")</f>
        <v>02</v>
      </c>
      <c r="X303" s="53" t="str">
        <f>IF(S303="Không đủ ĐKDT","Học lại",IF(S303="Đình chỉ thi","Học lại",IF(AND(MID(F303,2,2)&lt;"12",S303="Vắng"),"Thi lại",IF(S303="Vắng có phép", "Thi lại",IF(AND((MID(F303,2,2)&lt;"12"),P303&lt;4.5),"Thi lại",IF(AND((MID(F303,2,2)&lt;"19"),P303&lt;4),"Học lại",IF(AND((MID(F303,2,2)&gt;"18"),P303&lt;4),"Thi lại",IF(AND(MID(F303,2,2)&gt;"18",O303=0),"Thi lại",IF(AND((MID(F303,2,2)&lt;"12"),O303=0),"Thi lại",IF(AND((MID(F303,2,2)&lt;"19"),(MID(F303,2,2)&gt;"11"),O303=0),"Học lại","Đạt"))))))))))</f>
        <v>Đạt</v>
      </c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</row>
    <row r="304" spans="1:39" ht="16.5" customHeight="1">
      <c r="A304" s="1">
        <v>295</v>
      </c>
      <c r="B304" s="21">
        <f>IF(LEN(C304=0),SUBTOTAL(3,$C$10:C304),"")</f>
        <v>295</v>
      </c>
      <c r="C304" s="22" t="s">
        <v>1790</v>
      </c>
      <c r="D304" s="23" t="s">
        <v>3730</v>
      </c>
      <c r="E304" s="24" t="s">
        <v>3496</v>
      </c>
      <c r="F304" s="22" t="s">
        <v>3391</v>
      </c>
      <c r="G304" s="25" t="s">
        <v>27</v>
      </c>
      <c r="H304" s="25">
        <v>7</v>
      </c>
      <c r="I304" s="25" t="s">
        <v>27</v>
      </c>
      <c r="J304" s="25">
        <v>8</v>
      </c>
      <c r="K304" s="32"/>
      <c r="L304" s="32"/>
      <c r="M304" s="32"/>
      <c r="N304" s="90"/>
      <c r="O304" s="51" t="s">
        <v>4017</v>
      </c>
      <c r="P304" s="27">
        <f>IF(O304="H","I",IF(OR(O304="DC",O304="C",O304="V"),0,ROUND(SUMPRODUCT(G304:O304,$G$9:$O$9)/100,1)))</f>
        <v>0</v>
      </c>
      <c r="Q304" s="28" t="str">
        <f>IF(AND($P304&gt;=9,$P304&lt;=10),"A+","")&amp;IF(AND($P304&gt;=8.5,$P304&lt;=8.9),"A","")&amp;IF(AND($P304&gt;=8,$P304&lt;=8.4),"B+","")&amp;IF(AND($P304&gt;=7,$P304&lt;=7.9),"B","")&amp;IF(AND($P304&gt;=6.5,$P304&lt;=6.9),"C+","")&amp;IF(AND($P304&gt;=5.5,$P304&lt;=6.4),"C","")&amp;IF(AND($P304&gt;=5,$P304&lt;=5.4),"D+","")&amp;IF(AND($P304&gt;=4,$P304&lt;=4.9),"D","")&amp;IF(AND($P304&lt;4),"F","")</f>
        <v>F</v>
      </c>
      <c r="R304" s="29" t="str">
        <f>IF($P304&lt;4,"Kém",IF(AND($P304&gt;=4,$P304&lt;=5.4),"Trung bình yếu",IF(AND($P304&gt;=5.5,$P304&lt;=6.9),"Trung bình",IF(AND($P304&gt;=7,$P304&lt;=8.4),"Khá",IF(AND($P304&gt;=8.5,$P304&lt;=10),"Giỏi","")))))</f>
        <v>Kém</v>
      </c>
      <c r="S304" s="30" t="str">
        <f>IF(OR($G304=0,$H304=0,$I304=0,$J304=0),"Không đủ ĐKDT",IF(AND(O304=0,P304&gt;=4),"Không đạt",IF(O304="V", "Vắng", IF(O304="DC", "Đình chỉ thi",IF(O304="H", "Vắng có phép","")))))</f>
        <v>Vắng</v>
      </c>
      <c r="T304" s="31" t="str">
        <f t="array" ref="T304">IFERROR(VLOOKUP($C304&amp;$U304,CHOOSE({1,2},Data!$A$2:$A$5146&amp;Data!$B$2:$B$5146,Data!$C$2:$C$5146),2,0),"")</f>
        <v>201B-A3</v>
      </c>
      <c r="U304" s="72" t="s">
        <v>737</v>
      </c>
      <c r="V304" s="3" t="str">
        <f>IFERROR(LEFT($U304,LEN($U304)-3),"")</f>
        <v>ELE1319</v>
      </c>
      <c r="W304" s="3" t="str">
        <f>IFERROR(RIGHT($U304,2),"")</f>
        <v>02</v>
      </c>
      <c r="X304" s="53" t="str">
        <f>IF(S304="Không đủ ĐKDT","Học lại",IF(S304="Đình chỉ thi","Học lại",IF(AND(MID(F304,2,2)&lt;"12",S304="Vắng"),"Thi lại",IF(S304="Vắng có phép", "Thi lại",IF(AND((MID(F304,2,2)&lt;"12"),P304&lt;4.5),"Thi lại",IF(AND((MID(F304,2,2)&lt;"19"),P304&lt;4),"Học lại",IF(AND((MID(F304,2,2)&gt;"18"),P304&lt;4),"Thi lại",IF(AND(MID(F304,2,2)&gt;"18",O304=0),"Thi lại",IF(AND((MID(F304,2,2)&lt;"12"),O304=0),"Thi lại",IF(AND((MID(F304,2,2)&lt;"19"),(MID(F304,2,2)&gt;"11"),O304=0),"Học lại","Đạt"))))))))))</f>
        <v>Học lại</v>
      </c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</row>
    <row r="305" spans="1:39" ht="16.5" customHeight="1">
      <c r="A305" s="1">
        <v>296</v>
      </c>
      <c r="B305" s="21">
        <f>IF(LEN(C305=0),SUBTOTAL(3,$C$10:C305),"")</f>
        <v>296</v>
      </c>
      <c r="C305" s="22" t="s">
        <v>2147</v>
      </c>
      <c r="D305" s="23" t="s">
        <v>3731</v>
      </c>
      <c r="E305" s="24" t="s">
        <v>3496</v>
      </c>
      <c r="F305" s="22" t="s">
        <v>3370</v>
      </c>
      <c r="G305" s="25" t="s">
        <v>27</v>
      </c>
      <c r="H305" s="25">
        <v>0</v>
      </c>
      <c r="I305" s="25" t="s">
        <v>27</v>
      </c>
      <c r="J305" s="25">
        <v>0</v>
      </c>
      <c r="K305" s="32"/>
      <c r="L305" s="32"/>
      <c r="M305" s="32"/>
      <c r="N305" s="90"/>
      <c r="O305" s="51" t="s">
        <v>4016</v>
      </c>
      <c r="P305" s="27">
        <f>IF(O305="H","I",IF(OR(O305="DC",O305="C",O305="V"),0,ROUND(SUMPRODUCT(G305:O305,$G$9:$O$9)/100,1)))</f>
        <v>0</v>
      </c>
      <c r="Q305" s="28" t="str">
        <f>IF(AND($P305&gt;=9,$P305&lt;=10),"A+","")&amp;IF(AND($P305&gt;=8.5,$P305&lt;=8.9),"A","")&amp;IF(AND($P305&gt;=8,$P305&lt;=8.4),"B+","")&amp;IF(AND($P305&gt;=7,$P305&lt;=7.9),"B","")&amp;IF(AND($P305&gt;=6.5,$P305&lt;=6.9),"C+","")&amp;IF(AND($P305&gt;=5.5,$P305&lt;=6.4),"C","")&amp;IF(AND($P305&gt;=5,$P305&lt;=5.4),"D+","")&amp;IF(AND($P305&gt;=4,$P305&lt;=4.9),"D","")&amp;IF(AND($P305&lt;4),"F","")</f>
        <v>F</v>
      </c>
      <c r="R305" s="29" t="str">
        <f>IF($P305&lt;4,"Kém",IF(AND($P305&gt;=4,$P305&lt;=5.4),"Trung bình yếu",IF(AND($P305&gt;=5.5,$P305&lt;=6.9),"Trung bình",IF(AND($P305&gt;=7,$P305&lt;=8.4),"Khá",IF(AND($P305&gt;=8.5,$P305&lt;=10),"Giỏi","")))))</f>
        <v>Kém</v>
      </c>
      <c r="S305" s="30" t="str">
        <f>IF(OR($G305=0,$H305=0,$I305=0,$J305=0),"Không đủ ĐKDT",IF(AND(O305=0,P305&gt;=4),"Không đạt",IF(O305="V", "Vắng", IF(O305="DC", "Đình chỉ thi",IF(O305="H", "Vắng có phép","")))))</f>
        <v>Không đủ ĐKDT</v>
      </c>
      <c r="T305" s="31" t="str">
        <f t="array" ref="T305">IFERROR(VLOOKUP($C305&amp;$U305,CHOOSE({1,2},Data!$A$2:$A$5146&amp;Data!$B$2:$B$5146,Data!$C$2:$C$5146),2,0),"")</f>
        <v>201B-A3</v>
      </c>
      <c r="U305" s="72" t="s">
        <v>737</v>
      </c>
      <c r="V305" s="3" t="str">
        <f>IFERROR(LEFT($U305,LEN($U305)-3),"")</f>
        <v>ELE1319</v>
      </c>
      <c r="W305" s="3" t="str">
        <f>IFERROR(RIGHT($U305,2),"")</f>
        <v>02</v>
      </c>
      <c r="X305" s="53" t="str">
        <f>IF(S305="Không đủ ĐKDT","Học lại",IF(S305="Đình chỉ thi","Học lại",IF(AND(MID(F305,2,2)&lt;"12",S305="Vắng"),"Thi lại",IF(S305="Vắng có phép", "Thi lại",IF(AND((MID(F305,2,2)&lt;"12"),P305&lt;4.5),"Thi lại",IF(AND((MID(F305,2,2)&lt;"19"),P305&lt;4),"Học lại",IF(AND((MID(F305,2,2)&gt;"18"),P305&lt;4),"Thi lại",IF(AND(MID(F305,2,2)&gt;"18",O305=0),"Thi lại",IF(AND((MID(F305,2,2)&lt;"12"),O305=0),"Thi lại",IF(AND((MID(F305,2,2)&lt;"19"),(MID(F305,2,2)&gt;"11"),O305=0),"Học lại","Đạt"))))))))))</f>
        <v>Học lại</v>
      </c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</row>
    <row r="306" spans="1:39" ht="16.5" customHeight="1">
      <c r="A306" s="1">
        <v>297</v>
      </c>
      <c r="B306" s="21">
        <f>IF(LEN(C306=0),SUBTOTAL(3,$C$10:C306),"")</f>
        <v>297</v>
      </c>
      <c r="C306" s="22" t="s">
        <v>1683</v>
      </c>
      <c r="D306" s="23" t="s">
        <v>3732</v>
      </c>
      <c r="E306" s="24" t="s">
        <v>3496</v>
      </c>
      <c r="F306" s="22" t="s">
        <v>3407</v>
      </c>
      <c r="G306" s="25" t="s">
        <v>27</v>
      </c>
      <c r="H306" s="25">
        <v>0</v>
      </c>
      <c r="I306" s="25" t="s">
        <v>27</v>
      </c>
      <c r="J306" s="25">
        <v>0</v>
      </c>
      <c r="K306" s="32"/>
      <c r="L306" s="32"/>
      <c r="M306" s="32"/>
      <c r="N306" s="90"/>
      <c r="O306" s="51" t="s">
        <v>4016</v>
      </c>
      <c r="P306" s="27">
        <f>IF(O306="H","I",IF(OR(O306="DC",O306="C",O306="V"),0,ROUND(SUMPRODUCT(G306:O306,$G$9:$O$9)/100,1)))</f>
        <v>0</v>
      </c>
      <c r="Q306" s="28" t="str">
        <f>IF(AND($P306&gt;=9,$P306&lt;=10),"A+","")&amp;IF(AND($P306&gt;=8.5,$P306&lt;=8.9),"A","")&amp;IF(AND($P306&gt;=8,$P306&lt;=8.4),"B+","")&amp;IF(AND($P306&gt;=7,$P306&lt;=7.9),"B","")&amp;IF(AND($P306&gt;=6.5,$P306&lt;=6.9),"C+","")&amp;IF(AND($P306&gt;=5.5,$P306&lt;=6.4),"C","")&amp;IF(AND($P306&gt;=5,$P306&lt;=5.4),"D+","")&amp;IF(AND($P306&gt;=4,$P306&lt;=4.9),"D","")&amp;IF(AND($P306&lt;4),"F","")</f>
        <v>F</v>
      </c>
      <c r="R306" s="29" t="str">
        <f>IF($P306&lt;4,"Kém",IF(AND($P306&gt;=4,$P306&lt;=5.4),"Trung bình yếu",IF(AND($P306&gt;=5.5,$P306&lt;=6.9),"Trung bình",IF(AND($P306&gt;=7,$P306&lt;=8.4),"Khá",IF(AND($P306&gt;=8.5,$P306&lt;=10),"Giỏi","")))))</f>
        <v>Kém</v>
      </c>
      <c r="S306" s="30" t="str">
        <f>IF(OR($G306=0,$H306=0,$I306=0,$J306=0),"Không đủ ĐKDT",IF(AND(O306=0,P306&gt;=4),"Không đạt",IF(O306="V", "Vắng", IF(O306="DC", "Đình chỉ thi",IF(O306="H", "Vắng có phép","")))))</f>
        <v>Không đủ ĐKDT</v>
      </c>
      <c r="T306" s="31" t="str">
        <f t="array" ref="T306">IFERROR(VLOOKUP($C306&amp;$U306,CHOOSE({1,2},Data!$A$2:$A$5146&amp;Data!$B$2:$B$5146,Data!$C$2:$C$5146),2,0),"")</f>
        <v>201B-A3</v>
      </c>
      <c r="U306" s="72" t="s">
        <v>737</v>
      </c>
      <c r="V306" s="3" t="str">
        <f>IFERROR(LEFT($U306,LEN($U306)-3),"")</f>
        <v>ELE1319</v>
      </c>
      <c r="W306" s="3" t="str">
        <f>IFERROR(RIGHT($U306,2),"")</f>
        <v>02</v>
      </c>
      <c r="X306" s="53" t="str">
        <f>IF(S306="Không đủ ĐKDT","Học lại",IF(S306="Đình chỉ thi","Học lại",IF(AND(MID(F306,2,2)&lt;"12",S306="Vắng"),"Thi lại",IF(S306="Vắng có phép", "Thi lại",IF(AND((MID(F306,2,2)&lt;"12"),P306&lt;4.5),"Thi lại",IF(AND((MID(F306,2,2)&lt;"19"),P306&lt;4),"Học lại",IF(AND((MID(F306,2,2)&gt;"18"),P306&lt;4),"Thi lại",IF(AND(MID(F306,2,2)&gt;"18",O306=0),"Thi lại",IF(AND((MID(F306,2,2)&lt;"12"),O306=0),"Thi lại",IF(AND((MID(F306,2,2)&lt;"19"),(MID(F306,2,2)&gt;"11"),O306=0),"Học lại","Đạt"))))))))))</f>
        <v>Học lại</v>
      </c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</row>
    <row r="307" spans="1:39" ht="16.5" customHeight="1">
      <c r="A307" s="1">
        <v>298</v>
      </c>
      <c r="B307" s="21">
        <f>IF(LEN(C307=0),SUBTOTAL(3,$C$10:C307),"")</f>
        <v>298</v>
      </c>
      <c r="C307" s="22" t="s">
        <v>2852</v>
      </c>
      <c r="D307" s="23" t="s">
        <v>3515</v>
      </c>
      <c r="E307" s="24" t="s">
        <v>3496</v>
      </c>
      <c r="F307" s="22" t="s">
        <v>3381</v>
      </c>
      <c r="G307" s="25" t="s">
        <v>27</v>
      </c>
      <c r="H307" s="25">
        <v>10</v>
      </c>
      <c r="I307" s="25" t="s">
        <v>27</v>
      </c>
      <c r="J307" s="25">
        <v>9</v>
      </c>
      <c r="K307" s="32"/>
      <c r="L307" s="32"/>
      <c r="M307" s="32"/>
      <c r="N307" s="90"/>
      <c r="O307" s="51">
        <v>7</v>
      </c>
      <c r="P307" s="27">
        <f>IF(O307="H","I",IF(OR(O307="DC",O307="C",O307="V"),0,ROUND(SUMPRODUCT(G307:O307,$G$9:$O$9)/100,1)))</f>
        <v>7.8</v>
      </c>
      <c r="Q307" s="28" t="str">
        <f>IF(AND($P307&gt;=9,$P307&lt;=10),"A+","")&amp;IF(AND($P307&gt;=8.5,$P307&lt;=8.9),"A","")&amp;IF(AND($P307&gt;=8,$P307&lt;=8.4),"B+","")&amp;IF(AND($P307&gt;=7,$P307&lt;=7.9),"B","")&amp;IF(AND($P307&gt;=6.5,$P307&lt;=6.9),"C+","")&amp;IF(AND($P307&gt;=5.5,$P307&lt;=6.4),"C","")&amp;IF(AND($P307&gt;=5,$P307&lt;=5.4),"D+","")&amp;IF(AND($P307&gt;=4,$P307&lt;=4.9),"D","")&amp;IF(AND($P307&lt;4),"F","")</f>
        <v>B</v>
      </c>
      <c r="R307" s="29" t="str">
        <f>IF($P307&lt;4,"Kém",IF(AND($P307&gt;=4,$P307&lt;=5.4),"Trung bình yếu",IF(AND($P307&gt;=5.5,$P307&lt;=6.9),"Trung bình",IF(AND($P307&gt;=7,$P307&lt;=8.4),"Khá",IF(AND($P307&gt;=8.5,$P307&lt;=10),"Giỏi","")))))</f>
        <v>Khá</v>
      </c>
      <c r="S307" s="30" t="str">
        <f>IF(OR($G307=0,$H307=0,$I307=0,$J307=0),"Không đủ ĐKDT",IF(AND(O307=0,P307&gt;=4),"Không đạt",IF(O307="V", "Vắng", IF(O307="DC", "Đình chỉ thi",IF(O307="H", "Vắng có phép","")))))</f>
        <v/>
      </c>
      <c r="T307" s="31" t="str">
        <f t="array" ref="T307">IFERROR(VLOOKUP($C307&amp;$U307,CHOOSE({1,2},Data!$A$2:$A$5146&amp;Data!$B$2:$B$5146,Data!$C$2:$C$5146),2,0),"")</f>
        <v>201B-A3</v>
      </c>
      <c r="U307" s="72" t="s">
        <v>737</v>
      </c>
      <c r="V307" s="3" t="str">
        <f>IFERROR(LEFT($U307,LEN($U307)-3),"")</f>
        <v>ELE1319</v>
      </c>
      <c r="W307" s="3" t="str">
        <f>IFERROR(RIGHT($U307,2),"")</f>
        <v>02</v>
      </c>
      <c r="X307" s="53" t="str">
        <f>IF(S307="Không đủ ĐKDT","Học lại",IF(S307="Đình chỉ thi","Học lại",IF(AND(MID(F307,2,2)&lt;"12",S307="Vắng"),"Thi lại",IF(S307="Vắng có phép", "Thi lại",IF(AND((MID(F307,2,2)&lt;"12"),P307&lt;4.5),"Thi lại",IF(AND((MID(F307,2,2)&lt;"19"),P307&lt;4),"Học lại",IF(AND((MID(F307,2,2)&gt;"18"),P307&lt;4),"Thi lại",IF(AND(MID(F307,2,2)&gt;"18",O307=0),"Thi lại",IF(AND((MID(F307,2,2)&lt;"12"),O307=0),"Thi lại",IF(AND((MID(F307,2,2)&lt;"19"),(MID(F307,2,2)&gt;"11"),O307=0),"Học lại","Đạt"))))))))))</f>
        <v>Đạt</v>
      </c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</row>
    <row r="308" spans="1:39" ht="16.5" customHeight="1">
      <c r="A308" s="1">
        <v>299</v>
      </c>
      <c r="B308" s="21">
        <f>IF(LEN(C308=0),SUBTOTAL(3,$C$10:C308),"")</f>
        <v>299</v>
      </c>
      <c r="C308" s="22" t="s">
        <v>3080</v>
      </c>
      <c r="D308" s="23" t="s">
        <v>3733</v>
      </c>
      <c r="E308" s="24" t="s">
        <v>3496</v>
      </c>
      <c r="F308" s="22" t="s">
        <v>3368</v>
      </c>
      <c r="G308" s="25" t="s">
        <v>27</v>
      </c>
      <c r="H308" s="25">
        <v>10</v>
      </c>
      <c r="I308" s="25" t="s">
        <v>27</v>
      </c>
      <c r="J308" s="25">
        <v>10</v>
      </c>
      <c r="K308" s="32"/>
      <c r="L308" s="32"/>
      <c r="M308" s="32"/>
      <c r="N308" s="90"/>
      <c r="O308" s="51">
        <v>8.5</v>
      </c>
      <c r="P308" s="27">
        <f>IF(O308="H","I",IF(OR(O308="DC",O308="C",O308="V"),0,ROUND(SUMPRODUCT(G308:O308,$G$9:$O$9)/100,1)))</f>
        <v>9</v>
      </c>
      <c r="Q308" s="28" t="str">
        <f>IF(AND($P308&gt;=9,$P308&lt;=10),"A+","")&amp;IF(AND($P308&gt;=8.5,$P308&lt;=8.9),"A","")&amp;IF(AND($P308&gt;=8,$P308&lt;=8.4),"B+","")&amp;IF(AND($P308&gt;=7,$P308&lt;=7.9),"B","")&amp;IF(AND($P308&gt;=6.5,$P308&lt;=6.9),"C+","")&amp;IF(AND($P308&gt;=5.5,$P308&lt;=6.4),"C","")&amp;IF(AND($P308&gt;=5,$P308&lt;=5.4),"D+","")&amp;IF(AND($P308&gt;=4,$P308&lt;=4.9),"D","")&amp;IF(AND($P308&lt;4),"F","")</f>
        <v>A+</v>
      </c>
      <c r="R308" s="29" t="str">
        <f>IF($P308&lt;4,"Kém",IF(AND($P308&gt;=4,$P308&lt;=5.4),"Trung bình yếu",IF(AND($P308&gt;=5.5,$P308&lt;=6.9),"Trung bình",IF(AND($P308&gt;=7,$P308&lt;=8.4),"Khá",IF(AND($P308&gt;=8.5,$P308&lt;=10),"Giỏi","")))))</f>
        <v>Giỏi</v>
      </c>
      <c r="S308" s="30" t="str">
        <f>IF(OR($G308=0,$H308=0,$I308=0,$J308=0),"Không đủ ĐKDT",IF(AND(O308=0,P308&gt;=4),"Không đạt",IF(O308="V", "Vắng", IF(O308="DC", "Đình chỉ thi",IF(O308="H", "Vắng có phép","")))))</f>
        <v/>
      </c>
      <c r="T308" s="31" t="str">
        <f t="array" ref="T308">IFERROR(VLOOKUP($C308&amp;$U308,CHOOSE({1,2},Data!$A$2:$A$5146&amp;Data!$B$2:$B$5146,Data!$C$2:$C$5146),2,0),"")</f>
        <v>201B-A3</v>
      </c>
      <c r="U308" s="72" t="s">
        <v>737</v>
      </c>
      <c r="V308" s="3" t="str">
        <f>IFERROR(LEFT($U308,LEN($U308)-3),"")</f>
        <v>ELE1319</v>
      </c>
      <c r="W308" s="3" t="str">
        <f>IFERROR(RIGHT($U308,2),"")</f>
        <v>02</v>
      </c>
      <c r="X308" s="53" t="str">
        <f>IF(S308="Không đủ ĐKDT","Học lại",IF(S308="Đình chỉ thi","Học lại",IF(AND(MID(F308,2,2)&lt;"12",S308="Vắng"),"Thi lại",IF(S308="Vắng có phép", "Thi lại",IF(AND((MID(F308,2,2)&lt;"12"),P308&lt;4.5),"Thi lại",IF(AND((MID(F308,2,2)&lt;"19"),P308&lt;4),"Học lại",IF(AND((MID(F308,2,2)&gt;"18"),P308&lt;4),"Thi lại",IF(AND(MID(F308,2,2)&gt;"18",O308=0),"Thi lại",IF(AND((MID(F308,2,2)&lt;"12"),O308=0),"Thi lại",IF(AND((MID(F308,2,2)&lt;"19"),(MID(F308,2,2)&gt;"11"),O308=0),"Học lại","Đạt"))))))))))</f>
        <v>Đạt</v>
      </c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</row>
    <row r="309" spans="1:39" ht="16.5" customHeight="1">
      <c r="A309" s="1">
        <v>300</v>
      </c>
      <c r="B309" s="21">
        <f>IF(LEN(C309=0),SUBTOTAL(3,$C$10:C309),"")</f>
        <v>300</v>
      </c>
      <c r="C309" s="22" t="s">
        <v>478</v>
      </c>
      <c r="D309" s="23" t="s">
        <v>3734</v>
      </c>
      <c r="E309" s="24" t="s">
        <v>3735</v>
      </c>
      <c r="F309" s="22" t="s">
        <v>3370</v>
      </c>
      <c r="G309" s="25" t="s">
        <v>27</v>
      </c>
      <c r="H309" s="25">
        <v>9</v>
      </c>
      <c r="I309" s="25" t="s">
        <v>27</v>
      </c>
      <c r="J309" s="25">
        <v>8</v>
      </c>
      <c r="K309" s="32"/>
      <c r="L309" s="32"/>
      <c r="M309" s="32"/>
      <c r="N309" s="90"/>
      <c r="O309" s="51">
        <v>1.5</v>
      </c>
      <c r="P309" s="27">
        <f>IF(O309="H","I",IF(OR(O309="DC",O309="C",O309="V"),0,ROUND(SUMPRODUCT(G309:O309,$G$9:$O$9)/100,1)))</f>
        <v>3.7</v>
      </c>
      <c r="Q309" s="28" t="str">
        <f>IF(AND($P309&gt;=9,$P309&lt;=10),"A+","")&amp;IF(AND($P309&gt;=8.5,$P309&lt;=8.9),"A","")&amp;IF(AND($P309&gt;=8,$P309&lt;=8.4),"B+","")&amp;IF(AND($P309&gt;=7,$P309&lt;=7.9),"B","")&amp;IF(AND($P309&gt;=6.5,$P309&lt;=6.9),"C+","")&amp;IF(AND($P309&gt;=5.5,$P309&lt;=6.4),"C","")&amp;IF(AND($P309&gt;=5,$P309&lt;=5.4),"D+","")&amp;IF(AND($P309&gt;=4,$P309&lt;=4.9),"D","")&amp;IF(AND($P309&lt;4),"F","")</f>
        <v>F</v>
      </c>
      <c r="R309" s="29" t="str">
        <f>IF($P309&lt;4,"Kém",IF(AND($P309&gt;=4,$P309&lt;=5.4),"Trung bình yếu",IF(AND($P309&gt;=5.5,$P309&lt;=6.9),"Trung bình",IF(AND($P309&gt;=7,$P309&lt;=8.4),"Khá",IF(AND($P309&gt;=8.5,$P309&lt;=10),"Giỏi","")))))</f>
        <v>Kém</v>
      </c>
      <c r="S309" s="30" t="str">
        <f>IF(OR($G309=0,$H309=0,$I309=0,$J309=0),"Không đủ ĐKDT",IF(AND(O309=0,P309&gt;=4),"Không đạt",IF(O309="V", "Vắng", IF(O309="DC", "Đình chỉ thi",IF(O309="H", "Vắng có phép","")))))</f>
        <v/>
      </c>
      <c r="T309" s="31" t="str">
        <f t="array" ref="T309">IFERROR(VLOOKUP($C309&amp;$U309,CHOOSE({1,2},Data!$A$2:$A$5146&amp;Data!$B$2:$B$5146,Data!$C$2:$C$5146),2,0),"")</f>
        <v>201B-A3</v>
      </c>
      <c r="U309" s="72" t="s">
        <v>737</v>
      </c>
      <c r="V309" s="3" t="str">
        <f>IFERROR(LEFT($U309,LEN($U309)-3),"")</f>
        <v>ELE1319</v>
      </c>
      <c r="W309" s="3" t="str">
        <f>IFERROR(RIGHT($U309,2),"")</f>
        <v>02</v>
      </c>
      <c r="X309" s="53" t="str">
        <f>IF(S309="Không đủ ĐKDT","Học lại",IF(S309="Đình chỉ thi","Học lại",IF(AND(MID(F309,2,2)&lt;"12",S309="Vắng"),"Thi lại",IF(S309="Vắng có phép", "Thi lại",IF(AND((MID(F309,2,2)&lt;"12"),P309&lt;4.5),"Thi lại",IF(AND((MID(F309,2,2)&lt;"19"),P309&lt;4),"Học lại",IF(AND((MID(F309,2,2)&gt;"18"),P309&lt;4),"Thi lại",IF(AND(MID(F309,2,2)&gt;"18",O309=0),"Thi lại",IF(AND((MID(F309,2,2)&lt;"12"),O309=0),"Thi lại",IF(AND((MID(F309,2,2)&lt;"19"),(MID(F309,2,2)&gt;"11"),O309=0),"Học lại","Đạt"))))))))))</f>
        <v>Học lại</v>
      </c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</row>
    <row r="310" spans="1:39" ht="16.5" customHeight="1">
      <c r="A310" s="1">
        <v>301</v>
      </c>
      <c r="B310" s="21">
        <f>IF(LEN(C310=0),SUBTOTAL(3,$C$10:C310),"")</f>
        <v>301</v>
      </c>
      <c r="C310" s="22" t="s">
        <v>2726</v>
      </c>
      <c r="D310" s="23" t="s">
        <v>3371</v>
      </c>
      <c r="E310" s="24" t="s">
        <v>3614</v>
      </c>
      <c r="F310" s="22" t="s">
        <v>3407</v>
      </c>
      <c r="G310" s="25" t="s">
        <v>27</v>
      </c>
      <c r="H310" s="25">
        <v>7</v>
      </c>
      <c r="I310" s="25" t="s">
        <v>27</v>
      </c>
      <c r="J310" s="25">
        <v>6.5</v>
      </c>
      <c r="K310" s="32"/>
      <c r="L310" s="32"/>
      <c r="M310" s="32"/>
      <c r="N310" s="90"/>
      <c r="O310" s="51">
        <v>2.5</v>
      </c>
      <c r="P310" s="27">
        <f>IF(O310="H","I",IF(OR(O310="DC",O310="C",O310="V"),0,ROUND(SUMPRODUCT(G310:O310,$G$9:$O$9)/100,1)))</f>
        <v>3.8</v>
      </c>
      <c r="Q310" s="28" t="str">
        <f>IF(AND($P310&gt;=9,$P310&lt;=10),"A+","")&amp;IF(AND($P310&gt;=8.5,$P310&lt;=8.9),"A","")&amp;IF(AND($P310&gt;=8,$P310&lt;=8.4),"B+","")&amp;IF(AND($P310&gt;=7,$P310&lt;=7.9),"B","")&amp;IF(AND($P310&gt;=6.5,$P310&lt;=6.9),"C+","")&amp;IF(AND($P310&gt;=5.5,$P310&lt;=6.4),"C","")&amp;IF(AND($P310&gt;=5,$P310&lt;=5.4),"D+","")&amp;IF(AND($P310&gt;=4,$P310&lt;=4.9),"D","")&amp;IF(AND($P310&lt;4),"F","")</f>
        <v>F</v>
      </c>
      <c r="R310" s="29" t="str">
        <f>IF($P310&lt;4,"Kém",IF(AND($P310&gt;=4,$P310&lt;=5.4),"Trung bình yếu",IF(AND($P310&gt;=5.5,$P310&lt;=6.9),"Trung bình",IF(AND($P310&gt;=7,$P310&lt;=8.4),"Khá",IF(AND($P310&gt;=8.5,$P310&lt;=10),"Giỏi","")))))</f>
        <v>Kém</v>
      </c>
      <c r="S310" s="30" t="str">
        <f>IF(OR($G310=0,$H310=0,$I310=0,$J310=0),"Không đủ ĐKDT",IF(AND(O310=0,P310&gt;=4),"Không đạt",IF(O310="V", "Vắng", IF(O310="DC", "Đình chỉ thi",IF(O310="H", "Vắng có phép","")))))</f>
        <v/>
      </c>
      <c r="T310" s="31" t="str">
        <f t="array" ref="T310">IFERROR(VLOOKUP($C310&amp;$U310,CHOOSE({1,2},Data!$A$2:$A$5146&amp;Data!$B$2:$B$5146,Data!$C$2:$C$5146),2,0),"")</f>
        <v>201B-A3</v>
      </c>
      <c r="U310" s="72" t="s">
        <v>737</v>
      </c>
      <c r="V310" s="3" t="str">
        <f>IFERROR(LEFT($U310,LEN($U310)-3),"")</f>
        <v>ELE1319</v>
      </c>
      <c r="W310" s="3" t="str">
        <f>IFERROR(RIGHT($U310,2),"")</f>
        <v>02</v>
      </c>
      <c r="X310" s="53" t="str">
        <f>IF(S310="Không đủ ĐKDT","Học lại",IF(S310="Đình chỉ thi","Học lại",IF(AND(MID(F310,2,2)&lt;"12",S310="Vắng"),"Thi lại",IF(S310="Vắng có phép", "Thi lại",IF(AND((MID(F310,2,2)&lt;"12"),P310&lt;4.5),"Thi lại",IF(AND((MID(F310,2,2)&lt;"19"),P310&lt;4),"Học lại",IF(AND((MID(F310,2,2)&gt;"18"),P310&lt;4),"Thi lại",IF(AND(MID(F310,2,2)&gt;"18",O310=0),"Thi lại",IF(AND((MID(F310,2,2)&lt;"12"),O310=0),"Thi lại",IF(AND((MID(F310,2,2)&lt;"19"),(MID(F310,2,2)&gt;"11"),O310=0),"Học lại","Đạt"))))))))))</f>
        <v>Học lại</v>
      </c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</row>
    <row r="311" spans="1:39" ht="16.5" customHeight="1">
      <c r="A311" s="1">
        <v>302</v>
      </c>
      <c r="B311" s="21">
        <f>IF(LEN(C311=0),SUBTOTAL(3,$C$10:C311),"")</f>
        <v>302</v>
      </c>
      <c r="C311" s="22" t="s">
        <v>2095</v>
      </c>
      <c r="D311" s="23" t="s">
        <v>3401</v>
      </c>
      <c r="E311" s="24" t="s">
        <v>3393</v>
      </c>
      <c r="F311" s="22" t="s">
        <v>3370</v>
      </c>
      <c r="G311" s="25" t="s">
        <v>27</v>
      </c>
      <c r="H311" s="25">
        <v>0</v>
      </c>
      <c r="I311" s="25" t="s">
        <v>27</v>
      </c>
      <c r="J311" s="25">
        <v>0</v>
      </c>
      <c r="K311" s="32"/>
      <c r="L311" s="32"/>
      <c r="M311" s="32"/>
      <c r="N311" s="90"/>
      <c r="O311" s="51" t="s">
        <v>4016</v>
      </c>
      <c r="P311" s="27">
        <f>IF(O311="H","I",IF(OR(O311="DC",O311="C",O311="V"),0,ROUND(SUMPRODUCT(G311:O311,$G$9:$O$9)/100,1)))</f>
        <v>0</v>
      </c>
      <c r="Q311" s="28" t="str">
        <f>IF(AND($P311&gt;=9,$P311&lt;=10),"A+","")&amp;IF(AND($P311&gt;=8.5,$P311&lt;=8.9),"A","")&amp;IF(AND($P311&gt;=8,$P311&lt;=8.4),"B+","")&amp;IF(AND($P311&gt;=7,$P311&lt;=7.9),"B","")&amp;IF(AND($P311&gt;=6.5,$P311&lt;=6.9),"C+","")&amp;IF(AND($P311&gt;=5.5,$P311&lt;=6.4),"C","")&amp;IF(AND($P311&gt;=5,$P311&lt;=5.4),"D+","")&amp;IF(AND($P311&gt;=4,$P311&lt;=4.9),"D","")&amp;IF(AND($P311&lt;4),"F","")</f>
        <v>F</v>
      </c>
      <c r="R311" s="29" t="str">
        <f>IF($P311&lt;4,"Kém",IF(AND($P311&gt;=4,$P311&lt;=5.4),"Trung bình yếu",IF(AND($P311&gt;=5.5,$P311&lt;=6.9),"Trung bình",IF(AND($P311&gt;=7,$P311&lt;=8.4),"Khá",IF(AND($P311&gt;=8.5,$P311&lt;=10),"Giỏi","")))))</f>
        <v>Kém</v>
      </c>
      <c r="S311" s="30" t="str">
        <f>IF(OR($G311=0,$H311=0,$I311=0,$J311=0),"Không đủ ĐKDT",IF(AND(O311=0,P311&gt;=4),"Không đạt",IF(O311="V", "Vắng", IF(O311="DC", "Đình chỉ thi",IF(O311="H", "Vắng có phép","")))))</f>
        <v>Không đủ ĐKDT</v>
      </c>
      <c r="T311" s="31" t="str">
        <f t="array" ref="T311">IFERROR(VLOOKUP($C311&amp;$U311,CHOOSE({1,2},Data!$A$2:$A$5146&amp;Data!$B$2:$B$5146,Data!$C$2:$C$5146),2,0),"")</f>
        <v>201B-A3</v>
      </c>
      <c r="U311" s="72" t="s">
        <v>737</v>
      </c>
      <c r="V311" s="3" t="str">
        <f>IFERROR(LEFT($U311,LEN($U311)-3),"")</f>
        <v>ELE1319</v>
      </c>
      <c r="W311" s="3" t="str">
        <f>IFERROR(RIGHT($U311,2),"")</f>
        <v>02</v>
      </c>
      <c r="X311" s="53" t="str">
        <f>IF(S311="Không đủ ĐKDT","Học lại",IF(S311="Đình chỉ thi","Học lại",IF(AND(MID(F311,2,2)&lt;"12",S311="Vắng"),"Thi lại",IF(S311="Vắng có phép", "Thi lại",IF(AND((MID(F311,2,2)&lt;"12"),P311&lt;4.5),"Thi lại",IF(AND((MID(F311,2,2)&lt;"19"),P311&lt;4),"Học lại",IF(AND((MID(F311,2,2)&gt;"18"),P311&lt;4),"Thi lại",IF(AND(MID(F311,2,2)&gt;"18",O311=0),"Thi lại",IF(AND((MID(F311,2,2)&lt;"12"),O311=0),"Thi lại",IF(AND((MID(F311,2,2)&lt;"19"),(MID(F311,2,2)&gt;"11"),O311=0),"Học lại","Đạt"))))))))))</f>
        <v>Học lại</v>
      </c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</row>
    <row r="312" spans="1:39" ht="16.5" customHeight="1">
      <c r="A312" s="1">
        <v>303</v>
      </c>
      <c r="B312" s="21">
        <f>IF(LEN(C312=0),SUBTOTAL(3,$C$10:C312),"")</f>
        <v>303</v>
      </c>
      <c r="C312" s="22" t="s">
        <v>2388</v>
      </c>
      <c r="D312" s="23" t="s">
        <v>3510</v>
      </c>
      <c r="E312" s="24" t="s">
        <v>3736</v>
      </c>
      <c r="F312" s="22" t="s">
        <v>3381</v>
      </c>
      <c r="G312" s="25" t="s">
        <v>27</v>
      </c>
      <c r="H312" s="25">
        <v>8.5</v>
      </c>
      <c r="I312" s="25" t="s">
        <v>27</v>
      </c>
      <c r="J312" s="25">
        <v>9</v>
      </c>
      <c r="K312" s="32"/>
      <c r="L312" s="32"/>
      <c r="M312" s="32"/>
      <c r="N312" s="90"/>
      <c r="O312" s="51">
        <v>2</v>
      </c>
      <c r="P312" s="27">
        <f>IF(O312="H","I",IF(OR(O312="DC",O312="C",O312="V"),0,ROUND(SUMPRODUCT(G312:O312,$G$9:$O$9)/100,1)))</f>
        <v>4</v>
      </c>
      <c r="Q312" s="28" t="str">
        <f>IF(AND($P312&gt;=9,$P312&lt;=10),"A+","")&amp;IF(AND($P312&gt;=8.5,$P312&lt;=8.9),"A","")&amp;IF(AND($P312&gt;=8,$P312&lt;=8.4),"B+","")&amp;IF(AND($P312&gt;=7,$P312&lt;=7.9),"B","")&amp;IF(AND($P312&gt;=6.5,$P312&lt;=6.9),"C+","")&amp;IF(AND($P312&gt;=5.5,$P312&lt;=6.4),"C","")&amp;IF(AND($P312&gt;=5,$P312&lt;=5.4),"D+","")&amp;IF(AND($P312&gt;=4,$P312&lt;=4.9),"D","")&amp;IF(AND($P312&lt;4),"F","")</f>
        <v>D</v>
      </c>
      <c r="R312" s="29" t="str">
        <f>IF($P312&lt;4,"Kém",IF(AND($P312&gt;=4,$P312&lt;=5.4),"Trung bình yếu",IF(AND($P312&gt;=5.5,$P312&lt;=6.9),"Trung bình",IF(AND($P312&gt;=7,$P312&lt;=8.4),"Khá",IF(AND($P312&gt;=8.5,$P312&lt;=10),"Giỏi","")))))</f>
        <v>Trung bình yếu</v>
      </c>
      <c r="S312" s="30" t="str">
        <f>IF(OR($G312=0,$H312=0,$I312=0,$J312=0),"Không đủ ĐKDT",IF(AND(O312=0,P312&gt;=4),"Không đạt",IF(O312="V", "Vắng", IF(O312="DC", "Đình chỉ thi",IF(O312="H", "Vắng có phép","")))))</f>
        <v/>
      </c>
      <c r="T312" s="31" t="str">
        <f t="array" ref="T312">IFERROR(VLOOKUP($C312&amp;$U312,CHOOSE({1,2},Data!$A$2:$A$5146&amp;Data!$B$2:$B$5146,Data!$C$2:$C$5146),2,0),"")</f>
        <v>201B-A3</v>
      </c>
      <c r="U312" s="72" t="s">
        <v>737</v>
      </c>
      <c r="V312" s="3" t="str">
        <f>IFERROR(LEFT($U312,LEN($U312)-3),"")</f>
        <v>ELE1319</v>
      </c>
      <c r="W312" s="3" t="str">
        <f>IFERROR(RIGHT($U312,2),"")</f>
        <v>02</v>
      </c>
      <c r="X312" s="53" t="str">
        <f>IF(S312="Không đủ ĐKDT","Học lại",IF(S312="Đình chỉ thi","Học lại",IF(AND(MID(F312,2,2)&lt;"12",S312="Vắng"),"Thi lại",IF(S312="Vắng có phép", "Thi lại",IF(AND((MID(F312,2,2)&lt;"12"),P312&lt;4.5),"Thi lại",IF(AND((MID(F312,2,2)&lt;"19"),P312&lt;4),"Học lại",IF(AND((MID(F312,2,2)&gt;"18"),P312&lt;4),"Thi lại",IF(AND(MID(F312,2,2)&gt;"18",O312=0),"Thi lại",IF(AND((MID(F312,2,2)&lt;"12"),O312=0),"Thi lại",IF(AND((MID(F312,2,2)&lt;"19"),(MID(F312,2,2)&gt;"11"),O312=0),"Học lại","Đạt"))))))))))</f>
        <v>Đạt</v>
      </c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</row>
    <row r="313" spans="1:39" ht="16.5" customHeight="1">
      <c r="A313" s="1">
        <v>304</v>
      </c>
      <c r="B313" s="21">
        <f>IF(LEN(C313=0),SUBTOTAL(3,$C$10:C313),"")</f>
        <v>304</v>
      </c>
      <c r="C313" s="22" t="s">
        <v>3031</v>
      </c>
      <c r="D313" s="23" t="s">
        <v>3737</v>
      </c>
      <c r="E313" s="24" t="s">
        <v>3738</v>
      </c>
      <c r="F313" s="22" t="s">
        <v>3391</v>
      </c>
      <c r="G313" s="25" t="s">
        <v>27</v>
      </c>
      <c r="H313" s="25">
        <v>8</v>
      </c>
      <c r="I313" s="25" t="s">
        <v>27</v>
      </c>
      <c r="J313" s="25">
        <v>8</v>
      </c>
      <c r="K313" s="32"/>
      <c r="L313" s="32"/>
      <c r="M313" s="32"/>
      <c r="N313" s="90"/>
      <c r="O313" s="51">
        <v>2.5</v>
      </c>
      <c r="P313" s="27">
        <f>IF(O313="H","I",IF(OR(O313="DC",O313="C",O313="V"),0,ROUND(SUMPRODUCT(G313:O313,$G$9:$O$9)/100,1)))</f>
        <v>4.2</v>
      </c>
      <c r="Q313" s="28" t="str">
        <f>IF(AND($P313&gt;=9,$P313&lt;=10),"A+","")&amp;IF(AND($P313&gt;=8.5,$P313&lt;=8.9),"A","")&amp;IF(AND($P313&gt;=8,$P313&lt;=8.4),"B+","")&amp;IF(AND($P313&gt;=7,$P313&lt;=7.9),"B","")&amp;IF(AND($P313&gt;=6.5,$P313&lt;=6.9),"C+","")&amp;IF(AND($P313&gt;=5.5,$P313&lt;=6.4),"C","")&amp;IF(AND($P313&gt;=5,$P313&lt;=5.4),"D+","")&amp;IF(AND($P313&gt;=4,$P313&lt;=4.9),"D","")&amp;IF(AND($P313&lt;4),"F","")</f>
        <v>D</v>
      </c>
      <c r="R313" s="29" t="str">
        <f>IF($P313&lt;4,"Kém",IF(AND($P313&gt;=4,$P313&lt;=5.4),"Trung bình yếu",IF(AND($P313&gt;=5.5,$P313&lt;=6.9),"Trung bình",IF(AND($P313&gt;=7,$P313&lt;=8.4),"Khá",IF(AND($P313&gt;=8.5,$P313&lt;=10),"Giỏi","")))))</f>
        <v>Trung bình yếu</v>
      </c>
      <c r="S313" s="30" t="str">
        <f>IF(OR($G313=0,$H313=0,$I313=0,$J313=0),"Không đủ ĐKDT",IF(AND(O313=0,P313&gt;=4),"Không đạt",IF(O313="V", "Vắng", IF(O313="DC", "Đình chỉ thi",IF(O313="H", "Vắng có phép","")))))</f>
        <v/>
      </c>
      <c r="T313" s="31" t="str">
        <f t="array" ref="T313">IFERROR(VLOOKUP($C313&amp;$U313,CHOOSE({1,2},Data!$A$2:$A$5146&amp;Data!$B$2:$B$5146,Data!$C$2:$C$5146),2,0),"")</f>
        <v>201B-A3</v>
      </c>
      <c r="U313" s="72" t="s">
        <v>737</v>
      </c>
      <c r="V313" s="3" t="str">
        <f>IFERROR(LEFT($U313,LEN($U313)-3),"")</f>
        <v>ELE1319</v>
      </c>
      <c r="W313" s="3" t="str">
        <f>IFERROR(RIGHT($U313,2),"")</f>
        <v>02</v>
      </c>
      <c r="X313" s="53" t="str">
        <f>IF(S313="Không đủ ĐKDT","Học lại",IF(S313="Đình chỉ thi","Học lại",IF(AND(MID(F313,2,2)&lt;"12",S313="Vắng"),"Thi lại",IF(S313="Vắng có phép", "Thi lại",IF(AND((MID(F313,2,2)&lt;"12"),P313&lt;4.5),"Thi lại",IF(AND((MID(F313,2,2)&lt;"19"),P313&lt;4),"Học lại",IF(AND((MID(F313,2,2)&gt;"18"),P313&lt;4),"Thi lại",IF(AND(MID(F313,2,2)&gt;"18",O313=0),"Thi lại",IF(AND((MID(F313,2,2)&lt;"12"),O313=0),"Thi lại",IF(AND((MID(F313,2,2)&lt;"19"),(MID(F313,2,2)&gt;"11"),O313=0),"Học lại","Đạt"))))))))))</f>
        <v>Đạt</v>
      </c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</row>
    <row r="314" spans="1:39" ht="16.5" customHeight="1">
      <c r="A314" s="1">
        <v>305</v>
      </c>
      <c r="B314" s="21">
        <f>IF(LEN(C314=0),SUBTOTAL(3,$C$10:C314),"")</f>
        <v>305</v>
      </c>
      <c r="C314" s="22" t="s">
        <v>1976</v>
      </c>
      <c r="D314" s="23" t="s">
        <v>3739</v>
      </c>
      <c r="E314" s="24" t="s">
        <v>3402</v>
      </c>
      <c r="F314" s="22" t="s">
        <v>3391</v>
      </c>
      <c r="G314" s="25" t="s">
        <v>27</v>
      </c>
      <c r="H314" s="25">
        <v>6.5</v>
      </c>
      <c r="I314" s="25" t="s">
        <v>27</v>
      </c>
      <c r="J314" s="25">
        <v>8</v>
      </c>
      <c r="K314" s="32"/>
      <c r="L314" s="32"/>
      <c r="M314" s="32"/>
      <c r="N314" s="90"/>
      <c r="O314" s="51">
        <v>2.5</v>
      </c>
      <c r="P314" s="27">
        <f>IF(O314="H","I",IF(OR(O314="DC",O314="C",O314="V"),0,ROUND(SUMPRODUCT(G314:O314,$G$9:$O$9)/100,1)))</f>
        <v>3.9</v>
      </c>
      <c r="Q314" s="28" t="str">
        <f>IF(AND($P314&gt;=9,$P314&lt;=10),"A+","")&amp;IF(AND($P314&gt;=8.5,$P314&lt;=8.9),"A","")&amp;IF(AND($P314&gt;=8,$P314&lt;=8.4),"B+","")&amp;IF(AND($P314&gt;=7,$P314&lt;=7.9),"B","")&amp;IF(AND($P314&gt;=6.5,$P314&lt;=6.9),"C+","")&amp;IF(AND($P314&gt;=5.5,$P314&lt;=6.4),"C","")&amp;IF(AND($P314&gt;=5,$P314&lt;=5.4),"D+","")&amp;IF(AND($P314&gt;=4,$P314&lt;=4.9),"D","")&amp;IF(AND($P314&lt;4),"F","")</f>
        <v>F</v>
      </c>
      <c r="R314" s="29" t="str">
        <f>IF($P314&lt;4,"Kém",IF(AND($P314&gt;=4,$P314&lt;=5.4),"Trung bình yếu",IF(AND($P314&gt;=5.5,$P314&lt;=6.9),"Trung bình",IF(AND($P314&gt;=7,$P314&lt;=8.4),"Khá",IF(AND($P314&gt;=8.5,$P314&lt;=10),"Giỏi","")))))</f>
        <v>Kém</v>
      </c>
      <c r="S314" s="30" t="str">
        <f>IF(OR($G314=0,$H314=0,$I314=0,$J314=0),"Không đủ ĐKDT",IF(AND(O314=0,P314&gt;=4),"Không đạt",IF(O314="V", "Vắng", IF(O314="DC", "Đình chỉ thi",IF(O314="H", "Vắng có phép","")))))</f>
        <v/>
      </c>
      <c r="T314" s="31" t="str">
        <f t="array" ref="T314">IFERROR(VLOOKUP($C314&amp;$U314,CHOOSE({1,2},Data!$A$2:$A$5146&amp;Data!$B$2:$B$5146,Data!$C$2:$C$5146),2,0),"")</f>
        <v>201B-A3</v>
      </c>
      <c r="U314" s="72" t="s">
        <v>737</v>
      </c>
      <c r="V314" s="3" t="str">
        <f>IFERROR(LEFT($U314,LEN($U314)-3),"")</f>
        <v>ELE1319</v>
      </c>
      <c r="W314" s="3" t="str">
        <f>IFERROR(RIGHT($U314,2),"")</f>
        <v>02</v>
      </c>
      <c r="X314" s="53" t="str">
        <f>IF(S314="Không đủ ĐKDT","Học lại",IF(S314="Đình chỉ thi","Học lại",IF(AND(MID(F314,2,2)&lt;"12",S314="Vắng"),"Thi lại",IF(S314="Vắng có phép", "Thi lại",IF(AND((MID(F314,2,2)&lt;"12"),P314&lt;4.5),"Thi lại",IF(AND((MID(F314,2,2)&lt;"19"),P314&lt;4),"Học lại",IF(AND((MID(F314,2,2)&gt;"18"),P314&lt;4),"Thi lại",IF(AND(MID(F314,2,2)&gt;"18",O314=0),"Thi lại",IF(AND((MID(F314,2,2)&lt;"12"),O314=0),"Thi lại",IF(AND((MID(F314,2,2)&lt;"19"),(MID(F314,2,2)&gt;"11"),O314=0),"Học lại","Đạt"))))))))))</f>
        <v>Học lại</v>
      </c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</row>
    <row r="315" spans="1:39" ht="16.5" customHeight="1">
      <c r="A315" s="1">
        <v>306</v>
      </c>
      <c r="B315" s="21">
        <f>IF(LEN(C315=0),SUBTOTAL(3,$C$10:C315),"")</f>
        <v>306</v>
      </c>
      <c r="C315" s="22" t="s">
        <v>2097</v>
      </c>
      <c r="D315" s="23" t="s">
        <v>3497</v>
      </c>
      <c r="E315" s="24" t="s">
        <v>3402</v>
      </c>
      <c r="F315" s="22" t="s">
        <v>3398</v>
      </c>
      <c r="G315" s="25" t="s">
        <v>27</v>
      </c>
      <c r="H315" s="25">
        <v>8.5</v>
      </c>
      <c r="I315" s="25" t="s">
        <v>27</v>
      </c>
      <c r="J315" s="25">
        <v>9</v>
      </c>
      <c r="K315" s="32"/>
      <c r="L315" s="32"/>
      <c r="M315" s="32"/>
      <c r="N315" s="90"/>
      <c r="O315" s="51">
        <v>5.5</v>
      </c>
      <c r="P315" s="27">
        <f>IF(O315="H","I",IF(OR(O315="DC",O315="C",O315="V"),0,ROUND(SUMPRODUCT(G315:O315,$G$9:$O$9)/100,1)))</f>
        <v>6.5</v>
      </c>
      <c r="Q315" s="28" t="str">
        <f>IF(AND($P315&gt;=9,$P315&lt;=10),"A+","")&amp;IF(AND($P315&gt;=8.5,$P315&lt;=8.9),"A","")&amp;IF(AND($P315&gt;=8,$P315&lt;=8.4),"B+","")&amp;IF(AND($P315&gt;=7,$P315&lt;=7.9),"B","")&amp;IF(AND($P315&gt;=6.5,$P315&lt;=6.9),"C+","")&amp;IF(AND($P315&gt;=5.5,$P315&lt;=6.4),"C","")&amp;IF(AND($P315&gt;=5,$P315&lt;=5.4),"D+","")&amp;IF(AND($P315&gt;=4,$P315&lt;=4.9),"D","")&amp;IF(AND($P315&lt;4),"F","")</f>
        <v>C+</v>
      </c>
      <c r="R315" s="29" t="str">
        <f>IF($P315&lt;4,"Kém",IF(AND($P315&gt;=4,$P315&lt;=5.4),"Trung bình yếu",IF(AND($P315&gt;=5.5,$P315&lt;=6.9),"Trung bình",IF(AND($P315&gt;=7,$P315&lt;=8.4),"Khá",IF(AND($P315&gt;=8.5,$P315&lt;=10),"Giỏi","")))))</f>
        <v>Trung bình</v>
      </c>
      <c r="S315" s="30" t="str">
        <f>IF(OR($G315=0,$H315=0,$I315=0,$J315=0),"Không đủ ĐKDT",IF(AND(O315=0,P315&gt;=4),"Không đạt",IF(O315="V", "Vắng", IF(O315="DC", "Đình chỉ thi",IF(O315="H", "Vắng có phép","")))))</f>
        <v/>
      </c>
      <c r="T315" s="31" t="str">
        <f t="array" ref="T315">IFERROR(VLOOKUP($C315&amp;$U315,CHOOSE({1,2},Data!$A$2:$A$5146&amp;Data!$B$2:$B$5146,Data!$C$2:$C$5146),2,0),"")</f>
        <v>201B-A3</v>
      </c>
      <c r="U315" s="72" t="s">
        <v>737</v>
      </c>
      <c r="V315" s="3" t="str">
        <f>IFERROR(LEFT($U315,LEN($U315)-3),"")</f>
        <v>ELE1319</v>
      </c>
      <c r="W315" s="3" t="str">
        <f>IFERROR(RIGHT($U315,2),"")</f>
        <v>02</v>
      </c>
      <c r="X315" s="53" t="str">
        <f>IF(S315="Không đủ ĐKDT","Học lại",IF(S315="Đình chỉ thi","Học lại",IF(AND(MID(F315,2,2)&lt;"12",S315="Vắng"),"Thi lại",IF(S315="Vắng có phép", "Thi lại",IF(AND((MID(F315,2,2)&lt;"12"),P315&lt;4.5),"Thi lại",IF(AND((MID(F315,2,2)&lt;"19"),P315&lt;4),"Học lại",IF(AND((MID(F315,2,2)&gt;"18"),P315&lt;4),"Thi lại",IF(AND(MID(F315,2,2)&gt;"18",O315=0),"Thi lại",IF(AND((MID(F315,2,2)&lt;"12"),O315=0),"Thi lại",IF(AND((MID(F315,2,2)&lt;"19"),(MID(F315,2,2)&gt;"11"),O315=0),"Học lại","Đạt"))))))))))</f>
        <v>Đạt</v>
      </c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</row>
    <row r="316" spans="1:39" ht="16.5" customHeight="1">
      <c r="A316" s="1">
        <v>307</v>
      </c>
      <c r="B316" s="21">
        <f>IF(LEN(C316=0),SUBTOTAL(3,$C$10:C316),"")</f>
        <v>307</v>
      </c>
      <c r="C316" s="22" t="s">
        <v>1864</v>
      </c>
      <c r="D316" s="23" t="s">
        <v>3740</v>
      </c>
      <c r="E316" s="24" t="s">
        <v>3402</v>
      </c>
      <c r="F316" s="22" t="s">
        <v>3372</v>
      </c>
      <c r="G316" s="25" t="s">
        <v>27</v>
      </c>
      <c r="H316" s="25">
        <v>8.5</v>
      </c>
      <c r="I316" s="25" t="s">
        <v>27</v>
      </c>
      <c r="J316" s="25">
        <v>9</v>
      </c>
      <c r="K316" s="32"/>
      <c r="L316" s="32"/>
      <c r="M316" s="32"/>
      <c r="N316" s="90"/>
      <c r="O316" s="51">
        <v>2</v>
      </c>
      <c r="P316" s="27">
        <f>IF(O316="H","I",IF(OR(O316="DC",O316="C",O316="V"),0,ROUND(SUMPRODUCT(G316:O316,$G$9:$O$9)/100,1)))</f>
        <v>4</v>
      </c>
      <c r="Q316" s="28" t="str">
        <f>IF(AND($P316&gt;=9,$P316&lt;=10),"A+","")&amp;IF(AND($P316&gt;=8.5,$P316&lt;=8.9),"A","")&amp;IF(AND($P316&gt;=8,$P316&lt;=8.4),"B+","")&amp;IF(AND($P316&gt;=7,$P316&lt;=7.9),"B","")&amp;IF(AND($P316&gt;=6.5,$P316&lt;=6.9),"C+","")&amp;IF(AND($P316&gt;=5.5,$P316&lt;=6.4),"C","")&amp;IF(AND($P316&gt;=5,$P316&lt;=5.4),"D+","")&amp;IF(AND($P316&gt;=4,$P316&lt;=4.9),"D","")&amp;IF(AND($P316&lt;4),"F","")</f>
        <v>D</v>
      </c>
      <c r="R316" s="29" t="str">
        <f>IF($P316&lt;4,"Kém",IF(AND($P316&gt;=4,$P316&lt;=5.4),"Trung bình yếu",IF(AND($P316&gt;=5.5,$P316&lt;=6.9),"Trung bình",IF(AND($P316&gt;=7,$P316&lt;=8.4),"Khá",IF(AND($P316&gt;=8.5,$P316&lt;=10),"Giỏi","")))))</f>
        <v>Trung bình yếu</v>
      </c>
      <c r="S316" s="30" t="str">
        <f>IF(OR($G316=0,$H316=0,$I316=0,$J316=0),"Không đủ ĐKDT",IF(AND(O316=0,P316&gt;=4),"Không đạt",IF(O316="V", "Vắng", IF(O316="DC", "Đình chỉ thi",IF(O316="H", "Vắng có phép","")))))</f>
        <v/>
      </c>
      <c r="T316" s="31" t="str">
        <f t="array" ref="T316">IFERROR(VLOOKUP($C316&amp;$U316,CHOOSE({1,2},Data!$A$2:$A$5146&amp;Data!$B$2:$B$5146,Data!$C$2:$C$5146),2,0),"")</f>
        <v>201B-A3</v>
      </c>
      <c r="U316" s="72" t="s">
        <v>737</v>
      </c>
      <c r="V316" s="3" t="str">
        <f>IFERROR(LEFT($U316,LEN($U316)-3),"")</f>
        <v>ELE1319</v>
      </c>
      <c r="W316" s="3" t="str">
        <f>IFERROR(RIGHT($U316,2),"")</f>
        <v>02</v>
      </c>
      <c r="X316" s="53" t="str">
        <f>IF(S316="Không đủ ĐKDT","Học lại",IF(S316="Đình chỉ thi","Học lại",IF(AND(MID(F316,2,2)&lt;"12",S316="Vắng"),"Thi lại",IF(S316="Vắng có phép", "Thi lại",IF(AND((MID(F316,2,2)&lt;"12"),P316&lt;4.5),"Thi lại",IF(AND((MID(F316,2,2)&lt;"19"),P316&lt;4),"Học lại",IF(AND((MID(F316,2,2)&gt;"18"),P316&lt;4),"Thi lại",IF(AND(MID(F316,2,2)&gt;"18",O316=0),"Thi lại",IF(AND((MID(F316,2,2)&lt;"12"),O316=0),"Thi lại",IF(AND((MID(F316,2,2)&lt;"19"),(MID(F316,2,2)&gt;"11"),O316=0),"Học lại","Đạt"))))))))))</f>
        <v>Đạt</v>
      </c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</row>
    <row r="317" spans="1:39" ht="16.5" customHeight="1">
      <c r="A317" s="1">
        <v>308</v>
      </c>
      <c r="B317" s="21">
        <f>IF(LEN(C317=0),SUBTOTAL(3,$C$10:C317),"")</f>
        <v>308</v>
      </c>
      <c r="C317" s="22" t="s">
        <v>2053</v>
      </c>
      <c r="D317" s="23" t="s">
        <v>3741</v>
      </c>
      <c r="E317" s="24" t="s">
        <v>3402</v>
      </c>
      <c r="F317" s="22" t="s">
        <v>3374</v>
      </c>
      <c r="G317" s="25" t="s">
        <v>27</v>
      </c>
      <c r="H317" s="25">
        <v>7.5</v>
      </c>
      <c r="I317" s="25" t="s">
        <v>27</v>
      </c>
      <c r="J317" s="25">
        <v>8</v>
      </c>
      <c r="K317" s="32"/>
      <c r="L317" s="32"/>
      <c r="M317" s="32"/>
      <c r="N317" s="90"/>
      <c r="O317" s="51">
        <v>5.5</v>
      </c>
      <c r="P317" s="27">
        <f>IF(O317="H","I",IF(OR(O317="DC",O317="C",O317="V"),0,ROUND(SUMPRODUCT(G317:O317,$G$9:$O$9)/100,1)))</f>
        <v>6.2</v>
      </c>
      <c r="Q317" s="28" t="str">
        <f>IF(AND($P317&gt;=9,$P317&lt;=10),"A+","")&amp;IF(AND($P317&gt;=8.5,$P317&lt;=8.9),"A","")&amp;IF(AND($P317&gt;=8,$P317&lt;=8.4),"B+","")&amp;IF(AND($P317&gt;=7,$P317&lt;=7.9),"B","")&amp;IF(AND($P317&gt;=6.5,$P317&lt;=6.9),"C+","")&amp;IF(AND($P317&gt;=5.5,$P317&lt;=6.4),"C","")&amp;IF(AND($P317&gt;=5,$P317&lt;=5.4),"D+","")&amp;IF(AND($P317&gt;=4,$P317&lt;=4.9),"D","")&amp;IF(AND($P317&lt;4),"F","")</f>
        <v>C</v>
      </c>
      <c r="R317" s="29" t="str">
        <f>IF($P317&lt;4,"Kém",IF(AND($P317&gt;=4,$P317&lt;=5.4),"Trung bình yếu",IF(AND($P317&gt;=5.5,$P317&lt;=6.9),"Trung bình",IF(AND($P317&gt;=7,$P317&lt;=8.4),"Khá",IF(AND($P317&gt;=8.5,$P317&lt;=10),"Giỏi","")))))</f>
        <v>Trung bình</v>
      </c>
      <c r="S317" s="30" t="str">
        <f>IF(OR($G317=0,$H317=0,$I317=0,$J317=0),"Không đủ ĐKDT",IF(AND(O317=0,P317&gt;=4),"Không đạt",IF(O317="V", "Vắng", IF(O317="DC", "Đình chỉ thi",IF(O317="H", "Vắng có phép","")))))</f>
        <v/>
      </c>
      <c r="T317" s="31" t="str">
        <f t="array" ref="T317">IFERROR(VLOOKUP($C317&amp;$U317,CHOOSE({1,2},Data!$A$2:$A$5146&amp;Data!$B$2:$B$5146,Data!$C$2:$C$5146),2,0),"")</f>
        <v>201B-A3</v>
      </c>
      <c r="U317" s="72" t="s">
        <v>737</v>
      </c>
      <c r="V317" s="3" t="str">
        <f>IFERROR(LEFT($U317,LEN($U317)-3),"")</f>
        <v>ELE1319</v>
      </c>
      <c r="W317" s="3" t="str">
        <f>IFERROR(RIGHT($U317,2),"")</f>
        <v>02</v>
      </c>
      <c r="X317" s="53" t="str">
        <f>IF(S317="Không đủ ĐKDT","Học lại",IF(S317="Đình chỉ thi","Học lại",IF(AND(MID(F317,2,2)&lt;"12",S317="Vắng"),"Thi lại",IF(S317="Vắng có phép", "Thi lại",IF(AND((MID(F317,2,2)&lt;"12"),P317&lt;4.5),"Thi lại",IF(AND((MID(F317,2,2)&lt;"19"),P317&lt;4),"Học lại",IF(AND((MID(F317,2,2)&gt;"18"),P317&lt;4),"Thi lại",IF(AND(MID(F317,2,2)&gt;"18",O317=0),"Thi lại",IF(AND((MID(F317,2,2)&lt;"12"),O317=0),"Thi lại",IF(AND((MID(F317,2,2)&lt;"19"),(MID(F317,2,2)&gt;"11"),O317=0),"Học lại","Đạt"))))))))))</f>
        <v>Đạt</v>
      </c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</row>
    <row r="318" spans="1:39" ht="16.5" customHeight="1">
      <c r="A318" s="1">
        <v>309</v>
      </c>
      <c r="B318" s="21">
        <f>IF(LEN(C318=0),SUBTOTAL(3,$C$10:C318),"")</f>
        <v>309</v>
      </c>
      <c r="C318" s="22" t="s">
        <v>2135</v>
      </c>
      <c r="D318" s="23" t="s">
        <v>3429</v>
      </c>
      <c r="E318" s="24" t="s">
        <v>3402</v>
      </c>
      <c r="F318" s="22" t="s">
        <v>3370</v>
      </c>
      <c r="G318" s="25" t="s">
        <v>27</v>
      </c>
      <c r="H318" s="25">
        <v>10</v>
      </c>
      <c r="I318" s="25" t="s">
        <v>27</v>
      </c>
      <c r="J318" s="25">
        <v>7.5</v>
      </c>
      <c r="K318" s="32"/>
      <c r="L318" s="32"/>
      <c r="M318" s="32"/>
      <c r="N318" s="90"/>
      <c r="O318" s="51">
        <v>5</v>
      </c>
      <c r="P318" s="27">
        <f>IF(O318="H","I",IF(OR(O318="DC",O318="C",O318="V"),0,ROUND(SUMPRODUCT(G318:O318,$G$9:$O$9)/100,1)))</f>
        <v>6.3</v>
      </c>
      <c r="Q318" s="28" t="str">
        <f>IF(AND($P318&gt;=9,$P318&lt;=10),"A+","")&amp;IF(AND($P318&gt;=8.5,$P318&lt;=8.9),"A","")&amp;IF(AND($P318&gt;=8,$P318&lt;=8.4),"B+","")&amp;IF(AND($P318&gt;=7,$P318&lt;=7.9),"B","")&amp;IF(AND($P318&gt;=6.5,$P318&lt;=6.9),"C+","")&amp;IF(AND($P318&gt;=5.5,$P318&lt;=6.4),"C","")&amp;IF(AND($P318&gt;=5,$P318&lt;=5.4),"D+","")&amp;IF(AND($P318&gt;=4,$P318&lt;=4.9),"D","")&amp;IF(AND($P318&lt;4),"F","")</f>
        <v>C</v>
      </c>
      <c r="R318" s="29" t="str">
        <f>IF($P318&lt;4,"Kém",IF(AND($P318&gt;=4,$P318&lt;=5.4),"Trung bình yếu",IF(AND($P318&gt;=5.5,$P318&lt;=6.9),"Trung bình",IF(AND($P318&gt;=7,$P318&lt;=8.4),"Khá",IF(AND($P318&gt;=8.5,$P318&lt;=10),"Giỏi","")))))</f>
        <v>Trung bình</v>
      </c>
      <c r="S318" s="30" t="str">
        <f>IF(OR($G318=0,$H318=0,$I318=0,$J318=0),"Không đủ ĐKDT",IF(AND(O318=0,P318&gt;=4),"Không đạt",IF(O318="V", "Vắng", IF(O318="DC", "Đình chỉ thi",IF(O318="H", "Vắng có phép","")))))</f>
        <v/>
      </c>
      <c r="T318" s="31" t="str">
        <f t="array" ref="T318">IFERROR(VLOOKUP($C318&amp;$U318,CHOOSE({1,2},Data!$A$2:$A$5146&amp;Data!$B$2:$B$5146,Data!$C$2:$C$5146),2,0),"")</f>
        <v>201B-A3</v>
      </c>
      <c r="U318" s="72" t="s">
        <v>737</v>
      </c>
      <c r="V318" s="3" t="str">
        <f>IFERROR(LEFT($U318,LEN($U318)-3),"")</f>
        <v>ELE1319</v>
      </c>
      <c r="W318" s="3" t="str">
        <f>IFERROR(RIGHT($U318,2),"")</f>
        <v>02</v>
      </c>
      <c r="X318" s="53" t="str">
        <f>IF(S318="Không đủ ĐKDT","Học lại",IF(S318="Đình chỉ thi","Học lại",IF(AND(MID(F318,2,2)&lt;"12",S318="Vắng"),"Thi lại",IF(S318="Vắng có phép", "Thi lại",IF(AND((MID(F318,2,2)&lt;"12"),P318&lt;4.5),"Thi lại",IF(AND((MID(F318,2,2)&lt;"19"),P318&lt;4),"Học lại",IF(AND((MID(F318,2,2)&gt;"18"),P318&lt;4),"Thi lại",IF(AND(MID(F318,2,2)&gt;"18",O318=0),"Thi lại",IF(AND((MID(F318,2,2)&lt;"12"),O318=0),"Thi lại",IF(AND((MID(F318,2,2)&lt;"19"),(MID(F318,2,2)&gt;"11"),O318=0),"Học lại","Đạt"))))))))))</f>
        <v>Đạt</v>
      </c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</row>
    <row r="319" spans="1:39" ht="16.5" customHeight="1">
      <c r="A319" s="1">
        <v>310</v>
      </c>
      <c r="B319" s="21">
        <f>IF(LEN(C319=0),SUBTOTAL(3,$C$10:C319),"")</f>
        <v>310</v>
      </c>
      <c r="C319" s="22" t="s">
        <v>286</v>
      </c>
      <c r="D319" s="23" t="s">
        <v>3456</v>
      </c>
      <c r="E319" s="24" t="s">
        <v>3402</v>
      </c>
      <c r="F319" s="22" t="s">
        <v>3368</v>
      </c>
      <c r="G319" s="25" t="s">
        <v>27</v>
      </c>
      <c r="H319" s="25">
        <v>0</v>
      </c>
      <c r="I319" s="25" t="s">
        <v>27</v>
      </c>
      <c r="J319" s="25">
        <v>0</v>
      </c>
      <c r="K319" s="32"/>
      <c r="L319" s="32"/>
      <c r="M319" s="32"/>
      <c r="N319" s="90"/>
      <c r="O319" s="51" t="s">
        <v>4016</v>
      </c>
      <c r="P319" s="27">
        <f>IF(O319="H","I",IF(OR(O319="DC",O319="C",O319="V"),0,ROUND(SUMPRODUCT(G319:O319,$G$9:$O$9)/100,1)))</f>
        <v>0</v>
      </c>
      <c r="Q319" s="28" t="str">
        <f>IF(AND($P319&gt;=9,$P319&lt;=10),"A+","")&amp;IF(AND($P319&gt;=8.5,$P319&lt;=8.9),"A","")&amp;IF(AND($P319&gt;=8,$P319&lt;=8.4),"B+","")&amp;IF(AND($P319&gt;=7,$P319&lt;=7.9),"B","")&amp;IF(AND($P319&gt;=6.5,$P319&lt;=6.9),"C+","")&amp;IF(AND($P319&gt;=5.5,$P319&lt;=6.4),"C","")&amp;IF(AND($P319&gt;=5,$P319&lt;=5.4),"D+","")&amp;IF(AND($P319&gt;=4,$P319&lt;=4.9),"D","")&amp;IF(AND($P319&lt;4),"F","")</f>
        <v>F</v>
      </c>
      <c r="R319" s="29" t="str">
        <f>IF($P319&lt;4,"Kém",IF(AND($P319&gt;=4,$P319&lt;=5.4),"Trung bình yếu",IF(AND($P319&gt;=5.5,$P319&lt;=6.9),"Trung bình",IF(AND($P319&gt;=7,$P319&lt;=8.4),"Khá",IF(AND($P319&gt;=8.5,$P319&lt;=10),"Giỏi","")))))</f>
        <v>Kém</v>
      </c>
      <c r="S319" s="30" t="str">
        <f>IF(OR($G319=0,$H319=0,$I319=0,$J319=0),"Không đủ ĐKDT",IF(AND(O319=0,P319&gt;=4),"Không đạt",IF(O319="V", "Vắng", IF(O319="DC", "Đình chỉ thi",IF(O319="H", "Vắng có phép","")))))</f>
        <v>Không đủ ĐKDT</v>
      </c>
      <c r="T319" s="31" t="str">
        <f t="array" ref="T319">IFERROR(VLOOKUP($C319&amp;$U319,CHOOSE({1,2},Data!$A$2:$A$5146&amp;Data!$B$2:$B$5146,Data!$C$2:$C$5146),2,0),"")</f>
        <v>201B-A3</v>
      </c>
      <c r="U319" s="72" t="s">
        <v>737</v>
      </c>
      <c r="V319" s="3" t="str">
        <f>IFERROR(LEFT($U319,LEN($U319)-3),"")</f>
        <v>ELE1319</v>
      </c>
      <c r="W319" s="3" t="str">
        <f>IFERROR(RIGHT($U319,2),"")</f>
        <v>02</v>
      </c>
      <c r="X319" s="53" t="str">
        <f>IF(S319="Không đủ ĐKDT","Học lại",IF(S319="Đình chỉ thi","Học lại",IF(AND(MID(F319,2,2)&lt;"12",S319="Vắng"),"Thi lại",IF(S319="Vắng có phép", "Thi lại",IF(AND((MID(F319,2,2)&lt;"12"),P319&lt;4.5),"Thi lại",IF(AND((MID(F319,2,2)&lt;"19"),P319&lt;4),"Học lại",IF(AND((MID(F319,2,2)&gt;"18"),P319&lt;4),"Thi lại",IF(AND(MID(F319,2,2)&gt;"18",O319=0),"Thi lại",IF(AND((MID(F319,2,2)&lt;"12"),O319=0),"Thi lại",IF(AND((MID(F319,2,2)&lt;"19"),(MID(F319,2,2)&gt;"11"),O319=0),"Học lại","Đạt"))))))))))</f>
        <v>Học lại</v>
      </c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</row>
    <row r="320" spans="1:39" ht="16.5" customHeight="1">
      <c r="A320" s="1">
        <v>311</v>
      </c>
      <c r="B320" s="21">
        <f>IF(LEN(C320=0),SUBTOTAL(3,$C$10:C320),"")</f>
        <v>311</v>
      </c>
      <c r="C320" s="22" t="s">
        <v>1708</v>
      </c>
      <c r="D320" s="23" t="s">
        <v>3580</v>
      </c>
      <c r="E320" s="24" t="s">
        <v>3402</v>
      </c>
      <c r="F320" s="22" t="s">
        <v>3425</v>
      </c>
      <c r="G320" s="25" t="s">
        <v>27</v>
      </c>
      <c r="H320" s="25">
        <v>7</v>
      </c>
      <c r="I320" s="25" t="s">
        <v>27</v>
      </c>
      <c r="J320" s="25">
        <v>0.5</v>
      </c>
      <c r="K320" s="32"/>
      <c r="L320" s="32"/>
      <c r="M320" s="32"/>
      <c r="N320" s="90"/>
      <c r="O320" s="51" t="s">
        <v>4017</v>
      </c>
      <c r="P320" s="27">
        <f>IF(O320="H","I",IF(OR(O320="DC",O320="C",O320="V"),0,ROUND(SUMPRODUCT(G320:O320,$G$9:$O$9)/100,1)))</f>
        <v>0</v>
      </c>
      <c r="Q320" s="28" t="str">
        <f>IF(AND($P320&gt;=9,$P320&lt;=10),"A+","")&amp;IF(AND($P320&gt;=8.5,$P320&lt;=8.9),"A","")&amp;IF(AND($P320&gt;=8,$P320&lt;=8.4),"B+","")&amp;IF(AND($P320&gt;=7,$P320&lt;=7.9),"B","")&amp;IF(AND($P320&gt;=6.5,$P320&lt;=6.9),"C+","")&amp;IF(AND($P320&gt;=5.5,$P320&lt;=6.4),"C","")&amp;IF(AND($P320&gt;=5,$P320&lt;=5.4),"D+","")&amp;IF(AND($P320&gt;=4,$P320&lt;=4.9),"D","")&amp;IF(AND($P320&lt;4),"F","")</f>
        <v>F</v>
      </c>
      <c r="R320" s="29" t="str">
        <f>IF($P320&lt;4,"Kém",IF(AND($P320&gt;=4,$P320&lt;=5.4),"Trung bình yếu",IF(AND($P320&gt;=5.5,$P320&lt;=6.9),"Trung bình",IF(AND($P320&gt;=7,$P320&lt;=8.4),"Khá",IF(AND($P320&gt;=8.5,$P320&lt;=10),"Giỏi","")))))</f>
        <v>Kém</v>
      </c>
      <c r="S320" s="30" t="str">
        <f>IF(OR($G320=0,$H320=0,$I320=0,$J320=0),"Không đủ ĐKDT",IF(AND(O320=0,P320&gt;=4),"Không đạt",IF(O320="V", "Vắng", IF(O320="DC", "Đình chỉ thi",IF(O320="H", "Vắng có phép","")))))</f>
        <v>Vắng</v>
      </c>
      <c r="T320" s="31" t="str">
        <f t="array" ref="T320">IFERROR(VLOOKUP($C320&amp;$U320,CHOOSE({1,2},Data!$A$2:$A$5146&amp;Data!$B$2:$B$5146,Data!$C$2:$C$5146),2,0),"")</f>
        <v>201B-A3</v>
      </c>
      <c r="U320" s="72" t="s">
        <v>737</v>
      </c>
      <c r="V320" s="3" t="str">
        <f>IFERROR(LEFT($U320,LEN($U320)-3),"")</f>
        <v>ELE1319</v>
      </c>
      <c r="W320" s="3" t="str">
        <f>IFERROR(RIGHT($U320,2),"")</f>
        <v>02</v>
      </c>
      <c r="X320" s="53" t="str">
        <f>IF(S320="Không đủ ĐKDT","Học lại",IF(S320="Đình chỉ thi","Học lại",IF(AND(MID(F320,2,2)&lt;"12",S320="Vắng"),"Thi lại",IF(S320="Vắng có phép", "Thi lại",IF(AND((MID(F320,2,2)&lt;"12"),P320&lt;4.5),"Thi lại",IF(AND((MID(F320,2,2)&lt;"19"),P320&lt;4),"Học lại",IF(AND((MID(F320,2,2)&gt;"18"),P320&lt;4),"Thi lại",IF(AND(MID(F320,2,2)&gt;"18",O320=0),"Thi lại",IF(AND((MID(F320,2,2)&lt;"12"),O320=0),"Thi lại",IF(AND((MID(F320,2,2)&lt;"19"),(MID(F320,2,2)&gt;"11"),O320=0),"Học lại","Đạt"))))))))))</f>
        <v>Học lại</v>
      </c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</row>
    <row r="321" spans="1:39" ht="16.5" customHeight="1">
      <c r="A321" s="1">
        <v>312</v>
      </c>
      <c r="B321" s="21">
        <f>IF(LEN(C321=0),SUBTOTAL(3,$C$10:C321),"")</f>
        <v>312</v>
      </c>
      <c r="C321" s="22" t="s">
        <v>2151</v>
      </c>
      <c r="D321" s="23" t="s">
        <v>3742</v>
      </c>
      <c r="E321" s="24" t="s">
        <v>3402</v>
      </c>
      <c r="F321" s="22" t="s">
        <v>3463</v>
      </c>
      <c r="G321" s="25" t="s">
        <v>27</v>
      </c>
      <c r="H321" s="25">
        <v>9</v>
      </c>
      <c r="I321" s="25" t="s">
        <v>27</v>
      </c>
      <c r="J321" s="25">
        <v>9</v>
      </c>
      <c r="K321" s="32"/>
      <c r="L321" s="32"/>
      <c r="M321" s="32"/>
      <c r="N321" s="90"/>
      <c r="O321" s="51">
        <v>3</v>
      </c>
      <c r="P321" s="27">
        <f>IF(O321="H","I",IF(OR(O321="DC",O321="C",O321="V"),0,ROUND(SUMPRODUCT(G321:O321,$G$9:$O$9)/100,1)))</f>
        <v>4.8</v>
      </c>
      <c r="Q321" s="28" t="str">
        <f>IF(AND($P321&gt;=9,$P321&lt;=10),"A+","")&amp;IF(AND($P321&gt;=8.5,$P321&lt;=8.9),"A","")&amp;IF(AND($P321&gt;=8,$P321&lt;=8.4),"B+","")&amp;IF(AND($P321&gt;=7,$P321&lt;=7.9),"B","")&amp;IF(AND($P321&gt;=6.5,$P321&lt;=6.9),"C+","")&amp;IF(AND($P321&gt;=5.5,$P321&lt;=6.4),"C","")&amp;IF(AND($P321&gt;=5,$P321&lt;=5.4),"D+","")&amp;IF(AND($P321&gt;=4,$P321&lt;=4.9),"D","")&amp;IF(AND($P321&lt;4),"F","")</f>
        <v>D</v>
      </c>
      <c r="R321" s="29" t="str">
        <f>IF($P321&lt;4,"Kém",IF(AND($P321&gt;=4,$P321&lt;=5.4),"Trung bình yếu",IF(AND($P321&gt;=5.5,$P321&lt;=6.9),"Trung bình",IF(AND($P321&gt;=7,$P321&lt;=8.4),"Khá",IF(AND($P321&gt;=8.5,$P321&lt;=10),"Giỏi","")))))</f>
        <v>Trung bình yếu</v>
      </c>
      <c r="S321" s="30" t="str">
        <f>IF(OR($G321=0,$H321=0,$I321=0,$J321=0),"Không đủ ĐKDT",IF(AND(O321=0,P321&gt;=4),"Không đạt",IF(O321="V", "Vắng", IF(O321="DC", "Đình chỉ thi",IF(O321="H", "Vắng có phép","")))))</f>
        <v/>
      </c>
      <c r="T321" s="31" t="str">
        <f t="array" ref="T321">IFERROR(VLOOKUP($C321&amp;$U321,CHOOSE({1,2},Data!$A$2:$A$5146&amp;Data!$B$2:$B$5146,Data!$C$2:$C$5146),2,0),"")</f>
        <v>201B-A3</v>
      </c>
      <c r="U321" s="72" t="s">
        <v>737</v>
      </c>
      <c r="V321" s="3" t="str">
        <f>IFERROR(LEFT($U321,LEN($U321)-3),"")</f>
        <v>ELE1319</v>
      </c>
      <c r="W321" s="3" t="str">
        <f>IFERROR(RIGHT($U321,2),"")</f>
        <v>02</v>
      </c>
      <c r="X321" s="53" t="str">
        <f>IF(S321="Không đủ ĐKDT","Học lại",IF(S321="Đình chỉ thi","Học lại",IF(AND(MID(F321,2,2)&lt;"12",S321="Vắng"),"Thi lại",IF(S321="Vắng có phép", "Thi lại",IF(AND((MID(F321,2,2)&lt;"12"),P321&lt;4.5),"Thi lại",IF(AND((MID(F321,2,2)&lt;"19"),P321&lt;4),"Học lại",IF(AND((MID(F321,2,2)&gt;"18"),P321&lt;4),"Thi lại",IF(AND(MID(F321,2,2)&gt;"18",O321=0),"Thi lại",IF(AND((MID(F321,2,2)&lt;"12"),O321=0),"Thi lại",IF(AND((MID(F321,2,2)&lt;"19"),(MID(F321,2,2)&gt;"11"),O321=0),"Học lại","Đạt"))))))))))</f>
        <v>Đạt</v>
      </c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</row>
    <row r="322" spans="1:39" ht="16.5" customHeight="1">
      <c r="A322" s="1">
        <v>313</v>
      </c>
      <c r="B322" s="21">
        <f>IF(LEN(C322=0),SUBTOTAL(3,$C$10:C322),"")</f>
        <v>313</v>
      </c>
      <c r="C322" s="22" t="s">
        <v>2948</v>
      </c>
      <c r="D322" s="23" t="s">
        <v>3743</v>
      </c>
      <c r="E322" s="24" t="s">
        <v>3402</v>
      </c>
      <c r="F322" s="22" t="s">
        <v>3381</v>
      </c>
      <c r="G322" s="25" t="s">
        <v>27</v>
      </c>
      <c r="H322" s="25">
        <v>0</v>
      </c>
      <c r="I322" s="25" t="s">
        <v>27</v>
      </c>
      <c r="J322" s="25">
        <v>0</v>
      </c>
      <c r="K322" s="32"/>
      <c r="L322" s="32"/>
      <c r="M322" s="32"/>
      <c r="N322" s="90"/>
      <c r="O322" s="51" t="s">
        <v>4016</v>
      </c>
      <c r="P322" s="27">
        <f>IF(O322="H","I",IF(OR(O322="DC",O322="C",O322="V"),0,ROUND(SUMPRODUCT(G322:O322,$G$9:$O$9)/100,1)))</f>
        <v>0</v>
      </c>
      <c r="Q322" s="28" t="str">
        <f>IF(AND($P322&gt;=9,$P322&lt;=10),"A+","")&amp;IF(AND($P322&gt;=8.5,$P322&lt;=8.9),"A","")&amp;IF(AND($P322&gt;=8,$P322&lt;=8.4),"B+","")&amp;IF(AND($P322&gt;=7,$P322&lt;=7.9),"B","")&amp;IF(AND($P322&gt;=6.5,$P322&lt;=6.9),"C+","")&amp;IF(AND($P322&gt;=5.5,$P322&lt;=6.4),"C","")&amp;IF(AND($P322&gt;=5,$P322&lt;=5.4),"D+","")&amp;IF(AND($P322&gt;=4,$P322&lt;=4.9),"D","")&amp;IF(AND($P322&lt;4),"F","")</f>
        <v>F</v>
      </c>
      <c r="R322" s="29" t="str">
        <f>IF($P322&lt;4,"Kém",IF(AND($P322&gt;=4,$P322&lt;=5.4),"Trung bình yếu",IF(AND($P322&gt;=5.5,$P322&lt;=6.9),"Trung bình",IF(AND($P322&gt;=7,$P322&lt;=8.4),"Khá",IF(AND($P322&gt;=8.5,$P322&lt;=10),"Giỏi","")))))</f>
        <v>Kém</v>
      </c>
      <c r="S322" s="30" t="str">
        <f>IF(OR($G322=0,$H322=0,$I322=0,$J322=0),"Không đủ ĐKDT",IF(AND(O322=0,P322&gt;=4),"Không đạt",IF(O322="V", "Vắng", IF(O322="DC", "Đình chỉ thi",IF(O322="H", "Vắng có phép","")))))</f>
        <v>Không đủ ĐKDT</v>
      </c>
      <c r="T322" s="31" t="str">
        <f t="array" ref="T322">IFERROR(VLOOKUP($C322&amp;$U322,CHOOSE({1,2},Data!$A$2:$A$5146&amp;Data!$B$2:$B$5146,Data!$C$2:$C$5146),2,0),"")</f>
        <v>201B-A3</v>
      </c>
      <c r="U322" s="72" t="s">
        <v>737</v>
      </c>
      <c r="V322" s="3" t="str">
        <f>IFERROR(LEFT($U322,LEN($U322)-3),"")</f>
        <v>ELE1319</v>
      </c>
      <c r="W322" s="3" t="str">
        <f>IFERROR(RIGHT($U322,2),"")</f>
        <v>02</v>
      </c>
      <c r="X322" s="53" t="str">
        <f>IF(S322="Không đủ ĐKDT","Học lại",IF(S322="Đình chỉ thi","Học lại",IF(AND(MID(F322,2,2)&lt;"12",S322="Vắng"),"Thi lại",IF(S322="Vắng có phép", "Thi lại",IF(AND((MID(F322,2,2)&lt;"12"),P322&lt;4.5),"Thi lại",IF(AND((MID(F322,2,2)&lt;"19"),P322&lt;4),"Học lại",IF(AND((MID(F322,2,2)&gt;"18"),P322&lt;4),"Thi lại",IF(AND(MID(F322,2,2)&gt;"18",O322=0),"Thi lại",IF(AND((MID(F322,2,2)&lt;"12"),O322=0),"Thi lại",IF(AND((MID(F322,2,2)&lt;"19"),(MID(F322,2,2)&gt;"11"),O322=0),"Học lại","Đạt"))))))))))</f>
        <v>Học lại</v>
      </c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</row>
    <row r="323" spans="1:39" ht="16.5" customHeight="1">
      <c r="A323" s="1">
        <v>314</v>
      </c>
      <c r="B323" s="21">
        <f>IF(LEN(C323=0),SUBTOTAL(3,$C$10:C323),"")</f>
        <v>314</v>
      </c>
      <c r="C323" s="22" t="s">
        <v>2949</v>
      </c>
      <c r="D323" s="23" t="s">
        <v>3555</v>
      </c>
      <c r="E323" s="24" t="s">
        <v>3501</v>
      </c>
      <c r="F323" s="22" t="s">
        <v>3425</v>
      </c>
      <c r="G323" s="25" t="s">
        <v>27</v>
      </c>
      <c r="H323" s="25">
        <v>9</v>
      </c>
      <c r="I323" s="25" t="s">
        <v>27</v>
      </c>
      <c r="J323" s="25">
        <v>9</v>
      </c>
      <c r="K323" s="32"/>
      <c r="L323" s="32"/>
      <c r="M323" s="32"/>
      <c r="N323" s="90"/>
      <c r="O323" s="51">
        <v>3.5</v>
      </c>
      <c r="P323" s="27">
        <f>IF(O323="H","I",IF(OR(O323="DC",O323="C",O323="V"),0,ROUND(SUMPRODUCT(G323:O323,$G$9:$O$9)/100,1)))</f>
        <v>5.2</v>
      </c>
      <c r="Q323" s="28" t="str">
        <f>IF(AND($P323&gt;=9,$P323&lt;=10),"A+","")&amp;IF(AND($P323&gt;=8.5,$P323&lt;=8.9),"A","")&amp;IF(AND($P323&gt;=8,$P323&lt;=8.4),"B+","")&amp;IF(AND($P323&gt;=7,$P323&lt;=7.9),"B","")&amp;IF(AND($P323&gt;=6.5,$P323&lt;=6.9),"C+","")&amp;IF(AND($P323&gt;=5.5,$P323&lt;=6.4),"C","")&amp;IF(AND($P323&gt;=5,$P323&lt;=5.4),"D+","")&amp;IF(AND($P323&gt;=4,$P323&lt;=4.9),"D","")&amp;IF(AND($P323&lt;4),"F","")</f>
        <v>D+</v>
      </c>
      <c r="R323" s="29" t="str">
        <f>IF($P323&lt;4,"Kém",IF(AND($P323&gt;=4,$P323&lt;=5.4),"Trung bình yếu",IF(AND($P323&gt;=5.5,$P323&lt;=6.9),"Trung bình",IF(AND($P323&gt;=7,$P323&lt;=8.4),"Khá",IF(AND($P323&gt;=8.5,$P323&lt;=10),"Giỏi","")))))</f>
        <v>Trung bình yếu</v>
      </c>
      <c r="S323" s="30" t="str">
        <f>IF(OR($G323=0,$H323=0,$I323=0,$J323=0),"Không đủ ĐKDT",IF(AND(O323=0,P323&gt;=4),"Không đạt",IF(O323="V", "Vắng", IF(O323="DC", "Đình chỉ thi",IF(O323="H", "Vắng có phép","")))))</f>
        <v/>
      </c>
      <c r="T323" s="31" t="str">
        <f t="array" ref="T323">IFERROR(VLOOKUP($C323&amp;$U323,CHOOSE({1,2},Data!$A$2:$A$5146&amp;Data!$B$2:$B$5146,Data!$C$2:$C$5146),2,0),"")</f>
        <v>201B-A3</v>
      </c>
      <c r="U323" s="72" t="s">
        <v>737</v>
      </c>
      <c r="V323" s="3" t="str">
        <f>IFERROR(LEFT($U323,LEN($U323)-3),"")</f>
        <v>ELE1319</v>
      </c>
      <c r="W323" s="3" t="str">
        <f>IFERROR(RIGHT($U323,2),"")</f>
        <v>02</v>
      </c>
      <c r="X323" s="53" t="str">
        <f>IF(S323="Không đủ ĐKDT","Học lại",IF(S323="Đình chỉ thi","Học lại",IF(AND(MID(F323,2,2)&lt;"12",S323="Vắng"),"Thi lại",IF(S323="Vắng có phép", "Thi lại",IF(AND((MID(F323,2,2)&lt;"12"),P323&lt;4.5),"Thi lại",IF(AND((MID(F323,2,2)&lt;"19"),P323&lt;4),"Học lại",IF(AND((MID(F323,2,2)&gt;"18"),P323&lt;4),"Thi lại",IF(AND(MID(F323,2,2)&gt;"18",O323=0),"Thi lại",IF(AND((MID(F323,2,2)&lt;"12"),O323=0),"Thi lại",IF(AND((MID(F323,2,2)&lt;"19"),(MID(F323,2,2)&gt;"11"),O323=0),"Học lại","Đạt"))))))))))</f>
        <v>Đạt</v>
      </c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</row>
    <row r="324" spans="1:39" ht="16.5" customHeight="1">
      <c r="A324" s="1">
        <v>315</v>
      </c>
      <c r="B324" s="21">
        <f>IF(LEN(C324=0),SUBTOTAL(3,$C$10:C324),"")</f>
        <v>315</v>
      </c>
      <c r="C324" s="22" t="s">
        <v>2098</v>
      </c>
      <c r="D324" s="23" t="s">
        <v>3617</v>
      </c>
      <c r="E324" s="24" t="s">
        <v>3406</v>
      </c>
      <c r="F324" s="22" t="s">
        <v>3398</v>
      </c>
      <c r="G324" s="25" t="s">
        <v>27</v>
      </c>
      <c r="H324" s="25">
        <v>9</v>
      </c>
      <c r="I324" s="25" t="s">
        <v>27</v>
      </c>
      <c r="J324" s="25">
        <v>9</v>
      </c>
      <c r="K324" s="32"/>
      <c r="L324" s="32"/>
      <c r="M324" s="32"/>
      <c r="N324" s="90"/>
      <c r="O324" s="51">
        <v>7</v>
      </c>
      <c r="P324" s="27">
        <f>IF(O324="H","I",IF(OR(O324="DC",O324="C",O324="V"),0,ROUND(SUMPRODUCT(G324:O324,$G$9:$O$9)/100,1)))</f>
        <v>7.6</v>
      </c>
      <c r="Q324" s="28" t="str">
        <f>IF(AND($P324&gt;=9,$P324&lt;=10),"A+","")&amp;IF(AND($P324&gt;=8.5,$P324&lt;=8.9),"A","")&amp;IF(AND($P324&gt;=8,$P324&lt;=8.4),"B+","")&amp;IF(AND($P324&gt;=7,$P324&lt;=7.9),"B","")&amp;IF(AND($P324&gt;=6.5,$P324&lt;=6.9),"C+","")&amp;IF(AND($P324&gt;=5.5,$P324&lt;=6.4),"C","")&amp;IF(AND($P324&gt;=5,$P324&lt;=5.4),"D+","")&amp;IF(AND($P324&gt;=4,$P324&lt;=4.9),"D","")&amp;IF(AND($P324&lt;4),"F","")</f>
        <v>B</v>
      </c>
      <c r="R324" s="29" t="str">
        <f>IF($P324&lt;4,"Kém",IF(AND($P324&gt;=4,$P324&lt;=5.4),"Trung bình yếu",IF(AND($P324&gt;=5.5,$P324&lt;=6.9),"Trung bình",IF(AND($P324&gt;=7,$P324&lt;=8.4),"Khá",IF(AND($P324&gt;=8.5,$P324&lt;=10),"Giỏi","")))))</f>
        <v>Khá</v>
      </c>
      <c r="S324" s="30" t="str">
        <f>IF(OR($G324=0,$H324=0,$I324=0,$J324=0),"Không đủ ĐKDT",IF(AND(O324=0,P324&gt;=4),"Không đạt",IF(O324="V", "Vắng", IF(O324="DC", "Đình chỉ thi",IF(O324="H", "Vắng có phép","")))))</f>
        <v/>
      </c>
      <c r="T324" s="31" t="str">
        <f t="array" ref="T324">IFERROR(VLOOKUP($C324&amp;$U324,CHOOSE({1,2},Data!$A$2:$A$5146&amp;Data!$B$2:$B$5146,Data!$C$2:$C$5146),2,0),"")</f>
        <v>201B-A3</v>
      </c>
      <c r="U324" s="72" t="s">
        <v>737</v>
      </c>
      <c r="V324" s="3" t="str">
        <f>IFERROR(LEFT($U324,LEN($U324)-3),"")</f>
        <v>ELE1319</v>
      </c>
      <c r="W324" s="3" t="str">
        <f>IFERROR(RIGHT($U324,2),"")</f>
        <v>02</v>
      </c>
      <c r="X324" s="53" t="str">
        <f>IF(S324="Không đủ ĐKDT","Học lại",IF(S324="Đình chỉ thi","Học lại",IF(AND(MID(F324,2,2)&lt;"12",S324="Vắng"),"Thi lại",IF(S324="Vắng có phép", "Thi lại",IF(AND((MID(F324,2,2)&lt;"12"),P324&lt;4.5),"Thi lại",IF(AND((MID(F324,2,2)&lt;"19"),P324&lt;4),"Học lại",IF(AND((MID(F324,2,2)&gt;"18"),P324&lt;4),"Thi lại",IF(AND(MID(F324,2,2)&gt;"18",O324=0),"Thi lại",IF(AND((MID(F324,2,2)&lt;"12"),O324=0),"Thi lại",IF(AND((MID(F324,2,2)&lt;"19"),(MID(F324,2,2)&gt;"11"),O324=0),"Học lại","Đạt"))))))))))</f>
        <v>Đạt</v>
      </c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</row>
    <row r="325" spans="1:39" ht="16.5" customHeight="1">
      <c r="A325" s="1">
        <v>316</v>
      </c>
      <c r="B325" s="21">
        <f>IF(LEN(C325=0),SUBTOTAL(3,$C$10:C325),"")</f>
        <v>316</v>
      </c>
      <c r="C325" s="22" t="s">
        <v>412</v>
      </c>
      <c r="D325" s="23" t="s">
        <v>3744</v>
      </c>
      <c r="E325" s="24" t="s">
        <v>3410</v>
      </c>
      <c r="F325" s="22" t="s">
        <v>3463</v>
      </c>
      <c r="G325" s="25" t="s">
        <v>27</v>
      </c>
      <c r="H325" s="25">
        <v>8.5</v>
      </c>
      <c r="I325" s="25" t="s">
        <v>27</v>
      </c>
      <c r="J325" s="25">
        <v>6.5</v>
      </c>
      <c r="K325" s="32"/>
      <c r="L325" s="32"/>
      <c r="M325" s="32"/>
      <c r="N325" s="90"/>
      <c r="O325" s="51">
        <v>2</v>
      </c>
      <c r="P325" s="27">
        <f>IF(O325="H","I",IF(OR(O325="DC",O325="C",O325="V"),0,ROUND(SUMPRODUCT(G325:O325,$G$9:$O$9)/100,1)))</f>
        <v>3.8</v>
      </c>
      <c r="Q325" s="28" t="str">
        <f>IF(AND($P325&gt;=9,$P325&lt;=10),"A+","")&amp;IF(AND($P325&gt;=8.5,$P325&lt;=8.9),"A","")&amp;IF(AND($P325&gt;=8,$P325&lt;=8.4),"B+","")&amp;IF(AND($P325&gt;=7,$P325&lt;=7.9),"B","")&amp;IF(AND($P325&gt;=6.5,$P325&lt;=6.9),"C+","")&amp;IF(AND($P325&gt;=5.5,$P325&lt;=6.4),"C","")&amp;IF(AND($P325&gt;=5,$P325&lt;=5.4),"D+","")&amp;IF(AND($P325&gt;=4,$P325&lt;=4.9),"D","")&amp;IF(AND($P325&lt;4),"F","")</f>
        <v>F</v>
      </c>
      <c r="R325" s="29" t="str">
        <f>IF($P325&lt;4,"Kém",IF(AND($P325&gt;=4,$P325&lt;=5.4),"Trung bình yếu",IF(AND($P325&gt;=5.5,$P325&lt;=6.9),"Trung bình",IF(AND($P325&gt;=7,$P325&lt;=8.4),"Khá",IF(AND($P325&gt;=8.5,$P325&lt;=10),"Giỏi","")))))</f>
        <v>Kém</v>
      </c>
      <c r="S325" s="30" t="str">
        <f>IF(OR($G325=0,$H325=0,$I325=0,$J325=0),"Không đủ ĐKDT",IF(AND(O325=0,P325&gt;=4),"Không đạt",IF(O325="V", "Vắng", IF(O325="DC", "Đình chỉ thi",IF(O325="H", "Vắng có phép","")))))</f>
        <v/>
      </c>
      <c r="T325" s="31" t="str">
        <f t="array" ref="T325">IFERROR(VLOOKUP($C325&amp;$U325,CHOOSE({1,2},Data!$A$2:$A$5146&amp;Data!$B$2:$B$5146,Data!$C$2:$C$5146),2,0),"")</f>
        <v>201B-A3</v>
      </c>
      <c r="U325" s="72" t="s">
        <v>737</v>
      </c>
      <c r="V325" s="3" t="str">
        <f>IFERROR(LEFT($U325,LEN($U325)-3),"")</f>
        <v>ELE1319</v>
      </c>
      <c r="W325" s="3" t="str">
        <f>IFERROR(RIGHT($U325,2),"")</f>
        <v>02</v>
      </c>
      <c r="X325" s="53" t="str">
        <f>IF(S325="Không đủ ĐKDT","Học lại",IF(S325="Đình chỉ thi","Học lại",IF(AND(MID(F325,2,2)&lt;"12",S325="Vắng"),"Thi lại",IF(S325="Vắng có phép", "Thi lại",IF(AND((MID(F325,2,2)&lt;"12"),P325&lt;4.5),"Thi lại",IF(AND((MID(F325,2,2)&lt;"19"),P325&lt;4),"Học lại",IF(AND((MID(F325,2,2)&gt;"18"),P325&lt;4),"Thi lại",IF(AND(MID(F325,2,2)&gt;"18",O325=0),"Thi lại",IF(AND((MID(F325,2,2)&lt;"12"),O325=0),"Thi lại",IF(AND((MID(F325,2,2)&lt;"19"),(MID(F325,2,2)&gt;"11"),O325=0),"Học lại","Đạt"))))))))))</f>
        <v>Học lại</v>
      </c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</row>
    <row r="326" spans="1:39" ht="16.5" customHeight="1">
      <c r="A326" s="1">
        <v>317</v>
      </c>
      <c r="B326" s="21">
        <f>IF(LEN(C326=0),SUBTOTAL(3,$C$10:C326),"")</f>
        <v>317</v>
      </c>
      <c r="C326" s="22" t="s">
        <v>2243</v>
      </c>
      <c r="D326" s="23" t="s">
        <v>3668</v>
      </c>
      <c r="E326" s="24" t="s">
        <v>3410</v>
      </c>
      <c r="F326" s="22" t="s">
        <v>3384</v>
      </c>
      <c r="G326" s="25" t="s">
        <v>27</v>
      </c>
      <c r="H326" s="25">
        <v>9</v>
      </c>
      <c r="I326" s="25" t="s">
        <v>27</v>
      </c>
      <c r="J326" s="25">
        <v>0.5</v>
      </c>
      <c r="K326" s="32"/>
      <c r="L326" s="32"/>
      <c r="M326" s="32"/>
      <c r="N326" s="90"/>
      <c r="O326" s="51">
        <v>1.5</v>
      </c>
      <c r="P326" s="27">
        <f>IF(O326="H","I",IF(OR(O326="DC",O326="C",O326="V"),0,ROUND(SUMPRODUCT(G326:O326,$G$9:$O$9)/100,1)))</f>
        <v>2.9</v>
      </c>
      <c r="Q326" s="28" t="str">
        <f>IF(AND($P326&gt;=9,$P326&lt;=10),"A+","")&amp;IF(AND($P326&gt;=8.5,$P326&lt;=8.9),"A","")&amp;IF(AND($P326&gt;=8,$P326&lt;=8.4),"B+","")&amp;IF(AND($P326&gt;=7,$P326&lt;=7.9),"B","")&amp;IF(AND($P326&gt;=6.5,$P326&lt;=6.9),"C+","")&amp;IF(AND($P326&gt;=5.5,$P326&lt;=6.4),"C","")&amp;IF(AND($P326&gt;=5,$P326&lt;=5.4),"D+","")&amp;IF(AND($P326&gt;=4,$P326&lt;=4.9),"D","")&amp;IF(AND($P326&lt;4),"F","")</f>
        <v>F</v>
      </c>
      <c r="R326" s="29" t="str">
        <f>IF($P326&lt;4,"Kém",IF(AND($P326&gt;=4,$P326&lt;=5.4),"Trung bình yếu",IF(AND($P326&gt;=5.5,$P326&lt;=6.9),"Trung bình",IF(AND($P326&gt;=7,$P326&lt;=8.4),"Khá",IF(AND($P326&gt;=8.5,$P326&lt;=10),"Giỏi","")))))</f>
        <v>Kém</v>
      </c>
      <c r="S326" s="30" t="str">
        <f>IF(OR($G326=0,$H326=0,$I326=0,$J326=0),"Không đủ ĐKDT",IF(AND(O326=0,P326&gt;=4),"Không đạt",IF(O326="V", "Vắng", IF(O326="DC", "Đình chỉ thi",IF(O326="H", "Vắng có phép","")))))</f>
        <v/>
      </c>
      <c r="T326" s="31" t="str">
        <f t="array" ref="T326">IFERROR(VLOOKUP($C326&amp;$U326,CHOOSE({1,2},Data!$A$2:$A$5146&amp;Data!$B$2:$B$5146,Data!$C$2:$C$5146),2,0),"")</f>
        <v>201B-A3</v>
      </c>
      <c r="U326" s="72" t="s">
        <v>737</v>
      </c>
      <c r="V326" s="3" t="str">
        <f>IFERROR(LEFT($U326,LEN($U326)-3),"")</f>
        <v>ELE1319</v>
      </c>
      <c r="W326" s="3" t="str">
        <f>IFERROR(RIGHT($U326,2),"")</f>
        <v>02</v>
      </c>
      <c r="X326" s="53" t="str">
        <f>IF(S326="Không đủ ĐKDT","Học lại",IF(S326="Đình chỉ thi","Học lại",IF(AND(MID(F326,2,2)&lt;"12",S326="Vắng"),"Thi lại",IF(S326="Vắng có phép", "Thi lại",IF(AND((MID(F326,2,2)&lt;"12"),P326&lt;4.5),"Thi lại",IF(AND((MID(F326,2,2)&lt;"19"),P326&lt;4),"Học lại",IF(AND((MID(F326,2,2)&gt;"18"),P326&lt;4),"Thi lại",IF(AND(MID(F326,2,2)&gt;"18",O326=0),"Thi lại",IF(AND((MID(F326,2,2)&lt;"12"),O326=0),"Thi lại",IF(AND((MID(F326,2,2)&lt;"19"),(MID(F326,2,2)&gt;"11"),O326=0),"Học lại","Đạt"))))))))))</f>
        <v>Học lại</v>
      </c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</row>
    <row r="327" spans="1:39" ht="16.5" customHeight="1">
      <c r="A327" s="1">
        <v>318</v>
      </c>
      <c r="B327" s="21">
        <f>IF(LEN(C327=0),SUBTOTAL(3,$C$10:C327),"")</f>
        <v>318</v>
      </c>
      <c r="C327" s="22" t="s">
        <v>1867</v>
      </c>
      <c r="D327" s="23" t="s">
        <v>3462</v>
      </c>
      <c r="E327" s="24" t="s">
        <v>3745</v>
      </c>
      <c r="F327" s="22" t="s">
        <v>3425</v>
      </c>
      <c r="G327" s="25" t="s">
        <v>27</v>
      </c>
      <c r="H327" s="25">
        <v>8.5</v>
      </c>
      <c r="I327" s="25" t="s">
        <v>27</v>
      </c>
      <c r="J327" s="25">
        <v>9</v>
      </c>
      <c r="K327" s="32"/>
      <c r="L327" s="32"/>
      <c r="M327" s="32"/>
      <c r="N327" s="90"/>
      <c r="O327" s="51">
        <v>2.5</v>
      </c>
      <c r="P327" s="27">
        <f>IF(O327="H","I",IF(OR(O327="DC",O327="C",O327="V"),0,ROUND(SUMPRODUCT(G327:O327,$G$9:$O$9)/100,1)))</f>
        <v>4.4000000000000004</v>
      </c>
      <c r="Q327" s="28" t="str">
        <f>IF(AND($P327&gt;=9,$P327&lt;=10),"A+","")&amp;IF(AND($P327&gt;=8.5,$P327&lt;=8.9),"A","")&amp;IF(AND($P327&gt;=8,$P327&lt;=8.4),"B+","")&amp;IF(AND($P327&gt;=7,$P327&lt;=7.9),"B","")&amp;IF(AND($P327&gt;=6.5,$P327&lt;=6.9),"C+","")&amp;IF(AND($P327&gt;=5.5,$P327&lt;=6.4),"C","")&amp;IF(AND($P327&gt;=5,$P327&lt;=5.4),"D+","")&amp;IF(AND($P327&gt;=4,$P327&lt;=4.9),"D","")&amp;IF(AND($P327&lt;4),"F","")</f>
        <v>D</v>
      </c>
      <c r="R327" s="29" t="str">
        <f>IF($P327&lt;4,"Kém",IF(AND($P327&gt;=4,$P327&lt;=5.4),"Trung bình yếu",IF(AND($P327&gt;=5.5,$P327&lt;=6.9),"Trung bình",IF(AND($P327&gt;=7,$P327&lt;=8.4),"Khá",IF(AND($P327&gt;=8.5,$P327&lt;=10),"Giỏi","")))))</f>
        <v>Trung bình yếu</v>
      </c>
      <c r="S327" s="30" t="str">
        <f>IF(OR($G327=0,$H327=0,$I327=0,$J327=0),"Không đủ ĐKDT",IF(AND(O327=0,P327&gt;=4),"Không đạt",IF(O327="V", "Vắng", IF(O327="DC", "Đình chỉ thi",IF(O327="H", "Vắng có phép","")))))</f>
        <v/>
      </c>
      <c r="T327" s="31" t="str">
        <f t="array" ref="T327">IFERROR(VLOOKUP($C327&amp;$U327,CHOOSE({1,2},Data!$A$2:$A$5146&amp;Data!$B$2:$B$5146,Data!$C$2:$C$5146),2,0),"")</f>
        <v>201B-A3</v>
      </c>
      <c r="U327" s="72" t="s">
        <v>737</v>
      </c>
      <c r="V327" s="3" t="str">
        <f>IFERROR(LEFT($U327,LEN($U327)-3),"")</f>
        <v>ELE1319</v>
      </c>
      <c r="W327" s="3" t="str">
        <f>IFERROR(RIGHT($U327,2),"")</f>
        <v>02</v>
      </c>
      <c r="X327" s="53" t="str">
        <f>IF(S327="Không đủ ĐKDT","Học lại",IF(S327="Đình chỉ thi","Học lại",IF(AND(MID(F327,2,2)&lt;"12",S327="Vắng"),"Thi lại",IF(S327="Vắng có phép", "Thi lại",IF(AND((MID(F327,2,2)&lt;"12"),P327&lt;4.5),"Thi lại",IF(AND((MID(F327,2,2)&lt;"19"),P327&lt;4),"Học lại",IF(AND((MID(F327,2,2)&gt;"18"),P327&lt;4),"Thi lại",IF(AND(MID(F327,2,2)&gt;"18",O327=0),"Thi lại",IF(AND((MID(F327,2,2)&lt;"12"),O327=0),"Thi lại",IF(AND((MID(F327,2,2)&lt;"19"),(MID(F327,2,2)&gt;"11"),O327=0),"Học lại","Đạt"))))))))))</f>
        <v>Đạt</v>
      </c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</row>
    <row r="328" spans="1:39" ht="16.5" customHeight="1">
      <c r="A328" s="1">
        <v>319</v>
      </c>
      <c r="B328" s="21">
        <f>IF(LEN(C328=0),SUBTOTAL(3,$C$10:C328),"")</f>
        <v>319</v>
      </c>
      <c r="C328" s="22" t="s">
        <v>2995</v>
      </c>
      <c r="D328" s="23" t="s">
        <v>3561</v>
      </c>
      <c r="E328" s="24" t="s">
        <v>3514</v>
      </c>
      <c r="F328" s="22" t="s">
        <v>3368</v>
      </c>
      <c r="G328" s="25" t="s">
        <v>27</v>
      </c>
      <c r="H328" s="25">
        <v>7</v>
      </c>
      <c r="I328" s="25" t="s">
        <v>27</v>
      </c>
      <c r="J328" s="25">
        <v>7</v>
      </c>
      <c r="K328" s="32"/>
      <c r="L328" s="32"/>
      <c r="M328" s="32"/>
      <c r="N328" s="90"/>
      <c r="O328" s="51">
        <v>2</v>
      </c>
      <c r="P328" s="27">
        <f>IF(O328="H","I",IF(OR(O328="DC",O328="C",O328="V"),0,ROUND(SUMPRODUCT(G328:O328,$G$9:$O$9)/100,1)))</f>
        <v>3.5</v>
      </c>
      <c r="Q328" s="28" t="str">
        <f>IF(AND($P328&gt;=9,$P328&lt;=10),"A+","")&amp;IF(AND($P328&gt;=8.5,$P328&lt;=8.9),"A","")&amp;IF(AND($P328&gt;=8,$P328&lt;=8.4),"B+","")&amp;IF(AND($P328&gt;=7,$P328&lt;=7.9),"B","")&amp;IF(AND($P328&gt;=6.5,$P328&lt;=6.9),"C+","")&amp;IF(AND($P328&gt;=5.5,$P328&lt;=6.4),"C","")&amp;IF(AND($P328&gt;=5,$P328&lt;=5.4),"D+","")&amp;IF(AND($P328&gt;=4,$P328&lt;=4.9),"D","")&amp;IF(AND($P328&lt;4),"F","")</f>
        <v>F</v>
      </c>
      <c r="R328" s="29" t="str">
        <f>IF($P328&lt;4,"Kém",IF(AND($P328&gt;=4,$P328&lt;=5.4),"Trung bình yếu",IF(AND($P328&gt;=5.5,$P328&lt;=6.9),"Trung bình",IF(AND($P328&gt;=7,$P328&lt;=8.4),"Khá",IF(AND($P328&gt;=8.5,$P328&lt;=10),"Giỏi","")))))</f>
        <v>Kém</v>
      </c>
      <c r="S328" s="30" t="str">
        <f>IF(OR($G328=0,$H328=0,$I328=0,$J328=0),"Không đủ ĐKDT",IF(AND(O328=0,P328&gt;=4),"Không đạt",IF(O328="V", "Vắng", IF(O328="DC", "Đình chỉ thi",IF(O328="H", "Vắng có phép","")))))</f>
        <v/>
      </c>
      <c r="T328" s="31" t="str">
        <f t="array" ref="T328">IFERROR(VLOOKUP($C328&amp;$U328,CHOOSE({1,2},Data!$A$2:$A$5146&amp;Data!$B$2:$B$5146,Data!$C$2:$C$5146),2,0),"")</f>
        <v>201B-A3</v>
      </c>
      <c r="U328" s="72" t="s">
        <v>737</v>
      </c>
      <c r="V328" s="3" t="str">
        <f>IFERROR(LEFT($U328,LEN($U328)-3),"")</f>
        <v>ELE1319</v>
      </c>
      <c r="W328" s="3" t="str">
        <f>IFERROR(RIGHT($U328,2),"")</f>
        <v>02</v>
      </c>
      <c r="X328" s="53" t="str">
        <f>IF(S328="Không đủ ĐKDT","Học lại",IF(S328="Đình chỉ thi","Học lại",IF(AND(MID(F328,2,2)&lt;"12",S328="Vắng"),"Thi lại",IF(S328="Vắng có phép", "Thi lại",IF(AND((MID(F328,2,2)&lt;"12"),P328&lt;4.5),"Thi lại",IF(AND((MID(F328,2,2)&lt;"19"),P328&lt;4),"Học lại",IF(AND((MID(F328,2,2)&gt;"18"),P328&lt;4),"Thi lại",IF(AND(MID(F328,2,2)&gt;"18",O328=0),"Thi lại",IF(AND((MID(F328,2,2)&lt;"12"),O328=0),"Thi lại",IF(AND((MID(F328,2,2)&lt;"19"),(MID(F328,2,2)&gt;"11"),O328=0),"Học lại","Đạt"))))))))))</f>
        <v>Học lại</v>
      </c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</row>
    <row r="329" spans="1:39" ht="16.5" customHeight="1">
      <c r="A329" s="1">
        <v>320</v>
      </c>
      <c r="B329" s="21">
        <f>IF(LEN(C329=0),SUBTOTAL(3,$C$10:C329),"")</f>
        <v>320</v>
      </c>
      <c r="C329" s="22" t="s">
        <v>1750</v>
      </c>
      <c r="D329" s="23" t="s">
        <v>3746</v>
      </c>
      <c r="E329" s="24" t="s">
        <v>3622</v>
      </c>
      <c r="F329" s="22" t="s">
        <v>3368</v>
      </c>
      <c r="G329" s="25" t="s">
        <v>27</v>
      </c>
      <c r="H329" s="25">
        <v>8.5</v>
      </c>
      <c r="I329" s="25" t="s">
        <v>27</v>
      </c>
      <c r="J329" s="25">
        <v>9</v>
      </c>
      <c r="K329" s="32"/>
      <c r="L329" s="32"/>
      <c r="M329" s="32"/>
      <c r="N329" s="90"/>
      <c r="O329" s="51">
        <v>8</v>
      </c>
      <c r="P329" s="27">
        <f>IF(O329="H","I",IF(OR(O329="DC",O329="C",O329="V"),0,ROUND(SUMPRODUCT(G329:O329,$G$9:$O$9)/100,1)))</f>
        <v>8.1999999999999993</v>
      </c>
      <c r="Q329" s="28" t="str">
        <f>IF(AND($P329&gt;=9,$P329&lt;=10),"A+","")&amp;IF(AND($P329&gt;=8.5,$P329&lt;=8.9),"A","")&amp;IF(AND($P329&gt;=8,$P329&lt;=8.4),"B+","")&amp;IF(AND($P329&gt;=7,$P329&lt;=7.9),"B","")&amp;IF(AND($P329&gt;=6.5,$P329&lt;=6.9),"C+","")&amp;IF(AND($P329&gt;=5.5,$P329&lt;=6.4),"C","")&amp;IF(AND($P329&gt;=5,$P329&lt;=5.4),"D+","")&amp;IF(AND($P329&gt;=4,$P329&lt;=4.9),"D","")&amp;IF(AND($P329&lt;4),"F","")</f>
        <v>B+</v>
      </c>
      <c r="R329" s="29" t="str">
        <f>IF($P329&lt;4,"Kém",IF(AND($P329&gt;=4,$P329&lt;=5.4),"Trung bình yếu",IF(AND($P329&gt;=5.5,$P329&lt;=6.9),"Trung bình",IF(AND($P329&gt;=7,$P329&lt;=8.4),"Khá",IF(AND($P329&gt;=8.5,$P329&lt;=10),"Giỏi","")))))</f>
        <v>Khá</v>
      </c>
      <c r="S329" s="30" t="str">
        <f>IF(OR($G329=0,$H329=0,$I329=0,$J329=0),"Không đủ ĐKDT",IF(AND(O329=0,P329&gt;=4),"Không đạt",IF(O329="V", "Vắng", IF(O329="DC", "Đình chỉ thi",IF(O329="H", "Vắng có phép","")))))</f>
        <v/>
      </c>
      <c r="T329" s="31" t="str">
        <f t="array" ref="T329">IFERROR(VLOOKUP($C329&amp;$U329,CHOOSE({1,2},Data!$A$2:$A$5146&amp;Data!$B$2:$B$5146,Data!$C$2:$C$5146),2,0),"")</f>
        <v>803-A2</v>
      </c>
      <c r="U329" s="72" t="s">
        <v>737</v>
      </c>
      <c r="V329" s="3" t="str">
        <f>IFERROR(LEFT($U329,LEN($U329)-3),"")</f>
        <v>ELE1319</v>
      </c>
      <c r="W329" s="3" t="str">
        <f>IFERROR(RIGHT($U329,2),"")</f>
        <v>02</v>
      </c>
      <c r="X329" s="53" t="str">
        <f>IF(S329="Không đủ ĐKDT","Học lại",IF(S329="Đình chỉ thi","Học lại",IF(AND(MID(F329,2,2)&lt;"12",S329="Vắng"),"Thi lại",IF(S329="Vắng có phép", "Thi lại",IF(AND((MID(F329,2,2)&lt;"12"),P329&lt;4.5),"Thi lại",IF(AND((MID(F329,2,2)&lt;"19"),P329&lt;4),"Học lại",IF(AND((MID(F329,2,2)&gt;"18"),P329&lt;4),"Thi lại",IF(AND(MID(F329,2,2)&gt;"18",O329=0),"Thi lại",IF(AND((MID(F329,2,2)&lt;"12"),O329=0),"Thi lại",IF(AND((MID(F329,2,2)&lt;"19"),(MID(F329,2,2)&gt;"11"),O329=0),"Học lại","Đạt"))))))))))</f>
        <v>Đạt</v>
      </c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</row>
    <row r="330" spans="1:39" ht="16.5" customHeight="1">
      <c r="A330" s="1">
        <v>321</v>
      </c>
      <c r="B330" s="21">
        <f>IF(LEN(C330=0),SUBTOTAL(3,$C$10:C330),"")</f>
        <v>321</v>
      </c>
      <c r="C330" s="22" t="s">
        <v>2032</v>
      </c>
      <c r="D330" s="23" t="s">
        <v>3553</v>
      </c>
      <c r="E330" s="24" t="s">
        <v>3416</v>
      </c>
      <c r="F330" s="22" t="s">
        <v>3374</v>
      </c>
      <c r="G330" s="25" t="s">
        <v>27</v>
      </c>
      <c r="H330" s="25">
        <v>0</v>
      </c>
      <c r="I330" s="25" t="s">
        <v>27</v>
      </c>
      <c r="J330" s="25">
        <v>0</v>
      </c>
      <c r="K330" s="32"/>
      <c r="L330" s="32"/>
      <c r="M330" s="32"/>
      <c r="N330" s="90"/>
      <c r="O330" s="51" t="s">
        <v>4016</v>
      </c>
      <c r="P330" s="27">
        <f>IF(O330="H","I",IF(OR(O330="DC",O330="C",O330="V"),0,ROUND(SUMPRODUCT(G330:O330,$G$9:$O$9)/100,1)))</f>
        <v>0</v>
      </c>
      <c r="Q330" s="28" t="str">
        <f>IF(AND($P330&gt;=9,$P330&lt;=10),"A+","")&amp;IF(AND($P330&gt;=8.5,$P330&lt;=8.9),"A","")&amp;IF(AND($P330&gt;=8,$P330&lt;=8.4),"B+","")&amp;IF(AND($P330&gt;=7,$P330&lt;=7.9),"B","")&amp;IF(AND($P330&gt;=6.5,$P330&lt;=6.9),"C+","")&amp;IF(AND($P330&gt;=5.5,$P330&lt;=6.4),"C","")&amp;IF(AND($P330&gt;=5,$P330&lt;=5.4),"D+","")&amp;IF(AND($P330&gt;=4,$P330&lt;=4.9),"D","")&amp;IF(AND($P330&lt;4),"F","")</f>
        <v>F</v>
      </c>
      <c r="R330" s="29" t="str">
        <f>IF($P330&lt;4,"Kém",IF(AND($P330&gt;=4,$P330&lt;=5.4),"Trung bình yếu",IF(AND($P330&gt;=5.5,$P330&lt;=6.9),"Trung bình",IF(AND($P330&gt;=7,$P330&lt;=8.4),"Khá",IF(AND($P330&gt;=8.5,$P330&lt;=10),"Giỏi","")))))</f>
        <v>Kém</v>
      </c>
      <c r="S330" s="30" t="str">
        <f>IF(OR($G330=0,$H330=0,$I330=0,$J330=0),"Không đủ ĐKDT",IF(AND(O330=0,P330&gt;=4),"Không đạt",IF(O330="V", "Vắng", IF(O330="DC", "Đình chỉ thi",IF(O330="H", "Vắng có phép","")))))</f>
        <v>Không đủ ĐKDT</v>
      </c>
      <c r="T330" s="31" t="str">
        <f t="array" ref="T330">IFERROR(VLOOKUP($C330&amp;$U330,CHOOSE({1,2},Data!$A$2:$A$5146&amp;Data!$B$2:$B$5146,Data!$C$2:$C$5146),2,0),"")</f>
        <v>803-A2</v>
      </c>
      <c r="U330" s="72" t="s">
        <v>737</v>
      </c>
      <c r="V330" s="3" t="str">
        <f>IFERROR(LEFT($U330,LEN($U330)-3),"")</f>
        <v>ELE1319</v>
      </c>
      <c r="W330" s="3" t="str">
        <f>IFERROR(RIGHT($U330,2),"")</f>
        <v>02</v>
      </c>
      <c r="X330" s="53" t="str">
        <f>IF(S330="Không đủ ĐKDT","Học lại",IF(S330="Đình chỉ thi","Học lại",IF(AND(MID(F330,2,2)&lt;"12",S330="Vắng"),"Thi lại",IF(S330="Vắng có phép", "Thi lại",IF(AND((MID(F330,2,2)&lt;"12"),P330&lt;4.5),"Thi lại",IF(AND((MID(F330,2,2)&lt;"19"),P330&lt;4),"Học lại",IF(AND((MID(F330,2,2)&gt;"18"),P330&lt;4),"Thi lại",IF(AND(MID(F330,2,2)&gt;"18",O330=0),"Thi lại",IF(AND((MID(F330,2,2)&lt;"12"),O330=0),"Thi lại",IF(AND((MID(F330,2,2)&lt;"19"),(MID(F330,2,2)&gt;"11"),O330=0),"Học lại","Đạt"))))))))))</f>
        <v>Học lại</v>
      </c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</row>
    <row r="331" spans="1:39" ht="16.5" customHeight="1">
      <c r="A331" s="1">
        <v>322</v>
      </c>
      <c r="B331" s="21">
        <f>IF(LEN(C331=0),SUBTOTAL(3,$C$10:C331),"")</f>
        <v>322</v>
      </c>
      <c r="C331" s="22" t="s">
        <v>2364</v>
      </c>
      <c r="D331" s="23" t="s">
        <v>3747</v>
      </c>
      <c r="E331" s="24" t="s">
        <v>3624</v>
      </c>
      <c r="F331" s="22" t="s">
        <v>3425</v>
      </c>
      <c r="G331" s="25" t="s">
        <v>27</v>
      </c>
      <c r="H331" s="25">
        <v>8</v>
      </c>
      <c r="I331" s="25" t="s">
        <v>27</v>
      </c>
      <c r="J331" s="25">
        <v>7</v>
      </c>
      <c r="K331" s="32"/>
      <c r="L331" s="32"/>
      <c r="M331" s="32"/>
      <c r="N331" s="90"/>
      <c r="O331" s="51">
        <v>4.5</v>
      </c>
      <c r="P331" s="27">
        <f>IF(O331="H","I",IF(OR(O331="DC",O331="C",O331="V"),0,ROUND(SUMPRODUCT(G331:O331,$G$9:$O$9)/100,1)))</f>
        <v>5.5</v>
      </c>
      <c r="Q331" s="28" t="str">
        <f>IF(AND($P331&gt;=9,$P331&lt;=10),"A+","")&amp;IF(AND($P331&gt;=8.5,$P331&lt;=8.9),"A","")&amp;IF(AND($P331&gt;=8,$P331&lt;=8.4),"B+","")&amp;IF(AND($P331&gt;=7,$P331&lt;=7.9),"B","")&amp;IF(AND($P331&gt;=6.5,$P331&lt;=6.9),"C+","")&amp;IF(AND($P331&gt;=5.5,$P331&lt;=6.4),"C","")&amp;IF(AND($P331&gt;=5,$P331&lt;=5.4),"D+","")&amp;IF(AND($P331&gt;=4,$P331&lt;=4.9),"D","")&amp;IF(AND($P331&lt;4),"F","")</f>
        <v>C</v>
      </c>
      <c r="R331" s="29" t="str">
        <f>IF($P331&lt;4,"Kém",IF(AND($P331&gt;=4,$P331&lt;=5.4),"Trung bình yếu",IF(AND($P331&gt;=5.5,$P331&lt;=6.9),"Trung bình",IF(AND($P331&gt;=7,$P331&lt;=8.4),"Khá",IF(AND($P331&gt;=8.5,$P331&lt;=10),"Giỏi","")))))</f>
        <v>Trung bình</v>
      </c>
      <c r="S331" s="30" t="str">
        <f>IF(OR($G331=0,$H331=0,$I331=0,$J331=0),"Không đủ ĐKDT",IF(AND(O331=0,P331&gt;=4),"Không đạt",IF(O331="V", "Vắng", IF(O331="DC", "Đình chỉ thi",IF(O331="H", "Vắng có phép","")))))</f>
        <v/>
      </c>
      <c r="T331" s="31" t="str">
        <f t="array" ref="T331">IFERROR(VLOOKUP($C331&amp;$U331,CHOOSE({1,2},Data!$A$2:$A$5146&amp;Data!$B$2:$B$5146,Data!$C$2:$C$5146),2,0),"")</f>
        <v>803-A2</v>
      </c>
      <c r="U331" s="72" t="s">
        <v>737</v>
      </c>
      <c r="V331" s="3" t="str">
        <f>IFERROR(LEFT($U331,LEN($U331)-3),"")</f>
        <v>ELE1319</v>
      </c>
      <c r="W331" s="3" t="str">
        <f>IFERROR(RIGHT($U331,2),"")</f>
        <v>02</v>
      </c>
      <c r="X331" s="53" t="str">
        <f>IF(S331="Không đủ ĐKDT","Học lại",IF(S331="Đình chỉ thi","Học lại",IF(AND(MID(F331,2,2)&lt;"12",S331="Vắng"),"Thi lại",IF(S331="Vắng có phép", "Thi lại",IF(AND((MID(F331,2,2)&lt;"12"),P331&lt;4.5),"Thi lại",IF(AND((MID(F331,2,2)&lt;"19"),P331&lt;4),"Học lại",IF(AND((MID(F331,2,2)&gt;"18"),P331&lt;4),"Thi lại",IF(AND(MID(F331,2,2)&gt;"18",O331=0),"Thi lại",IF(AND((MID(F331,2,2)&lt;"12"),O331=0),"Thi lại",IF(AND((MID(F331,2,2)&lt;"19"),(MID(F331,2,2)&gt;"11"),O331=0),"Học lại","Đạt"))))))))))</f>
        <v>Đạt</v>
      </c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</row>
    <row r="332" spans="1:39" ht="16.5" customHeight="1">
      <c r="A332" s="1">
        <v>323</v>
      </c>
      <c r="B332" s="21">
        <f>IF(LEN(C332=0),SUBTOTAL(3,$C$10:C332),"")</f>
        <v>323</v>
      </c>
      <c r="C332" s="22" t="s">
        <v>382</v>
      </c>
      <c r="D332" s="23" t="s">
        <v>3553</v>
      </c>
      <c r="E332" s="24" t="s">
        <v>3624</v>
      </c>
      <c r="F332" s="22" t="s">
        <v>3463</v>
      </c>
      <c r="G332" s="25" t="s">
        <v>27</v>
      </c>
      <c r="H332" s="25">
        <v>8</v>
      </c>
      <c r="I332" s="25" t="s">
        <v>27</v>
      </c>
      <c r="J332" s="25">
        <v>7</v>
      </c>
      <c r="K332" s="32"/>
      <c r="L332" s="32"/>
      <c r="M332" s="32"/>
      <c r="N332" s="90"/>
      <c r="O332" s="51">
        <v>3</v>
      </c>
      <c r="P332" s="27">
        <f>IF(O332="H","I",IF(OR(O332="DC",O332="C",O332="V"),0,ROUND(SUMPRODUCT(G332:O332,$G$9:$O$9)/100,1)))</f>
        <v>4.4000000000000004</v>
      </c>
      <c r="Q332" s="28" t="str">
        <f>IF(AND($P332&gt;=9,$P332&lt;=10),"A+","")&amp;IF(AND($P332&gt;=8.5,$P332&lt;=8.9),"A","")&amp;IF(AND($P332&gt;=8,$P332&lt;=8.4),"B+","")&amp;IF(AND($P332&gt;=7,$P332&lt;=7.9),"B","")&amp;IF(AND($P332&gt;=6.5,$P332&lt;=6.9),"C+","")&amp;IF(AND($P332&gt;=5.5,$P332&lt;=6.4),"C","")&amp;IF(AND($P332&gt;=5,$P332&lt;=5.4),"D+","")&amp;IF(AND($P332&gt;=4,$P332&lt;=4.9),"D","")&amp;IF(AND($P332&lt;4),"F","")</f>
        <v>D</v>
      </c>
      <c r="R332" s="29" t="str">
        <f>IF($P332&lt;4,"Kém",IF(AND($P332&gt;=4,$P332&lt;=5.4),"Trung bình yếu",IF(AND($P332&gt;=5.5,$P332&lt;=6.9),"Trung bình",IF(AND($P332&gt;=7,$P332&lt;=8.4),"Khá",IF(AND($P332&gt;=8.5,$P332&lt;=10),"Giỏi","")))))</f>
        <v>Trung bình yếu</v>
      </c>
      <c r="S332" s="30" t="str">
        <f>IF(OR($G332=0,$H332=0,$I332=0,$J332=0),"Không đủ ĐKDT",IF(AND(O332=0,P332&gt;=4),"Không đạt",IF(O332="V", "Vắng", IF(O332="DC", "Đình chỉ thi",IF(O332="H", "Vắng có phép","")))))</f>
        <v/>
      </c>
      <c r="T332" s="31" t="str">
        <f t="array" ref="T332">IFERROR(VLOOKUP($C332&amp;$U332,CHOOSE({1,2},Data!$A$2:$A$5146&amp;Data!$B$2:$B$5146,Data!$C$2:$C$5146),2,0),"")</f>
        <v>803-A2</v>
      </c>
      <c r="U332" s="72" t="s">
        <v>737</v>
      </c>
      <c r="V332" s="3" t="str">
        <f>IFERROR(LEFT($U332,LEN($U332)-3),"")</f>
        <v>ELE1319</v>
      </c>
      <c r="W332" s="3" t="str">
        <f>IFERROR(RIGHT($U332,2),"")</f>
        <v>02</v>
      </c>
      <c r="X332" s="53" t="str">
        <f>IF(S332="Không đủ ĐKDT","Học lại",IF(S332="Đình chỉ thi","Học lại",IF(AND(MID(F332,2,2)&lt;"12",S332="Vắng"),"Thi lại",IF(S332="Vắng có phép", "Thi lại",IF(AND((MID(F332,2,2)&lt;"12"),P332&lt;4.5),"Thi lại",IF(AND((MID(F332,2,2)&lt;"19"),P332&lt;4),"Học lại",IF(AND((MID(F332,2,2)&gt;"18"),P332&lt;4),"Thi lại",IF(AND(MID(F332,2,2)&gt;"18",O332=0),"Thi lại",IF(AND((MID(F332,2,2)&lt;"12"),O332=0),"Thi lại",IF(AND((MID(F332,2,2)&lt;"19"),(MID(F332,2,2)&gt;"11"),O332=0),"Học lại","Đạt"))))))))))</f>
        <v>Đạt</v>
      </c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</row>
    <row r="333" spans="1:39" ht="16.5" customHeight="1">
      <c r="A333" s="1">
        <v>324</v>
      </c>
      <c r="B333" s="21">
        <f>IF(LEN(C333=0),SUBTOTAL(3,$C$10:C333),"")</f>
        <v>324</v>
      </c>
      <c r="C333" s="22" t="s">
        <v>3034</v>
      </c>
      <c r="D333" s="23" t="s">
        <v>3678</v>
      </c>
      <c r="E333" s="24" t="s">
        <v>3518</v>
      </c>
      <c r="F333" s="22" t="s">
        <v>3391</v>
      </c>
      <c r="G333" s="25" t="s">
        <v>27</v>
      </c>
      <c r="H333" s="25">
        <v>6.5</v>
      </c>
      <c r="I333" s="25" t="s">
        <v>27</v>
      </c>
      <c r="J333" s="25">
        <v>8</v>
      </c>
      <c r="K333" s="32"/>
      <c r="L333" s="32"/>
      <c r="M333" s="32"/>
      <c r="N333" s="90"/>
      <c r="O333" s="51">
        <v>6.5</v>
      </c>
      <c r="P333" s="27">
        <f>IF(O333="H","I",IF(OR(O333="DC",O333="C",O333="V"),0,ROUND(SUMPRODUCT(G333:O333,$G$9:$O$9)/100,1)))</f>
        <v>6.7</v>
      </c>
      <c r="Q333" s="28" t="str">
        <f>IF(AND($P333&gt;=9,$P333&lt;=10),"A+","")&amp;IF(AND($P333&gt;=8.5,$P333&lt;=8.9),"A","")&amp;IF(AND($P333&gt;=8,$P333&lt;=8.4),"B+","")&amp;IF(AND($P333&gt;=7,$P333&lt;=7.9),"B","")&amp;IF(AND($P333&gt;=6.5,$P333&lt;=6.9),"C+","")&amp;IF(AND($P333&gt;=5.5,$P333&lt;=6.4),"C","")&amp;IF(AND($P333&gt;=5,$P333&lt;=5.4),"D+","")&amp;IF(AND($P333&gt;=4,$P333&lt;=4.9),"D","")&amp;IF(AND($P333&lt;4),"F","")</f>
        <v>C+</v>
      </c>
      <c r="R333" s="29" t="str">
        <f>IF($P333&lt;4,"Kém",IF(AND($P333&gt;=4,$P333&lt;=5.4),"Trung bình yếu",IF(AND($P333&gt;=5.5,$P333&lt;=6.9),"Trung bình",IF(AND($P333&gt;=7,$P333&lt;=8.4),"Khá",IF(AND($P333&gt;=8.5,$P333&lt;=10),"Giỏi","")))))</f>
        <v>Trung bình</v>
      </c>
      <c r="S333" s="30" t="str">
        <f>IF(OR($G333=0,$H333=0,$I333=0,$J333=0),"Không đủ ĐKDT",IF(AND(O333=0,P333&gt;=4),"Không đạt",IF(O333="V", "Vắng", IF(O333="DC", "Đình chỉ thi",IF(O333="H", "Vắng có phép","")))))</f>
        <v/>
      </c>
      <c r="T333" s="31" t="str">
        <f t="array" ref="T333">IFERROR(VLOOKUP($C333&amp;$U333,CHOOSE({1,2},Data!$A$2:$A$5146&amp;Data!$B$2:$B$5146,Data!$C$2:$C$5146),2,0),"")</f>
        <v>803-A2</v>
      </c>
      <c r="U333" s="72" t="s">
        <v>737</v>
      </c>
      <c r="V333" s="3" t="str">
        <f>IFERROR(LEFT($U333,LEN($U333)-3),"")</f>
        <v>ELE1319</v>
      </c>
      <c r="W333" s="3" t="str">
        <f>IFERROR(RIGHT($U333,2),"")</f>
        <v>02</v>
      </c>
      <c r="X333" s="53" t="str">
        <f>IF(S333="Không đủ ĐKDT","Học lại",IF(S333="Đình chỉ thi","Học lại",IF(AND(MID(F333,2,2)&lt;"12",S333="Vắng"),"Thi lại",IF(S333="Vắng có phép", "Thi lại",IF(AND((MID(F333,2,2)&lt;"12"),P333&lt;4.5),"Thi lại",IF(AND((MID(F333,2,2)&lt;"19"),P333&lt;4),"Học lại",IF(AND((MID(F333,2,2)&gt;"18"),P333&lt;4),"Thi lại",IF(AND(MID(F333,2,2)&gt;"18",O333=0),"Thi lại",IF(AND((MID(F333,2,2)&lt;"12"),O333=0),"Thi lại",IF(AND((MID(F333,2,2)&lt;"19"),(MID(F333,2,2)&gt;"11"),O333=0),"Học lại","Đạt"))))))))))</f>
        <v>Đạt</v>
      </c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</row>
    <row r="334" spans="1:39" ht="16.5" customHeight="1">
      <c r="A334" s="1">
        <v>325</v>
      </c>
      <c r="B334" s="21">
        <f>IF(LEN(C334=0),SUBTOTAL(3,$C$10:C334),"")</f>
        <v>325</v>
      </c>
      <c r="C334" s="22" t="s">
        <v>2981</v>
      </c>
      <c r="D334" s="23" t="s">
        <v>3692</v>
      </c>
      <c r="E334" s="24" t="s">
        <v>3685</v>
      </c>
      <c r="F334" s="22" t="s">
        <v>3407</v>
      </c>
      <c r="G334" s="25" t="s">
        <v>27</v>
      </c>
      <c r="H334" s="25">
        <v>10</v>
      </c>
      <c r="I334" s="25" t="s">
        <v>27</v>
      </c>
      <c r="J334" s="25">
        <v>10</v>
      </c>
      <c r="K334" s="32"/>
      <c r="L334" s="32"/>
      <c r="M334" s="32"/>
      <c r="N334" s="90"/>
      <c r="O334" s="51">
        <v>5.5</v>
      </c>
      <c r="P334" s="27">
        <f>IF(O334="H","I",IF(OR(O334="DC",O334="C",O334="V"),0,ROUND(SUMPRODUCT(G334:O334,$G$9:$O$9)/100,1)))</f>
        <v>6.9</v>
      </c>
      <c r="Q334" s="28" t="str">
        <f>IF(AND($P334&gt;=9,$P334&lt;=10),"A+","")&amp;IF(AND($P334&gt;=8.5,$P334&lt;=8.9),"A","")&amp;IF(AND($P334&gt;=8,$P334&lt;=8.4),"B+","")&amp;IF(AND($P334&gt;=7,$P334&lt;=7.9),"B","")&amp;IF(AND($P334&gt;=6.5,$P334&lt;=6.9),"C+","")&amp;IF(AND($P334&gt;=5.5,$P334&lt;=6.4),"C","")&amp;IF(AND($P334&gt;=5,$P334&lt;=5.4),"D+","")&amp;IF(AND($P334&gt;=4,$P334&lt;=4.9),"D","")&amp;IF(AND($P334&lt;4),"F","")</f>
        <v>C+</v>
      </c>
      <c r="R334" s="29" t="str">
        <f>IF($P334&lt;4,"Kém",IF(AND($P334&gt;=4,$P334&lt;=5.4),"Trung bình yếu",IF(AND($P334&gt;=5.5,$P334&lt;=6.9),"Trung bình",IF(AND($P334&gt;=7,$P334&lt;=8.4),"Khá",IF(AND($P334&gt;=8.5,$P334&lt;=10),"Giỏi","")))))</f>
        <v>Trung bình</v>
      </c>
      <c r="S334" s="30" t="str">
        <f>IF(OR($G334=0,$H334=0,$I334=0,$J334=0),"Không đủ ĐKDT",IF(AND(O334=0,P334&gt;=4),"Không đạt",IF(O334="V", "Vắng", IF(O334="DC", "Đình chỉ thi",IF(O334="H", "Vắng có phép","")))))</f>
        <v/>
      </c>
      <c r="T334" s="31" t="str">
        <f t="array" ref="T334">IFERROR(VLOOKUP($C334&amp;$U334,CHOOSE({1,2},Data!$A$2:$A$5146&amp;Data!$B$2:$B$5146,Data!$C$2:$C$5146),2,0),"")</f>
        <v>803-A2</v>
      </c>
      <c r="U334" s="72" t="s">
        <v>737</v>
      </c>
      <c r="V334" s="3" t="str">
        <f>IFERROR(LEFT($U334,LEN($U334)-3),"")</f>
        <v>ELE1319</v>
      </c>
      <c r="W334" s="3" t="str">
        <f>IFERROR(RIGHT($U334,2),"")</f>
        <v>02</v>
      </c>
      <c r="X334" s="53" t="str">
        <f>IF(S334="Không đủ ĐKDT","Học lại",IF(S334="Đình chỉ thi","Học lại",IF(AND(MID(F334,2,2)&lt;"12",S334="Vắng"),"Thi lại",IF(S334="Vắng có phép", "Thi lại",IF(AND((MID(F334,2,2)&lt;"12"),P334&lt;4.5),"Thi lại",IF(AND((MID(F334,2,2)&lt;"19"),P334&lt;4),"Học lại",IF(AND((MID(F334,2,2)&gt;"18"),P334&lt;4),"Thi lại",IF(AND(MID(F334,2,2)&gt;"18",O334=0),"Thi lại",IF(AND((MID(F334,2,2)&lt;"12"),O334=0),"Thi lại",IF(AND((MID(F334,2,2)&lt;"19"),(MID(F334,2,2)&gt;"11"),O334=0),"Học lại","Đạt"))))))))))</f>
        <v>Đạt</v>
      </c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</row>
    <row r="335" spans="1:39" ht="16.5" customHeight="1">
      <c r="A335" s="1">
        <v>326</v>
      </c>
      <c r="B335" s="21">
        <f>IF(LEN(C335=0),SUBTOTAL(3,$C$10:C335),"")</f>
        <v>326</v>
      </c>
      <c r="C335" s="22" t="s">
        <v>2925</v>
      </c>
      <c r="D335" s="23" t="s">
        <v>3748</v>
      </c>
      <c r="E335" s="24" t="s">
        <v>3749</v>
      </c>
      <c r="F335" s="22" t="s">
        <v>3750</v>
      </c>
      <c r="G335" s="25" t="s">
        <v>27</v>
      </c>
      <c r="H335" s="25">
        <v>8.5</v>
      </c>
      <c r="I335" s="25" t="s">
        <v>27</v>
      </c>
      <c r="J335" s="25">
        <v>9</v>
      </c>
      <c r="K335" s="32"/>
      <c r="L335" s="32"/>
      <c r="M335" s="32"/>
      <c r="N335" s="90"/>
      <c r="O335" s="51">
        <v>7.5</v>
      </c>
      <c r="P335" s="27">
        <f>IF(O335="H","I",IF(OR(O335="DC",O335="C",O335="V"),0,ROUND(SUMPRODUCT(G335:O335,$G$9:$O$9)/100,1)))</f>
        <v>7.9</v>
      </c>
      <c r="Q335" s="28" t="str">
        <f>IF(AND($P335&gt;=9,$P335&lt;=10),"A+","")&amp;IF(AND($P335&gt;=8.5,$P335&lt;=8.9),"A","")&amp;IF(AND($P335&gt;=8,$P335&lt;=8.4),"B+","")&amp;IF(AND($P335&gt;=7,$P335&lt;=7.9),"B","")&amp;IF(AND($P335&gt;=6.5,$P335&lt;=6.9),"C+","")&amp;IF(AND($P335&gt;=5.5,$P335&lt;=6.4),"C","")&amp;IF(AND($P335&gt;=5,$P335&lt;=5.4),"D+","")&amp;IF(AND($P335&gt;=4,$P335&lt;=4.9),"D","")&amp;IF(AND($P335&lt;4),"F","")</f>
        <v>B</v>
      </c>
      <c r="R335" s="29" t="str">
        <f>IF($P335&lt;4,"Kém",IF(AND($P335&gt;=4,$P335&lt;=5.4),"Trung bình yếu",IF(AND($P335&gt;=5.5,$P335&lt;=6.9),"Trung bình",IF(AND($P335&gt;=7,$P335&lt;=8.4),"Khá",IF(AND($P335&gt;=8.5,$P335&lt;=10),"Giỏi","")))))</f>
        <v>Khá</v>
      </c>
      <c r="S335" s="30" t="str">
        <f>IF(OR($G335=0,$H335=0,$I335=0,$J335=0),"Không đủ ĐKDT",IF(AND(O335=0,P335&gt;=4),"Không đạt",IF(O335="V", "Vắng", IF(O335="DC", "Đình chỉ thi",IF(O335="H", "Vắng có phép","")))))</f>
        <v/>
      </c>
      <c r="T335" s="31" t="str">
        <f t="array" ref="T335">IFERROR(VLOOKUP($C335&amp;$U335,CHOOSE({1,2},Data!$A$2:$A$5146&amp;Data!$B$2:$B$5146,Data!$C$2:$C$5146),2,0),"")</f>
        <v>803-A2</v>
      </c>
      <c r="U335" s="72" t="s">
        <v>737</v>
      </c>
      <c r="V335" s="3" t="str">
        <f>IFERROR(LEFT($U335,LEN($U335)-3),"")</f>
        <v>ELE1319</v>
      </c>
      <c r="W335" s="3" t="str">
        <f>IFERROR(RIGHT($U335,2),"")</f>
        <v>02</v>
      </c>
      <c r="X335" s="53" t="str">
        <f>IF(S335="Không đủ ĐKDT","Học lại",IF(S335="Đình chỉ thi","Học lại",IF(AND(MID(F335,2,2)&lt;"12",S335="Vắng"),"Thi lại",IF(S335="Vắng có phép", "Thi lại",IF(AND((MID(F335,2,2)&lt;"12"),P335&lt;4.5),"Thi lại",IF(AND((MID(F335,2,2)&lt;"19"),P335&lt;4),"Học lại",IF(AND((MID(F335,2,2)&gt;"18"),P335&lt;4),"Thi lại",IF(AND(MID(F335,2,2)&gt;"18",O335=0),"Thi lại",IF(AND((MID(F335,2,2)&lt;"12"),O335=0),"Thi lại",IF(AND((MID(F335,2,2)&lt;"19"),(MID(F335,2,2)&gt;"11"),O335=0),"Học lại","Đạt"))))))))))</f>
        <v>Đạt</v>
      </c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</row>
    <row r="336" spans="1:39" ht="16.5" customHeight="1">
      <c r="A336" s="1">
        <v>327</v>
      </c>
      <c r="B336" s="21">
        <f>IF(LEN(C336=0),SUBTOTAL(3,$C$10:C336),"")</f>
        <v>327</v>
      </c>
      <c r="C336" s="22" t="s">
        <v>2101</v>
      </c>
      <c r="D336" s="23" t="s">
        <v>3751</v>
      </c>
      <c r="E336" s="24" t="s">
        <v>3752</v>
      </c>
      <c r="F336" s="22" t="s">
        <v>3398</v>
      </c>
      <c r="G336" s="25" t="s">
        <v>27</v>
      </c>
      <c r="H336" s="25">
        <v>8.5</v>
      </c>
      <c r="I336" s="25" t="s">
        <v>27</v>
      </c>
      <c r="J336" s="25">
        <v>9</v>
      </c>
      <c r="K336" s="32"/>
      <c r="L336" s="32"/>
      <c r="M336" s="32"/>
      <c r="N336" s="90"/>
      <c r="O336" s="51">
        <v>9</v>
      </c>
      <c r="P336" s="27">
        <f>IF(O336="H","I",IF(OR(O336="DC",O336="C",O336="V"),0,ROUND(SUMPRODUCT(G336:O336,$G$9:$O$9)/100,1)))</f>
        <v>8.9</v>
      </c>
      <c r="Q336" s="28" t="str">
        <f>IF(AND($P336&gt;=9,$P336&lt;=10),"A+","")&amp;IF(AND($P336&gt;=8.5,$P336&lt;=8.9),"A","")&amp;IF(AND($P336&gt;=8,$P336&lt;=8.4),"B+","")&amp;IF(AND($P336&gt;=7,$P336&lt;=7.9),"B","")&amp;IF(AND($P336&gt;=6.5,$P336&lt;=6.9),"C+","")&amp;IF(AND($P336&gt;=5.5,$P336&lt;=6.4),"C","")&amp;IF(AND($P336&gt;=5,$P336&lt;=5.4),"D+","")&amp;IF(AND($P336&gt;=4,$P336&lt;=4.9),"D","")&amp;IF(AND($P336&lt;4),"F","")</f>
        <v>A</v>
      </c>
      <c r="R336" s="29" t="str">
        <f>IF($P336&lt;4,"Kém",IF(AND($P336&gt;=4,$P336&lt;=5.4),"Trung bình yếu",IF(AND($P336&gt;=5.5,$P336&lt;=6.9),"Trung bình",IF(AND($P336&gt;=7,$P336&lt;=8.4),"Khá",IF(AND($P336&gt;=8.5,$P336&lt;=10),"Giỏi","")))))</f>
        <v>Giỏi</v>
      </c>
      <c r="S336" s="30" t="str">
        <f>IF(OR($G336=0,$H336=0,$I336=0,$J336=0),"Không đủ ĐKDT",IF(AND(O336=0,P336&gt;=4),"Không đạt",IF(O336="V", "Vắng", IF(O336="DC", "Đình chỉ thi",IF(O336="H", "Vắng có phép","")))))</f>
        <v/>
      </c>
      <c r="T336" s="31" t="str">
        <f t="array" ref="T336">IFERROR(VLOOKUP($C336&amp;$U336,CHOOSE({1,2},Data!$A$2:$A$5146&amp;Data!$B$2:$B$5146,Data!$C$2:$C$5146),2,0),"")</f>
        <v>803-A2</v>
      </c>
      <c r="U336" s="72" t="s">
        <v>737</v>
      </c>
      <c r="V336" s="3" t="str">
        <f>IFERROR(LEFT($U336,LEN($U336)-3),"")</f>
        <v>ELE1319</v>
      </c>
      <c r="W336" s="3" t="str">
        <f>IFERROR(RIGHT($U336,2),"")</f>
        <v>02</v>
      </c>
      <c r="X336" s="53" t="str">
        <f>IF(S336="Không đủ ĐKDT","Học lại",IF(S336="Đình chỉ thi","Học lại",IF(AND(MID(F336,2,2)&lt;"12",S336="Vắng"),"Thi lại",IF(S336="Vắng có phép", "Thi lại",IF(AND((MID(F336,2,2)&lt;"12"),P336&lt;4.5),"Thi lại",IF(AND((MID(F336,2,2)&lt;"19"),P336&lt;4),"Học lại",IF(AND((MID(F336,2,2)&gt;"18"),P336&lt;4),"Thi lại",IF(AND(MID(F336,2,2)&gt;"18",O336=0),"Thi lại",IF(AND((MID(F336,2,2)&lt;"12"),O336=0),"Thi lại",IF(AND((MID(F336,2,2)&lt;"19"),(MID(F336,2,2)&gt;"11"),O336=0),"Học lại","Đạt"))))))))))</f>
        <v>Đạt</v>
      </c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</row>
    <row r="337" spans="1:39" ht="16.5" customHeight="1">
      <c r="A337" s="1">
        <v>328</v>
      </c>
      <c r="B337" s="21">
        <f>IF(LEN(C337=0),SUBTOTAL(3,$C$10:C337),"")</f>
        <v>328</v>
      </c>
      <c r="C337" s="22" t="s">
        <v>2318</v>
      </c>
      <c r="D337" s="23" t="s">
        <v>3468</v>
      </c>
      <c r="E337" s="24" t="s">
        <v>3427</v>
      </c>
      <c r="F337" s="22" t="s">
        <v>3374</v>
      </c>
      <c r="G337" s="25" t="s">
        <v>27</v>
      </c>
      <c r="H337" s="25">
        <v>7</v>
      </c>
      <c r="I337" s="25" t="s">
        <v>27</v>
      </c>
      <c r="J337" s="25">
        <v>6.5</v>
      </c>
      <c r="K337" s="32"/>
      <c r="L337" s="32"/>
      <c r="M337" s="32"/>
      <c r="N337" s="90"/>
      <c r="O337" s="51">
        <v>5</v>
      </c>
      <c r="P337" s="27">
        <f>IF(O337="H","I",IF(OR(O337="DC",O337="C",O337="V"),0,ROUND(SUMPRODUCT(G337:O337,$G$9:$O$9)/100,1)))</f>
        <v>5.6</v>
      </c>
      <c r="Q337" s="28" t="str">
        <f>IF(AND($P337&gt;=9,$P337&lt;=10),"A+","")&amp;IF(AND($P337&gt;=8.5,$P337&lt;=8.9),"A","")&amp;IF(AND($P337&gt;=8,$P337&lt;=8.4),"B+","")&amp;IF(AND($P337&gt;=7,$P337&lt;=7.9),"B","")&amp;IF(AND($P337&gt;=6.5,$P337&lt;=6.9),"C+","")&amp;IF(AND($P337&gt;=5.5,$P337&lt;=6.4),"C","")&amp;IF(AND($P337&gt;=5,$P337&lt;=5.4),"D+","")&amp;IF(AND($P337&gt;=4,$P337&lt;=4.9),"D","")&amp;IF(AND($P337&lt;4),"F","")</f>
        <v>C</v>
      </c>
      <c r="R337" s="29" t="str">
        <f>IF($P337&lt;4,"Kém",IF(AND($P337&gt;=4,$P337&lt;=5.4),"Trung bình yếu",IF(AND($P337&gt;=5.5,$P337&lt;=6.9),"Trung bình",IF(AND($P337&gt;=7,$P337&lt;=8.4),"Khá",IF(AND($P337&gt;=8.5,$P337&lt;=10),"Giỏi","")))))</f>
        <v>Trung bình</v>
      </c>
      <c r="S337" s="30" t="str">
        <f>IF(OR($G337=0,$H337=0,$I337=0,$J337=0),"Không đủ ĐKDT",IF(AND(O337=0,P337&gt;=4),"Không đạt",IF(O337="V", "Vắng", IF(O337="DC", "Đình chỉ thi",IF(O337="H", "Vắng có phép","")))))</f>
        <v/>
      </c>
      <c r="T337" s="31" t="str">
        <f t="array" ref="T337">IFERROR(VLOOKUP($C337&amp;$U337,CHOOSE({1,2},Data!$A$2:$A$5146&amp;Data!$B$2:$B$5146,Data!$C$2:$C$5146),2,0),"")</f>
        <v>803-A2</v>
      </c>
      <c r="U337" s="72" t="s">
        <v>737</v>
      </c>
      <c r="V337" s="3" t="str">
        <f>IFERROR(LEFT($U337,LEN($U337)-3),"")</f>
        <v>ELE1319</v>
      </c>
      <c r="W337" s="3" t="str">
        <f>IFERROR(RIGHT($U337,2),"")</f>
        <v>02</v>
      </c>
      <c r="X337" s="53" t="str">
        <f>IF(S337="Không đủ ĐKDT","Học lại",IF(S337="Đình chỉ thi","Học lại",IF(AND(MID(F337,2,2)&lt;"12",S337="Vắng"),"Thi lại",IF(S337="Vắng có phép", "Thi lại",IF(AND((MID(F337,2,2)&lt;"12"),P337&lt;4.5),"Thi lại",IF(AND((MID(F337,2,2)&lt;"19"),P337&lt;4),"Học lại",IF(AND((MID(F337,2,2)&gt;"18"),P337&lt;4),"Thi lại",IF(AND(MID(F337,2,2)&gt;"18",O337=0),"Thi lại",IF(AND((MID(F337,2,2)&lt;"12"),O337=0),"Thi lại",IF(AND((MID(F337,2,2)&lt;"19"),(MID(F337,2,2)&gt;"11"),O337=0),"Học lại","Đạt"))))))))))</f>
        <v>Đạt</v>
      </c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</row>
    <row r="338" spans="1:39" ht="16.5" customHeight="1">
      <c r="A338" s="1">
        <v>329</v>
      </c>
      <c r="B338" s="21">
        <f>IF(LEN(C338=0),SUBTOTAL(3,$C$10:C338),"")</f>
        <v>329</v>
      </c>
      <c r="C338" s="22" t="s">
        <v>2319</v>
      </c>
      <c r="D338" s="23" t="s">
        <v>3582</v>
      </c>
      <c r="E338" s="24" t="s">
        <v>3427</v>
      </c>
      <c r="F338" s="22" t="s">
        <v>3425</v>
      </c>
      <c r="G338" s="25" t="s">
        <v>27</v>
      </c>
      <c r="H338" s="25">
        <v>0</v>
      </c>
      <c r="I338" s="25" t="s">
        <v>27</v>
      </c>
      <c r="J338" s="25">
        <v>0</v>
      </c>
      <c r="K338" s="32"/>
      <c r="L338" s="32"/>
      <c r="M338" s="32"/>
      <c r="N338" s="90"/>
      <c r="O338" s="51" t="s">
        <v>4016</v>
      </c>
      <c r="P338" s="27">
        <f>IF(O338="H","I",IF(OR(O338="DC",O338="C",O338="V"),0,ROUND(SUMPRODUCT(G338:O338,$G$9:$O$9)/100,1)))</f>
        <v>0</v>
      </c>
      <c r="Q338" s="28" t="str">
        <f>IF(AND($P338&gt;=9,$P338&lt;=10),"A+","")&amp;IF(AND($P338&gt;=8.5,$P338&lt;=8.9),"A","")&amp;IF(AND($P338&gt;=8,$P338&lt;=8.4),"B+","")&amp;IF(AND($P338&gt;=7,$P338&lt;=7.9),"B","")&amp;IF(AND($P338&gt;=6.5,$P338&lt;=6.9),"C+","")&amp;IF(AND($P338&gt;=5.5,$P338&lt;=6.4),"C","")&amp;IF(AND($P338&gt;=5,$P338&lt;=5.4),"D+","")&amp;IF(AND($P338&gt;=4,$P338&lt;=4.9),"D","")&amp;IF(AND($P338&lt;4),"F","")</f>
        <v>F</v>
      </c>
      <c r="R338" s="29" t="str">
        <f>IF($P338&lt;4,"Kém",IF(AND($P338&gt;=4,$P338&lt;=5.4),"Trung bình yếu",IF(AND($P338&gt;=5.5,$P338&lt;=6.9),"Trung bình",IF(AND($P338&gt;=7,$P338&lt;=8.4),"Khá",IF(AND($P338&gt;=8.5,$P338&lt;=10),"Giỏi","")))))</f>
        <v>Kém</v>
      </c>
      <c r="S338" s="30" t="str">
        <f>IF(OR($G338=0,$H338=0,$I338=0,$J338=0),"Không đủ ĐKDT",IF(AND(O338=0,P338&gt;=4),"Không đạt",IF(O338="V", "Vắng", IF(O338="DC", "Đình chỉ thi",IF(O338="H", "Vắng có phép","")))))</f>
        <v>Không đủ ĐKDT</v>
      </c>
      <c r="T338" s="31" t="str">
        <f t="array" ref="T338">IFERROR(VLOOKUP($C338&amp;$U338,CHOOSE({1,2},Data!$A$2:$A$5146&amp;Data!$B$2:$B$5146,Data!$C$2:$C$5146),2,0),"")</f>
        <v>803-A2</v>
      </c>
      <c r="U338" s="72" t="s">
        <v>737</v>
      </c>
      <c r="V338" s="3" t="str">
        <f>IFERROR(LEFT($U338,LEN($U338)-3),"")</f>
        <v>ELE1319</v>
      </c>
      <c r="W338" s="3" t="str">
        <f>IFERROR(RIGHT($U338,2),"")</f>
        <v>02</v>
      </c>
      <c r="X338" s="53" t="str">
        <f>IF(S338="Không đủ ĐKDT","Học lại",IF(S338="Đình chỉ thi","Học lại",IF(AND(MID(F338,2,2)&lt;"12",S338="Vắng"),"Thi lại",IF(S338="Vắng có phép", "Thi lại",IF(AND((MID(F338,2,2)&lt;"12"),P338&lt;4.5),"Thi lại",IF(AND((MID(F338,2,2)&lt;"19"),P338&lt;4),"Học lại",IF(AND((MID(F338,2,2)&gt;"18"),P338&lt;4),"Thi lại",IF(AND(MID(F338,2,2)&gt;"18",O338=0),"Thi lại",IF(AND((MID(F338,2,2)&lt;"12"),O338=0),"Thi lại",IF(AND((MID(F338,2,2)&lt;"19"),(MID(F338,2,2)&gt;"11"),O338=0),"Học lại","Đạt"))))))))))</f>
        <v>Học lại</v>
      </c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</row>
    <row r="339" spans="1:39" ht="16.5" customHeight="1">
      <c r="A339" s="1">
        <v>330</v>
      </c>
      <c r="B339" s="21">
        <f>IF(LEN(C339=0),SUBTOTAL(3,$C$10:C339),"")</f>
        <v>330</v>
      </c>
      <c r="C339" s="22" t="s">
        <v>244</v>
      </c>
      <c r="D339" s="23" t="s">
        <v>3753</v>
      </c>
      <c r="E339" s="24" t="s">
        <v>3438</v>
      </c>
      <c r="F339" s="22" t="s">
        <v>3391</v>
      </c>
      <c r="G339" s="25" t="s">
        <v>27</v>
      </c>
      <c r="H339" s="25">
        <v>8</v>
      </c>
      <c r="I339" s="25" t="s">
        <v>27</v>
      </c>
      <c r="J339" s="25">
        <v>7</v>
      </c>
      <c r="K339" s="32"/>
      <c r="L339" s="32"/>
      <c r="M339" s="32"/>
      <c r="N339" s="90"/>
      <c r="O339" s="51">
        <v>6.5</v>
      </c>
      <c r="P339" s="27">
        <f>IF(O339="H","I",IF(OR(O339="DC",O339="C",O339="V"),0,ROUND(SUMPRODUCT(G339:O339,$G$9:$O$9)/100,1)))</f>
        <v>6.9</v>
      </c>
      <c r="Q339" s="28" t="str">
        <f>IF(AND($P339&gt;=9,$P339&lt;=10),"A+","")&amp;IF(AND($P339&gt;=8.5,$P339&lt;=8.9),"A","")&amp;IF(AND($P339&gt;=8,$P339&lt;=8.4),"B+","")&amp;IF(AND($P339&gt;=7,$P339&lt;=7.9),"B","")&amp;IF(AND($P339&gt;=6.5,$P339&lt;=6.9),"C+","")&amp;IF(AND($P339&gt;=5.5,$P339&lt;=6.4),"C","")&amp;IF(AND($P339&gt;=5,$P339&lt;=5.4),"D+","")&amp;IF(AND($P339&gt;=4,$P339&lt;=4.9),"D","")&amp;IF(AND($P339&lt;4),"F","")</f>
        <v>C+</v>
      </c>
      <c r="R339" s="29" t="str">
        <f>IF($P339&lt;4,"Kém",IF(AND($P339&gt;=4,$P339&lt;=5.4),"Trung bình yếu",IF(AND($P339&gt;=5.5,$P339&lt;=6.9),"Trung bình",IF(AND($P339&gt;=7,$P339&lt;=8.4),"Khá",IF(AND($P339&gt;=8.5,$P339&lt;=10),"Giỏi","")))))</f>
        <v>Trung bình</v>
      </c>
      <c r="S339" s="30" t="str">
        <f>IF(OR($G339=0,$H339=0,$I339=0,$J339=0),"Không đủ ĐKDT",IF(AND(O339=0,P339&gt;=4),"Không đạt",IF(O339="V", "Vắng", IF(O339="DC", "Đình chỉ thi",IF(O339="H", "Vắng có phép","")))))</f>
        <v/>
      </c>
      <c r="T339" s="31" t="str">
        <f t="array" ref="T339">IFERROR(VLOOKUP($C339&amp;$U339,CHOOSE({1,2},Data!$A$2:$A$5146&amp;Data!$B$2:$B$5146,Data!$C$2:$C$5146),2,0),"")</f>
        <v>803-A2</v>
      </c>
      <c r="U339" s="72" t="s">
        <v>737</v>
      </c>
      <c r="V339" s="3" t="str">
        <f>IFERROR(LEFT($U339,LEN($U339)-3),"")</f>
        <v>ELE1319</v>
      </c>
      <c r="W339" s="3" t="str">
        <f>IFERROR(RIGHT($U339,2),"")</f>
        <v>02</v>
      </c>
      <c r="X339" s="53" t="str">
        <f>IF(S339="Không đủ ĐKDT","Học lại",IF(S339="Đình chỉ thi","Học lại",IF(AND(MID(F339,2,2)&lt;"12",S339="Vắng"),"Thi lại",IF(S339="Vắng có phép", "Thi lại",IF(AND((MID(F339,2,2)&lt;"12"),P339&lt;4.5),"Thi lại",IF(AND((MID(F339,2,2)&lt;"19"),P339&lt;4),"Học lại",IF(AND((MID(F339,2,2)&gt;"18"),P339&lt;4),"Thi lại",IF(AND(MID(F339,2,2)&gt;"18",O339=0),"Thi lại",IF(AND((MID(F339,2,2)&lt;"12"),O339=0),"Thi lại",IF(AND((MID(F339,2,2)&lt;"19"),(MID(F339,2,2)&gt;"11"),O339=0),"Học lại","Đạt"))))))))))</f>
        <v>Đạt</v>
      </c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</row>
    <row r="340" spans="1:39" ht="16.5" customHeight="1">
      <c r="A340" s="1">
        <v>331</v>
      </c>
      <c r="B340" s="21">
        <f>IF(LEN(C340=0),SUBTOTAL(3,$C$10:C340),"")</f>
        <v>331</v>
      </c>
      <c r="C340" s="22" t="s">
        <v>479</v>
      </c>
      <c r="D340" s="23" t="s">
        <v>3754</v>
      </c>
      <c r="E340" s="24" t="s">
        <v>3633</v>
      </c>
      <c r="F340" s="22" t="s">
        <v>3463</v>
      </c>
      <c r="G340" s="25" t="s">
        <v>27</v>
      </c>
      <c r="H340" s="25">
        <v>0</v>
      </c>
      <c r="I340" s="25" t="s">
        <v>27</v>
      </c>
      <c r="J340" s="25">
        <v>0</v>
      </c>
      <c r="K340" s="32"/>
      <c r="L340" s="32"/>
      <c r="M340" s="32"/>
      <c r="N340" s="90"/>
      <c r="O340" s="51" t="s">
        <v>4016</v>
      </c>
      <c r="P340" s="27">
        <f>IF(O340="H","I",IF(OR(O340="DC",O340="C",O340="V"),0,ROUND(SUMPRODUCT(G340:O340,$G$9:$O$9)/100,1)))</f>
        <v>0</v>
      </c>
      <c r="Q340" s="28" t="str">
        <f>IF(AND($P340&gt;=9,$P340&lt;=10),"A+","")&amp;IF(AND($P340&gt;=8.5,$P340&lt;=8.9),"A","")&amp;IF(AND($P340&gt;=8,$P340&lt;=8.4),"B+","")&amp;IF(AND($P340&gt;=7,$P340&lt;=7.9),"B","")&amp;IF(AND($P340&gt;=6.5,$P340&lt;=6.9),"C+","")&amp;IF(AND($P340&gt;=5.5,$P340&lt;=6.4),"C","")&amp;IF(AND($P340&gt;=5,$P340&lt;=5.4),"D+","")&amp;IF(AND($P340&gt;=4,$P340&lt;=4.9),"D","")&amp;IF(AND($P340&lt;4),"F","")</f>
        <v>F</v>
      </c>
      <c r="R340" s="29" t="str">
        <f>IF($P340&lt;4,"Kém",IF(AND($P340&gt;=4,$P340&lt;=5.4),"Trung bình yếu",IF(AND($P340&gt;=5.5,$P340&lt;=6.9),"Trung bình",IF(AND($P340&gt;=7,$P340&lt;=8.4),"Khá",IF(AND($P340&gt;=8.5,$P340&lt;=10),"Giỏi","")))))</f>
        <v>Kém</v>
      </c>
      <c r="S340" s="30" t="str">
        <f>IF(OR($G340=0,$H340=0,$I340=0,$J340=0),"Không đủ ĐKDT",IF(AND(O340=0,P340&gt;=4),"Không đạt",IF(O340="V", "Vắng", IF(O340="DC", "Đình chỉ thi",IF(O340="H", "Vắng có phép","")))))</f>
        <v>Không đủ ĐKDT</v>
      </c>
      <c r="T340" s="31" t="str">
        <f t="array" ref="T340">IFERROR(VLOOKUP($C340&amp;$U340,CHOOSE({1,2},Data!$A$2:$A$5146&amp;Data!$B$2:$B$5146,Data!$C$2:$C$5146),2,0),"")</f>
        <v>803-A2</v>
      </c>
      <c r="U340" s="72" t="s">
        <v>737</v>
      </c>
      <c r="V340" s="3" t="str">
        <f>IFERROR(LEFT($U340,LEN($U340)-3),"")</f>
        <v>ELE1319</v>
      </c>
      <c r="W340" s="3" t="str">
        <f>IFERROR(RIGHT($U340,2),"")</f>
        <v>02</v>
      </c>
      <c r="X340" s="53" t="str">
        <f>IF(S340="Không đủ ĐKDT","Học lại",IF(S340="Đình chỉ thi","Học lại",IF(AND(MID(F340,2,2)&lt;"12",S340="Vắng"),"Thi lại",IF(S340="Vắng có phép", "Thi lại",IF(AND((MID(F340,2,2)&lt;"12"),P340&lt;4.5),"Thi lại",IF(AND((MID(F340,2,2)&lt;"19"),P340&lt;4),"Học lại",IF(AND((MID(F340,2,2)&gt;"18"),P340&lt;4),"Thi lại",IF(AND(MID(F340,2,2)&gt;"18",O340=0),"Thi lại",IF(AND((MID(F340,2,2)&lt;"12"),O340=0),"Thi lại",IF(AND((MID(F340,2,2)&lt;"19"),(MID(F340,2,2)&gt;"11"),O340=0),"Học lại","Đạt"))))))))))</f>
        <v>Học lại</v>
      </c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</row>
    <row r="341" spans="1:39" ht="16.5" customHeight="1">
      <c r="A341" s="1">
        <v>332</v>
      </c>
      <c r="B341" s="21">
        <f>IF(LEN(C341=0),SUBTOTAL(3,$C$10:C341),"")</f>
        <v>332</v>
      </c>
      <c r="C341" s="22" t="s">
        <v>2796</v>
      </c>
      <c r="D341" s="23" t="s">
        <v>3411</v>
      </c>
      <c r="E341" s="24" t="s">
        <v>3634</v>
      </c>
      <c r="F341" s="22" t="s">
        <v>3425</v>
      </c>
      <c r="G341" s="25" t="s">
        <v>27</v>
      </c>
      <c r="H341" s="25">
        <v>7.5</v>
      </c>
      <c r="I341" s="25" t="s">
        <v>27</v>
      </c>
      <c r="J341" s="25">
        <v>6.5</v>
      </c>
      <c r="K341" s="32"/>
      <c r="L341" s="32"/>
      <c r="M341" s="32"/>
      <c r="N341" s="90"/>
      <c r="O341" s="119" t="s">
        <v>4018</v>
      </c>
      <c r="P341" s="27" t="str">
        <f>IF(O341="H","I",IF(OR(O341="DC",O341="C",O341="V"),0,ROUND(SUMPRODUCT(G341:O341,$G$9:$O$9)/100,1)))</f>
        <v>I</v>
      </c>
      <c r="Q341" s="28" t="str">
        <f>IF(AND($P341&gt;=9,$P341&lt;=10),"A+","")&amp;IF(AND($P341&gt;=8.5,$P341&lt;=8.9),"A","")&amp;IF(AND($P341&gt;=8,$P341&lt;=8.4),"B+","")&amp;IF(AND($P341&gt;=7,$P341&lt;=7.9),"B","")&amp;IF(AND($P341&gt;=6.5,$P341&lt;=6.9),"C+","")&amp;IF(AND($P341&gt;=5.5,$P341&lt;=6.4),"C","")&amp;IF(AND($P341&gt;=5,$P341&lt;=5.4),"D+","")&amp;IF(AND($P341&gt;=4,$P341&lt;=4.9),"D","")&amp;IF(AND($P341&lt;4),"F","")</f>
        <v/>
      </c>
      <c r="R341" s="29" t="str">
        <f>IF($P341&lt;4,"Kém",IF(AND($P341&gt;=4,$P341&lt;=5.4),"Trung bình yếu",IF(AND($P341&gt;=5.5,$P341&lt;=6.9),"Trung bình",IF(AND($P341&gt;=7,$P341&lt;=8.4),"Khá",IF(AND($P341&gt;=8.5,$P341&lt;=10),"Giỏi","")))))</f>
        <v/>
      </c>
      <c r="S341" s="30" t="str">
        <f>IF(OR($G341=0,$H341=0,$I341=0,$J341=0),"Không đủ ĐKDT",IF(AND(O341=0,P341&gt;=4),"Không đạt",IF(O341="V", "Vắng", IF(O341="DC", "Đình chỉ thi",IF(O341="H", "Vắng có phép","")))))</f>
        <v>Vắng có phép</v>
      </c>
      <c r="T341" s="31" t="str">
        <f t="array" ref="T341">IFERROR(VLOOKUP($C341&amp;$U341,CHOOSE({1,2},Data!$A$2:$A$5146&amp;Data!$B$2:$B$5146,Data!$C$2:$C$5146),2,0),"")</f>
        <v>803-A2</v>
      </c>
      <c r="U341" s="72" t="s">
        <v>737</v>
      </c>
      <c r="V341" s="3" t="str">
        <f>IFERROR(LEFT($U341,LEN($U341)-3),"")</f>
        <v>ELE1319</v>
      </c>
      <c r="W341" s="3" t="str">
        <f>IFERROR(RIGHT($U341,2),"")</f>
        <v>02</v>
      </c>
      <c r="X341" s="53" t="str">
        <f>IF(S341="Không đủ ĐKDT","Học lại",IF(S341="Đình chỉ thi","Học lại",IF(AND(MID(F341,2,2)&lt;"12",S341="Vắng"),"Thi lại",IF(S341="Vắng có phép", "Thi lại",IF(AND((MID(F341,2,2)&lt;"12"),P341&lt;4.5),"Thi lại",IF(AND((MID(F341,2,2)&lt;"19"),P341&lt;4),"Học lại",IF(AND((MID(F341,2,2)&gt;"18"),P341&lt;4),"Thi lại",IF(AND(MID(F341,2,2)&gt;"18",O341=0),"Thi lại",IF(AND((MID(F341,2,2)&lt;"12"),O341=0),"Thi lại",IF(AND((MID(F341,2,2)&lt;"19"),(MID(F341,2,2)&gt;"11"),O341=0),"Học lại","Đạt"))))))))))</f>
        <v>Thi lại</v>
      </c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</row>
    <row r="342" spans="1:39" ht="16.5" customHeight="1">
      <c r="A342" s="1">
        <v>333</v>
      </c>
      <c r="B342" s="21">
        <f>IF(LEN(C342=0),SUBTOTAL(3,$C$10:C342),"")</f>
        <v>333</v>
      </c>
      <c r="C342" s="22" t="s">
        <v>2846</v>
      </c>
      <c r="D342" s="23" t="s">
        <v>3755</v>
      </c>
      <c r="E342" s="24" t="s">
        <v>3756</v>
      </c>
      <c r="F342" s="22" t="s">
        <v>3391</v>
      </c>
      <c r="G342" s="25" t="s">
        <v>27</v>
      </c>
      <c r="H342" s="25">
        <v>8</v>
      </c>
      <c r="I342" s="25" t="s">
        <v>27</v>
      </c>
      <c r="J342" s="25">
        <v>9</v>
      </c>
      <c r="K342" s="32"/>
      <c r="L342" s="32"/>
      <c r="M342" s="32"/>
      <c r="N342" s="90"/>
      <c r="O342" s="51">
        <v>7.5</v>
      </c>
      <c r="P342" s="27">
        <f>IF(O342="H","I",IF(OR(O342="DC",O342="C",O342="V"),0,ROUND(SUMPRODUCT(G342:O342,$G$9:$O$9)/100,1)))</f>
        <v>7.8</v>
      </c>
      <c r="Q342" s="28" t="str">
        <f>IF(AND($P342&gt;=9,$P342&lt;=10),"A+","")&amp;IF(AND($P342&gt;=8.5,$P342&lt;=8.9),"A","")&amp;IF(AND($P342&gt;=8,$P342&lt;=8.4),"B+","")&amp;IF(AND($P342&gt;=7,$P342&lt;=7.9),"B","")&amp;IF(AND($P342&gt;=6.5,$P342&lt;=6.9),"C+","")&amp;IF(AND($P342&gt;=5.5,$P342&lt;=6.4),"C","")&amp;IF(AND($P342&gt;=5,$P342&lt;=5.4),"D+","")&amp;IF(AND($P342&gt;=4,$P342&lt;=4.9),"D","")&amp;IF(AND($P342&lt;4),"F","")</f>
        <v>B</v>
      </c>
      <c r="R342" s="29" t="str">
        <f>IF($P342&lt;4,"Kém",IF(AND($P342&gt;=4,$P342&lt;=5.4),"Trung bình yếu",IF(AND($P342&gt;=5.5,$P342&lt;=6.9),"Trung bình",IF(AND($P342&gt;=7,$P342&lt;=8.4),"Khá",IF(AND($P342&gt;=8.5,$P342&lt;=10),"Giỏi","")))))</f>
        <v>Khá</v>
      </c>
      <c r="S342" s="30" t="str">
        <f>IF(OR($G342=0,$H342=0,$I342=0,$J342=0),"Không đủ ĐKDT",IF(AND(O342=0,P342&gt;=4),"Không đạt",IF(O342="V", "Vắng", IF(O342="DC", "Đình chỉ thi",IF(O342="H", "Vắng có phép","")))))</f>
        <v/>
      </c>
      <c r="T342" s="31" t="str">
        <f t="array" ref="T342">IFERROR(VLOOKUP($C342&amp;$U342,CHOOSE({1,2},Data!$A$2:$A$5146&amp;Data!$B$2:$B$5146,Data!$C$2:$C$5146),2,0),"")</f>
        <v>803-A2</v>
      </c>
      <c r="U342" s="72" t="s">
        <v>737</v>
      </c>
      <c r="V342" s="3" t="str">
        <f>IFERROR(LEFT($U342,LEN($U342)-3),"")</f>
        <v>ELE1319</v>
      </c>
      <c r="W342" s="3" t="str">
        <f>IFERROR(RIGHT($U342,2),"")</f>
        <v>02</v>
      </c>
      <c r="X342" s="53" t="str">
        <f>IF(S342="Không đủ ĐKDT","Học lại",IF(S342="Đình chỉ thi","Học lại",IF(AND(MID(F342,2,2)&lt;"12",S342="Vắng"),"Thi lại",IF(S342="Vắng có phép", "Thi lại",IF(AND((MID(F342,2,2)&lt;"12"),P342&lt;4.5),"Thi lại",IF(AND((MID(F342,2,2)&lt;"19"),P342&lt;4),"Học lại",IF(AND((MID(F342,2,2)&gt;"18"),P342&lt;4),"Thi lại",IF(AND(MID(F342,2,2)&gt;"18",O342=0),"Thi lại",IF(AND((MID(F342,2,2)&lt;"12"),O342=0),"Thi lại",IF(AND((MID(F342,2,2)&lt;"19"),(MID(F342,2,2)&gt;"11"),O342=0),"Học lại","Đạt"))))))))))</f>
        <v>Đạt</v>
      </c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</row>
    <row r="343" spans="1:39" ht="16.5" customHeight="1">
      <c r="A343" s="1">
        <v>334</v>
      </c>
      <c r="B343" s="21">
        <f>IF(LEN(C343=0),SUBTOTAL(3,$C$10:C343),"")</f>
        <v>334</v>
      </c>
      <c r="C343" s="22" t="s">
        <v>2102</v>
      </c>
      <c r="D343" s="23" t="s">
        <v>3534</v>
      </c>
      <c r="E343" s="24" t="s">
        <v>3757</v>
      </c>
      <c r="F343" s="22" t="s">
        <v>3455</v>
      </c>
      <c r="G343" s="25" t="s">
        <v>27</v>
      </c>
      <c r="H343" s="25">
        <v>10</v>
      </c>
      <c r="I343" s="25" t="s">
        <v>27</v>
      </c>
      <c r="J343" s="25">
        <v>10</v>
      </c>
      <c r="K343" s="32"/>
      <c r="L343" s="32"/>
      <c r="M343" s="32"/>
      <c r="N343" s="90"/>
      <c r="O343" s="51">
        <v>5.5</v>
      </c>
      <c r="P343" s="27">
        <f>IF(O343="H","I",IF(OR(O343="DC",O343="C",O343="V"),0,ROUND(SUMPRODUCT(G343:O343,$G$9:$O$9)/100,1)))</f>
        <v>6.9</v>
      </c>
      <c r="Q343" s="28" t="str">
        <f>IF(AND($P343&gt;=9,$P343&lt;=10),"A+","")&amp;IF(AND($P343&gt;=8.5,$P343&lt;=8.9),"A","")&amp;IF(AND($P343&gt;=8,$P343&lt;=8.4),"B+","")&amp;IF(AND($P343&gt;=7,$P343&lt;=7.9),"B","")&amp;IF(AND($P343&gt;=6.5,$P343&lt;=6.9),"C+","")&amp;IF(AND($P343&gt;=5.5,$P343&lt;=6.4),"C","")&amp;IF(AND($P343&gt;=5,$P343&lt;=5.4),"D+","")&amp;IF(AND($P343&gt;=4,$P343&lt;=4.9),"D","")&amp;IF(AND($P343&lt;4),"F","")</f>
        <v>C+</v>
      </c>
      <c r="R343" s="29" t="str">
        <f>IF($P343&lt;4,"Kém",IF(AND($P343&gt;=4,$P343&lt;=5.4),"Trung bình yếu",IF(AND($P343&gt;=5.5,$P343&lt;=6.9),"Trung bình",IF(AND($P343&gt;=7,$P343&lt;=8.4),"Khá",IF(AND($P343&gt;=8.5,$P343&lt;=10),"Giỏi","")))))</f>
        <v>Trung bình</v>
      </c>
      <c r="S343" s="30" t="str">
        <f>IF(OR($G343=0,$H343=0,$I343=0,$J343=0),"Không đủ ĐKDT",IF(AND(O343=0,P343&gt;=4),"Không đạt",IF(O343="V", "Vắng", IF(O343="DC", "Đình chỉ thi",IF(O343="H", "Vắng có phép","")))))</f>
        <v/>
      </c>
      <c r="T343" s="31" t="str">
        <f t="array" ref="T343">IFERROR(VLOOKUP($C343&amp;$U343,CHOOSE({1,2},Data!$A$2:$A$5146&amp;Data!$B$2:$B$5146,Data!$C$2:$C$5146),2,0),"")</f>
        <v>803-A2</v>
      </c>
      <c r="U343" s="72" t="s">
        <v>737</v>
      </c>
      <c r="V343" s="3" t="str">
        <f>IFERROR(LEFT($U343,LEN($U343)-3),"")</f>
        <v>ELE1319</v>
      </c>
      <c r="W343" s="3" t="str">
        <f>IFERROR(RIGHT($U343,2),"")</f>
        <v>02</v>
      </c>
      <c r="X343" s="53" t="str">
        <f>IF(S343="Không đủ ĐKDT","Học lại",IF(S343="Đình chỉ thi","Học lại",IF(AND(MID(F343,2,2)&lt;"12",S343="Vắng"),"Thi lại",IF(S343="Vắng có phép", "Thi lại",IF(AND((MID(F343,2,2)&lt;"12"),P343&lt;4.5),"Thi lại",IF(AND((MID(F343,2,2)&lt;"19"),P343&lt;4),"Học lại",IF(AND((MID(F343,2,2)&gt;"18"),P343&lt;4),"Thi lại",IF(AND(MID(F343,2,2)&gt;"18",O343=0),"Thi lại",IF(AND((MID(F343,2,2)&lt;"12"),O343=0),"Thi lại",IF(AND((MID(F343,2,2)&lt;"19"),(MID(F343,2,2)&gt;"11"),O343=0),"Học lại","Đạt"))))))))))</f>
        <v>Đạt</v>
      </c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</row>
    <row r="344" spans="1:39" ht="16.5" customHeight="1">
      <c r="A344" s="1">
        <v>335</v>
      </c>
      <c r="B344" s="21">
        <f>IF(LEN(C344=0),SUBTOTAL(3,$C$10:C344),"")</f>
        <v>335</v>
      </c>
      <c r="C344" s="22" t="s">
        <v>2322</v>
      </c>
      <c r="D344" s="23" t="s">
        <v>3692</v>
      </c>
      <c r="E344" s="24" t="s">
        <v>3444</v>
      </c>
      <c r="F344" s="22" t="s">
        <v>3374</v>
      </c>
      <c r="G344" s="25" t="s">
        <v>27</v>
      </c>
      <c r="H344" s="25">
        <v>9</v>
      </c>
      <c r="I344" s="25" t="s">
        <v>27</v>
      </c>
      <c r="J344" s="25">
        <v>6.5</v>
      </c>
      <c r="K344" s="32"/>
      <c r="L344" s="32"/>
      <c r="M344" s="32"/>
      <c r="N344" s="90"/>
      <c r="O344" s="51">
        <v>5.5</v>
      </c>
      <c r="P344" s="27">
        <f>IF(O344="H","I",IF(OR(O344="DC",O344="C",O344="V"),0,ROUND(SUMPRODUCT(G344:O344,$G$9:$O$9)/100,1)))</f>
        <v>6.3</v>
      </c>
      <c r="Q344" s="28" t="str">
        <f>IF(AND($P344&gt;=9,$P344&lt;=10),"A+","")&amp;IF(AND($P344&gt;=8.5,$P344&lt;=8.9),"A","")&amp;IF(AND($P344&gt;=8,$P344&lt;=8.4),"B+","")&amp;IF(AND($P344&gt;=7,$P344&lt;=7.9),"B","")&amp;IF(AND($P344&gt;=6.5,$P344&lt;=6.9),"C+","")&amp;IF(AND($P344&gt;=5.5,$P344&lt;=6.4),"C","")&amp;IF(AND($P344&gt;=5,$P344&lt;=5.4),"D+","")&amp;IF(AND($P344&gt;=4,$P344&lt;=4.9),"D","")&amp;IF(AND($P344&lt;4),"F","")</f>
        <v>C</v>
      </c>
      <c r="R344" s="29" t="str">
        <f>IF($P344&lt;4,"Kém",IF(AND($P344&gt;=4,$P344&lt;=5.4),"Trung bình yếu",IF(AND($P344&gt;=5.5,$P344&lt;=6.9),"Trung bình",IF(AND($P344&gt;=7,$P344&lt;=8.4),"Khá",IF(AND($P344&gt;=8.5,$P344&lt;=10),"Giỏi","")))))</f>
        <v>Trung bình</v>
      </c>
      <c r="S344" s="30" t="str">
        <f>IF(OR($G344=0,$H344=0,$I344=0,$J344=0),"Không đủ ĐKDT",IF(AND(O344=0,P344&gt;=4),"Không đạt",IF(O344="V", "Vắng", IF(O344="DC", "Đình chỉ thi",IF(O344="H", "Vắng có phép","")))))</f>
        <v/>
      </c>
      <c r="T344" s="31" t="str">
        <f t="array" ref="T344">IFERROR(VLOOKUP($C344&amp;$U344,CHOOSE({1,2},Data!$A$2:$A$5146&amp;Data!$B$2:$B$5146,Data!$C$2:$C$5146),2,0),"")</f>
        <v>803-A2</v>
      </c>
      <c r="U344" s="72" t="s">
        <v>737</v>
      </c>
      <c r="V344" s="3" t="str">
        <f>IFERROR(LEFT($U344,LEN($U344)-3),"")</f>
        <v>ELE1319</v>
      </c>
      <c r="W344" s="3" t="str">
        <f>IFERROR(RIGHT($U344,2),"")</f>
        <v>02</v>
      </c>
      <c r="X344" s="53" t="str">
        <f>IF(S344="Không đủ ĐKDT","Học lại",IF(S344="Đình chỉ thi","Học lại",IF(AND(MID(F344,2,2)&lt;"12",S344="Vắng"),"Thi lại",IF(S344="Vắng có phép", "Thi lại",IF(AND((MID(F344,2,2)&lt;"12"),P344&lt;4.5),"Thi lại",IF(AND((MID(F344,2,2)&lt;"19"),P344&lt;4),"Học lại",IF(AND((MID(F344,2,2)&gt;"18"),P344&lt;4),"Thi lại",IF(AND(MID(F344,2,2)&gt;"18",O344=0),"Thi lại",IF(AND((MID(F344,2,2)&lt;"12"),O344=0),"Thi lại",IF(AND((MID(F344,2,2)&lt;"19"),(MID(F344,2,2)&gt;"11"),O344=0),"Học lại","Đạt"))))))))))</f>
        <v>Đạt</v>
      </c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</row>
    <row r="345" spans="1:39" ht="16.5" customHeight="1">
      <c r="A345" s="1">
        <v>336</v>
      </c>
      <c r="B345" s="21">
        <f>IF(LEN(C345=0),SUBTOTAL(3,$C$10:C345),"")</f>
        <v>336</v>
      </c>
      <c r="C345" s="22" t="s">
        <v>1607</v>
      </c>
      <c r="D345" s="23" t="s">
        <v>3758</v>
      </c>
      <c r="E345" s="24" t="s">
        <v>3759</v>
      </c>
      <c r="F345" s="22" t="s">
        <v>3391</v>
      </c>
      <c r="G345" s="25" t="s">
        <v>27</v>
      </c>
      <c r="H345" s="25">
        <v>8</v>
      </c>
      <c r="I345" s="25" t="s">
        <v>27</v>
      </c>
      <c r="J345" s="25">
        <v>8</v>
      </c>
      <c r="K345" s="32"/>
      <c r="L345" s="32"/>
      <c r="M345" s="32"/>
      <c r="N345" s="90"/>
      <c r="O345" s="51">
        <v>5.5</v>
      </c>
      <c r="P345" s="27">
        <f>IF(O345="H","I",IF(OR(O345="DC",O345="C",O345="V"),0,ROUND(SUMPRODUCT(G345:O345,$G$9:$O$9)/100,1)))</f>
        <v>6.3</v>
      </c>
      <c r="Q345" s="28" t="str">
        <f>IF(AND($P345&gt;=9,$P345&lt;=10),"A+","")&amp;IF(AND($P345&gt;=8.5,$P345&lt;=8.9),"A","")&amp;IF(AND($P345&gt;=8,$P345&lt;=8.4),"B+","")&amp;IF(AND($P345&gt;=7,$P345&lt;=7.9),"B","")&amp;IF(AND($P345&gt;=6.5,$P345&lt;=6.9),"C+","")&amp;IF(AND($P345&gt;=5.5,$P345&lt;=6.4),"C","")&amp;IF(AND($P345&gt;=5,$P345&lt;=5.4),"D+","")&amp;IF(AND($P345&gt;=4,$P345&lt;=4.9),"D","")&amp;IF(AND($P345&lt;4),"F","")</f>
        <v>C</v>
      </c>
      <c r="R345" s="29" t="str">
        <f>IF($P345&lt;4,"Kém",IF(AND($P345&gt;=4,$P345&lt;=5.4),"Trung bình yếu",IF(AND($P345&gt;=5.5,$P345&lt;=6.9),"Trung bình",IF(AND($P345&gt;=7,$P345&lt;=8.4),"Khá",IF(AND($P345&gt;=8.5,$P345&lt;=10),"Giỏi","")))))</f>
        <v>Trung bình</v>
      </c>
      <c r="S345" s="30" t="str">
        <f>IF(OR($G345=0,$H345=0,$I345=0,$J345=0),"Không đủ ĐKDT",IF(AND(O345=0,P345&gt;=4),"Không đạt",IF(O345="V", "Vắng", IF(O345="DC", "Đình chỉ thi",IF(O345="H", "Vắng có phép","")))))</f>
        <v/>
      </c>
      <c r="T345" s="31" t="str">
        <f t="array" ref="T345">IFERROR(VLOOKUP($C345&amp;$U345,CHOOSE({1,2},Data!$A$2:$A$5146&amp;Data!$B$2:$B$5146,Data!$C$2:$C$5146),2,0),"")</f>
        <v>803-A2</v>
      </c>
      <c r="U345" s="72" t="s">
        <v>737</v>
      </c>
      <c r="V345" s="3" t="str">
        <f>IFERROR(LEFT($U345,LEN($U345)-3),"")</f>
        <v>ELE1319</v>
      </c>
      <c r="W345" s="3" t="str">
        <f>IFERROR(RIGHT($U345,2),"")</f>
        <v>02</v>
      </c>
      <c r="X345" s="53" t="str">
        <f>IF(S345="Không đủ ĐKDT","Học lại",IF(S345="Đình chỉ thi","Học lại",IF(AND(MID(F345,2,2)&lt;"12",S345="Vắng"),"Thi lại",IF(S345="Vắng có phép", "Thi lại",IF(AND((MID(F345,2,2)&lt;"12"),P345&lt;4.5),"Thi lại",IF(AND((MID(F345,2,2)&lt;"19"),P345&lt;4),"Học lại",IF(AND((MID(F345,2,2)&gt;"18"),P345&lt;4),"Thi lại",IF(AND(MID(F345,2,2)&gt;"18",O345=0),"Thi lại",IF(AND((MID(F345,2,2)&lt;"12"),O345=0),"Thi lại",IF(AND((MID(F345,2,2)&lt;"19"),(MID(F345,2,2)&gt;"11"),O345=0),"Học lại","Đạt"))))))))))</f>
        <v>Đạt</v>
      </c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</row>
    <row r="346" spans="1:39" ht="16.5" customHeight="1">
      <c r="A346" s="1">
        <v>337</v>
      </c>
      <c r="B346" s="21">
        <f>IF(LEN(C346=0),SUBTOTAL(3,$C$10:C346),"")</f>
        <v>337</v>
      </c>
      <c r="C346" s="22" t="s">
        <v>418</v>
      </c>
      <c r="D346" s="23" t="s">
        <v>3401</v>
      </c>
      <c r="E346" s="24" t="s">
        <v>3759</v>
      </c>
      <c r="F346" s="22" t="s">
        <v>3370</v>
      </c>
      <c r="G346" s="25" t="s">
        <v>27</v>
      </c>
      <c r="H346" s="25">
        <v>9</v>
      </c>
      <c r="I346" s="25" t="s">
        <v>27</v>
      </c>
      <c r="J346" s="25">
        <v>7</v>
      </c>
      <c r="K346" s="32"/>
      <c r="L346" s="32"/>
      <c r="M346" s="32"/>
      <c r="N346" s="90"/>
      <c r="O346" s="51">
        <v>4.5</v>
      </c>
      <c r="P346" s="27">
        <f>IF(O346="H","I",IF(OR(O346="DC",O346="C",O346="V"),0,ROUND(SUMPRODUCT(G346:O346,$G$9:$O$9)/100,1)))</f>
        <v>5.7</v>
      </c>
      <c r="Q346" s="28" t="str">
        <f>IF(AND($P346&gt;=9,$P346&lt;=10),"A+","")&amp;IF(AND($P346&gt;=8.5,$P346&lt;=8.9),"A","")&amp;IF(AND($P346&gt;=8,$P346&lt;=8.4),"B+","")&amp;IF(AND($P346&gt;=7,$P346&lt;=7.9),"B","")&amp;IF(AND($P346&gt;=6.5,$P346&lt;=6.9),"C+","")&amp;IF(AND($P346&gt;=5.5,$P346&lt;=6.4),"C","")&amp;IF(AND($P346&gt;=5,$P346&lt;=5.4),"D+","")&amp;IF(AND($P346&gt;=4,$P346&lt;=4.9),"D","")&amp;IF(AND($P346&lt;4),"F","")</f>
        <v>C</v>
      </c>
      <c r="R346" s="29" t="str">
        <f>IF($P346&lt;4,"Kém",IF(AND($P346&gt;=4,$P346&lt;=5.4),"Trung bình yếu",IF(AND($P346&gt;=5.5,$P346&lt;=6.9),"Trung bình",IF(AND($P346&gt;=7,$P346&lt;=8.4),"Khá",IF(AND($P346&gt;=8.5,$P346&lt;=10),"Giỏi","")))))</f>
        <v>Trung bình</v>
      </c>
      <c r="S346" s="30" t="str">
        <f>IF(OR($G346=0,$H346=0,$I346=0,$J346=0),"Không đủ ĐKDT",IF(AND(O346=0,P346&gt;=4),"Không đạt",IF(O346="V", "Vắng", IF(O346="DC", "Đình chỉ thi",IF(O346="H", "Vắng có phép","")))))</f>
        <v/>
      </c>
      <c r="T346" s="31" t="str">
        <f t="array" ref="T346">IFERROR(VLOOKUP($C346&amp;$U346,CHOOSE({1,2},Data!$A$2:$A$5146&amp;Data!$B$2:$B$5146,Data!$C$2:$C$5146),2,0),"")</f>
        <v>803-A2</v>
      </c>
      <c r="U346" s="72" t="s">
        <v>737</v>
      </c>
      <c r="V346" s="3" t="str">
        <f>IFERROR(LEFT($U346,LEN($U346)-3),"")</f>
        <v>ELE1319</v>
      </c>
      <c r="W346" s="3" t="str">
        <f>IFERROR(RIGHT($U346,2),"")</f>
        <v>02</v>
      </c>
      <c r="X346" s="53" t="str">
        <f>IF(S346="Không đủ ĐKDT","Học lại",IF(S346="Đình chỉ thi","Học lại",IF(AND(MID(F346,2,2)&lt;"12",S346="Vắng"),"Thi lại",IF(S346="Vắng có phép", "Thi lại",IF(AND((MID(F346,2,2)&lt;"12"),P346&lt;4.5),"Thi lại",IF(AND((MID(F346,2,2)&lt;"19"),P346&lt;4),"Học lại",IF(AND((MID(F346,2,2)&gt;"18"),P346&lt;4),"Thi lại",IF(AND(MID(F346,2,2)&gt;"18",O346=0),"Thi lại",IF(AND((MID(F346,2,2)&lt;"12"),O346=0),"Thi lại",IF(AND((MID(F346,2,2)&lt;"19"),(MID(F346,2,2)&gt;"11"),O346=0),"Học lại","Đạt"))))))))))</f>
        <v>Đạt</v>
      </c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</row>
    <row r="347" spans="1:39" ht="16.5" customHeight="1">
      <c r="A347" s="1">
        <v>338</v>
      </c>
      <c r="B347" s="21">
        <f>IF(LEN(C347=0),SUBTOTAL(3,$C$10:C347),"")</f>
        <v>338</v>
      </c>
      <c r="C347" s="22" t="s">
        <v>2431</v>
      </c>
      <c r="D347" s="23" t="s">
        <v>3468</v>
      </c>
      <c r="E347" s="24" t="s">
        <v>3759</v>
      </c>
      <c r="F347" s="22" t="s">
        <v>3381</v>
      </c>
      <c r="G347" s="25" t="s">
        <v>27</v>
      </c>
      <c r="H347" s="25">
        <v>9.5</v>
      </c>
      <c r="I347" s="25" t="s">
        <v>27</v>
      </c>
      <c r="J347" s="25">
        <v>10</v>
      </c>
      <c r="K347" s="32"/>
      <c r="L347" s="32"/>
      <c r="M347" s="32"/>
      <c r="N347" s="90"/>
      <c r="O347" s="51">
        <v>4.5</v>
      </c>
      <c r="P347" s="27">
        <f>IF(O347="H","I",IF(OR(O347="DC",O347="C",O347="V"),0,ROUND(SUMPRODUCT(G347:O347,$G$9:$O$9)/100,1)))</f>
        <v>6.1</v>
      </c>
      <c r="Q347" s="28" t="str">
        <f>IF(AND($P347&gt;=9,$P347&lt;=10),"A+","")&amp;IF(AND($P347&gt;=8.5,$P347&lt;=8.9),"A","")&amp;IF(AND($P347&gt;=8,$P347&lt;=8.4),"B+","")&amp;IF(AND($P347&gt;=7,$P347&lt;=7.9),"B","")&amp;IF(AND($P347&gt;=6.5,$P347&lt;=6.9),"C+","")&amp;IF(AND($P347&gt;=5.5,$P347&lt;=6.4),"C","")&amp;IF(AND($P347&gt;=5,$P347&lt;=5.4),"D+","")&amp;IF(AND($P347&gt;=4,$P347&lt;=4.9),"D","")&amp;IF(AND($P347&lt;4),"F","")</f>
        <v>C</v>
      </c>
      <c r="R347" s="29" t="str">
        <f>IF($P347&lt;4,"Kém",IF(AND($P347&gt;=4,$P347&lt;=5.4),"Trung bình yếu",IF(AND($P347&gt;=5.5,$P347&lt;=6.9),"Trung bình",IF(AND($P347&gt;=7,$P347&lt;=8.4),"Khá",IF(AND($P347&gt;=8.5,$P347&lt;=10),"Giỏi","")))))</f>
        <v>Trung bình</v>
      </c>
      <c r="S347" s="30" t="str">
        <f>IF(OR($G347=0,$H347=0,$I347=0,$J347=0),"Không đủ ĐKDT",IF(AND(O347=0,P347&gt;=4),"Không đạt",IF(O347="V", "Vắng", IF(O347="DC", "Đình chỉ thi",IF(O347="H", "Vắng có phép","")))))</f>
        <v/>
      </c>
      <c r="T347" s="31" t="str">
        <f t="array" ref="T347">IFERROR(VLOOKUP($C347&amp;$U347,CHOOSE({1,2},Data!$A$2:$A$5146&amp;Data!$B$2:$B$5146,Data!$C$2:$C$5146),2,0),"")</f>
        <v>803-A2</v>
      </c>
      <c r="U347" s="72" t="s">
        <v>737</v>
      </c>
      <c r="V347" s="3" t="str">
        <f>IFERROR(LEFT($U347,LEN($U347)-3),"")</f>
        <v>ELE1319</v>
      </c>
      <c r="W347" s="3" t="str">
        <f>IFERROR(RIGHT($U347,2),"")</f>
        <v>02</v>
      </c>
      <c r="X347" s="53" t="str">
        <f>IF(S347="Không đủ ĐKDT","Học lại",IF(S347="Đình chỉ thi","Học lại",IF(AND(MID(F347,2,2)&lt;"12",S347="Vắng"),"Thi lại",IF(S347="Vắng có phép", "Thi lại",IF(AND((MID(F347,2,2)&lt;"12"),P347&lt;4.5),"Thi lại",IF(AND((MID(F347,2,2)&lt;"19"),P347&lt;4),"Học lại",IF(AND((MID(F347,2,2)&gt;"18"),P347&lt;4),"Thi lại",IF(AND(MID(F347,2,2)&gt;"18",O347=0),"Thi lại",IF(AND((MID(F347,2,2)&lt;"12"),O347=0),"Thi lại",IF(AND((MID(F347,2,2)&lt;"19"),(MID(F347,2,2)&gt;"11"),O347=0),"Học lại","Đạt"))))))))))</f>
        <v>Đạt</v>
      </c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</row>
    <row r="348" spans="1:39" ht="16.5" customHeight="1">
      <c r="A348" s="1">
        <v>339</v>
      </c>
      <c r="B348" s="21">
        <f>IF(LEN(C348=0),SUBTOTAL(3,$C$10:C348),"")</f>
        <v>339</v>
      </c>
      <c r="C348" s="22" t="s">
        <v>1844</v>
      </c>
      <c r="D348" s="23" t="s">
        <v>3500</v>
      </c>
      <c r="E348" s="24" t="s">
        <v>3702</v>
      </c>
      <c r="F348" s="22" t="s">
        <v>3384</v>
      </c>
      <c r="G348" s="25" t="s">
        <v>27</v>
      </c>
      <c r="H348" s="25">
        <v>10</v>
      </c>
      <c r="I348" s="25" t="s">
        <v>27</v>
      </c>
      <c r="J348" s="25">
        <v>7</v>
      </c>
      <c r="K348" s="32"/>
      <c r="L348" s="32"/>
      <c r="M348" s="32"/>
      <c r="N348" s="90"/>
      <c r="O348" s="51">
        <v>2</v>
      </c>
      <c r="P348" s="27">
        <f>IF(O348="H","I",IF(OR(O348="DC",O348="C",O348="V"),0,ROUND(SUMPRODUCT(G348:O348,$G$9:$O$9)/100,1)))</f>
        <v>4.0999999999999996</v>
      </c>
      <c r="Q348" s="28" t="str">
        <f>IF(AND($P348&gt;=9,$P348&lt;=10),"A+","")&amp;IF(AND($P348&gt;=8.5,$P348&lt;=8.9),"A","")&amp;IF(AND($P348&gt;=8,$P348&lt;=8.4),"B+","")&amp;IF(AND($P348&gt;=7,$P348&lt;=7.9),"B","")&amp;IF(AND($P348&gt;=6.5,$P348&lt;=6.9),"C+","")&amp;IF(AND($P348&gt;=5.5,$P348&lt;=6.4),"C","")&amp;IF(AND($P348&gt;=5,$P348&lt;=5.4),"D+","")&amp;IF(AND($P348&gt;=4,$P348&lt;=4.9),"D","")&amp;IF(AND($P348&lt;4),"F","")</f>
        <v>D</v>
      </c>
      <c r="R348" s="29" t="str">
        <f>IF($P348&lt;4,"Kém",IF(AND($P348&gt;=4,$P348&lt;=5.4),"Trung bình yếu",IF(AND($P348&gt;=5.5,$P348&lt;=6.9),"Trung bình",IF(AND($P348&gt;=7,$P348&lt;=8.4),"Khá",IF(AND($P348&gt;=8.5,$P348&lt;=10),"Giỏi","")))))</f>
        <v>Trung bình yếu</v>
      </c>
      <c r="S348" s="30" t="str">
        <f>IF(OR($G348=0,$H348=0,$I348=0,$J348=0),"Không đủ ĐKDT",IF(AND(O348=0,P348&gt;=4),"Không đạt",IF(O348="V", "Vắng", IF(O348="DC", "Đình chỉ thi",IF(O348="H", "Vắng có phép","")))))</f>
        <v/>
      </c>
      <c r="T348" s="31" t="str">
        <f t="array" ref="T348">IFERROR(VLOOKUP($C348&amp;$U348,CHOOSE({1,2},Data!$A$2:$A$5146&amp;Data!$B$2:$B$5146,Data!$C$2:$C$5146),2,0),"")</f>
        <v>803-A2</v>
      </c>
      <c r="U348" s="72" t="s">
        <v>737</v>
      </c>
      <c r="V348" s="3" t="str">
        <f>IFERROR(LEFT($U348,LEN($U348)-3),"")</f>
        <v>ELE1319</v>
      </c>
      <c r="W348" s="3" t="str">
        <f>IFERROR(RIGHT($U348,2),"")</f>
        <v>02</v>
      </c>
      <c r="X348" s="53" t="str">
        <f>IF(S348="Không đủ ĐKDT","Học lại",IF(S348="Đình chỉ thi","Học lại",IF(AND(MID(F348,2,2)&lt;"12",S348="Vắng"),"Thi lại",IF(S348="Vắng có phép", "Thi lại",IF(AND((MID(F348,2,2)&lt;"12"),P348&lt;4.5),"Thi lại",IF(AND((MID(F348,2,2)&lt;"19"),P348&lt;4),"Học lại",IF(AND((MID(F348,2,2)&gt;"18"),P348&lt;4),"Thi lại",IF(AND(MID(F348,2,2)&gt;"18",O348=0),"Thi lại",IF(AND((MID(F348,2,2)&lt;"12"),O348=0),"Thi lại",IF(AND((MID(F348,2,2)&lt;"19"),(MID(F348,2,2)&gt;"11"),O348=0),"Học lại","Đạt"))))))))))</f>
        <v>Đạt</v>
      </c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</row>
    <row r="349" spans="1:39" ht="16.5" customHeight="1">
      <c r="A349" s="1">
        <v>340</v>
      </c>
      <c r="B349" s="21">
        <f>IF(LEN(C349=0),SUBTOTAL(3,$C$10:C349),"")</f>
        <v>340</v>
      </c>
      <c r="C349" s="22" t="s">
        <v>2305</v>
      </c>
      <c r="D349" s="23" t="s">
        <v>3375</v>
      </c>
      <c r="E349" s="24" t="s">
        <v>3547</v>
      </c>
      <c r="F349" s="22" t="s">
        <v>3391</v>
      </c>
      <c r="G349" s="25" t="s">
        <v>27</v>
      </c>
      <c r="H349" s="25">
        <v>8.5</v>
      </c>
      <c r="I349" s="25" t="s">
        <v>27</v>
      </c>
      <c r="J349" s="25">
        <v>8</v>
      </c>
      <c r="K349" s="32"/>
      <c r="L349" s="32"/>
      <c r="M349" s="32"/>
      <c r="N349" s="90"/>
      <c r="O349" s="51">
        <v>7.5</v>
      </c>
      <c r="P349" s="27">
        <f>IF(O349="H","I",IF(OR(O349="DC",O349="C",O349="V"),0,ROUND(SUMPRODUCT(G349:O349,$G$9:$O$9)/100,1)))</f>
        <v>7.8</v>
      </c>
      <c r="Q349" s="28" t="str">
        <f>IF(AND($P349&gt;=9,$P349&lt;=10),"A+","")&amp;IF(AND($P349&gt;=8.5,$P349&lt;=8.9),"A","")&amp;IF(AND($P349&gt;=8,$P349&lt;=8.4),"B+","")&amp;IF(AND($P349&gt;=7,$P349&lt;=7.9),"B","")&amp;IF(AND($P349&gt;=6.5,$P349&lt;=6.9),"C+","")&amp;IF(AND($P349&gt;=5.5,$P349&lt;=6.4),"C","")&amp;IF(AND($P349&gt;=5,$P349&lt;=5.4),"D+","")&amp;IF(AND($P349&gt;=4,$P349&lt;=4.9),"D","")&amp;IF(AND($P349&lt;4),"F","")</f>
        <v>B</v>
      </c>
      <c r="R349" s="29" t="str">
        <f>IF($P349&lt;4,"Kém",IF(AND($P349&gt;=4,$P349&lt;=5.4),"Trung bình yếu",IF(AND($P349&gt;=5.5,$P349&lt;=6.9),"Trung bình",IF(AND($P349&gt;=7,$P349&lt;=8.4),"Khá",IF(AND($P349&gt;=8.5,$P349&lt;=10),"Giỏi","")))))</f>
        <v>Khá</v>
      </c>
      <c r="S349" s="30" t="str">
        <f>IF(OR($G349=0,$H349=0,$I349=0,$J349=0),"Không đủ ĐKDT",IF(AND(O349=0,P349&gt;=4),"Không đạt",IF(O349="V", "Vắng", IF(O349="DC", "Đình chỉ thi",IF(O349="H", "Vắng có phép","")))))</f>
        <v/>
      </c>
      <c r="T349" s="31" t="str">
        <f t="array" ref="T349">IFERROR(VLOOKUP($C349&amp;$U349,CHOOSE({1,2},Data!$A$2:$A$5146&amp;Data!$B$2:$B$5146,Data!$C$2:$C$5146),2,0),"")</f>
        <v>803-A2</v>
      </c>
      <c r="U349" s="72" t="s">
        <v>737</v>
      </c>
      <c r="V349" s="3" t="str">
        <f>IFERROR(LEFT($U349,LEN($U349)-3),"")</f>
        <v>ELE1319</v>
      </c>
      <c r="W349" s="3" t="str">
        <f>IFERROR(RIGHT($U349,2),"")</f>
        <v>02</v>
      </c>
      <c r="X349" s="53" t="str">
        <f>IF(S349="Không đủ ĐKDT","Học lại",IF(S349="Đình chỉ thi","Học lại",IF(AND(MID(F349,2,2)&lt;"12",S349="Vắng"),"Thi lại",IF(S349="Vắng có phép", "Thi lại",IF(AND((MID(F349,2,2)&lt;"12"),P349&lt;4.5),"Thi lại",IF(AND((MID(F349,2,2)&lt;"19"),P349&lt;4),"Học lại",IF(AND((MID(F349,2,2)&gt;"18"),P349&lt;4),"Thi lại",IF(AND(MID(F349,2,2)&gt;"18",O349=0),"Thi lại",IF(AND((MID(F349,2,2)&lt;"12"),O349=0),"Thi lại",IF(AND((MID(F349,2,2)&lt;"19"),(MID(F349,2,2)&gt;"11"),O349=0),"Học lại","Đạt"))))))))))</f>
        <v>Đạt</v>
      </c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</row>
    <row r="350" spans="1:39" ht="16.5" customHeight="1">
      <c r="A350" s="1">
        <v>341</v>
      </c>
      <c r="B350" s="21">
        <f>IF(LEN(C350=0),SUBTOTAL(3,$C$10:C350),"")</f>
        <v>341</v>
      </c>
      <c r="C350" s="22" t="s">
        <v>2954</v>
      </c>
      <c r="D350" s="23" t="s">
        <v>3760</v>
      </c>
      <c r="E350" s="24" t="s">
        <v>3457</v>
      </c>
      <c r="F350" s="22" t="s">
        <v>3368</v>
      </c>
      <c r="G350" s="25" t="s">
        <v>27</v>
      </c>
      <c r="H350" s="25">
        <v>10</v>
      </c>
      <c r="I350" s="25" t="s">
        <v>27</v>
      </c>
      <c r="J350" s="25">
        <v>10</v>
      </c>
      <c r="K350" s="32"/>
      <c r="L350" s="32"/>
      <c r="M350" s="32"/>
      <c r="N350" s="90"/>
      <c r="O350" s="51">
        <v>7.5</v>
      </c>
      <c r="P350" s="27">
        <f>IF(O350="H","I",IF(OR(O350="DC",O350="C",O350="V"),0,ROUND(SUMPRODUCT(G350:O350,$G$9:$O$9)/100,1)))</f>
        <v>8.3000000000000007</v>
      </c>
      <c r="Q350" s="28" t="str">
        <f>IF(AND($P350&gt;=9,$P350&lt;=10),"A+","")&amp;IF(AND($P350&gt;=8.5,$P350&lt;=8.9),"A","")&amp;IF(AND($P350&gt;=8,$P350&lt;=8.4),"B+","")&amp;IF(AND($P350&gt;=7,$P350&lt;=7.9),"B","")&amp;IF(AND($P350&gt;=6.5,$P350&lt;=6.9),"C+","")&amp;IF(AND($P350&gt;=5.5,$P350&lt;=6.4),"C","")&amp;IF(AND($P350&gt;=5,$P350&lt;=5.4),"D+","")&amp;IF(AND($P350&gt;=4,$P350&lt;=4.9),"D","")&amp;IF(AND($P350&lt;4),"F","")</f>
        <v>B+</v>
      </c>
      <c r="R350" s="29" t="str">
        <f>IF($P350&lt;4,"Kém",IF(AND($P350&gt;=4,$P350&lt;=5.4),"Trung bình yếu",IF(AND($P350&gt;=5.5,$P350&lt;=6.9),"Trung bình",IF(AND($P350&gt;=7,$P350&lt;=8.4),"Khá",IF(AND($P350&gt;=8.5,$P350&lt;=10),"Giỏi","")))))</f>
        <v>Khá</v>
      </c>
      <c r="S350" s="30" t="str">
        <f>IF(OR($G350=0,$H350=0,$I350=0,$J350=0),"Không đủ ĐKDT",IF(AND(O350=0,P350&gt;=4),"Không đạt",IF(O350="V", "Vắng", IF(O350="DC", "Đình chỉ thi",IF(O350="H", "Vắng có phép","")))))</f>
        <v/>
      </c>
      <c r="T350" s="31" t="str">
        <f t="array" ref="T350">IFERROR(VLOOKUP($C350&amp;$U350,CHOOSE({1,2},Data!$A$2:$A$5146&amp;Data!$B$2:$B$5146,Data!$C$2:$C$5146),2,0),"")</f>
        <v>803-A2</v>
      </c>
      <c r="U350" s="72" t="s">
        <v>737</v>
      </c>
      <c r="V350" s="3" t="str">
        <f>IFERROR(LEFT($U350,LEN($U350)-3),"")</f>
        <v>ELE1319</v>
      </c>
      <c r="W350" s="3" t="str">
        <f>IFERROR(RIGHT($U350,2),"")</f>
        <v>02</v>
      </c>
      <c r="X350" s="53" t="str">
        <f>IF(S350="Không đủ ĐKDT","Học lại",IF(S350="Đình chỉ thi","Học lại",IF(AND(MID(F350,2,2)&lt;"12",S350="Vắng"),"Thi lại",IF(S350="Vắng có phép", "Thi lại",IF(AND((MID(F350,2,2)&lt;"12"),P350&lt;4.5),"Thi lại",IF(AND((MID(F350,2,2)&lt;"19"),P350&lt;4),"Học lại",IF(AND((MID(F350,2,2)&gt;"18"),P350&lt;4),"Thi lại",IF(AND(MID(F350,2,2)&gt;"18",O350=0),"Thi lại",IF(AND((MID(F350,2,2)&lt;"12"),O350=0),"Thi lại",IF(AND((MID(F350,2,2)&lt;"19"),(MID(F350,2,2)&gt;"11"),O350=0),"Học lại","Đạt"))))))))))</f>
        <v>Đạt</v>
      </c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</row>
    <row r="351" spans="1:39" ht="16.5" customHeight="1">
      <c r="A351" s="1">
        <v>342</v>
      </c>
      <c r="B351" s="21">
        <f>IF(LEN(C351=0),SUBTOTAL(3,$C$10:C351),"")</f>
        <v>342</v>
      </c>
      <c r="C351" s="22" t="s">
        <v>2974</v>
      </c>
      <c r="D351" s="23" t="s">
        <v>3441</v>
      </c>
      <c r="E351" s="24" t="s">
        <v>3457</v>
      </c>
      <c r="F351" s="22" t="s">
        <v>3425</v>
      </c>
      <c r="G351" s="25" t="s">
        <v>27</v>
      </c>
      <c r="H351" s="25">
        <v>6.5</v>
      </c>
      <c r="I351" s="25" t="s">
        <v>27</v>
      </c>
      <c r="J351" s="25">
        <v>0.5</v>
      </c>
      <c r="K351" s="32"/>
      <c r="L351" s="32"/>
      <c r="M351" s="32"/>
      <c r="N351" s="90"/>
      <c r="O351" s="51">
        <v>3</v>
      </c>
      <c r="P351" s="27">
        <f>IF(O351="H","I",IF(OR(O351="DC",O351="C",O351="V"),0,ROUND(SUMPRODUCT(G351:O351,$G$9:$O$9)/100,1)))</f>
        <v>3.5</v>
      </c>
      <c r="Q351" s="28" t="str">
        <f>IF(AND($P351&gt;=9,$P351&lt;=10),"A+","")&amp;IF(AND($P351&gt;=8.5,$P351&lt;=8.9),"A","")&amp;IF(AND($P351&gt;=8,$P351&lt;=8.4),"B+","")&amp;IF(AND($P351&gt;=7,$P351&lt;=7.9),"B","")&amp;IF(AND($P351&gt;=6.5,$P351&lt;=6.9),"C+","")&amp;IF(AND($P351&gt;=5.5,$P351&lt;=6.4),"C","")&amp;IF(AND($P351&gt;=5,$P351&lt;=5.4),"D+","")&amp;IF(AND($P351&gt;=4,$P351&lt;=4.9),"D","")&amp;IF(AND($P351&lt;4),"F","")</f>
        <v>F</v>
      </c>
      <c r="R351" s="29" t="str">
        <f>IF($P351&lt;4,"Kém",IF(AND($P351&gt;=4,$P351&lt;=5.4),"Trung bình yếu",IF(AND($P351&gt;=5.5,$P351&lt;=6.9),"Trung bình",IF(AND($P351&gt;=7,$P351&lt;=8.4),"Khá",IF(AND($P351&gt;=8.5,$P351&lt;=10),"Giỏi","")))))</f>
        <v>Kém</v>
      </c>
      <c r="S351" s="30" t="str">
        <f>IF(OR($G351=0,$H351=0,$I351=0,$J351=0),"Không đủ ĐKDT",IF(AND(O351=0,P351&gt;=4),"Không đạt",IF(O351="V", "Vắng", IF(O351="DC", "Đình chỉ thi",IF(O351="H", "Vắng có phép","")))))</f>
        <v/>
      </c>
      <c r="T351" s="31" t="str">
        <f t="array" ref="T351">IFERROR(VLOOKUP($C351&amp;$U351,CHOOSE({1,2},Data!$A$2:$A$5146&amp;Data!$B$2:$B$5146,Data!$C$2:$C$5146),2,0),"")</f>
        <v>803-A2</v>
      </c>
      <c r="U351" s="72" t="s">
        <v>737</v>
      </c>
      <c r="V351" s="3" t="str">
        <f>IFERROR(LEFT($U351,LEN($U351)-3),"")</f>
        <v>ELE1319</v>
      </c>
      <c r="W351" s="3" t="str">
        <f>IFERROR(RIGHT($U351,2),"")</f>
        <v>02</v>
      </c>
      <c r="X351" s="53" t="str">
        <f>IF(S351="Không đủ ĐKDT","Học lại",IF(S351="Đình chỉ thi","Học lại",IF(AND(MID(F351,2,2)&lt;"12",S351="Vắng"),"Thi lại",IF(S351="Vắng có phép", "Thi lại",IF(AND((MID(F351,2,2)&lt;"12"),P351&lt;4.5),"Thi lại",IF(AND((MID(F351,2,2)&lt;"19"),P351&lt;4),"Học lại",IF(AND((MID(F351,2,2)&gt;"18"),P351&lt;4),"Thi lại",IF(AND(MID(F351,2,2)&gt;"18",O351=0),"Thi lại",IF(AND((MID(F351,2,2)&lt;"12"),O351=0),"Thi lại",IF(AND((MID(F351,2,2)&lt;"19"),(MID(F351,2,2)&gt;"11"),O351=0),"Học lại","Đạt"))))))))))</f>
        <v>Học lại</v>
      </c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</row>
    <row r="352" spans="1:39" ht="16.5" customHeight="1">
      <c r="A352" s="1">
        <v>343</v>
      </c>
      <c r="B352" s="21">
        <f>IF(LEN(C352=0),SUBTOTAL(3,$C$10:C352),"")</f>
        <v>343</v>
      </c>
      <c r="C352" s="22" t="s">
        <v>2630</v>
      </c>
      <c r="D352" s="23" t="s">
        <v>3761</v>
      </c>
      <c r="E352" s="24" t="s">
        <v>3461</v>
      </c>
      <c r="F352" s="22" t="s">
        <v>3381</v>
      </c>
      <c r="G352" s="25" t="s">
        <v>27</v>
      </c>
      <c r="H352" s="25">
        <v>10</v>
      </c>
      <c r="I352" s="25" t="s">
        <v>27</v>
      </c>
      <c r="J352" s="25">
        <v>10</v>
      </c>
      <c r="K352" s="32"/>
      <c r="L352" s="32"/>
      <c r="M352" s="32"/>
      <c r="N352" s="90"/>
      <c r="O352" s="51">
        <v>7</v>
      </c>
      <c r="P352" s="27">
        <f>IF(O352="H","I",IF(OR(O352="DC",O352="C",O352="V"),0,ROUND(SUMPRODUCT(G352:O352,$G$9:$O$9)/100,1)))</f>
        <v>7.9</v>
      </c>
      <c r="Q352" s="28" t="str">
        <f>IF(AND($P352&gt;=9,$P352&lt;=10),"A+","")&amp;IF(AND($P352&gt;=8.5,$P352&lt;=8.9),"A","")&amp;IF(AND($P352&gt;=8,$P352&lt;=8.4),"B+","")&amp;IF(AND($P352&gt;=7,$P352&lt;=7.9),"B","")&amp;IF(AND($P352&gt;=6.5,$P352&lt;=6.9),"C+","")&amp;IF(AND($P352&gt;=5.5,$P352&lt;=6.4),"C","")&amp;IF(AND($P352&gt;=5,$P352&lt;=5.4),"D+","")&amp;IF(AND($P352&gt;=4,$P352&lt;=4.9),"D","")&amp;IF(AND($P352&lt;4),"F","")</f>
        <v>B</v>
      </c>
      <c r="R352" s="29" t="str">
        <f>IF($P352&lt;4,"Kém",IF(AND($P352&gt;=4,$P352&lt;=5.4),"Trung bình yếu",IF(AND($P352&gt;=5.5,$P352&lt;=6.9),"Trung bình",IF(AND($P352&gt;=7,$P352&lt;=8.4),"Khá",IF(AND($P352&gt;=8.5,$P352&lt;=10),"Giỏi","")))))</f>
        <v>Khá</v>
      </c>
      <c r="S352" s="30" t="str">
        <f>IF(OR($G352=0,$H352=0,$I352=0,$J352=0),"Không đủ ĐKDT",IF(AND(O352=0,P352&gt;=4),"Không đạt",IF(O352="V", "Vắng", IF(O352="DC", "Đình chỉ thi",IF(O352="H", "Vắng có phép","")))))</f>
        <v/>
      </c>
      <c r="T352" s="31" t="str">
        <f t="array" ref="T352">IFERROR(VLOOKUP($C352&amp;$U352,CHOOSE({1,2},Data!$A$2:$A$5146&amp;Data!$B$2:$B$5146,Data!$C$2:$C$5146),2,0),"")</f>
        <v>803-A2</v>
      </c>
      <c r="U352" s="72" t="s">
        <v>737</v>
      </c>
      <c r="V352" s="3" t="str">
        <f>IFERROR(LEFT($U352,LEN($U352)-3),"")</f>
        <v>ELE1319</v>
      </c>
      <c r="W352" s="3" t="str">
        <f>IFERROR(RIGHT($U352,2),"")</f>
        <v>02</v>
      </c>
      <c r="X352" s="53" t="str">
        <f>IF(S352="Không đủ ĐKDT","Học lại",IF(S352="Đình chỉ thi","Học lại",IF(AND(MID(F352,2,2)&lt;"12",S352="Vắng"),"Thi lại",IF(S352="Vắng có phép", "Thi lại",IF(AND((MID(F352,2,2)&lt;"12"),P352&lt;4.5),"Thi lại",IF(AND((MID(F352,2,2)&lt;"19"),P352&lt;4),"Học lại",IF(AND((MID(F352,2,2)&gt;"18"),P352&lt;4),"Thi lại",IF(AND(MID(F352,2,2)&gt;"18",O352=0),"Thi lại",IF(AND((MID(F352,2,2)&lt;"12"),O352=0),"Thi lại",IF(AND((MID(F352,2,2)&lt;"19"),(MID(F352,2,2)&gt;"11"),O352=0),"Học lại","Đạt"))))))))))</f>
        <v>Đạt</v>
      </c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</row>
    <row r="353" spans="1:39" ht="16.5" customHeight="1">
      <c r="A353" s="1">
        <v>344</v>
      </c>
      <c r="B353" s="21">
        <f>IF(LEN(C353=0),SUBTOTAL(3,$C$10:C353),"")</f>
        <v>344</v>
      </c>
      <c r="C353" s="22" t="s">
        <v>1717</v>
      </c>
      <c r="D353" s="23" t="s">
        <v>3509</v>
      </c>
      <c r="E353" s="24" t="s">
        <v>3465</v>
      </c>
      <c r="F353" s="22" t="s">
        <v>3425</v>
      </c>
      <c r="G353" s="25" t="s">
        <v>27</v>
      </c>
      <c r="H353" s="25">
        <v>6.5</v>
      </c>
      <c r="I353" s="25" t="s">
        <v>27</v>
      </c>
      <c r="J353" s="25">
        <v>0.5</v>
      </c>
      <c r="K353" s="32"/>
      <c r="L353" s="32"/>
      <c r="M353" s="32"/>
      <c r="N353" s="90"/>
      <c r="O353" s="51" t="s">
        <v>4017</v>
      </c>
      <c r="P353" s="27">
        <f>IF(O353="H","I",IF(OR(O353="DC",O353="C",O353="V"),0,ROUND(SUMPRODUCT(G353:O353,$G$9:$O$9)/100,1)))</f>
        <v>0</v>
      </c>
      <c r="Q353" s="28" t="str">
        <f>IF(AND($P353&gt;=9,$P353&lt;=10),"A+","")&amp;IF(AND($P353&gt;=8.5,$P353&lt;=8.9),"A","")&amp;IF(AND($P353&gt;=8,$P353&lt;=8.4),"B+","")&amp;IF(AND($P353&gt;=7,$P353&lt;=7.9),"B","")&amp;IF(AND($P353&gt;=6.5,$P353&lt;=6.9),"C+","")&amp;IF(AND($P353&gt;=5.5,$P353&lt;=6.4),"C","")&amp;IF(AND($P353&gt;=5,$P353&lt;=5.4),"D+","")&amp;IF(AND($P353&gt;=4,$P353&lt;=4.9),"D","")&amp;IF(AND($P353&lt;4),"F","")</f>
        <v>F</v>
      </c>
      <c r="R353" s="29" t="str">
        <f>IF($P353&lt;4,"Kém",IF(AND($P353&gt;=4,$P353&lt;=5.4),"Trung bình yếu",IF(AND($P353&gt;=5.5,$P353&lt;=6.9),"Trung bình",IF(AND($P353&gt;=7,$P353&lt;=8.4),"Khá",IF(AND($P353&gt;=8.5,$P353&lt;=10),"Giỏi","")))))</f>
        <v>Kém</v>
      </c>
      <c r="S353" s="30" t="str">
        <f>IF(OR($G353=0,$H353=0,$I353=0,$J353=0),"Không đủ ĐKDT",IF(AND(O353=0,P353&gt;=4),"Không đạt",IF(O353="V", "Vắng", IF(O353="DC", "Đình chỉ thi",IF(O353="H", "Vắng có phép","")))))</f>
        <v>Vắng</v>
      </c>
      <c r="T353" s="31" t="str">
        <f t="array" ref="T353">IFERROR(VLOOKUP($C353&amp;$U353,CHOOSE({1,2},Data!$A$2:$A$5146&amp;Data!$B$2:$B$5146,Data!$C$2:$C$5146),2,0),"")</f>
        <v>803-A2</v>
      </c>
      <c r="U353" s="72" t="s">
        <v>737</v>
      </c>
      <c r="V353" s="3" t="str">
        <f>IFERROR(LEFT($U353,LEN($U353)-3),"")</f>
        <v>ELE1319</v>
      </c>
      <c r="W353" s="3" t="str">
        <f>IFERROR(RIGHT($U353,2),"")</f>
        <v>02</v>
      </c>
      <c r="X353" s="53" t="str">
        <f>IF(S353="Không đủ ĐKDT","Học lại",IF(S353="Đình chỉ thi","Học lại",IF(AND(MID(F353,2,2)&lt;"12",S353="Vắng"),"Thi lại",IF(S353="Vắng có phép", "Thi lại",IF(AND((MID(F353,2,2)&lt;"12"),P353&lt;4.5),"Thi lại",IF(AND((MID(F353,2,2)&lt;"19"),P353&lt;4),"Học lại",IF(AND((MID(F353,2,2)&gt;"18"),P353&lt;4),"Thi lại",IF(AND(MID(F353,2,2)&gt;"18",O353=0),"Thi lại",IF(AND((MID(F353,2,2)&lt;"12"),O353=0),"Thi lại",IF(AND((MID(F353,2,2)&lt;"19"),(MID(F353,2,2)&gt;"11"),O353=0),"Học lại","Đạt"))))))))))</f>
        <v>Học lại</v>
      </c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</row>
    <row r="354" spans="1:39" ht="16.5" customHeight="1">
      <c r="A354" s="1">
        <v>345</v>
      </c>
      <c r="B354" s="21">
        <f>IF(LEN(C354=0),SUBTOTAL(3,$C$10:C354),"")</f>
        <v>345</v>
      </c>
      <c r="C354" s="22" t="s">
        <v>558</v>
      </c>
      <c r="D354" s="23" t="s">
        <v>3643</v>
      </c>
      <c r="E354" s="24" t="s">
        <v>3596</v>
      </c>
      <c r="F354" s="22" t="s">
        <v>3681</v>
      </c>
      <c r="G354" s="25" t="s">
        <v>27</v>
      </c>
      <c r="H354" s="25">
        <v>10</v>
      </c>
      <c r="I354" s="25" t="s">
        <v>27</v>
      </c>
      <c r="J354" s="25">
        <v>7</v>
      </c>
      <c r="K354" s="32"/>
      <c r="L354" s="32"/>
      <c r="M354" s="32"/>
      <c r="N354" s="90"/>
      <c r="O354" s="51">
        <v>9.5</v>
      </c>
      <c r="P354" s="27">
        <f>IF(O354="H","I",IF(OR(O354="DC",O354="C",O354="V"),0,ROUND(SUMPRODUCT(G354:O354,$G$9:$O$9)/100,1)))</f>
        <v>9.4</v>
      </c>
      <c r="Q354" s="28" t="str">
        <f>IF(AND($P354&gt;=9,$P354&lt;=10),"A+","")&amp;IF(AND($P354&gt;=8.5,$P354&lt;=8.9),"A","")&amp;IF(AND($P354&gt;=8,$P354&lt;=8.4),"B+","")&amp;IF(AND($P354&gt;=7,$P354&lt;=7.9),"B","")&amp;IF(AND($P354&gt;=6.5,$P354&lt;=6.9),"C+","")&amp;IF(AND($P354&gt;=5.5,$P354&lt;=6.4),"C","")&amp;IF(AND($P354&gt;=5,$P354&lt;=5.4),"D+","")&amp;IF(AND($P354&gt;=4,$P354&lt;=4.9),"D","")&amp;IF(AND($P354&lt;4),"F","")</f>
        <v>A+</v>
      </c>
      <c r="R354" s="29" t="str">
        <f>IF($P354&lt;4,"Kém",IF(AND($P354&gt;=4,$P354&lt;=5.4),"Trung bình yếu",IF(AND($P354&gt;=5.5,$P354&lt;=6.9),"Trung bình",IF(AND($P354&gt;=7,$P354&lt;=8.4),"Khá",IF(AND($P354&gt;=8.5,$P354&lt;=10),"Giỏi","")))))</f>
        <v>Giỏi</v>
      </c>
      <c r="S354" s="30" t="str">
        <f>IF(OR($G354=0,$H354=0,$I354=0,$J354=0),"Không đủ ĐKDT",IF(AND(O354=0,P354&gt;=4),"Không đạt",IF(O354="V", "Vắng", IF(O354="DC", "Đình chỉ thi",IF(O354="H", "Vắng có phép","")))))</f>
        <v/>
      </c>
      <c r="T354" s="31" t="str">
        <f t="array" ref="T354">IFERROR(VLOOKUP($C354&amp;$U354,CHOOSE({1,2},Data!$A$2:$A$5146&amp;Data!$B$2:$B$5146,Data!$C$2:$C$5146),2,0),"")</f>
        <v>803-A2</v>
      </c>
      <c r="U354" s="72" t="s">
        <v>737</v>
      </c>
      <c r="V354" s="3" t="str">
        <f>IFERROR(LEFT($U354,LEN($U354)-3),"")</f>
        <v>ELE1319</v>
      </c>
      <c r="W354" s="3" t="str">
        <f>IFERROR(RIGHT($U354,2),"")</f>
        <v>02</v>
      </c>
      <c r="X354" s="53" t="str">
        <f>IF(S354="Không đủ ĐKDT","Học lại",IF(S354="Đình chỉ thi","Học lại",IF(AND(MID(F354,2,2)&lt;"12",S354="Vắng"),"Thi lại",IF(S354="Vắng có phép", "Thi lại",IF(AND((MID(F354,2,2)&lt;"12"),P354&lt;4.5),"Thi lại",IF(AND((MID(F354,2,2)&lt;"19"),P354&lt;4),"Học lại",IF(AND((MID(F354,2,2)&gt;"18"),P354&lt;4),"Thi lại",IF(AND(MID(F354,2,2)&gt;"18",O354=0),"Thi lại",IF(AND((MID(F354,2,2)&lt;"12"),O354=0),"Thi lại",IF(AND((MID(F354,2,2)&lt;"19"),(MID(F354,2,2)&gt;"11"),O354=0),"Học lại","Đạt"))))))))))</f>
        <v>Đạt</v>
      </c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</row>
    <row r="355" spans="1:39" ht="16.5" customHeight="1">
      <c r="A355" s="1">
        <v>346</v>
      </c>
      <c r="B355" s="21">
        <f>IF(LEN(C355=0),SUBTOTAL(3,$C$10:C355),"")</f>
        <v>346</v>
      </c>
      <c r="C355" s="22" t="s">
        <v>2108</v>
      </c>
      <c r="D355" s="23" t="s">
        <v>3692</v>
      </c>
      <c r="E355" s="24" t="s">
        <v>3762</v>
      </c>
      <c r="F355" s="22" t="s">
        <v>3455</v>
      </c>
      <c r="G355" s="25" t="s">
        <v>27</v>
      </c>
      <c r="H355" s="25">
        <v>0</v>
      </c>
      <c r="I355" s="25" t="s">
        <v>27</v>
      </c>
      <c r="J355" s="25">
        <v>0</v>
      </c>
      <c r="K355" s="32"/>
      <c r="L355" s="32"/>
      <c r="M355" s="32"/>
      <c r="N355" s="90"/>
      <c r="O355" s="51" t="s">
        <v>4016</v>
      </c>
      <c r="P355" s="27">
        <f>IF(O355="H","I",IF(OR(O355="DC",O355="C",O355="V"),0,ROUND(SUMPRODUCT(G355:O355,$G$9:$O$9)/100,1)))</f>
        <v>0</v>
      </c>
      <c r="Q355" s="28" t="str">
        <f>IF(AND($P355&gt;=9,$P355&lt;=10),"A+","")&amp;IF(AND($P355&gt;=8.5,$P355&lt;=8.9),"A","")&amp;IF(AND($P355&gt;=8,$P355&lt;=8.4),"B+","")&amp;IF(AND($P355&gt;=7,$P355&lt;=7.9),"B","")&amp;IF(AND($P355&gt;=6.5,$P355&lt;=6.9),"C+","")&amp;IF(AND($P355&gt;=5.5,$P355&lt;=6.4),"C","")&amp;IF(AND($P355&gt;=5,$P355&lt;=5.4),"D+","")&amp;IF(AND($P355&gt;=4,$P355&lt;=4.9),"D","")&amp;IF(AND($P355&lt;4),"F","")</f>
        <v>F</v>
      </c>
      <c r="R355" s="29" t="str">
        <f>IF($P355&lt;4,"Kém",IF(AND($P355&gt;=4,$P355&lt;=5.4),"Trung bình yếu",IF(AND($P355&gt;=5.5,$P355&lt;=6.9),"Trung bình",IF(AND($P355&gt;=7,$P355&lt;=8.4),"Khá",IF(AND($P355&gt;=8.5,$P355&lt;=10),"Giỏi","")))))</f>
        <v>Kém</v>
      </c>
      <c r="S355" s="30" t="str">
        <f>IF(OR($G355=0,$H355=0,$I355=0,$J355=0),"Không đủ ĐKDT",IF(AND(O355=0,P355&gt;=4),"Không đạt",IF(O355="V", "Vắng", IF(O355="DC", "Đình chỉ thi",IF(O355="H", "Vắng có phép","")))))</f>
        <v>Không đủ ĐKDT</v>
      </c>
      <c r="T355" s="31" t="str">
        <f t="array" ref="T355">IFERROR(VLOOKUP($C355&amp;$U355,CHOOSE({1,2},Data!$A$2:$A$5146&amp;Data!$B$2:$B$5146,Data!$C$2:$C$5146),2,0),"")</f>
        <v>803-A2</v>
      </c>
      <c r="U355" s="72" t="s">
        <v>737</v>
      </c>
      <c r="V355" s="3" t="str">
        <f>IFERROR(LEFT($U355,LEN($U355)-3),"")</f>
        <v>ELE1319</v>
      </c>
      <c r="W355" s="3" t="str">
        <f>IFERROR(RIGHT($U355,2),"")</f>
        <v>02</v>
      </c>
      <c r="X355" s="53" t="str">
        <f>IF(S355="Không đủ ĐKDT","Học lại",IF(S355="Đình chỉ thi","Học lại",IF(AND(MID(F355,2,2)&lt;"12",S355="Vắng"),"Thi lại",IF(S355="Vắng có phép", "Thi lại",IF(AND((MID(F355,2,2)&lt;"12"),P355&lt;4.5),"Thi lại",IF(AND((MID(F355,2,2)&lt;"19"),P355&lt;4),"Học lại",IF(AND((MID(F355,2,2)&gt;"18"),P355&lt;4),"Thi lại",IF(AND(MID(F355,2,2)&gt;"18",O355=0),"Thi lại",IF(AND((MID(F355,2,2)&lt;"12"),O355=0),"Thi lại",IF(AND((MID(F355,2,2)&lt;"19"),(MID(F355,2,2)&gt;"11"),O355=0),"Học lại","Đạt"))))))))))</f>
        <v>Học lại</v>
      </c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</row>
    <row r="356" spans="1:39" ht="16.5" customHeight="1">
      <c r="A356" s="1">
        <v>347</v>
      </c>
      <c r="B356" s="21">
        <f>IF(LEN(C356=0),SUBTOTAL(3,$C$10:C356),"")</f>
        <v>347</v>
      </c>
      <c r="C356" s="22" t="s">
        <v>3100</v>
      </c>
      <c r="D356" s="23" t="s">
        <v>3763</v>
      </c>
      <c r="E356" s="24" t="s">
        <v>3597</v>
      </c>
      <c r="F356" s="22" t="s">
        <v>3407</v>
      </c>
      <c r="G356" s="25" t="s">
        <v>27</v>
      </c>
      <c r="H356" s="25">
        <v>0</v>
      </c>
      <c r="I356" s="25" t="s">
        <v>27</v>
      </c>
      <c r="J356" s="25">
        <v>0</v>
      </c>
      <c r="K356" s="32"/>
      <c r="L356" s="32"/>
      <c r="M356" s="32"/>
      <c r="N356" s="90"/>
      <c r="O356" s="51" t="s">
        <v>4016</v>
      </c>
      <c r="P356" s="27">
        <f>IF(O356="H","I",IF(OR(O356="DC",O356="C",O356="V"),0,ROUND(SUMPRODUCT(G356:O356,$G$9:$O$9)/100,1)))</f>
        <v>0</v>
      </c>
      <c r="Q356" s="28" t="str">
        <f>IF(AND($P356&gt;=9,$P356&lt;=10),"A+","")&amp;IF(AND($P356&gt;=8.5,$P356&lt;=8.9),"A","")&amp;IF(AND($P356&gt;=8,$P356&lt;=8.4),"B+","")&amp;IF(AND($P356&gt;=7,$P356&lt;=7.9),"B","")&amp;IF(AND($P356&gt;=6.5,$P356&lt;=6.9),"C+","")&amp;IF(AND($P356&gt;=5.5,$P356&lt;=6.4),"C","")&amp;IF(AND($P356&gt;=5,$P356&lt;=5.4),"D+","")&amp;IF(AND($P356&gt;=4,$P356&lt;=4.9),"D","")&amp;IF(AND($P356&lt;4),"F","")</f>
        <v>F</v>
      </c>
      <c r="R356" s="29" t="str">
        <f>IF($P356&lt;4,"Kém",IF(AND($P356&gt;=4,$P356&lt;=5.4),"Trung bình yếu",IF(AND($P356&gt;=5.5,$P356&lt;=6.9),"Trung bình",IF(AND($P356&gt;=7,$P356&lt;=8.4),"Khá",IF(AND($P356&gt;=8.5,$P356&lt;=10),"Giỏi","")))))</f>
        <v>Kém</v>
      </c>
      <c r="S356" s="30" t="str">
        <f>IF(OR($G356=0,$H356=0,$I356=0,$J356=0),"Không đủ ĐKDT",IF(AND(O356=0,P356&gt;=4),"Không đạt",IF(O356="V", "Vắng", IF(O356="DC", "Đình chỉ thi",IF(O356="H", "Vắng có phép","")))))</f>
        <v>Không đủ ĐKDT</v>
      </c>
      <c r="T356" s="31" t="str">
        <f t="array" ref="T356">IFERROR(VLOOKUP($C356&amp;$U356,CHOOSE({1,2},Data!$A$2:$A$5146&amp;Data!$B$2:$B$5146,Data!$C$2:$C$5146),2,0),"")</f>
        <v>803-A2</v>
      </c>
      <c r="U356" s="72" t="s">
        <v>737</v>
      </c>
      <c r="V356" s="3" t="str">
        <f>IFERROR(LEFT($U356,LEN($U356)-3),"")</f>
        <v>ELE1319</v>
      </c>
      <c r="W356" s="3" t="str">
        <f>IFERROR(RIGHT($U356,2),"")</f>
        <v>02</v>
      </c>
      <c r="X356" s="53" t="str">
        <f>IF(S356="Không đủ ĐKDT","Học lại",IF(S356="Đình chỉ thi","Học lại",IF(AND(MID(F356,2,2)&lt;"12",S356="Vắng"),"Thi lại",IF(S356="Vắng có phép", "Thi lại",IF(AND((MID(F356,2,2)&lt;"12"),P356&lt;4.5),"Thi lại",IF(AND((MID(F356,2,2)&lt;"19"),P356&lt;4),"Học lại",IF(AND((MID(F356,2,2)&gt;"18"),P356&lt;4),"Thi lại",IF(AND(MID(F356,2,2)&gt;"18",O356=0),"Thi lại",IF(AND((MID(F356,2,2)&lt;"12"),O356=0),"Thi lại",IF(AND((MID(F356,2,2)&lt;"19"),(MID(F356,2,2)&gt;"11"),O356=0),"Học lại","Đạt"))))))))))</f>
        <v>Học lại</v>
      </c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</row>
    <row r="357" spans="1:39" ht="16.5" customHeight="1">
      <c r="A357" s="1">
        <v>348</v>
      </c>
      <c r="B357" s="21">
        <f>IF(LEN(C357=0),SUBTOTAL(3,$C$10:C357),"")</f>
        <v>348</v>
      </c>
      <c r="C357" s="22" t="s">
        <v>275</v>
      </c>
      <c r="D357" s="23" t="s">
        <v>3553</v>
      </c>
      <c r="E357" s="24" t="s">
        <v>3470</v>
      </c>
      <c r="F357" s="22" t="s">
        <v>3764</v>
      </c>
      <c r="G357" s="25" t="s">
        <v>27</v>
      </c>
      <c r="H357" s="25">
        <v>9</v>
      </c>
      <c r="I357" s="25" t="s">
        <v>27</v>
      </c>
      <c r="J357" s="25">
        <v>7</v>
      </c>
      <c r="K357" s="32"/>
      <c r="L357" s="32"/>
      <c r="M357" s="32"/>
      <c r="N357" s="90"/>
      <c r="O357" s="51">
        <v>2.5</v>
      </c>
      <c r="P357" s="27">
        <f>IF(O357="H","I",IF(OR(O357="DC",O357="C",O357="V"),0,ROUND(SUMPRODUCT(G357:O357,$G$9:$O$9)/100,1)))</f>
        <v>4.3</v>
      </c>
      <c r="Q357" s="28" t="str">
        <f>IF(AND($P357&gt;=9,$P357&lt;=10),"A+","")&amp;IF(AND($P357&gt;=8.5,$P357&lt;=8.9),"A","")&amp;IF(AND($P357&gt;=8,$P357&lt;=8.4),"B+","")&amp;IF(AND($P357&gt;=7,$P357&lt;=7.9),"B","")&amp;IF(AND($P357&gt;=6.5,$P357&lt;=6.9),"C+","")&amp;IF(AND($P357&gt;=5.5,$P357&lt;=6.4),"C","")&amp;IF(AND($P357&gt;=5,$P357&lt;=5.4),"D+","")&amp;IF(AND($P357&gt;=4,$P357&lt;=4.9),"D","")&amp;IF(AND($P357&lt;4),"F","")</f>
        <v>D</v>
      </c>
      <c r="R357" s="29" t="str">
        <f>IF($P357&lt;4,"Kém",IF(AND($P357&gt;=4,$P357&lt;=5.4),"Trung bình yếu",IF(AND($P357&gt;=5.5,$P357&lt;=6.9),"Trung bình",IF(AND($P357&gt;=7,$P357&lt;=8.4),"Khá",IF(AND($P357&gt;=8.5,$P357&lt;=10),"Giỏi","")))))</f>
        <v>Trung bình yếu</v>
      </c>
      <c r="S357" s="30" t="str">
        <f>IF(OR($G357=0,$H357=0,$I357=0,$J357=0),"Không đủ ĐKDT",IF(AND(O357=0,P357&gt;=4),"Không đạt",IF(O357="V", "Vắng", IF(O357="DC", "Đình chỉ thi",IF(O357="H", "Vắng có phép","")))))</f>
        <v/>
      </c>
      <c r="T357" s="31" t="str">
        <f t="array" ref="T357">IFERROR(VLOOKUP($C357&amp;$U357,CHOOSE({1,2},Data!$A$2:$A$5146&amp;Data!$B$2:$B$5146,Data!$C$2:$C$5146),2,0),"")</f>
        <v>803-A2</v>
      </c>
      <c r="U357" s="72" t="s">
        <v>737</v>
      </c>
      <c r="V357" s="3" t="str">
        <f>IFERROR(LEFT($U357,LEN($U357)-3),"")</f>
        <v>ELE1319</v>
      </c>
      <c r="W357" s="3" t="str">
        <f>IFERROR(RIGHT($U357,2),"")</f>
        <v>02</v>
      </c>
      <c r="X357" s="53" t="str">
        <f>IF(S357="Không đủ ĐKDT","Học lại",IF(S357="Đình chỉ thi","Học lại",IF(AND(MID(F357,2,2)&lt;"12",S357="Vắng"),"Thi lại",IF(S357="Vắng có phép", "Thi lại",IF(AND((MID(F357,2,2)&lt;"12"),P357&lt;4.5),"Thi lại",IF(AND((MID(F357,2,2)&lt;"19"),P357&lt;4),"Học lại",IF(AND((MID(F357,2,2)&gt;"18"),P357&lt;4),"Thi lại",IF(AND(MID(F357,2,2)&gt;"18",O357=0),"Thi lại",IF(AND((MID(F357,2,2)&lt;"12"),O357=0),"Thi lại",IF(AND((MID(F357,2,2)&lt;"19"),(MID(F357,2,2)&gt;"11"),O357=0),"Học lại","Đạt"))))))))))</f>
        <v>Đạt</v>
      </c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</row>
    <row r="358" spans="1:39" ht="16.5" customHeight="1">
      <c r="A358" s="1">
        <v>349</v>
      </c>
      <c r="B358" s="21">
        <f>IF(LEN(C358=0),SUBTOTAL(3,$C$10:C358),"")</f>
        <v>349</v>
      </c>
      <c r="C358" s="22" t="s">
        <v>463</v>
      </c>
      <c r="D358" s="23" t="s">
        <v>3534</v>
      </c>
      <c r="E358" s="24" t="s">
        <v>3599</v>
      </c>
      <c r="F358" s="22" t="s">
        <v>3455</v>
      </c>
      <c r="G358" s="25" t="s">
        <v>27</v>
      </c>
      <c r="H358" s="25">
        <v>8.5</v>
      </c>
      <c r="I358" s="25" t="s">
        <v>27</v>
      </c>
      <c r="J358" s="25">
        <v>9</v>
      </c>
      <c r="K358" s="32"/>
      <c r="L358" s="32"/>
      <c r="M358" s="32"/>
      <c r="N358" s="90"/>
      <c r="O358" s="51">
        <v>6</v>
      </c>
      <c r="P358" s="27">
        <f>IF(O358="H","I",IF(OR(O358="DC",O358="C",O358="V"),0,ROUND(SUMPRODUCT(G358:O358,$G$9:$O$9)/100,1)))</f>
        <v>6.8</v>
      </c>
      <c r="Q358" s="28" t="str">
        <f>IF(AND($P358&gt;=9,$P358&lt;=10),"A+","")&amp;IF(AND($P358&gt;=8.5,$P358&lt;=8.9),"A","")&amp;IF(AND($P358&gt;=8,$P358&lt;=8.4),"B+","")&amp;IF(AND($P358&gt;=7,$P358&lt;=7.9),"B","")&amp;IF(AND($P358&gt;=6.5,$P358&lt;=6.9),"C+","")&amp;IF(AND($P358&gt;=5.5,$P358&lt;=6.4),"C","")&amp;IF(AND($P358&gt;=5,$P358&lt;=5.4),"D+","")&amp;IF(AND($P358&gt;=4,$P358&lt;=4.9),"D","")&amp;IF(AND($P358&lt;4),"F","")</f>
        <v>C+</v>
      </c>
      <c r="R358" s="29" t="str">
        <f>IF($P358&lt;4,"Kém",IF(AND($P358&gt;=4,$P358&lt;=5.4),"Trung bình yếu",IF(AND($P358&gt;=5.5,$P358&lt;=6.9),"Trung bình",IF(AND($P358&gt;=7,$P358&lt;=8.4),"Khá",IF(AND($P358&gt;=8.5,$P358&lt;=10),"Giỏi","")))))</f>
        <v>Trung bình</v>
      </c>
      <c r="S358" s="30" t="str">
        <f>IF(OR($G358=0,$H358=0,$I358=0,$J358=0),"Không đủ ĐKDT",IF(AND(O358=0,P358&gt;=4),"Không đạt",IF(O358="V", "Vắng", IF(O358="DC", "Đình chỉ thi",IF(O358="H", "Vắng có phép","")))))</f>
        <v/>
      </c>
      <c r="T358" s="31" t="str">
        <f t="array" ref="T358">IFERROR(VLOOKUP($C358&amp;$U358,CHOOSE({1,2},Data!$A$2:$A$5146&amp;Data!$B$2:$B$5146,Data!$C$2:$C$5146),2,0),"")</f>
        <v>803-A2</v>
      </c>
      <c r="U358" s="72" t="s">
        <v>737</v>
      </c>
      <c r="V358" s="3" t="str">
        <f>IFERROR(LEFT($U358,LEN($U358)-3),"")</f>
        <v>ELE1319</v>
      </c>
      <c r="W358" s="3" t="str">
        <f>IFERROR(RIGHT($U358,2),"")</f>
        <v>02</v>
      </c>
      <c r="X358" s="53" t="str">
        <f>IF(S358="Không đủ ĐKDT","Học lại",IF(S358="Đình chỉ thi","Học lại",IF(AND(MID(F358,2,2)&lt;"12",S358="Vắng"),"Thi lại",IF(S358="Vắng có phép", "Thi lại",IF(AND((MID(F358,2,2)&lt;"12"),P358&lt;4.5),"Thi lại",IF(AND((MID(F358,2,2)&lt;"19"),P358&lt;4),"Học lại",IF(AND((MID(F358,2,2)&gt;"18"),P358&lt;4),"Thi lại",IF(AND(MID(F358,2,2)&gt;"18",O358=0),"Thi lại",IF(AND((MID(F358,2,2)&lt;"12"),O358=0),"Thi lại",IF(AND((MID(F358,2,2)&lt;"19"),(MID(F358,2,2)&gt;"11"),O358=0),"Học lại","Đạt"))))))))))</f>
        <v>Đạt</v>
      </c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</row>
    <row r="359" spans="1:39" ht="16.5" customHeight="1">
      <c r="A359" s="1">
        <v>350</v>
      </c>
      <c r="B359" s="21">
        <f>IF(LEN(C359=0),SUBTOTAL(3,$C$10:C359),"")</f>
        <v>350</v>
      </c>
      <c r="C359" s="22" t="s">
        <v>1719</v>
      </c>
      <c r="D359" s="23" t="s">
        <v>3765</v>
      </c>
      <c r="E359" s="24" t="s">
        <v>3562</v>
      </c>
      <c r="F359" s="22" t="s">
        <v>3391</v>
      </c>
      <c r="G359" s="25" t="s">
        <v>27</v>
      </c>
      <c r="H359" s="25">
        <v>0</v>
      </c>
      <c r="I359" s="25" t="s">
        <v>27</v>
      </c>
      <c r="J359" s="25">
        <v>0</v>
      </c>
      <c r="K359" s="32"/>
      <c r="L359" s="32"/>
      <c r="M359" s="32"/>
      <c r="N359" s="90"/>
      <c r="O359" s="51" t="s">
        <v>4016</v>
      </c>
      <c r="P359" s="27">
        <f>IF(O359="H","I",IF(OR(O359="DC",O359="C",O359="V"),0,ROUND(SUMPRODUCT(G359:O359,$G$9:$O$9)/100,1)))</f>
        <v>0</v>
      </c>
      <c r="Q359" s="28" t="str">
        <f>IF(AND($P359&gt;=9,$P359&lt;=10),"A+","")&amp;IF(AND($P359&gt;=8.5,$P359&lt;=8.9),"A","")&amp;IF(AND($P359&gt;=8,$P359&lt;=8.4),"B+","")&amp;IF(AND($P359&gt;=7,$P359&lt;=7.9),"B","")&amp;IF(AND($P359&gt;=6.5,$P359&lt;=6.9),"C+","")&amp;IF(AND($P359&gt;=5.5,$P359&lt;=6.4),"C","")&amp;IF(AND($P359&gt;=5,$P359&lt;=5.4),"D+","")&amp;IF(AND($P359&gt;=4,$P359&lt;=4.9),"D","")&amp;IF(AND($P359&lt;4),"F","")</f>
        <v>F</v>
      </c>
      <c r="R359" s="29" t="str">
        <f>IF($P359&lt;4,"Kém",IF(AND($P359&gt;=4,$P359&lt;=5.4),"Trung bình yếu",IF(AND($P359&gt;=5.5,$P359&lt;=6.9),"Trung bình",IF(AND($P359&gt;=7,$P359&lt;=8.4),"Khá",IF(AND($P359&gt;=8.5,$P359&lt;=10),"Giỏi","")))))</f>
        <v>Kém</v>
      </c>
      <c r="S359" s="30" t="str">
        <f>IF(OR($G359=0,$H359=0,$I359=0,$J359=0),"Không đủ ĐKDT",IF(AND(O359=0,P359&gt;=4),"Không đạt",IF(O359="V", "Vắng", IF(O359="DC", "Đình chỉ thi",IF(O359="H", "Vắng có phép","")))))</f>
        <v>Không đủ ĐKDT</v>
      </c>
      <c r="T359" s="31" t="str">
        <f t="array" ref="T359">IFERROR(VLOOKUP($C359&amp;$U359,CHOOSE({1,2},Data!$A$2:$A$5146&amp;Data!$B$2:$B$5146,Data!$C$2:$C$5146),2,0),"")</f>
        <v>803-A2</v>
      </c>
      <c r="U359" s="72" t="s">
        <v>737</v>
      </c>
      <c r="V359" s="3" t="str">
        <f>IFERROR(LEFT($U359,LEN($U359)-3),"")</f>
        <v>ELE1319</v>
      </c>
      <c r="W359" s="3" t="str">
        <f>IFERROR(RIGHT($U359,2),"")</f>
        <v>02</v>
      </c>
      <c r="X359" s="53" t="str">
        <f>IF(S359="Không đủ ĐKDT","Học lại",IF(S359="Đình chỉ thi","Học lại",IF(AND(MID(F359,2,2)&lt;"12",S359="Vắng"),"Thi lại",IF(S359="Vắng có phép", "Thi lại",IF(AND((MID(F359,2,2)&lt;"12"),P359&lt;4.5),"Thi lại",IF(AND((MID(F359,2,2)&lt;"19"),P359&lt;4),"Học lại",IF(AND((MID(F359,2,2)&gt;"18"),P359&lt;4),"Thi lại",IF(AND(MID(F359,2,2)&gt;"18",O359=0),"Thi lại",IF(AND((MID(F359,2,2)&lt;"12"),O359=0),"Thi lại",IF(AND((MID(F359,2,2)&lt;"19"),(MID(F359,2,2)&gt;"11"),O359=0),"Học lại","Đạt"))))))))))</f>
        <v>Học lại</v>
      </c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</row>
    <row r="360" spans="1:39" ht="16.5" customHeight="1">
      <c r="A360" s="1">
        <v>351</v>
      </c>
      <c r="B360" s="21">
        <f>IF(LEN(C360=0),SUBTOTAL(3,$C$10:C360),"")</f>
        <v>351</v>
      </c>
      <c r="C360" s="22" t="s">
        <v>1690</v>
      </c>
      <c r="D360" s="23" t="s">
        <v>3766</v>
      </c>
      <c r="E360" s="24" t="s">
        <v>3562</v>
      </c>
      <c r="F360" s="22" t="s">
        <v>3381</v>
      </c>
      <c r="G360" s="25" t="s">
        <v>27</v>
      </c>
      <c r="H360" s="25">
        <v>8.5</v>
      </c>
      <c r="I360" s="25" t="s">
        <v>27</v>
      </c>
      <c r="J360" s="25">
        <v>8</v>
      </c>
      <c r="K360" s="32"/>
      <c r="L360" s="32"/>
      <c r="M360" s="32"/>
      <c r="N360" s="90"/>
      <c r="O360" s="51">
        <v>4</v>
      </c>
      <c r="P360" s="27">
        <f>IF(O360="H","I",IF(OR(O360="DC",O360="C",O360="V"),0,ROUND(SUMPRODUCT(G360:O360,$G$9:$O$9)/100,1)))</f>
        <v>5.3</v>
      </c>
      <c r="Q360" s="28" t="str">
        <f>IF(AND($P360&gt;=9,$P360&lt;=10),"A+","")&amp;IF(AND($P360&gt;=8.5,$P360&lt;=8.9),"A","")&amp;IF(AND($P360&gt;=8,$P360&lt;=8.4),"B+","")&amp;IF(AND($P360&gt;=7,$P360&lt;=7.9),"B","")&amp;IF(AND($P360&gt;=6.5,$P360&lt;=6.9),"C+","")&amp;IF(AND($P360&gt;=5.5,$P360&lt;=6.4),"C","")&amp;IF(AND($P360&gt;=5,$P360&lt;=5.4),"D+","")&amp;IF(AND($P360&gt;=4,$P360&lt;=4.9),"D","")&amp;IF(AND($P360&lt;4),"F","")</f>
        <v>D+</v>
      </c>
      <c r="R360" s="29" t="str">
        <f>IF($P360&lt;4,"Kém",IF(AND($P360&gt;=4,$P360&lt;=5.4),"Trung bình yếu",IF(AND($P360&gt;=5.5,$P360&lt;=6.9),"Trung bình",IF(AND($P360&gt;=7,$P360&lt;=8.4),"Khá",IF(AND($P360&gt;=8.5,$P360&lt;=10),"Giỏi","")))))</f>
        <v>Trung bình yếu</v>
      </c>
      <c r="S360" s="30" t="str">
        <f>IF(OR($G360=0,$H360=0,$I360=0,$J360=0),"Không đủ ĐKDT",IF(AND(O360=0,P360&gt;=4),"Không đạt",IF(O360="V", "Vắng", IF(O360="DC", "Đình chỉ thi",IF(O360="H", "Vắng có phép","")))))</f>
        <v/>
      </c>
      <c r="T360" s="31" t="str">
        <f t="array" ref="T360">IFERROR(VLOOKUP($C360&amp;$U360,CHOOSE({1,2},Data!$A$2:$A$5146&amp;Data!$B$2:$B$5146,Data!$C$2:$C$5146),2,0),"")</f>
        <v>803-A2</v>
      </c>
      <c r="U360" s="72" t="s">
        <v>737</v>
      </c>
      <c r="V360" s="3" t="str">
        <f>IFERROR(LEFT($U360,LEN($U360)-3),"")</f>
        <v>ELE1319</v>
      </c>
      <c r="W360" s="3" t="str">
        <f>IFERROR(RIGHT($U360,2),"")</f>
        <v>02</v>
      </c>
      <c r="X360" s="53" t="str">
        <f>IF(S360="Không đủ ĐKDT","Học lại",IF(S360="Đình chỉ thi","Học lại",IF(AND(MID(F360,2,2)&lt;"12",S360="Vắng"),"Thi lại",IF(S360="Vắng có phép", "Thi lại",IF(AND((MID(F360,2,2)&lt;"12"),P360&lt;4.5),"Thi lại",IF(AND((MID(F360,2,2)&lt;"19"),P360&lt;4),"Học lại",IF(AND((MID(F360,2,2)&gt;"18"),P360&lt;4),"Thi lại",IF(AND(MID(F360,2,2)&gt;"18",O360=0),"Thi lại",IF(AND((MID(F360,2,2)&lt;"12"),O360=0),"Thi lại",IF(AND((MID(F360,2,2)&lt;"19"),(MID(F360,2,2)&gt;"11"),O360=0),"Học lại","Đạt"))))))))))</f>
        <v>Đạt</v>
      </c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</row>
    <row r="361" spans="1:39" ht="16.5" customHeight="1">
      <c r="A361" s="1">
        <v>352</v>
      </c>
      <c r="B361" s="21">
        <f>IF(LEN(C361=0),SUBTOTAL(3,$C$10:C361),"")</f>
        <v>352</v>
      </c>
      <c r="C361" s="22" t="s">
        <v>2862</v>
      </c>
      <c r="D361" s="23" t="s">
        <v>3406</v>
      </c>
      <c r="E361" s="24" t="s">
        <v>3476</v>
      </c>
      <c r="F361" s="22" t="s">
        <v>3381</v>
      </c>
      <c r="G361" s="25" t="s">
        <v>27</v>
      </c>
      <c r="H361" s="25">
        <v>8</v>
      </c>
      <c r="I361" s="25" t="s">
        <v>27</v>
      </c>
      <c r="J361" s="25">
        <v>8</v>
      </c>
      <c r="K361" s="32"/>
      <c r="L361" s="32"/>
      <c r="M361" s="32"/>
      <c r="N361" s="90"/>
      <c r="O361" s="51">
        <v>5</v>
      </c>
      <c r="P361" s="27">
        <f>IF(O361="H","I",IF(OR(O361="DC",O361="C",O361="V"),0,ROUND(SUMPRODUCT(G361:O361,$G$9:$O$9)/100,1)))</f>
        <v>5.9</v>
      </c>
      <c r="Q361" s="28" t="str">
        <f>IF(AND($P361&gt;=9,$P361&lt;=10),"A+","")&amp;IF(AND($P361&gt;=8.5,$P361&lt;=8.9),"A","")&amp;IF(AND($P361&gt;=8,$P361&lt;=8.4),"B+","")&amp;IF(AND($P361&gt;=7,$P361&lt;=7.9),"B","")&amp;IF(AND($P361&gt;=6.5,$P361&lt;=6.9),"C+","")&amp;IF(AND($P361&gt;=5.5,$P361&lt;=6.4),"C","")&amp;IF(AND($P361&gt;=5,$P361&lt;=5.4),"D+","")&amp;IF(AND($P361&gt;=4,$P361&lt;=4.9),"D","")&amp;IF(AND($P361&lt;4),"F","")</f>
        <v>C</v>
      </c>
      <c r="R361" s="29" t="str">
        <f>IF($P361&lt;4,"Kém",IF(AND($P361&gt;=4,$P361&lt;=5.4),"Trung bình yếu",IF(AND($P361&gt;=5.5,$P361&lt;=6.9),"Trung bình",IF(AND($P361&gt;=7,$P361&lt;=8.4),"Khá",IF(AND($P361&gt;=8.5,$P361&lt;=10),"Giỏi","")))))</f>
        <v>Trung bình</v>
      </c>
      <c r="S361" s="30" t="str">
        <f>IF(OR($G361=0,$H361=0,$I361=0,$J361=0),"Không đủ ĐKDT",IF(AND(O361=0,P361&gt;=4),"Không đạt",IF(O361="V", "Vắng", IF(O361="DC", "Đình chỉ thi",IF(O361="H", "Vắng có phép","")))))</f>
        <v/>
      </c>
      <c r="T361" s="31" t="str">
        <f t="array" ref="T361">IFERROR(VLOOKUP($C361&amp;$U361,CHOOSE({1,2},Data!$A$2:$A$5146&amp;Data!$B$2:$B$5146,Data!$C$2:$C$5146),2,0),"")</f>
        <v>803-A2</v>
      </c>
      <c r="U361" s="72" t="s">
        <v>737</v>
      </c>
      <c r="V361" s="3" t="str">
        <f>IFERROR(LEFT($U361,LEN($U361)-3),"")</f>
        <v>ELE1319</v>
      </c>
      <c r="W361" s="3" t="str">
        <f>IFERROR(RIGHT($U361,2),"")</f>
        <v>02</v>
      </c>
      <c r="X361" s="53" t="str">
        <f>IF(S361="Không đủ ĐKDT","Học lại",IF(S361="Đình chỉ thi","Học lại",IF(AND(MID(F361,2,2)&lt;"12",S361="Vắng"),"Thi lại",IF(S361="Vắng có phép", "Thi lại",IF(AND((MID(F361,2,2)&lt;"12"),P361&lt;4.5),"Thi lại",IF(AND((MID(F361,2,2)&lt;"19"),P361&lt;4),"Học lại",IF(AND((MID(F361,2,2)&gt;"18"),P361&lt;4),"Thi lại",IF(AND(MID(F361,2,2)&gt;"18",O361=0),"Thi lại",IF(AND((MID(F361,2,2)&lt;"12"),O361=0),"Thi lại",IF(AND((MID(F361,2,2)&lt;"19"),(MID(F361,2,2)&gt;"11"),O361=0),"Học lại","Đạt"))))))))))</f>
        <v>Đạt</v>
      </c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</row>
    <row r="362" spans="1:39" ht="16.5" customHeight="1">
      <c r="A362" s="1">
        <v>353</v>
      </c>
      <c r="B362" s="21">
        <f>IF(LEN(C362=0),SUBTOTAL(3,$C$10:C362),"")</f>
        <v>353</v>
      </c>
      <c r="C362" s="22" t="s">
        <v>1859</v>
      </c>
      <c r="D362" s="23" t="s">
        <v>3767</v>
      </c>
      <c r="E362" s="24" t="s">
        <v>3367</v>
      </c>
      <c r="F362" s="22" t="s">
        <v>3425</v>
      </c>
      <c r="G362" s="25" t="s">
        <v>27</v>
      </c>
      <c r="H362" s="25">
        <v>6</v>
      </c>
      <c r="I362" s="25" t="s">
        <v>27</v>
      </c>
      <c r="J362" s="25">
        <v>9</v>
      </c>
      <c r="K362" s="32"/>
      <c r="L362" s="32"/>
      <c r="M362" s="32"/>
      <c r="N362" s="90"/>
      <c r="O362" s="51">
        <v>4.5</v>
      </c>
      <c r="P362" s="27">
        <f>IF(O362="H","I",IF(OR(O362="DC",O362="C",O362="V"),0,ROUND(SUMPRODUCT(G362:O362,$G$9:$O$9)/100,1)))</f>
        <v>5.3</v>
      </c>
      <c r="Q362" s="28" t="str">
        <f>IF(AND($P362&gt;=9,$P362&lt;=10),"A+","")&amp;IF(AND($P362&gt;=8.5,$P362&lt;=8.9),"A","")&amp;IF(AND($P362&gt;=8,$P362&lt;=8.4),"B+","")&amp;IF(AND($P362&gt;=7,$P362&lt;=7.9),"B","")&amp;IF(AND($P362&gt;=6.5,$P362&lt;=6.9),"C+","")&amp;IF(AND($P362&gt;=5.5,$P362&lt;=6.4),"C","")&amp;IF(AND($P362&gt;=5,$P362&lt;=5.4),"D+","")&amp;IF(AND($P362&gt;=4,$P362&lt;=4.9),"D","")&amp;IF(AND($P362&lt;4),"F","")</f>
        <v>D+</v>
      </c>
      <c r="R362" s="29" t="str">
        <f>IF($P362&lt;4,"Kém",IF(AND($P362&gt;=4,$P362&lt;=5.4),"Trung bình yếu",IF(AND($P362&gt;=5.5,$P362&lt;=6.9),"Trung bình",IF(AND($P362&gt;=7,$P362&lt;=8.4),"Khá",IF(AND($P362&gt;=8.5,$P362&lt;=10),"Giỏi","")))))</f>
        <v>Trung bình yếu</v>
      </c>
      <c r="S362" s="30" t="str">
        <f>IF(OR($G362=0,$H362=0,$I362=0,$J362=0),"Không đủ ĐKDT",IF(AND(O362=0,P362&gt;=4),"Không đạt",IF(O362="V", "Vắng", IF(O362="DC", "Đình chỉ thi",IF(O362="H", "Vắng có phép","")))))</f>
        <v/>
      </c>
      <c r="T362" s="31" t="str">
        <f t="array" ref="T362">IFERROR(VLOOKUP($C362&amp;$U362,CHOOSE({1,2},Data!$A$2:$A$5146&amp;Data!$B$2:$B$5146,Data!$C$2:$C$5146),2,0),"")</f>
        <v>203-A2</v>
      </c>
      <c r="U362" s="72" t="s">
        <v>3278</v>
      </c>
      <c r="V362" s="3" t="str">
        <f>IFERROR(LEFT($U362,LEN($U362)-3),"")</f>
        <v>ELE1319</v>
      </c>
      <c r="W362" s="3" t="str">
        <f>IFERROR(RIGHT($U362,2),"")</f>
        <v>05</v>
      </c>
      <c r="X362" s="53" t="str">
        <f>IF(S362="Không đủ ĐKDT","Học lại",IF(S362="Đình chỉ thi","Học lại",IF(AND(MID(F362,2,2)&lt;"12",S362="Vắng"),"Thi lại",IF(S362="Vắng có phép", "Thi lại",IF(AND((MID(F362,2,2)&lt;"12"),P362&lt;4.5),"Thi lại",IF(AND((MID(F362,2,2)&lt;"19"),P362&lt;4),"Học lại",IF(AND((MID(F362,2,2)&gt;"18"),P362&lt;4),"Thi lại",IF(AND(MID(F362,2,2)&gt;"18",O362=0),"Thi lại",IF(AND((MID(F362,2,2)&lt;"12"),O362=0),"Thi lại",IF(AND((MID(F362,2,2)&lt;"19"),(MID(F362,2,2)&gt;"11"),O362=0),"Học lại","Đạt"))))))))))</f>
        <v>Đạt</v>
      </c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</row>
    <row r="363" spans="1:39" ht="16.5" customHeight="1">
      <c r="A363" s="1">
        <v>354</v>
      </c>
      <c r="B363" s="21">
        <f>IF(LEN(C363=0),SUBTOTAL(3,$C$10:C363),"")</f>
        <v>354</v>
      </c>
      <c r="C363" s="22" t="s">
        <v>1969</v>
      </c>
      <c r="D363" s="23" t="s">
        <v>3768</v>
      </c>
      <c r="E363" s="24" t="s">
        <v>3367</v>
      </c>
      <c r="F363" s="22" t="s">
        <v>3381</v>
      </c>
      <c r="G363" s="25" t="s">
        <v>27</v>
      </c>
      <c r="H363" s="25">
        <v>10</v>
      </c>
      <c r="I363" s="25" t="s">
        <v>27</v>
      </c>
      <c r="J363" s="25">
        <v>10</v>
      </c>
      <c r="K363" s="32"/>
      <c r="L363" s="32"/>
      <c r="M363" s="32"/>
      <c r="N363" s="90"/>
      <c r="O363" s="51">
        <v>9.5</v>
      </c>
      <c r="P363" s="27">
        <f>IF(O363="H","I",IF(OR(O363="DC",O363="C",O363="V"),0,ROUND(SUMPRODUCT(G363:O363,$G$9:$O$9)/100,1)))</f>
        <v>9.6999999999999993</v>
      </c>
      <c r="Q363" s="28" t="str">
        <f>IF(AND($P363&gt;=9,$P363&lt;=10),"A+","")&amp;IF(AND($P363&gt;=8.5,$P363&lt;=8.9),"A","")&amp;IF(AND($P363&gt;=8,$P363&lt;=8.4),"B+","")&amp;IF(AND($P363&gt;=7,$P363&lt;=7.9),"B","")&amp;IF(AND($P363&gt;=6.5,$P363&lt;=6.9),"C+","")&amp;IF(AND($P363&gt;=5.5,$P363&lt;=6.4),"C","")&amp;IF(AND($P363&gt;=5,$P363&lt;=5.4),"D+","")&amp;IF(AND($P363&gt;=4,$P363&lt;=4.9),"D","")&amp;IF(AND($P363&lt;4),"F","")</f>
        <v>A+</v>
      </c>
      <c r="R363" s="29" t="str">
        <f>IF($P363&lt;4,"Kém",IF(AND($P363&gt;=4,$P363&lt;=5.4),"Trung bình yếu",IF(AND($P363&gt;=5.5,$P363&lt;=6.9),"Trung bình",IF(AND($P363&gt;=7,$P363&lt;=8.4),"Khá",IF(AND($P363&gt;=8.5,$P363&lt;=10),"Giỏi","")))))</f>
        <v>Giỏi</v>
      </c>
      <c r="S363" s="30" t="str">
        <f>IF(OR($G363=0,$H363=0,$I363=0,$J363=0),"Không đủ ĐKDT",IF(AND(O363=0,P363&gt;=4),"Không đạt",IF(O363="V", "Vắng", IF(O363="DC", "Đình chỉ thi",IF(O363="H", "Vắng có phép","")))))</f>
        <v/>
      </c>
      <c r="T363" s="31" t="str">
        <f t="array" ref="T363">IFERROR(VLOOKUP($C363&amp;$U363,CHOOSE({1,2},Data!$A$2:$A$5146&amp;Data!$B$2:$B$5146,Data!$C$2:$C$5146),2,0),"")</f>
        <v>203-A2</v>
      </c>
      <c r="U363" s="72" t="s">
        <v>3278</v>
      </c>
      <c r="V363" s="3" t="str">
        <f>IFERROR(LEFT($U363,LEN($U363)-3),"")</f>
        <v>ELE1319</v>
      </c>
      <c r="W363" s="3" t="str">
        <f>IFERROR(RIGHT($U363,2),"")</f>
        <v>05</v>
      </c>
      <c r="X363" s="53" t="str">
        <f>IF(S363="Không đủ ĐKDT","Học lại",IF(S363="Đình chỉ thi","Học lại",IF(AND(MID(F363,2,2)&lt;"12",S363="Vắng"),"Thi lại",IF(S363="Vắng có phép", "Thi lại",IF(AND((MID(F363,2,2)&lt;"12"),P363&lt;4.5),"Thi lại",IF(AND((MID(F363,2,2)&lt;"19"),P363&lt;4),"Học lại",IF(AND((MID(F363,2,2)&gt;"18"),P363&lt;4),"Thi lại",IF(AND(MID(F363,2,2)&gt;"18",O363=0),"Thi lại",IF(AND((MID(F363,2,2)&lt;"12"),O363=0),"Thi lại",IF(AND((MID(F363,2,2)&lt;"19"),(MID(F363,2,2)&gt;"11"),O363=0),"Học lại","Đạt"))))))))))</f>
        <v>Đạt</v>
      </c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</row>
    <row r="364" spans="1:39" ht="16.5" customHeight="1">
      <c r="A364" s="1">
        <v>355</v>
      </c>
      <c r="B364" s="21">
        <f>IF(LEN(C364=0),SUBTOTAL(3,$C$10:C364),"")</f>
        <v>355</v>
      </c>
      <c r="C364" s="22" t="s">
        <v>376</v>
      </c>
      <c r="D364" s="23" t="s">
        <v>3769</v>
      </c>
      <c r="E364" s="24" t="s">
        <v>3367</v>
      </c>
      <c r="F364" s="22" t="s">
        <v>3455</v>
      </c>
      <c r="G364" s="25" t="s">
        <v>27</v>
      </c>
      <c r="H364" s="25">
        <v>6.5</v>
      </c>
      <c r="I364" s="25" t="s">
        <v>27</v>
      </c>
      <c r="J364" s="25">
        <v>9</v>
      </c>
      <c r="K364" s="32"/>
      <c r="L364" s="32"/>
      <c r="M364" s="32"/>
      <c r="N364" s="90"/>
      <c r="O364" s="51">
        <v>6</v>
      </c>
      <c r="P364" s="27">
        <f>IF(O364="H","I",IF(OR(O364="DC",O364="C",O364="V"),0,ROUND(SUMPRODUCT(G364:O364,$G$9:$O$9)/100,1)))</f>
        <v>6.4</v>
      </c>
      <c r="Q364" s="28" t="str">
        <f>IF(AND($P364&gt;=9,$P364&lt;=10),"A+","")&amp;IF(AND($P364&gt;=8.5,$P364&lt;=8.9),"A","")&amp;IF(AND($P364&gt;=8,$P364&lt;=8.4),"B+","")&amp;IF(AND($P364&gt;=7,$P364&lt;=7.9),"B","")&amp;IF(AND($P364&gt;=6.5,$P364&lt;=6.9),"C+","")&amp;IF(AND($P364&gt;=5.5,$P364&lt;=6.4),"C","")&amp;IF(AND($P364&gt;=5,$P364&lt;=5.4),"D+","")&amp;IF(AND($P364&gt;=4,$P364&lt;=4.9),"D","")&amp;IF(AND($P364&lt;4),"F","")</f>
        <v>C</v>
      </c>
      <c r="R364" s="29" t="str">
        <f>IF($P364&lt;4,"Kém",IF(AND($P364&gt;=4,$P364&lt;=5.4),"Trung bình yếu",IF(AND($P364&gt;=5.5,$P364&lt;=6.9),"Trung bình",IF(AND($P364&gt;=7,$P364&lt;=8.4),"Khá",IF(AND($P364&gt;=8.5,$P364&lt;=10),"Giỏi","")))))</f>
        <v>Trung bình</v>
      </c>
      <c r="S364" s="30" t="str">
        <f>IF(OR($G364=0,$H364=0,$I364=0,$J364=0),"Không đủ ĐKDT",IF(AND(O364=0,P364&gt;=4),"Không đạt",IF(O364="V", "Vắng", IF(O364="DC", "Đình chỉ thi",IF(O364="H", "Vắng có phép","")))))</f>
        <v/>
      </c>
      <c r="T364" s="31" t="str">
        <f t="array" ref="T364">IFERROR(VLOOKUP($C364&amp;$U364,CHOOSE({1,2},Data!$A$2:$A$5146&amp;Data!$B$2:$B$5146,Data!$C$2:$C$5146),2,0),"")</f>
        <v>203-A2</v>
      </c>
      <c r="U364" s="72" t="s">
        <v>3278</v>
      </c>
      <c r="V364" s="3" t="str">
        <f>IFERROR(LEFT($U364,LEN($U364)-3),"")</f>
        <v>ELE1319</v>
      </c>
      <c r="W364" s="3" t="str">
        <f>IFERROR(RIGHT($U364,2),"")</f>
        <v>05</v>
      </c>
      <c r="X364" s="53" t="str">
        <f>IF(S364="Không đủ ĐKDT","Học lại",IF(S364="Đình chỉ thi","Học lại",IF(AND(MID(F364,2,2)&lt;"12",S364="Vắng"),"Thi lại",IF(S364="Vắng có phép", "Thi lại",IF(AND((MID(F364,2,2)&lt;"12"),P364&lt;4.5),"Thi lại",IF(AND((MID(F364,2,2)&lt;"19"),P364&lt;4),"Học lại",IF(AND((MID(F364,2,2)&gt;"18"),P364&lt;4),"Thi lại",IF(AND(MID(F364,2,2)&gt;"18",O364=0),"Thi lại",IF(AND((MID(F364,2,2)&lt;"12"),O364=0),"Thi lại",IF(AND((MID(F364,2,2)&lt;"19"),(MID(F364,2,2)&gt;"11"),O364=0),"Học lại","Đạt"))))))))))</f>
        <v>Đạt</v>
      </c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</row>
    <row r="365" spans="1:39" ht="16.5" customHeight="1">
      <c r="A365" s="1">
        <v>356</v>
      </c>
      <c r="B365" s="21">
        <f>IF(LEN(C365=0),SUBTOTAL(3,$C$10:C365),"")</f>
        <v>356</v>
      </c>
      <c r="C365" s="22" t="s">
        <v>2683</v>
      </c>
      <c r="D365" s="23" t="s">
        <v>3770</v>
      </c>
      <c r="E365" s="24" t="s">
        <v>3367</v>
      </c>
      <c r="F365" s="22" t="s">
        <v>3368</v>
      </c>
      <c r="G365" s="25" t="s">
        <v>27</v>
      </c>
      <c r="H365" s="25">
        <v>8</v>
      </c>
      <c r="I365" s="25" t="s">
        <v>27</v>
      </c>
      <c r="J365" s="25">
        <v>9.5</v>
      </c>
      <c r="K365" s="32"/>
      <c r="L365" s="32"/>
      <c r="M365" s="32"/>
      <c r="N365" s="90"/>
      <c r="O365" s="51">
        <v>9</v>
      </c>
      <c r="P365" s="27">
        <f>IF(O365="H","I",IF(OR(O365="DC",O365="C",O365="V"),0,ROUND(SUMPRODUCT(G365:O365,$G$9:$O$9)/100,1)))</f>
        <v>8.9</v>
      </c>
      <c r="Q365" s="28" t="str">
        <f>IF(AND($P365&gt;=9,$P365&lt;=10),"A+","")&amp;IF(AND($P365&gt;=8.5,$P365&lt;=8.9),"A","")&amp;IF(AND($P365&gt;=8,$P365&lt;=8.4),"B+","")&amp;IF(AND($P365&gt;=7,$P365&lt;=7.9),"B","")&amp;IF(AND($P365&gt;=6.5,$P365&lt;=6.9),"C+","")&amp;IF(AND($P365&gt;=5.5,$P365&lt;=6.4),"C","")&amp;IF(AND($P365&gt;=5,$P365&lt;=5.4),"D+","")&amp;IF(AND($P365&gt;=4,$P365&lt;=4.9),"D","")&amp;IF(AND($P365&lt;4),"F","")</f>
        <v>A</v>
      </c>
      <c r="R365" s="29" t="str">
        <f>IF($P365&lt;4,"Kém",IF(AND($P365&gt;=4,$P365&lt;=5.4),"Trung bình yếu",IF(AND($P365&gt;=5.5,$P365&lt;=6.9),"Trung bình",IF(AND($P365&gt;=7,$P365&lt;=8.4),"Khá",IF(AND($P365&gt;=8.5,$P365&lt;=10),"Giỏi","")))))</f>
        <v>Giỏi</v>
      </c>
      <c r="S365" s="30" t="str">
        <f>IF(OR($G365=0,$H365=0,$I365=0,$J365=0),"Không đủ ĐKDT",IF(AND(O365=0,P365&gt;=4),"Không đạt",IF(O365="V", "Vắng", IF(O365="DC", "Đình chỉ thi",IF(O365="H", "Vắng có phép","")))))</f>
        <v/>
      </c>
      <c r="T365" s="31" t="str">
        <f t="array" ref="T365">IFERROR(VLOOKUP($C365&amp;$U365,CHOOSE({1,2},Data!$A$2:$A$5146&amp;Data!$B$2:$B$5146,Data!$C$2:$C$5146),2,0),"")</f>
        <v>203-A2</v>
      </c>
      <c r="U365" s="72" t="s">
        <v>3278</v>
      </c>
      <c r="V365" s="3" t="str">
        <f>IFERROR(LEFT($U365,LEN($U365)-3),"")</f>
        <v>ELE1319</v>
      </c>
      <c r="W365" s="3" t="str">
        <f>IFERROR(RIGHT($U365,2),"")</f>
        <v>05</v>
      </c>
      <c r="X365" s="53" t="str">
        <f>IF(S365="Không đủ ĐKDT","Học lại",IF(S365="Đình chỉ thi","Học lại",IF(AND(MID(F365,2,2)&lt;"12",S365="Vắng"),"Thi lại",IF(S365="Vắng có phép", "Thi lại",IF(AND((MID(F365,2,2)&lt;"12"),P365&lt;4.5),"Thi lại",IF(AND((MID(F365,2,2)&lt;"19"),P365&lt;4),"Học lại",IF(AND((MID(F365,2,2)&gt;"18"),P365&lt;4),"Thi lại",IF(AND(MID(F365,2,2)&gt;"18",O365=0),"Thi lại",IF(AND((MID(F365,2,2)&lt;"12"),O365=0),"Thi lại",IF(AND((MID(F365,2,2)&lt;"19"),(MID(F365,2,2)&gt;"11"),O365=0),"Học lại","Đạt"))))))))))</f>
        <v>Đạt</v>
      </c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</row>
    <row r="366" spans="1:39" ht="16.5" customHeight="1">
      <c r="A366" s="1">
        <v>357</v>
      </c>
      <c r="B366" s="21">
        <f>IF(LEN(C366=0),SUBTOTAL(3,$C$10:C366),"")</f>
        <v>357</v>
      </c>
      <c r="C366" s="22" t="s">
        <v>1970</v>
      </c>
      <c r="D366" s="23" t="s">
        <v>3415</v>
      </c>
      <c r="E366" s="24" t="s">
        <v>3367</v>
      </c>
      <c r="F366" s="22" t="s">
        <v>3425</v>
      </c>
      <c r="G366" s="25" t="s">
        <v>27</v>
      </c>
      <c r="H366" s="25">
        <v>2</v>
      </c>
      <c r="I366" s="25" t="s">
        <v>27</v>
      </c>
      <c r="J366" s="25">
        <v>7</v>
      </c>
      <c r="K366" s="32"/>
      <c r="L366" s="32"/>
      <c r="M366" s="32"/>
      <c r="N366" s="90"/>
      <c r="O366" s="51">
        <v>4</v>
      </c>
      <c r="P366" s="27">
        <f>IF(O366="H","I",IF(OR(O366="DC",O366="C",O366="V"),0,ROUND(SUMPRODUCT(G366:O366,$G$9:$O$9)/100,1)))</f>
        <v>3.9</v>
      </c>
      <c r="Q366" s="28" t="str">
        <f>IF(AND($P366&gt;=9,$P366&lt;=10),"A+","")&amp;IF(AND($P366&gt;=8.5,$P366&lt;=8.9),"A","")&amp;IF(AND($P366&gt;=8,$P366&lt;=8.4),"B+","")&amp;IF(AND($P366&gt;=7,$P366&lt;=7.9),"B","")&amp;IF(AND($P366&gt;=6.5,$P366&lt;=6.9),"C+","")&amp;IF(AND($P366&gt;=5.5,$P366&lt;=6.4),"C","")&amp;IF(AND($P366&gt;=5,$P366&lt;=5.4),"D+","")&amp;IF(AND($P366&gt;=4,$P366&lt;=4.9),"D","")&amp;IF(AND($P366&lt;4),"F","")</f>
        <v>F</v>
      </c>
      <c r="R366" s="29" t="str">
        <f>IF($P366&lt;4,"Kém",IF(AND($P366&gt;=4,$P366&lt;=5.4),"Trung bình yếu",IF(AND($P366&gt;=5.5,$P366&lt;=6.9),"Trung bình",IF(AND($P366&gt;=7,$P366&lt;=8.4),"Khá",IF(AND($P366&gt;=8.5,$P366&lt;=10),"Giỏi","")))))</f>
        <v>Kém</v>
      </c>
      <c r="S366" s="30" t="str">
        <f>IF(OR($G366=0,$H366=0,$I366=0,$J366=0),"Không đủ ĐKDT",IF(AND(O366=0,P366&gt;=4),"Không đạt",IF(O366="V", "Vắng", IF(O366="DC", "Đình chỉ thi",IF(O366="H", "Vắng có phép","")))))</f>
        <v/>
      </c>
      <c r="T366" s="31" t="str">
        <f t="array" ref="T366">IFERROR(VLOOKUP($C366&amp;$U366,CHOOSE({1,2},Data!$A$2:$A$5146&amp;Data!$B$2:$B$5146,Data!$C$2:$C$5146),2,0),"")</f>
        <v>203-A2</v>
      </c>
      <c r="U366" s="72" t="s">
        <v>3278</v>
      </c>
      <c r="V366" s="3" t="str">
        <f>IFERROR(LEFT($U366,LEN($U366)-3),"")</f>
        <v>ELE1319</v>
      </c>
      <c r="W366" s="3" t="str">
        <f>IFERROR(RIGHT($U366,2),"")</f>
        <v>05</v>
      </c>
      <c r="X366" s="53" t="str">
        <f>IF(S366="Không đủ ĐKDT","Học lại",IF(S366="Đình chỉ thi","Học lại",IF(AND(MID(F366,2,2)&lt;"12",S366="Vắng"),"Thi lại",IF(S366="Vắng có phép", "Thi lại",IF(AND((MID(F366,2,2)&lt;"12"),P366&lt;4.5),"Thi lại",IF(AND((MID(F366,2,2)&lt;"19"),P366&lt;4),"Học lại",IF(AND((MID(F366,2,2)&gt;"18"),P366&lt;4),"Thi lại",IF(AND(MID(F366,2,2)&gt;"18",O366=0),"Thi lại",IF(AND((MID(F366,2,2)&lt;"12"),O366=0),"Thi lại",IF(AND((MID(F366,2,2)&lt;"19"),(MID(F366,2,2)&gt;"11"),O366=0),"Học lại","Đạt"))))))))))</f>
        <v>Học lại</v>
      </c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</row>
    <row r="367" spans="1:39" ht="16.5" customHeight="1">
      <c r="A367" s="1">
        <v>358</v>
      </c>
      <c r="B367" s="21">
        <f>IF(LEN(C367=0),SUBTOTAL(3,$C$10:C367),"")</f>
        <v>358</v>
      </c>
      <c r="C367" s="22" t="s">
        <v>2112</v>
      </c>
      <c r="D367" s="23" t="s">
        <v>3441</v>
      </c>
      <c r="E367" s="24" t="s">
        <v>3367</v>
      </c>
      <c r="F367" s="22" t="s">
        <v>3398</v>
      </c>
      <c r="G367" s="25" t="s">
        <v>27</v>
      </c>
      <c r="H367" s="25">
        <v>3.5</v>
      </c>
      <c r="I367" s="25" t="s">
        <v>27</v>
      </c>
      <c r="J367" s="25">
        <v>8</v>
      </c>
      <c r="K367" s="32"/>
      <c r="L367" s="32"/>
      <c r="M367" s="32"/>
      <c r="N367" s="90"/>
      <c r="O367" s="51">
        <v>2</v>
      </c>
      <c r="P367" s="27">
        <f>IF(O367="H","I",IF(OR(O367="DC",O367="C",O367="V"),0,ROUND(SUMPRODUCT(G367:O367,$G$9:$O$9)/100,1)))</f>
        <v>2.9</v>
      </c>
      <c r="Q367" s="28" t="str">
        <f>IF(AND($P367&gt;=9,$P367&lt;=10),"A+","")&amp;IF(AND($P367&gt;=8.5,$P367&lt;=8.9),"A","")&amp;IF(AND($P367&gt;=8,$P367&lt;=8.4),"B+","")&amp;IF(AND($P367&gt;=7,$P367&lt;=7.9),"B","")&amp;IF(AND($P367&gt;=6.5,$P367&lt;=6.9),"C+","")&amp;IF(AND($P367&gt;=5.5,$P367&lt;=6.4),"C","")&amp;IF(AND($P367&gt;=5,$P367&lt;=5.4),"D+","")&amp;IF(AND($P367&gt;=4,$P367&lt;=4.9),"D","")&amp;IF(AND($P367&lt;4),"F","")</f>
        <v>F</v>
      </c>
      <c r="R367" s="29" t="str">
        <f>IF($P367&lt;4,"Kém",IF(AND($P367&gt;=4,$P367&lt;=5.4),"Trung bình yếu",IF(AND($P367&gt;=5.5,$P367&lt;=6.9),"Trung bình",IF(AND($P367&gt;=7,$P367&lt;=8.4),"Khá",IF(AND($P367&gt;=8.5,$P367&lt;=10),"Giỏi","")))))</f>
        <v>Kém</v>
      </c>
      <c r="S367" s="30" t="str">
        <f>IF(OR($G367=0,$H367=0,$I367=0,$J367=0),"Không đủ ĐKDT",IF(AND(O367=0,P367&gt;=4),"Không đạt",IF(O367="V", "Vắng", IF(O367="DC", "Đình chỉ thi",IF(O367="H", "Vắng có phép","")))))</f>
        <v/>
      </c>
      <c r="T367" s="31" t="str">
        <f t="array" ref="T367">IFERROR(VLOOKUP($C367&amp;$U367,CHOOSE({1,2},Data!$A$2:$A$5146&amp;Data!$B$2:$B$5146,Data!$C$2:$C$5146),2,0),"")</f>
        <v>203-A2</v>
      </c>
      <c r="U367" s="72" t="s">
        <v>3278</v>
      </c>
      <c r="V367" s="3" t="str">
        <f>IFERROR(LEFT($U367,LEN($U367)-3),"")</f>
        <v>ELE1319</v>
      </c>
      <c r="W367" s="3" t="str">
        <f>IFERROR(RIGHT($U367,2),"")</f>
        <v>05</v>
      </c>
      <c r="X367" s="53" t="str">
        <f>IF(S367="Không đủ ĐKDT","Học lại",IF(S367="Đình chỉ thi","Học lại",IF(AND(MID(F367,2,2)&lt;"12",S367="Vắng"),"Thi lại",IF(S367="Vắng có phép", "Thi lại",IF(AND((MID(F367,2,2)&lt;"12"),P367&lt;4.5),"Thi lại",IF(AND((MID(F367,2,2)&lt;"19"),P367&lt;4),"Học lại",IF(AND((MID(F367,2,2)&gt;"18"),P367&lt;4),"Thi lại",IF(AND(MID(F367,2,2)&gt;"18",O367=0),"Thi lại",IF(AND((MID(F367,2,2)&lt;"12"),O367=0),"Thi lại",IF(AND((MID(F367,2,2)&lt;"19"),(MID(F367,2,2)&gt;"11"),O367=0),"Học lại","Đạt"))))))))))</f>
        <v>Học lại</v>
      </c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</row>
    <row r="368" spans="1:39" ht="16.5" customHeight="1">
      <c r="A368" s="1">
        <v>359</v>
      </c>
      <c r="B368" s="21">
        <f>IF(LEN(C368=0),SUBTOTAL(3,$C$10:C368),"")</f>
        <v>359</v>
      </c>
      <c r="C368" s="22" t="s">
        <v>377</v>
      </c>
      <c r="D368" s="23" t="s">
        <v>3771</v>
      </c>
      <c r="E368" s="24" t="s">
        <v>3376</v>
      </c>
      <c r="F368" s="22" t="s">
        <v>3398</v>
      </c>
      <c r="G368" s="25" t="s">
        <v>27</v>
      </c>
      <c r="H368" s="25">
        <v>2</v>
      </c>
      <c r="I368" s="25" t="s">
        <v>27</v>
      </c>
      <c r="J368" s="25">
        <v>7</v>
      </c>
      <c r="K368" s="32"/>
      <c r="L368" s="32"/>
      <c r="M368" s="32"/>
      <c r="N368" s="90"/>
      <c r="O368" s="51">
        <v>5</v>
      </c>
      <c r="P368" s="27">
        <f>IF(O368="H","I",IF(OR(O368="DC",O368="C",O368="V"),0,ROUND(SUMPRODUCT(G368:O368,$G$9:$O$9)/100,1)))</f>
        <v>4.5999999999999996</v>
      </c>
      <c r="Q368" s="28" t="str">
        <f>IF(AND($P368&gt;=9,$P368&lt;=10),"A+","")&amp;IF(AND($P368&gt;=8.5,$P368&lt;=8.9),"A","")&amp;IF(AND($P368&gt;=8,$P368&lt;=8.4),"B+","")&amp;IF(AND($P368&gt;=7,$P368&lt;=7.9),"B","")&amp;IF(AND($P368&gt;=6.5,$P368&lt;=6.9),"C+","")&amp;IF(AND($P368&gt;=5.5,$P368&lt;=6.4),"C","")&amp;IF(AND($P368&gt;=5,$P368&lt;=5.4),"D+","")&amp;IF(AND($P368&gt;=4,$P368&lt;=4.9),"D","")&amp;IF(AND($P368&lt;4),"F","")</f>
        <v>D</v>
      </c>
      <c r="R368" s="29" t="str">
        <f>IF($P368&lt;4,"Kém",IF(AND($P368&gt;=4,$P368&lt;=5.4),"Trung bình yếu",IF(AND($P368&gt;=5.5,$P368&lt;=6.9),"Trung bình",IF(AND($P368&gt;=7,$P368&lt;=8.4),"Khá",IF(AND($P368&gt;=8.5,$P368&lt;=10),"Giỏi","")))))</f>
        <v>Trung bình yếu</v>
      </c>
      <c r="S368" s="30" t="str">
        <f>IF(OR($G368=0,$H368=0,$I368=0,$J368=0),"Không đủ ĐKDT",IF(AND(O368=0,P368&gt;=4),"Không đạt",IF(O368="V", "Vắng", IF(O368="DC", "Đình chỉ thi",IF(O368="H", "Vắng có phép","")))))</f>
        <v/>
      </c>
      <c r="T368" s="31" t="str">
        <f t="array" ref="T368">IFERROR(VLOOKUP($C368&amp;$U368,CHOOSE({1,2},Data!$A$2:$A$5146&amp;Data!$B$2:$B$5146,Data!$C$2:$C$5146),2,0),"")</f>
        <v>203-A2</v>
      </c>
      <c r="U368" s="72" t="s">
        <v>3278</v>
      </c>
      <c r="V368" s="3" t="str">
        <f>IFERROR(LEFT($U368,LEN($U368)-3),"")</f>
        <v>ELE1319</v>
      </c>
      <c r="W368" s="3" t="str">
        <f>IFERROR(RIGHT($U368,2),"")</f>
        <v>05</v>
      </c>
      <c r="X368" s="53" t="str">
        <f>IF(S368="Không đủ ĐKDT","Học lại",IF(S368="Đình chỉ thi","Học lại",IF(AND(MID(F368,2,2)&lt;"12",S368="Vắng"),"Thi lại",IF(S368="Vắng có phép", "Thi lại",IF(AND((MID(F368,2,2)&lt;"12"),P368&lt;4.5),"Thi lại",IF(AND((MID(F368,2,2)&lt;"19"),P368&lt;4),"Học lại",IF(AND((MID(F368,2,2)&gt;"18"),P368&lt;4),"Thi lại",IF(AND(MID(F368,2,2)&gt;"18",O368=0),"Thi lại",IF(AND((MID(F368,2,2)&lt;"12"),O368=0),"Thi lại",IF(AND((MID(F368,2,2)&lt;"19"),(MID(F368,2,2)&gt;"11"),O368=0),"Học lại","Đạt"))))))))))</f>
        <v>Đạt</v>
      </c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</row>
    <row r="369" spans="1:39" ht="16.5" customHeight="1">
      <c r="A369" s="1">
        <v>360</v>
      </c>
      <c r="B369" s="21">
        <f>IF(LEN(C369=0),SUBTOTAL(3,$C$10:C369),"")</f>
        <v>360</v>
      </c>
      <c r="C369" s="22" t="s">
        <v>2598</v>
      </c>
      <c r="D369" s="23" t="s">
        <v>3456</v>
      </c>
      <c r="E369" s="24" t="s">
        <v>3378</v>
      </c>
      <c r="F369" s="22" t="s">
        <v>3384</v>
      </c>
      <c r="G369" s="25" t="s">
        <v>27</v>
      </c>
      <c r="H369" s="25">
        <v>3.5</v>
      </c>
      <c r="I369" s="25" t="s">
        <v>27</v>
      </c>
      <c r="J369" s="25">
        <v>8</v>
      </c>
      <c r="K369" s="32"/>
      <c r="L369" s="32"/>
      <c r="M369" s="32"/>
      <c r="N369" s="90"/>
      <c r="O369" s="51">
        <v>5</v>
      </c>
      <c r="P369" s="27">
        <f>IF(O369="H","I",IF(OR(O369="DC",O369="C",O369="V"),0,ROUND(SUMPRODUCT(G369:O369,$G$9:$O$9)/100,1)))</f>
        <v>5</v>
      </c>
      <c r="Q369" s="28" t="str">
        <f>IF(AND($P369&gt;=9,$P369&lt;=10),"A+","")&amp;IF(AND($P369&gt;=8.5,$P369&lt;=8.9),"A","")&amp;IF(AND($P369&gt;=8,$P369&lt;=8.4),"B+","")&amp;IF(AND($P369&gt;=7,$P369&lt;=7.9),"B","")&amp;IF(AND($P369&gt;=6.5,$P369&lt;=6.9),"C+","")&amp;IF(AND($P369&gt;=5.5,$P369&lt;=6.4),"C","")&amp;IF(AND($P369&gt;=5,$P369&lt;=5.4),"D+","")&amp;IF(AND($P369&gt;=4,$P369&lt;=4.9),"D","")&amp;IF(AND($P369&lt;4),"F","")</f>
        <v>D+</v>
      </c>
      <c r="R369" s="29" t="str">
        <f>IF($P369&lt;4,"Kém",IF(AND($P369&gt;=4,$P369&lt;=5.4),"Trung bình yếu",IF(AND($P369&gt;=5.5,$P369&lt;=6.9),"Trung bình",IF(AND($P369&gt;=7,$P369&lt;=8.4),"Khá",IF(AND($P369&gt;=8.5,$P369&lt;=10),"Giỏi","")))))</f>
        <v>Trung bình yếu</v>
      </c>
      <c r="S369" s="30" t="str">
        <f>IF(OR($G369=0,$H369=0,$I369=0,$J369=0),"Không đủ ĐKDT",IF(AND(O369=0,P369&gt;=4),"Không đạt",IF(O369="V", "Vắng", IF(O369="DC", "Đình chỉ thi",IF(O369="H", "Vắng có phép","")))))</f>
        <v/>
      </c>
      <c r="T369" s="31" t="str">
        <f t="array" ref="T369">IFERROR(VLOOKUP($C369&amp;$U369,CHOOSE({1,2},Data!$A$2:$A$5146&amp;Data!$B$2:$B$5146,Data!$C$2:$C$5146),2,0),"")</f>
        <v>203-A2</v>
      </c>
      <c r="U369" s="72" t="s">
        <v>3278</v>
      </c>
      <c r="V369" s="3" t="str">
        <f>IFERROR(LEFT($U369,LEN($U369)-3),"")</f>
        <v>ELE1319</v>
      </c>
      <c r="W369" s="3" t="str">
        <f>IFERROR(RIGHT($U369,2),"")</f>
        <v>05</v>
      </c>
      <c r="X369" s="53" t="str">
        <f>IF(S369="Không đủ ĐKDT","Học lại",IF(S369="Đình chỉ thi","Học lại",IF(AND(MID(F369,2,2)&lt;"12",S369="Vắng"),"Thi lại",IF(S369="Vắng có phép", "Thi lại",IF(AND((MID(F369,2,2)&lt;"12"),P369&lt;4.5),"Thi lại",IF(AND((MID(F369,2,2)&lt;"19"),P369&lt;4),"Học lại",IF(AND((MID(F369,2,2)&gt;"18"),P369&lt;4),"Thi lại",IF(AND(MID(F369,2,2)&gt;"18",O369=0),"Thi lại",IF(AND((MID(F369,2,2)&lt;"12"),O369=0),"Thi lại",IF(AND((MID(F369,2,2)&lt;"19"),(MID(F369,2,2)&gt;"11"),O369=0),"Học lại","Đạt"))))))))))</f>
        <v>Đạt</v>
      </c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</row>
    <row r="370" spans="1:39" ht="16.5" customHeight="1">
      <c r="A370" s="1">
        <v>361</v>
      </c>
      <c r="B370" s="21">
        <f>IF(LEN(C370=0),SUBTOTAL(3,$C$10:C370),"")</f>
        <v>361</v>
      </c>
      <c r="C370" s="22" t="s">
        <v>2648</v>
      </c>
      <c r="D370" s="23" t="s">
        <v>3515</v>
      </c>
      <c r="E370" s="24" t="s">
        <v>3772</v>
      </c>
      <c r="F370" s="22" t="s">
        <v>3407</v>
      </c>
      <c r="G370" s="25" t="s">
        <v>27</v>
      </c>
      <c r="H370" s="25">
        <v>3</v>
      </c>
      <c r="I370" s="25" t="s">
        <v>27</v>
      </c>
      <c r="J370" s="25">
        <v>7.5</v>
      </c>
      <c r="K370" s="32"/>
      <c r="L370" s="32"/>
      <c r="M370" s="32"/>
      <c r="N370" s="90"/>
      <c r="O370" s="51">
        <v>4.5</v>
      </c>
      <c r="P370" s="27">
        <f>IF(O370="H","I",IF(OR(O370="DC",O370="C",O370="V"),0,ROUND(SUMPRODUCT(G370:O370,$G$9:$O$9)/100,1)))</f>
        <v>4.5</v>
      </c>
      <c r="Q370" s="28" t="str">
        <f>IF(AND($P370&gt;=9,$P370&lt;=10),"A+","")&amp;IF(AND($P370&gt;=8.5,$P370&lt;=8.9),"A","")&amp;IF(AND($P370&gt;=8,$P370&lt;=8.4),"B+","")&amp;IF(AND($P370&gt;=7,$P370&lt;=7.9),"B","")&amp;IF(AND($P370&gt;=6.5,$P370&lt;=6.9),"C+","")&amp;IF(AND($P370&gt;=5.5,$P370&lt;=6.4),"C","")&amp;IF(AND($P370&gt;=5,$P370&lt;=5.4),"D+","")&amp;IF(AND($P370&gt;=4,$P370&lt;=4.9),"D","")&amp;IF(AND($P370&lt;4),"F","")</f>
        <v>D</v>
      </c>
      <c r="R370" s="29" t="str">
        <f>IF($P370&lt;4,"Kém",IF(AND($P370&gt;=4,$P370&lt;=5.4),"Trung bình yếu",IF(AND($P370&gt;=5.5,$P370&lt;=6.9),"Trung bình",IF(AND($P370&gt;=7,$P370&lt;=8.4),"Khá",IF(AND($P370&gt;=8.5,$P370&lt;=10),"Giỏi","")))))</f>
        <v>Trung bình yếu</v>
      </c>
      <c r="S370" s="30" t="str">
        <f>IF(OR($G370=0,$H370=0,$I370=0,$J370=0),"Không đủ ĐKDT",IF(AND(O370=0,P370&gt;=4),"Không đạt",IF(O370="V", "Vắng", IF(O370="DC", "Đình chỉ thi",IF(O370="H", "Vắng có phép","")))))</f>
        <v/>
      </c>
      <c r="T370" s="31" t="str">
        <f t="array" ref="T370">IFERROR(VLOOKUP($C370&amp;$U370,CHOOSE({1,2},Data!$A$2:$A$5146&amp;Data!$B$2:$B$5146,Data!$C$2:$C$5146),2,0),"")</f>
        <v>203-A2</v>
      </c>
      <c r="U370" s="72" t="s">
        <v>3278</v>
      </c>
      <c r="V370" s="3" t="str">
        <f>IFERROR(LEFT($U370,LEN($U370)-3),"")</f>
        <v>ELE1319</v>
      </c>
      <c r="W370" s="3" t="str">
        <f>IFERROR(RIGHT($U370,2),"")</f>
        <v>05</v>
      </c>
      <c r="X370" s="53" t="str">
        <f>IF(S370="Không đủ ĐKDT","Học lại",IF(S370="Đình chỉ thi","Học lại",IF(AND(MID(F370,2,2)&lt;"12",S370="Vắng"),"Thi lại",IF(S370="Vắng có phép", "Thi lại",IF(AND((MID(F370,2,2)&lt;"12"),P370&lt;4.5),"Thi lại",IF(AND((MID(F370,2,2)&lt;"19"),P370&lt;4),"Học lại",IF(AND((MID(F370,2,2)&gt;"18"),P370&lt;4),"Thi lại",IF(AND(MID(F370,2,2)&gt;"18",O370=0),"Thi lại",IF(AND((MID(F370,2,2)&lt;"12"),O370=0),"Thi lại",IF(AND((MID(F370,2,2)&lt;"19"),(MID(F370,2,2)&gt;"11"),O370=0),"Học lại","Đạt"))))))))))</f>
        <v>Đạt</v>
      </c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</row>
    <row r="371" spans="1:39" ht="16.5" customHeight="1">
      <c r="A371" s="1">
        <v>362</v>
      </c>
      <c r="B371" s="21">
        <f>IF(LEN(C371=0),SUBTOTAL(3,$C$10:C371),"")</f>
        <v>362</v>
      </c>
      <c r="C371" s="22" t="s">
        <v>2217</v>
      </c>
      <c r="D371" s="23" t="s">
        <v>3773</v>
      </c>
      <c r="E371" s="24" t="s">
        <v>3774</v>
      </c>
      <c r="F371" s="22" t="s">
        <v>3381</v>
      </c>
      <c r="G371" s="25" t="s">
        <v>27</v>
      </c>
      <c r="H371" s="25">
        <v>6</v>
      </c>
      <c r="I371" s="25" t="s">
        <v>27</v>
      </c>
      <c r="J371" s="25">
        <v>9</v>
      </c>
      <c r="K371" s="32"/>
      <c r="L371" s="32"/>
      <c r="M371" s="32"/>
      <c r="N371" s="90"/>
      <c r="O371" s="51">
        <v>9.5</v>
      </c>
      <c r="P371" s="27">
        <f>IF(O371="H","I",IF(OR(O371="DC",O371="C",O371="V"),0,ROUND(SUMPRODUCT(G371:O371,$G$9:$O$9)/100,1)))</f>
        <v>8.8000000000000007</v>
      </c>
      <c r="Q371" s="28" t="str">
        <f>IF(AND($P371&gt;=9,$P371&lt;=10),"A+","")&amp;IF(AND($P371&gt;=8.5,$P371&lt;=8.9),"A","")&amp;IF(AND($P371&gt;=8,$P371&lt;=8.4),"B+","")&amp;IF(AND($P371&gt;=7,$P371&lt;=7.9),"B","")&amp;IF(AND($P371&gt;=6.5,$P371&lt;=6.9),"C+","")&amp;IF(AND($P371&gt;=5.5,$P371&lt;=6.4),"C","")&amp;IF(AND($P371&gt;=5,$P371&lt;=5.4),"D+","")&amp;IF(AND($P371&gt;=4,$P371&lt;=4.9),"D","")&amp;IF(AND($P371&lt;4),"F","")</f>
        <v>A</v>
      </c>
      <c r="R371" s="29" t="str">
        <f>IF($P371&lt;4,"Kém",IF(AND($P371&gt;=4,$P371&lt;=5.4),"Trung bình yếu",IF(AND($P371&gt;=5.5,$P371&lt;=6.9),"Trung bình",IF(AND($P371&gt;=7,$P371&lt;=8.4),"Khá",IF(AND($P371&gt;=8.5,$P371&lt;=10),"Giỏi","")))))</f>
        <v>Giỏi</v>
      </c>
      <c r="S371" s="30" t="str">
        <f>IF(OR($G371=0,$H371=0,$I371=0,$J371=0),"Không đủ ĐKDT",IF(AND(O371=0,P371&gt;=4),"Không đạt",IF(O371="V", "Vắng", IF(O371="DC", "Đình chỉ thi",IF(O371="H", "Vắng có phép","")))))</f>
        <v/>
      </c>
      <c r="T371" s="31" t="str">
        <f t="array" ref="T371">IFERROR(VLOOKUP($C371&amp;$U371,CHOOSE({1,2},Data!$A$2:$A$5146&amp;Data!$B$2:$B$5146,Data!$C$2:$C$5146),2,0),"")</f>
        <v>203-A2</v>
      </c>
      <c r="U371" s="72" t="s">
        <v>3278</v>
      </c>
      <c r="V371" s="3" t="str">
        <f>IFERROR(LEFT($U371,LEN($U371)-3),"")</f>
        <v>ELE1319</v>
      </c>
      <c r="W371" s="3" t="str">
        <f>IFERROR(RIGHT($U371,2),"")</f>
        <v>05</v>
      </c>
      <c r="X371" s="53" t="str">
        <f>IF(S371="Không đủ ĐKDT","Học lại",IF(S371="Đình chỉ thi","Học lại",IF(AND(MID(F371,2,2)&lt;"12",S371="Vắng"),"Thi lại",IF(S371="Vắng có phép", "Thi lại",IF(AND((MID(F371,2,2)&lt;"12"),P371&lt;4.5),"Thi lại",IF(AND((MID(F371,2,2)&lt;"19"),P371&lt;4),"Học lại",IF(AND((MID(F371,2,2)&gt;"18"),P371&lt;4),"Thi lại",IF(AND(MID(F371,2,2)&gt;"18",O371=0),"Thi lại",IF(AND((MID(F371,2,2)&lt;"12"),O371=0),"Thi lại",IF(AND((MID(F371,2,2)&lt;"19"),(MID(F371,2,2)&gt;"11"),O371=0),"Học lại","Đạt"))))))))))</f>
        <v>Đạt</v>
      </c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</row>
    <row r="372" spans="1:39" ht="16.5" customHeight="1">
      <c r="A372" s="1">
        <v>363</v>
      </c>
      <c r="B372" s="21">
        <f>IF(LEN(C372=0),SUBTOTAL(3,$C$10:C372),"")</f>
        <v>363</v>
      </c>
      <c r="C372" s="22" t="s">
        <v>2987</v>
      </c>
      <c r="D372" s="23" t="s">
        <v>3379</v>
      </c>
      <c r="E372" s="24" t="s">
        <v>3486</v>
      </c>
      <c r="F372" s="22" t="s">
        <v>3407</v>
      </c>
      <c r="G372" s="25" t="s">
        <v>27</v>
      </c>
      <c r="H372" s="25">
        <v>3</v>
      </c>
      <c r="I372" s="25" t="s">
        <v>27</v>
      </c>
      <c r="J372" s="25">
        <v>8</v>
      </c>
      <c r="K372" s="32"/>
      <c r="L372" s="32"/>
      <c r="M372" s="32"/>
      <c r="N372" s="90"/>
      <c r="O372" s="51">
        <v>5</v>
      </c>
      <c r="P372" s="27">
        <f>IF(O372="H","I",IF(OR(O372="DC",O372="C",O372="V"),0,ROUND(SUMPRODUCT(G372:O372,$G$9:$O$9)/100,1)))</f>
        <v>4.9000000000000004</v>
      </c>
      <c r="Q372" s="28" t="str">
        <f>IF(AND($P372&gt;=9,$P372&lt;=10),"A+","")&amp;IF(AND($P372&gt;=8.5,$P372&lt;=8.9),"A","")&amp;IF(AND($P372&gt;=8,$P372&lt;=8.4),"B+","")&amp;IF(AND($P372&gt;=7,$P372&lt;=7.9),"B","")&amp;IF(AND($P372&gt;=6.5,$P372&lt;=6.9),"C+","")&amp;IF(AND($P372&gt;=5.5,$P372&lt;=6.4),"C","")&amp;IF(AND($P372&gt;=5,$P372&lt;=5.4),"D+","")&amp;IF(AND($P372&gt;=4,$P372&lt;=4.9),"D","")&amp;IF(AND($P372&lt;4),"F","")</f>
        <v>D</v>
      </c>
      <c r="R372" s="29" t="str">
        <f>IF($P372&lt;4,"Kém",IF(AND($P372&gt;=4,$P372&lt;=5.4),"Trung bình yếu",IF(AND($P372&gt;=5.5,$P372&lt;=6.9),"Trung bình",IF(AND($P372&gt;=7,$P372&lt;=8.4),"Khá",IF(AND($P372&gt;=8.5,$P372&lt;=10),"Giỏi","")))))</f>
        <v>Trung bình yếu</v>
      </c>
      <c r="S372" s="30" t="str">
        <f>IF(OR($G372=0,$H372=0,$I372=0,$J372=0),"Không đủ ĐKDT",IF(AND(O372=0,P372&gt;=4),"Không đạt",IF(O372="V", "Vắng", IF(O372="DC", "Đình chỉ thi",IF(O372="H", "Vắng có phép","")))))</f>
        <v/>
      </c>
      <c r="T372" s="31" t="str">
        <f t="array" ref="T372">IFERROR(VLOOKUP($C372&amp;$U372,CHOOSE({1,2},Data!$A$2:$A$5146&amp;Data!$B$2:$B$5146,Data!$C$2:$C$5146),2,0),"")</f>
        <v>203-A2</v>
      </c>
      <c r="U372" s="72" t="s">
        <v>3278</v>
      </c>
      <c r="V372" s="3" t="str">
        <f>IFERROR(LEFT($U372,LEN($U372)-3),"")</f>
        <v>ELE1319</v>
      </c>
      <c r="W372" s="3" t="str">
        <f>IFERROR(RIGHT($U372,2),"")</f>
        <v>05</v>
      </c>
      <c r="X372" s="53" t="str">
        <f>IF(S372="Không đủ ĐKDT","Học lại",IF(S372="Đình chỉ thi","Học lại",IF(AND(MID(F372,2,2)&lt;"12",S372="Vắng"),"Thi lại",IF(S372="Vắng có phép", "Thi lại",IF(AND((MID(F372,2,2)&lt;"12"),P372&lt;4.5),"Thi lại",IF(AND((MID(F372,2,2)&lt;"19"),P372&lt;4),"Học lại",IF(AND((MID(F372,2,2)&gt;"18"),P372&lt;4),"Thi lại",IF(AND(MID(F372,2,2)&gt;"18",O372=0),"Thi lại",IF(AND((MID(F372,2,2)&lt;"12"),O372=0),"Thi lại",IF(AND((MID(F372,2,2)&lt;"19"),(MID(F372,2,2)&gt;"11"),O372=0),"Học lại","Đạt"))))))))))</f>
        <v>Đạt</v>
      </c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</row>
    <row r="373" spans="1:39" ht="16.5" customHeight="1">
      <c r="A373" s="1">
        <v>364</v>
      </c>
      <c r="B373" s="21">
        <f>IF(LEN(C373=0),SUBTOTAL(3,$C$10:C373),"")</f>
        <v>364</v>
      </c>
      <c r="C373" s="22" t="s">
        <v>619</v>
      </c>
      <c r="D373" s="23" t="s">
        <v>3775</v>
      </c>
      <c r="E373" s="24" t="s">
        <v>3653</v>
      </c>
      <c r="F373" s="22" t="s">
        <v>3670</v>
      </c>
      <c r="G373" s="25" t="s">
        <v>27</v>
      </c>
      <c r="H373" s="25">
        <v>2.5</v>
      </c>
      <c r="I373" s="25" t="s">
        <v>27</v>
      </c>
      <c r="J373" s="25">
        <v>7.5</v>
      </c>
      <c r="K373" s="32"/>
      <c r="L373" s="32"/>
      <c r="M373" s="32"/>
      <c r="N373" s="90"/>
      <c r="O373" s="51">
        <v>4</v>
      </c>
      <c r="P373" s="27">
        <f>IF(O373="H","I",IF(OR(O373="DC",O373="C",O373="V"),0,ROUND(SUMPRODUCT(G373:O373,$G$9:$O$9)/100,1)))</f>
        <v>4.0999999999999996</v>
      </c>
      <c r="Q373" s="28" t="str">
        <f>IF(AND($P373&gt;=9,$P373&lt;=10),"A+","")&amp;IF(AND($P373&gt;=8.5,$P373&lt;=8.9),"A","")&amp;IF(AND($P373&gt;=8,$P373&lt;=8.4),"B+","")&amp;IF(AND($P373&gt;=7,$P373&lt;=7.9),"B","")&amp;IF(AND($P373&gt;=6.5,$P373&lt;=6.9),"C+","")&amp;IF(AND($P373&gt;=5.5,$P373&lt;=6.4),"C","")&amp;IF(AND($P373&gt;=5,$P373&lt;=5.4),"D+","")&amp;IF(AND($P373&gt;=4,$P373&lt;=4.9),"D","")&amp;IF(AND($P373&lt;4),"F","")</f>
        <v>D</v>
      </c>
      <c r="R373" s="29" t="str">
        <f>IF($P373&lt;4,"Kém",IF(AND($P373&gt;=4,$P373&lt;=5.4),"Trung bình yếu",IF(AND($P373&gt;=5.5,$P373&lt;=6.9),"Trung bình",IF(AND($P373&gt;=7,$P373&lt;=8.4),"Khá",IF(AND($P373&gt;=8.5,$P373&lt;=10),"Giỏi","")))))</f>
        <v>Trung bình yếu</v>
      </c>
      <c r="S373" s="30" t="str">
        <f>IF(OR($G373=0,$H373=0,$I373=0,$J373=0),"Không đủ ĐKDT",IF(AND(O373=0,P373&gt;=4),"Không đạt",IF(O373="V", "Vắng", IF(O373="DC", "Đình chỉ thi",IF(O373="H", "Vắng có phép","")))))</f>
        <v/>
      </c>
      <c r="T373" s="31" t="str">
        <f t="array" ref="T373">IFERROR(VLOOKUP($C373&amp;$U373,CHOOSE({1,2},Data!$A$2:$A$5146&amp;Data!$B$2:$B$5146,Data!$C$2:$C$5146),2,0),"")</f>
        <v>203-A2</v>
      </c>
      <c r="U373" s="72" t="s">
        <v>3278</v>
      </c>
      <c r="V373" s="3" t="str">
        <f>IFERROR(LEFT($U373,LEN($U373)-3),"")</f>
        <v>ELE1319</v>
      </c>
      <c r="W373" s="3" t="str">
        <f>IFERROR(RIGHT($U373,2),"")</f>
        <v>05</v>
      </c>
      <c r="X373" s="53" t="str">
        <f>IF(S373="Không đủ ĐKDT","Học lại",IF(S373="Đình chỉ thi","Học lại",IF(AND(MID(F373,2,2)&lt;"12",S373="Vắng"),"Thi lại",IF(S373="Vắng có phép", "Thi lại",IF(AND((MID(F373,2,2)&lt;"12"),P373&lt;4.5),"Thi lại",IF(AND((MID(F373,2,2)&lt;"19"),P373&lt;4),"Học lại",IF(AND((MID(F373,2,2)&gt;"18"),P373&lt;4),"Thi lại",IF(AND(MID(F373,2,2)&gt;"18",O373=0),"Thi lại",IF(AND((MID(F373,2,2)&lt;"12"),O373=0),"Thi lại",IF(AND((MID(F373,2,2)&lt;"19"),(MID(F373,2,2)&gt;"11"),O373=0),"Học lại","Đạt"))))))))))</f>
        <v>Đạt</v>
      </c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</row>
    <row r="374" spans="1:39" ht="16.5" customHeight="1">
      <c r="A374" s="1">
        <v>365</v>
      </c>
      <c r="B374" s="21">
        <f>IF(LEN(C374=0),SUBTOTAL(3,$C$10:C374),"")</f>
        <v>365</v>
      </c>
      <c r="C374" s="22" t="s">
        <v>1787</v>
      </c>
      <c r="D374" s="23" t="s">
        <v>3401</v>
      </c>
      <c r="E374" s="24" t="s">
        <v>3653</v>
      </c>
      <c r="F374" s="22" t="s">
        <v>3407</v>
      </c>
      <c r="G374" s="25" t="s">
        <v>27</v>
      </c>
      <c r="H374" s="25">
        <v>4.5</v>
      </c>
      <c r="I374" s="25" t="s">
        <v>27</v>
      </c>
      <c r="J374" s="25">
        <v>8.5</v>
      </c>
      <c r="K374" s="32"/>
      <c r="L374" s="32"/>
      <c r="M374" s="32"/>
      <c r="N374" s="90"/>
      <c r="O374" s="51">
        <v>1.5</v>
      </c>
      <c r="P374" s="27">
        <f>IF(O374="H","I",IF(OR(O374="DC",O374="C",O374="V"),0,ROUND(SUMPRODUCT(G374:O374,$G$9:$O$9)/100,1)))</f>
        <v>2.8</v>
      </c>
      <c r="Q374" s="28" t="str">
        <f>IF(AND($P374&gt;=9,$P374&lt;=10),"A+","")&amp;IF(AND($P374&gt;=8.5,$P374&lt;=8.9),"A","")&amp;IF(AND($P374&gt;=8,$P374&lt;=8.4),"B+","")&amp;IF(AND($P374&gt;=7,$P374&lt;=7.9),"B","")&amp;IF(AND($P374&gt;=6.5,$P374&lt;=6.9),"C+","")&amp;IF(AND($P374&gt;=5.5,$P374&lt;=6.4),"C","")&amp;IF(AND($P374&gt;=5,$P374&lt;=5.4),"D+","")&amp;IF(AND($P374&gt;=4,$P374&lt;=4.9),"D","")&amp;IF(AND($P374&lt;4),"F","")</f>
        <v>F</v>
      </c>
      <c r="R374" s="29" t="str">
        <f>IF($P374&lt;4,"Kém",IF(AND($P374&gt;=4,$P374&lt;=5.4),"Trung bình yếu",IF(AND($P374&gt;=5.5,$P374&lt;=6.9),"Trung bình",IF(AND($P374&gt;=7,$P374&lt;=8.4),"Khá",IF(AND($P374&gt;=8.5,$P374&lt;=10),"Giỏi","")))))</f>
        <v>Kém</v>
      </c>
      <c r="S374" s="30" t="str">
        <f>IF(OR($G374=0,$H374=0,$I374=0,$J374=0),"Không đủ ĐKDT",IF(AND(O374=0,P374&gt;=4),"Không đạt",IF(O374="V", "Vắng", IF(O374="DC", "Đình chỉ thi",IF(O374="H", "Vắng có phép","")))))</f>
        <v/>
      </c>
      <c r="T374" s="31" t="str">
        <f t="array" ref="T374">IFERROR(VLOOKUP($C374&amp;$U374,CHOOSE({1,2},Data!$A$2:$A$5146&amp;Data!$B$2:$B$5146,Data!$C$2:$C$5146),2,0),"")</f>
        <v>203-A2</v>
      </c>
      <c r="U374" s="72" t="s">
        <v>3278</v>
      </c>
      <c r="V374" s="3" t="str">
        <f>IFERROR(LEFT($U374,LEN($U374)-3),"")</f>
        <v>ELE1319</v>
      </c>
      <c r="W374" s="3" t="str">
        <f>IFERROR(RIGHT($U374,2),"")</f>
        <v>05</v>
      </c>
      <c r="X374" s="53" t="str">
        <f>IF(S374="Không đủ ĐKDT","Học lại",IF(S374="Đình chỉ thi","Học lại",IF(AND(MID(F374,2,2)&lt;"12",S374="Vắng"),"Thi lại",IF(S374="Vắng có phép", "Thi lại",IF(AND((MID(F374,2,2)&lt;"12"),P374&lt;4.5),"Thi lại",IF(AND((MID(F374,2,2)&lt;"19"),P374&lt;4),"Học lại",IF(AND((MID(F374,2,2)&gt;"18"),P374&lt;4),"Thi lại",IF(AND(MID(F374,2,2)&gt;"18",O374=0),"Thi lại",IF(AND((MID(F374,2,2)&lt;"12"),O374=0),"Thi lại",IF(AND((MID(F374,2,2)&lt;"19"),(MID(F374,2,2)&gt;"11"),O374=0),"Học lại","Đạt"))))))))))</f>
        <v>Học lại</v>
      </c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</row>
    <row r="375" spans="1:39" ht="16.5" customHeight="1">
      <c r="A375" s="1">
        <v>366</v>
      </c>
      <c r="B375" s="21">
        <f>IF(LEN(C375=0),SUBTOTAL(3,$C$10:C375),"")</f>
        <v>366</v>
      </c>
      <c r="C375" s="22" t="s">
        <v>1742</v>
      </c>
      <c r="D375" s="23" t="s">
        <v>3509</v>
      </c>
      <c r="E375" s="24" t="s">
        <v>3776</v>
      </c>
      <c r="F375" s="22" t="s">
        <v>3368</v>
      </c>
      <c r="G375" s="25" t="s">
        <v>27</v>
      </c>
      <c r="H375" s="25">
        <v>6.5</v>
      </c>
      <c r="I375" s="25" t="s">
        <v>27</v>
      </c>
      <c r="J375" s="25">
        <v>9</v>
      </c>
      <c r="K375" s="32"/>
      <c r="L375" s="32"/>
      <c r="M375" s="32"/>
      <c r="N375" s="90"/>
      <c r="O375" s="51">
        <v>4</v>
      </c>
      <c r="P375" s="27">
        <f>IF(O375="H","I",IF(OR(O375="DC",O375="C",O375="V"),0,ROUND(SUMPRODUCT(G375:O375,$G$9:$O$9)/100,1)))</f>
        <v>5</v>
      </c>
      <c r="Q375" s="28" t="str">
        <f>IF(AND($P375&gt;=9,$P375&lt;=10),"A+","")&amp;IF(AND($P375&gt;=8.5,$P375&lt;=8.9),"A","")&amp;IF(AND($P375&gt;=8,$P375&lt;=8.4),"B+","")&amp;IF(AND($P375&gt;=7,$P375&lt;=7.9),"B","")&amp;IF(AND($P375&gt;=6.5,$P375&lt;=6.9),"C+","")&amp;IF(AND($P375&gt;=5.5,$P375&lt;=6.4),"C","")&amp;IF(AND($P375&gt;=5,$P375&lt;=5.4),"D+","")&amp;IF(AND($P375&gt;=4,$P375&lt;=4.9),"D","")&amp;IF(AND($P375&lt;4),"F","")</f>
        <v>D+</v>
      </c>
      <c r="R375" s="29" t="str">
        <f>IF($P375&lt;4,"Kém",IF(AND($P375&gt;=4,$P375&lt;=5.4),"Trung bình yếu",IF(AND($P375&gt;=5.5,$P375&lt;=6.9),"Trung bình",IF(AND($P375&gt;=7,$P375&lt;=8.4),"Khá",IF(AND($P375&gt;=8.5,$P375&lt;=10),"Giỏi","")))))</f>
        <v>Trung bình yếu</v>
      </c>
      <c r="S375" s="30" t="str">
        <f>IF(OR($G375=0,$H375=0,$I375=0,$J375=0),"Không đủ ĐKDT",IF(AND(O375=0,P375&gt;=4),"Không đạt",IF(O375="V", "Vắng", IF(O375="DC", "Đình chỉ thi",IF(O375="H", "Vắng có phép","")))))</f>
        <v/>
      </c>
      <c r="T375" s="31" t="str">
        <f t="array" ref="T375">IFERROR(VLOOKUP($C375&amp;$U375,CHOOSE({1,2},Data!$A$2:$A$5146&amp;Data!$B$2:$B$5146,Data!$C$2:$C$5146),2,0),"")</f>
        <v>203-A2</v>
      </c>
      <c r="U375" s="72" t="s">
        <v>3278</v>
      </c>
      <c r="V375" s="3" t="str">
        <f>IFERROR(LEFT($U375,LEN($U375)-3),"")</f>
        <v>ELE1319</v>
      </c>
      <c r="W375" s="3" t="str">
        <f>IFERROR(RIGHT($U375,2),"")</f>
        <v>05</v>
      </c>
      <c r="X375" s="53" t="str">
        <f>IF(S375="Không đủ ĐKDT","Học lại",IF(S375="Đình chỉ thi","Học lại",IF(AND(MID(F375,2,2)&lt;"12",S375="Vắng"),"Thi lại",IF(S375="Vắng có phép", "Thi lại",IF(AND((MID(F375,2,2)&lt;"12"),P375&lt;4.5),"Thi lại",IF(AND((MID(F375,2,2)&lt;"19"),P375&lt;4),"Học lại",IF(AND((MID(F375,2,2)&gt;"18"),P375&lt;4),"Thi lại",IF(AND(MID(F375,2,2)&gt;"18",O375=0),"Thi lại",IF(AND((MID(F375,2,2)&lt;"12"),O375=0),"Thi lại",IF(AND((MID(F375,2,2)&lt;"19"),(MID(F375,2,2)&gt;"11"),O375=0),"Học lại","Đạt"))))))))))</f>
        <v>Đạt</v>
      </c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</row>
    <row r="376" spans="1:39" ht="16.5" customHeight="1">
      <c r="A376" s="1">
        <v>367</v>
      </c>
      <c r="B376" s="21">
        <f>IF(LEN(C376=0),SUBTOTAL(3,$C$10:C376),"")</f>
        <v>367</v>
      </c>
      <c r="C376" s="22" t="s">
        <v>1944</v>
      </c>
      <c r="D376" s="23" t="s">
        <v>3509</v>
      </c>
      <c r="E376" s="24" t="s">
        <v>3488</v>
      </c>
      <c r="F376" s="22" t="s">
        <v>3425</v>
      </c>
      <c r="G376" s="25" t="s">
        <v>27</v>
      </c>
      <c r="H376" s="25">
        <v>3</v>
      </c>
      <c r="I376" s="25" t="s">
        <v>27</v>
      </c>
      <c r="J376" s="25">
        <v>8</v>
      </c>
      <c r="K376" s="32"/>
      <c r="L376" s="32"/>
      <c r="M376" s="32"/>
      <c r="N376" s="90"/>
      <c r="O376" s="51">
        <v>1.5</v>
      </c>
      <c r="P376" s="27">
        <f>IF(O376="H","I",IF(OR(O376="DC",O376="C",O376="V"),0,ROUND(SUMPRODUCT(G376:O376,$G$9:$O$9)/100,1)))</f>
        <v>2.5</v>
      </c>
      <c r="Q376" s="28" t="str">
        <f>IF(AND($P376&gt;=9,$P376&lt;=10),"A+","")&amp;IF(AND($P376&gt;=8.5,$P376&lt;=8.9),"A","")&amp;IF(AND($P376&gt;=8,$P376&lt;=8.4),"B+","")&amp;IF(AND($P376&gt;=7,$P376&lt;=7.9),"B","")&amp;IF(AND($P376&gt;=6.5,$P376&lt;=6.9),"C+","")&amp;IF(AND($P376&gt;=5.5,$P376&lt;=6.4),"C","")&amp;IF(AND($P376&gt;=5,$P376&lt;=5.4),"D+","")&amp;IF(AND($P376&gt;=4,$P376&lt;=4.9),"D","")&amp;IF(AND($P376&lt;4),"F","")</f>
        <v>F</v>
      </c>
      <c r="R376" s="29" t="str">
        <f>IF($P376&lt;4,"Kém",IF(AND($P376&gt;=4,$P376&lt;=5.4),"Trung bình yếu",IF(AND($P376&gt;=5.5,$P376&lt;=6.9),"Trung bình",IF(AND($P376&gt;=7,$P376&lt;=8.4),"Khá",IF(AND($P376&gt;=8.5,$P376&lt;=10),"Giỏi","")))))</f>
        <v>Kém</v>
      </c>
      <c r="S376" s="30" t="str">
        <f>IF(OR($G376=0,$H376=0,$I376=0,$J376=0),"Không đủ ĐKDT",IF(AND(O376=0,P376&gt;=4),"Không đạt",IF(O376="V", "Vắng", IF(O376="DC", "Đình chỉ thi",IF(O376="H", "Vắng có phép","")))))</f>
        <v/>
      </c>
      <c r="T376" s="31" t="str">
        <f t="array" ref="T376">IFERROR(VLOOKUP($C376&amp;$U376,CHOOSE({1,2},Data!$A$2:$A$5146&amp;Data!$B$2:$B$5146,Data!$C$2:$C$5146),2,0),"")</f>
        <v>203-A2</v>
      </c>
      <c r="U376" s="72" t="s">
        <v>3278</v>
      </c>
      <c r="V376" s="3" t="str">
        <f>IFERROR(LEFT($U376,LEN($U376)-3),"")</f>
        <v>ELE1319</v>
      </c>
      <c r="W376" s="3" t="str">
        <f>IFERROR(RIGHT($U376,2),"")</f>
        <v>05</v>
      </c>
      <c r="X376" s="53" t="str">
        <f>IF(S376="Không đủ ĐKDT","Học lại",IF(S376="Đình chỉ thi","Học lại",IF(AND(MID(F376,2,2)&lt;"12",S376="Vắng"),"Thi lại",IF(S376="Vắng có phép", "Thi lại",IF(AND((MID(F376,2,2)&lt;"12"),P376&lt;4.5),"Thi lại",IF(AND((MID(F376,2,2)&lt;"19"),P376&lt;4),"Học lại",IF(AND((MID(F376,2,2)&gt;"18"),P376&lt;4),"Thi lại",IF(AND(MID(F376,2,2)&gt;"18",O376=0),"Thi lại",IF(AND((MID(F376,2,2)&lt;"12"),O376=0),"Thi lại",IF(AND((MID(F376,2,2)&lt;"19"),(MID(F376,2,2)&gt;"11"),O376=0),"Học lại","Đạt"))))))))))</f>
        <v>Học lại</v>
      </c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</row>
    <row r="377" spans="1:39" ht="16.5" customHeight="1">
      <c r="A377" s="1">
        <v>368</v>
      </c>
      <c r="B377" s="21">
        <f>IF(LEN(C377=0),SUBTOTAL(3,$C$10:C377),"")</f>
        <v>368</v>
      </c>
      <c r="C377" s="22" t="s">
        <v>2094</v>
      </c>
      <c r="D377" s="23" t="s">
        <v>3485</v>
      </c>
      <c r="E377" s="24" t="s">
        <v>3489</v>
      </c>
      <c r="F377" s="22" t="s">
        <v>3455</v>
      </c>
      <c r="G377" s="25" t="s">
        <v>27</v>
      </c>
      <c r="H377" s="25">
        <v>3</v>
      </c>
      <c r="I377" s="25" t="s">
        <v>27</v>
      </c>
      <c r="J377" s="25">
        <v>8</v>
      </c>
      <c r="K377" s="32"/>
      <c r="L377" s="32"/>
      <c r="M377" s="32"/>
      <c r="N377" s="90"/>
      <c r="O377" s="51">
        <v>7</v>
      </c>
      <c r="P377" s="27">
        <f>IF(O377="H","I",IF(OR(O377="DC",O377="C",O377="V"),0,ROUND(SUMPRODUCT(G377:O377,$G$9:$O$9)/100,1)))</f>
        <v>6.3</v>
      </c>
      <c r="Q377" s="28" t="str">
        <f>IF(AND($P377&gt;=9,$P377&lt;=10),"A+","")&amp;IF(AND($P377&gt;=8.5,$P377&lt;=8.9),"A","")&amp;IF(AND($P377&gt;=8,$P377&lt;=8.4),"B+","")&amp;IF(AND($P377&gt;=7,$P377&lt;=7.9),"B","")&amp;IF(AND($P377&gt;=6.5,$P377&lt;=6.9),"C+","")&amp;IF(AND($P377&gt;=5.5,$P377&lt;=6.4),"C","")&amp;IF(AND($P377&gt;=5,$P377&lt;=5.4),"D+","")&amp;IF(AND($P377&gt;=4,$P377&lt;=4.9),"D","")&amp;IF(AND($P377&lt;4),"F","")</f>
        <v>C</v>
      </c>
      <c r="R377" s="29" t="str">
        <f>IF($P377&lt;4,"Kém",IF(AND($P377&gt;=4,$P377&lt;=5.4),"Trung bình yếu",IF(AND($P377&gt;=5.5,$P377&lt;=6.9),"Trung bình",IF(AND($P377&gt;=7,$P377&lt;=8.4),"Khá",IF(AND($P377&gt;=8.5,$P377&lt;=10),"Giỏi","")))))</f>
        <v>Trung bình</v>
      </c>
      <c r="S377" s="30" t="str">
        <f>IF(OR($G377=0,$H377=0,$I377=0,$J377=0),"Không đủ ĐKDT",IF(AND(O377=0,P377&gt;=4),"Không đạt",IF(O377="V", "Vắng", IF(O377="DC", "Đình chỉ thi",IF(O377="H", "Vắng có phép","")))))</f>
        <v/>
      </c>
      <c r="T377" s="31" t="str">
        <f t="array" ref="T377">IFERROR(VLOOKUP($C377&amp;$U377,CHOOSE({1,2},Data!$A$2:$A$5146&amp;Data!$B$2:$B$5146,Data!$C$2:$C$5146),2,0),"")</f>
        <v>203-A2</v>
      </c>
      <c r="U377" s="72" t="s">
        <v>3278</v>
      </c>
      <c r="V377" s="3" t="str">
        <f>IFERROR(LEFT($U377,LEN($U377)-3),"")</f>
        <v>ELE1319</v>
      </c>
      <c r="W377" s="3" t="str">
        <f>IFERROR(RIGHT($U377,2),"")</f>
        <v>05</v>
      </c>
      <c r="X377" s="53" t="str">
        <f>IF(S377="Không đủ ĐKDT","Học lại",IF(S377="Đình chỉ thi","Học lại",IF(AND(MID(F377,2,2)&lt;"12",S377="Vắng"),"Thi lại",IF(S377="Vắng có phép", "Thi lại",IF(AND((MID(F377,2,2)&lt;"12"),P377&lt;4.5),"Thi lại",IF(AND((MID(F377,2,2)&lt;"19"),P377&lt;4),"Học lại",IF(AND((MID(F377,2,2)&gt;"18"),P377&lt;4),"Thi lại",IF(AND(MID(F377,2,2)&gt;"18",O377=0),"Thi lại",IF(AND((MID(F377,2,2)&lt;"12"),O377=0),"Thi lại",IF(AND((MID(F377,2,2)&lt;"19"),(MID(F377,2,2)&gt;"11"),O377=0),"Học lại","Đạt"))))))))))</f>
        <v>Đạt</v>
      </c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</row>
    <row r="378" spans="1:39" ht="16.5" customHeight="1">
      <c r="A378" s="1">
        <v>369</v>
      </c>
      <c r="B378" s="21">
        <f>IF(LEN(C378=0),SUBTOTAL(3,$C$10:C378),"")</f>
        <v>369</v>
      </c>
      <c r="C378" s="22" t="s">
        <v>2384</v>
      </c>
      <c r="D378" s="23" t="s">
        <v>3415</v>
      </c>
      <c r="E378" s="24" t="s">
        <v>3492</v>
      </c>
      <c r="F378" s="22" t="s">
        <v>3381</v>
      </c>
      <c r="G378" s="25" t="s">
        <v>27</v>
      </c>
      <c r="H378" s="25">
        <v>4</v>
      </c>
      <c r="I378" s="25" t="s">
        <v>27</v>
      </c>
      <c r="J378" s="25">
        <v>8</v>
      </c>
      <c r="K378" s="32"/>
      <c r="L378" s="32"/>
      <c r="M378" s="32"/>
      <c r="N378" s="90"/>
      <c r="O378" s="51">
        <v>6.5</v>
      </c>
      <c r="P378" s="27">
        <f>IF(O378="H","I",IF(OR(O378="DC",O378="C",O378="V"),0,ROUND(SUMPRODUCT(G378:O378,$G$9:$O$9)/100,1)))</f>
        <v>6.2</v>
      </c>
      <c r="Q378" s="28" t="str">
        <f>IF(AND($P378&gt;=9,$P378&lt;=10),"A+","")&amp;IF(AND($P378&gt;=8.5,$P378&lt;=8.9),"A","")&amp;IF(AND($P378&gt;=8,$P378&lt;=8.4),"B+","")&amp;IF(AND($P378&gt;=7,$P378&lt;=7.9),"B","")&amp;IF(AND($P378&gt;=6.5,$P378&lt;=6.9),"C+","")&amp;IF(AND($P378&gt;=5.5,$P378&lt;=6.4),"C","")&amp;IF(AND($P378&gt;=5,$P378&lt;=5.4),"D+","")&amp;IF(AND($P378&gt;=4,$P378&lt;=4.9),"D","")&amp;IF(AND($P378&lt;4),"F","")</f>
        <v>C</v>
      </c>
      <c r="R378" s="29" t="str">
        <f>IF($P378&lt;4,"Kém",IF(AND($P378&gt;=4,$P378&lt;=5.4),"Trung bình yếu",IF(AND($P378&gt;=5.5,$P378&lt;=6.9),"Trung bình",IF(AND($P378&gt;=7,$P378&lt;=8.4),"Khá",IF(AND($P378&gt;=8.5,$P378&lt;=10),"Giỏi","")))))</f>
        <v>Trung bình</v>
      </c>
      <c r="S378" s="30" t="str">
        <f>IF(OR($G378=0,$H378=0,$I378=0,$J378=0),"Không đủ ĐKDT",IF(AND(O378=0,P378&gt;=4),"Không đạt",IF(O378="V", "Vắng", IF(O378="DC", "Đình chỉ thi",IF(O378="H", "Vắng có phép","")))))</f>
        <v/>
      </c>
      <c r="T378" s="31" t="str">
        <f t="array" ref="T378">IFERROR(VLOOKUP($C378&amp;$U378,CHOOSE({1,2},Data!$A$2:$A$5146&amp;Data!$B$2:$B$5146,Data!$C$2:$C$5146),2,0),"")</f>
        <v>203-A2</v>
      </c>
      <c r="U378" s="72" t="s">
        <v>3278</v>
      </c>
      <c r="V378" s="3" t="str">
        <f>IFERROR(LEFT($U378,LEN($U378)-3),"")</f>
        <v>ELE1319</v>
      </c>
      <c r="W378" s="3" t="str">
        <f>IFERROR(RIGHT($U378,2),"")</f>
        <v>05</v>
      </c>
      <c r="X378" s="53" t="str">
        <f>IF(S378="Không đủ ĐKDT","Học lại",IF(S378="Đình chỉ thi","Học lại",IF(AND(MID(F378,2,2)&lt;"12",S378="Vắng"),"Thi lại",IF(S378="Vắng có phép", "Thi lại",IF(AND((MID(F378,2,2)&lt;"12"),P378&lt;4.5),"Thi lại",IF(AND((MID(F378,2,2)&lt;"19"),P378&lt;4),"Học lại",IF(AND((MID(F378,2,2)&gt;"18"),P378&lt;4),"Thi lại",IF(AND(MID(F378,2,2)&gt;"18",O378=0),"Thi lại",IF(AND((MID(F378,2,2)&lt;"12"),O378=0),"Thi lại",IF(AND((MID(F378,2,2)&lt;"19"),(MID(F378,2,2)&gt;"11"),O378=0),"Học lại","Đạt"))))))))))</f>
        <v>Đạt</v>
      </c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</row>
    <row r="379" spans="1:39" ht="16.5" customHeight="1">
      <c r="A379" s="1">
        <v>370</v>
      </c>
      <c r="B379" s="21">
        <f>IF(LEN(C379=0),SUBTOTAL(3,$C$10:C379),"")</f>
        <v>370</v>
      </c>
      <c r="C379" s="22" t="s">
        <v>1947</v>
      </c>
      <c r="D379" s="23" t="s">
        <v>3777</v>
      </c>
      <c r="E379" s="24" t="s">
        <v>3496</v>
      </c>
      <c r="F379" s="22" t="s">
        <v>3425</v>
      </c>
      <c r="G379" s="25" t="s">
        <v>27</v>
      </c>
      <c r="H379" s="25">
        <v>1</v>
      </c>
      <c r="I379" s="25" t="s">
        <v>27</v>
      </c>
      <c r="J379" s="25">
        <v>7</v>
      </c>
      <c r="K379" s="32"/>
      <c r="L379" s="32"/>
      <c r="M379" s="32"/>
      <c r="N379" s="90"/>
      <c r="O379" s="51">
        <v>4</v>
      </c>
      <c r="P379" s="27">
        <f>IF(O379="H","I",IF(OR(O379="DC",O379="C",O379="V"),0,ROUND(SUMPRODUCT(G379:O379,$G$9:$O$9)/100,1)))</f>
        <v>3.7</v>
      </c>
      <c r="Q379" s="28" t="str">
        <f>IF(AND($P379&gt;=9,$P379&lt;=10),"A+","")&amp;IF(AND($P379&gt;=8.5,$P379&lt;=8.9),"A","")&amp;IF(AND($P379&gt;=8,$P379&lt;=8.4),"B+","")&amp;IF(AND($P379&gt;=7,$P379&lt;=7.9),"B","")&amp;IF(AND($P379&gt;=6.5,$P379&lt;=6.9),"C+","")&amp;IF(AND($P379&gt;=5.5,$P379&lt;=6.4),"C","")&amp;IF(AND($P379&gt;=5,$P379&lt;=5.4),"D+","")&amp;IF(AND($P379&gt;=4,$P379&lt;=4.9),"D","")&amp;IF(AND($P379&lt;4),"F","")</f>
        <v>F</v>
      </c>
      <c r="R379" s="29" t="str">
        <f>IF($P379&lt;4,"Kém",IF(AND($P379&gt;=4,$P379&lt;=5.4),"Trung bình yếu",IF(AND($P379&gt;=5.5,$P379&lt;=6.9),"Trung bình",IF(AND($P379&gt;=7,$P379&lt;=8.4),"Khá",IF(AND($P379&gt;=8.5,$P379&lt;=10),"Giỏi","")))))</f>
        <v>Kém</v>
      </c>
      <c r="S379" s="30" t="str">
        <f>IF(OR($G379=0,$H379=0,$I379=0,$J379=0),"Không đủ ĐKDT",IF(AND(O379=0,P379&gt;=4),"Không đạt",IF(O379="V", "Vắng", IF(O379="DC", "Đình chỉ thi",IF(O379="H", "Vắng có phép","")))))</f>
        <v/>
      </c>
      <c r="T379" s="31" t="str">
        <f t="array" ref="T379">IFERROR(VLOOKUP($C379&amp;$U379,CHOOSE({1,2},Data!$A$2:$A$5146&amp;Data!$B$2:$B$5146,Data!$C$2:$C$5146),2,0),"")</f>
        <v>203-A2</v>
      </c>
      <c r="U379" s="72" t="s">
        <v>3278</v>
      </c>
      <c r="V379" s="3" t="str">
        <f>IFERROR(LEFT($U379,LEN($U379)-3),"")</f>
        <v>ELE1319</v>
      </c>
      <c r="W379" s="3" t="str">
        <f>IFERROR(RIGHT($U379,2),"")</f>
        <v>05</v>
      </c>
      <c r="X379" s="53" t="str">
        <f>IF(S379="Không đủ ĐKDT","Học lại",IF(S379="Đình chỉ thi","Học lại",IF(AND(MID(F379,2,2)&lt;"12",S379="Vắng"),"Thi lại",IF(S379="Vắng có phép", "Thi lại",IF(AND((MID(F379,2,2)&lt;"12"),P379&lt;4.5),"Thi lại",IF(AND((MID(F379,2,2)&lt;"19"),P379&lt;4),"Học lại",IF(AND((MID(F379,2,2)&gt;"18"),P379&lt;4),"Thi lại",IF(AND(MID(F379,2,2)&gt;"18",O379=0),"Thi lại",IF(AND((MID(F379,2,2)&lt;"12"),O379=0),"Thi lại",IF(AND((MID(F379,2,2)&lt;"19"),(MID(F379,2,2)&gt;"11"),O379=0),"Học lại","Đạt"))))))))))</f>
        <v>Học lại</v>
      </c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</row>
    <row r="380" spans="1:39" ht="16.5" customHeight="1">
      <c r="A380" s="1">
        <v>371</v>
      </c>
      <c r="B380" s="21">
        <f>IF(LEN(C380=0),SUBTOTAL(3,$C$10:C380),"")</f>
        <v>371</v>
      </c>
      <c r="C380" s="22" t="s">
        <v>2599</v>
      </c>
      <c r="D380" s="23" t="s">
        <v>3778</v>
      </c>
      <c r="E380" s="24" t="s">
        <v>3496</v>
      </c>
      <c r="F380" s="22" t="s">
        <v>3407</v>
      </c>
      <c r="G380" s="25" t="s">
        <v>27</v>
      </c>
      <c r="H380" s="25">
        <v>2.5</v>
      </c>
      <c r="I380" s="25" t="s">
        <v>27</v>
      </c>
      <c r="J380" s="25">
        <v>7.5</v>
      </c>
      <c r="K380" s="32"/>
      <c r="L380" s="32"/>
      <c r="M380" s="32"/>
      <c r="N380" s="90"/>
      <c r="O380" s="51">
        <v>4.5</v>
      </c>
      <c r="P380" s="27">
        <f>IF(O380="H","I",IF(OR(O380="DC",O380="C",O380="V"),0,ROUND(SUMPRODUCT(G380:O380,$G$9:$O$9)/100,1)))</f>
        <v>4.4000000000000004</v>
      </c>
      <c r="Q380" s="28" t="str">
        <f>IF(AND($P380&gt;=9,$P380&lt;=10),"A+","")&amp;IF(AND($P380&gt;=8.5,$P380&lt;=8.9),"A","")&amp;IF(AND($P380&gt;=8,$P380&lt;=8.4),"B+","")&amp;IF(AND($P380&gt;=7,$P380&lt;=7.9),"B","")&amp;IF(AND($P380&gt;=6.5,$P380&lt;=6.9),"C+","")&amp;IF(AND($P380&gt;=5.5,$P380&lt;=6.4),"C","")&amp;IF(AND($P380&gt;=5,$P380&lt;=5.4),"D+","")&amp;IF(AND($P380&gt;=4,$P380&lt;=4.9),"D","")&amp;IF(AND($P380&lt;4),"F","")</f>
        <v>D</v>
      </c>
      <c r="R380" s="29" t="str">
        <f>IF($P380&lt;4,"Kém",IF(AND($P380&gt;=4,$P380&lt;=5.4),"Trung bình yếu",IF(AND($P380&gt;=5.5,$P380&lt;=6.9),"Trung bình",IF(AND($P380&gt;=7,$P380&lt;=8.4),"Khá",IF(AND($P380&gt;=8.5,$P380&lt;=10),"Giỏi","")))))</f>
        <v>Trung bình yếu</v>
      </c>
      <c r="S380" s="30" t="str">
        <f>IF(OR($G380=0,$H380=0,$I380=0,$J380=0),"Không đủ ĐKDT",IF(AND(O380=0,P380&gt;=4),"Không đạt",IF(O380="V", "Vắng", IF(O380="DC", "Đình chỉ thi",IF(O380="H", "Vắng có phép","")))))</f>
        <v/>
      </c>
      <c r="T380" s="31" t="str">
        <f t="array" ref="T380">IFERROR(VLOOKUP($C380&amp;$U380,CHOOSE({1,2},Data!$A$2:$A$5146&amp;Data!$B$2:$B$5146,Data!$C$2:$C$5146),2,0),"")</f>
        <v>203-A2</v>
      </c>
      <c r="U380" s="72" t="s">
        <v>3278</v>
      </c>
      <c r="V380" s="3" t="str">
        <f>IFERROR(LEFT($U380,LEN($U380)-3),"")</f>
        <v>ELE1319</v>
      </c>
      <c r="W380" s="3" t="str">
        <f>IFERROR(RIGHT($U380,2),"")</f>
        <v>05</v>
      </c>
      <c r="X380" s="53" t="str">
        <f>IF(S380="Không đủ ĐKDT","Học lại",IF(S380="Đình chỉ thi","Học lại",IF(AND(MID(F380,2,2)&lt;"12",S380="Vắng"),"Thi lại",IF(S380="Vắng có phép", "Thi lại",IF(AND((MID(F380,2,2)&lt;"12"),P380&lt;4.5),"Thi lại",IF(AND((MID(F380,2,2)&lt;"19"),P380&lt;4),"Học lại",IF(AND((MID(F380,2,2)&gt;"18"),P380&lt;4),"Thi lại",IF(AND(MID(F380,2,2)&gt;"18",O380=0),"Thi lại",IF(AND((MID(F380,2,2)&lt;"12"),O380=0),"Thi lại",IF(AND((MID(F380,2,2)&lt;"19"),(MID(F380,2,2)&gt;"11"),O380=0),"Học lại","Đạt"))))))))))</f>
        <v>Đạt</v>
      </c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</row>
    <row r="381" spans="1:39" ht="16.5" customHeight="1">
      <c r="A381" s="1">
        <v>372</v>
      </c>
      <c r="B381" s="21">
        <f>IF(LEN(C381=0),SUBTOTAL(3,$C$10:C381),"")</f>
        <v>372</v>
      </c>
      <c r="C381" s="22" t="s">
        <v>1603</v>
      </c>
      <c r="D381" s="23" t="s">
        <v>3612</v>
      </c>
      <c r="E381" s="24" t="s">
        <v>3496</v>
      </c>
      <c r="F381" s="22" t="s">
        <v>3381</v>
      </c>
      <c r="G381" s="25" t="s">
        <v>27</v>
      </c>
      <c r="H381" s="25">
        <v>2</v>
      </c>
      <c r="I381" s="25" t="s">
        <v>27</v>
      </c>
      <c r="J381" s="25">
        <v>7</v>
      </c>
      <c r="K381" s="32"/>
      <c r="L381" s="32"/>
      <c r="M381" s="32"/>
      <c r="N381" s="90"/>
      <c r="O381" s="51">
        <v>0.5</v>
      </c>
      <c r="P381" s="27">
        <f>IF(O381="H","I",IF(OR(O381="DC",O381="C",O381="V"),0,ROUND(SUMPRODUCT(G381:O381,$G$9:$O$9)/100,1)))</f>
        <v>1.5</v>
      </c>
      <c r="Q381" s="28" t="str">
        <f>IF(AND($P381&gt;=9,$P381&lt;=10),"A+","")&amp;IF(AND($P381&gt;=8.5,$P381&lt;=8.9),"A","")&amp;IF(AND($P381&gt;=8,$P381&lt;=8.4),"B+","")&amp;IF(AND($P381&gt;=7,$P381&lt;=7.9),"B","")&amp;IF(AND($P381&gt;=6.5,$P381&lt;=6.9),"C+","")&amp;IF(AND($P381&gt;=5.5,$P381&lt;=6.4),"C","")&amp;IF(AND($P381&gt;=5,$P381&lt;=5.4),"D+","")&amp;IF(AND($P381&gt;=4,$P381&lt;=4.9),"D","")&amp;IF(AND($P381&lt;4),"F","")</f>
        <v>F</v>
      </c>
      <c r="R381" s="29" t="str">
        <f>IF($P381&lt;4,"Kém",IF(AND($P381&gt;=4,$P381&lt;=5.4),"Trung bình yếu",IF(AND($P381&gt;=5.5,$P381&lt;=6.9),"Trung bình",IF(AND($P381&gt;=7,$P381&lt;=8.4),"Khá",IF(AND($P381&gt;=8.5,$P381&lt;=10),"Giỏi","")))))</f>
        <v>Kém</v>
      </c>
      <c r="S381" s="30" t="str">
        <f>IF(OR($G381=0,$H381=0,$I381=0,$J381=0),"Không đủ ĐKDT",IF(AND(O381=0,P381&gt;=4),"Không đạt",IF(O381="V", "Vắng", IF(O381="DC", "Đình chỉ thi",IF(O381="H", "Vắng có phép","")))))</f>
        <v/>
      </c>
      <c r="T381" s="31" t="str">
        <f t="array" ref="T381">IFERROR(VLOOKUP($C381&amp;$U381,CHOOSE({1,2},Data!$A$2:$A$5146&amp;Data!$B$2:$B$5146,Data!$C$2:$C$5146),2,0),"")</f>
        <v>203-A2</v>
      </c>
      <c r="U381" s="72" t="s">
        <v>3278</v>
      </c>
      <c r="V381" s="3" t="str">
        <f>IFERROR(LEFT($U381,LEN($U381)-3),"")</f>
        <v>ELE1319</v>
      </c>
      <c r="W381" s="3" t="str">
        <f>IFERROR(RIGHT($U381,2),"")</f>
        <v>05</v>
      </c>
      <c r="X381" s="53" t="str">
        <f>IF(S381="Không đủ ĐKDT","Học lại",IF(S381="Đình chỉ thi","Học lại",IF(AND(MID(F381,2,2)&lt;"12",S381="Vắng"),"Thi lại",IF(S381="Vắng có phép", "Thi lại",IF(AND((MID(F381,2,2)&lt;"12"),P381&lt;4.5),"Thi lại",IF(AND((MID(F381,2,2)&lt;"19"),P381&lt;4),"Học lại",IF(AND((MID(F381,2,2)&gt;"18"),P381&lt;4),"Thi lại",IF(AND(MID(F381,2,2)&gt;"18",O381=0),"Thi lại",IF(AND((MID(F381,2,2)&lt;"12"),O381=0),"Thi lại",IF(AND((MID(F381,2,2)&lt;"19"),(MID(F381,2,2)&gt;"11"),O381=0),"Học lại","Đạt"))))))))))</f>
        <v>Học lại</v>
      </c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</row>
    <row r="382" spans="1:39" ht="16.5" customHeight="1">
      <c r="A382" s="1">
        <v>373</v>
      </c>
      <c r="B382" s="21">
        <f>IF(LEN(C382=0),SUBTOTAL(3,$C$10:C382),"")</f>
        <v>373</v>
      </c>
      <c r="C382" s="22" t="s">
        <v>3113</v>
      </c>
      <c r="D382" s="23" t="s">
        <v>3779</v>
      </c>
      <c r="E382" s="24" t="s">
        <v>3496</v>
      </c>
      <c r="F382" s="22" t="s">
        <v>3374</v>
      </c>
      <c r="G382" s="25" t="s">
        <v>27</v>
      </c>
      <c r="H382" s="25">
        <v>5</v>
      </c>
      <c r="I382" s="25" t="s">
        <v>27</v>
      </c>
      <c r="J382" s="25">
        <v>9</v>
      </c>
      <c r="K382" s="32"/>
      <c r="L382" s="32"/>
      <c r="M382" s="32"/>
      <c r="N382" s="90"/>
      <c r="O382" s="51">
        <v>4.5</v>
      </c>
      <c r="P382" s="27">
        <f>IF(O382="H","I",IF(OR(O382="DC",O382="C",O382="V"),0,ROUND(SUMPRODUCT(G382:O382,$G$9:$O$9)/100,1)))</f>
        <v>5.0999999999999996</v>
      </c>
      <c r="Q382" s="28" t="str">
        <f>IF(AND($P382&gt;=9,$P382&lt;=10),"A+","")&amp;IF(AND($P382&gt;=8.5,$P382&lt;=8.9),"A","")&amp;IF(AND($P382&gt;=8,$P382&lt;=8.4),"B+","")&amp;IF(AND($P382&gt;=7,$P382&lt;=7.9),"B","")&amp;IF(AND($P382&gt;=6.5,$P382&lt;=6.9),"C+","")&amp;IF(AND($P382&gt;=5.5,$P382&lt;=6.4),"C","")&amp;IF(AND($P382&gt;=5,$P382&lt;=5.4),"D+","")&amp;IF(AND($P382&gt;=4,$P382&lt;=4.9),"D","")&amp;IF(AND($P382&lt;4),"F","")</f>
        <v>D+</v>
      </c>
      <c r="R382" s="29" t="str">
        <f>IF($P382&lt;4,"Kém",IF(AND($P382&gt;=4,$P382&lt;=5.4),"Trung bình yếu",IF(AND($P382&gt;=5.5,$P382&lt;=6.9),"Trung bình",IF(AND($P382&gt;=7,$P382&lt;=8.4),"Khá",IF(AND($P382&gt;=8.5,$P382&lt;=10),"Giỏi","")))))</f>
        <v>Trung bình yếu</v>
      </c>
      <c r="S382" s="30" t="str">
        <f>IF(OR($G382=0,$H382=0,$I382=0,$J382=0),"Không đủ ĐKDT",IF(AND(O382=0,P382&gt;=4),"Không đạt",IF(O382="V", "Vắng", IF(O382="DC", "Đình chỉ thi",IF(O382="H", "Vắng có phép","")))))</f>
        <v/>
      </c>
      <c r="T382" s="31" t="str">
        <f t="array" ref="T382">IFERROR(VLOOKUP($C382&amp;$U382,CHOOSE({1,2},Data!$A$2:$A$5146&amp;Data!$B$2:$B$5146,Data!$C$2:$C$5146),2,0),"")</f>
        <v>203-A2</v>
      </c>
      <c r="U382" s="72" t="s">
        <v>3278</v>
      </c>
      <c r="V382" s="3" t="str">
        <f>IFERROR(LEFT($U382,LEN($U382)-3),"")</f>
        <v>ELE1319</v>
      </c>
      <c r="W382" s="3" t="str">
        <f>IFERROR(RIGHT($U382,2),"")</f>
        <v>05</v>
      </c>
      <c r="X382" s="53" t="str">
        <f>IF(S382="Không đủ ĐKDT","Học lại",IF(S382="Đình chỉ thi","Học lại",IF(AND(MID(F382,2,2)&lt;"12",S382="Vắng"),"Thi lại",IF(S382="Vắng có phép", "Thi lại",IF(AND((MID(F382,2,2)&lt;"12"),P382&lt;4.5),"Thi lại",IF(AND((MID(F382,2,2)&lt;"19"),P382&lt;4),"Học lại",IF(AND((MID(F382,2,2)&gt;"18"),P382&lt;4),"Thi lại",IF(AND(MID(F382,2,2)&gt;"18",O382=0),"Thi lại",IF(AND((MID(F382,2,2)&lt;"12"),O382=0),"Thi lại",IF(AND((MID(F382,2,2)&lt;"19"),(MID(F382,2,2)&gt;"11"),O382=0),"Học lại","Đạt"))))))))))</f>
        <v>Đạt</v>
      </c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</row>
    <row r="383" spans="1:39" ht="16.5" customHeight="1">
      <c r="A383" s="1">
        <v>374</v>
      </c>
      <c r="B383" s="21">
        <f>IF(LEN(C383=0),SUBTOTAL(3,$C$10:C383),"")</f>
        <v>374</v>
      </c>
      <c r="C383" s="22" t="s">
        <v>2118</v>
      </c>
      <c r="D383" s="23" t="s">
        <v>3780</v>
      </c>
      <c r="E383" s="24" t="s">
        <v>3496</v>
      </c>
      <c r="F383" s="22" t="s">
        <v>3398</v>
      </c>
      <c r="G383" s="25" t="s">
        <v>27</v>
      </c>
      <c r="H383" s="25">
        <v>2.5</v>
      </c>
      <c r="I383" s="25" t="s">
        <v>27</v>
      </c>
      <c r="J383" s="25">
        <v>10</v>
      </c>
      <c r="K383" s="32"/>
      <c r="L383" s="32"/>
      <c r="M383" s="32"/>
      <c r="N383" s="90"/>
      <c r="O383" s="51">
        <v>7.5</v>
      </c>
      <c r="P383" s="27">
        <f>IF(O383="H","I",IF(OR(O383="DC",O383="C",O383="V"),0,ROUND(SUMPRODUCT(G383:O383,$G$9:$O$9)/100,1)))</f>
        <v>6.8</v>
      </c>
      <c r="Q383" s="28" t="str">
        <f>IF(AND($P383&gt;=9,$P383&lt;=10),"A+","")&amp;IF(AND($P383&gt;=8.5,$P383&lt;=8.9),"A","")&amp;IF(AND($P383&gt;=8,$P383&lt;=8.4),"B+","")&amp;IF(AND($P383&gt;=7,$P383&lt;=7.9),"B","")&amp;IF(AND($P383&gt;=6.5,$P383&lt;=6.9),"C+","")&amp;IF(AND($P383&gt;=5.5,$P383&lt;=6.4),"C","")&amp;IF(AND($P383&gt;=5,$P383&lt;=5.4),"D+","")&amp;IF(AND($P383&gt;=4,$P383&lt;=4.9),"D","")&amp;IF(AND($P383&lt;4),"F","")</f>
        <v>C+</v>
      </c>
      <c r="R383" s="29" t="str">
        <f>IF($P383&lt;4,"Kém",IF(AND($P383&gt;=4,$P383&lt;=5.4),"Trung bình yếu",IF(AND($P383&gt;=5.5,$P383&lt;=6.9),"Trung bình",IF(AND($P383&gt;=7,$P383&lt;=8.4),"Khá",IF(AND($P383&gt;=8.5,$P383&lt;=10),"Giỏi","")))))</f>
        <v>Trung bình</v>
      </c>
      <c r="S383" s="30" t="str">
        <f>IF(OR($G383=0,$H383=0,$I383=0,$J383=0),"Không đủ ĐKDT",IF(AND(O383=0,P383&gt;=4),"Không đạt",IF(O383="V", "Vắng", IF(O383="DC", "Đình chỉ thi",IF(O383="H", "Vắng có phép","")))))</f>
        <v/>
      </c>
      <c r="T383" s="31" t="str">
        <f t="array" ref="T383">IFERROR(VLOOKUP($C383&amp;$U383,CHOOSE({1,2},Data!$A$2:$A$5146&amp;Data!$B$2:$B$5146,Data!$C$2:$C$5146),2,0),"")</f>
        <v>203-A2</v>
      </c>
      <c r="U383" s="72" t="s">
        <v>3278</v>
      </c>
      <c r="V383" s="3" t="str">
        <f>IFERROR(LEFT($U383,LEN($U383)-3),"")</f>
        <v>ELE1319</v>
      </c>
      <c r="W383" s="3" t="str">
        <f>IFERROR(RIGHT($U383,2),"")</f>
        <v>05</v>
      </c>
      <c r="X383" s="53" t="str">
        <f>IF(S383="Không đủ ĐKDT","Học lại",IF(S383="Đình chỉ thi","Học lại",IF(AND(MID(F383,2,2)&lt;"12",S383="Vắng"),"Thi lại",IF(S383="Vắng có phép", "Thi lại",IF(AND((MID(F383,2,2)&lt;"12"),P383&lt;4.5),"Thi lại",IF(AND((MID(F383,2,2)&lt;"19"),P383&lt;4),"Học lại",IF(AND((MID(F383,2,2)&gt;"18"),P383&lt;4),"Thi lại",IF(AND(MID(F383,2,2)&gt;"18",O383=0),"Thi lại",IF(AND((MID(F383,2,2)&lt;"12"),O383=0),"Thi lại",IF(AND((MID(F383,2,2)&lt;"19"),(MID(F383,2,2)&gt;"11"),O383=0),"Học lại","Đạt"))))))))))</f>
        <v>Đạt</v>
      </c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</row>
    <row r="384" spans="1:39" ht="16.5" customHeight="1">
      <c r="A384" s="1">
        <v>375</v>
      </c>
      <c r="B384" s="21">
        <f>IF(LEN(C384=0),SUBTOTAL(3,$C$10:C384),"")</f>
        <v>375</v>
      </c>
      <c r="C384" s="22" t="s">
        <v>2172</v>
      </c>
      <c r="D384" s="23" t="s">
        <v>3781</v>
      </c>
      <c r="E384" s="24" t="s">
        <v>3390</v>
      </c>
      <c r="F384" s="22" t="s">
        <v>3381</v>
      </c>
      <c r="G384" s="25" t="s">
        <v>27</v>
      </c>
      <c r="H384" s="25">
        <v>3</v>
      </c>
      <c r="I384" s="25" t="s">
        <v>27</v>
      </c>
      <c r="J384" s="25">
        <v>8</v>
      </c>
      <c r="K384" s="32"/>
      <c r="L384" s="32"/>
      <c r="M384" s="32"/>
      <c r="N384" s="90"/>
      <c r="O384" s="51">
        <v>2.5</v>
      </c>
      <c r="P384" s="27">
        <f>IF(O384="H","I",IF(OR(O384="DC",O384="C",O384="V"),0,ROUND(SUMPRODUCT(G384:O384,$G$9:$O$9)/100,1)))</f>
        <v>3.2</v>
      </c>
      <c r="Q384" s="28" t="str">
        <f>IF(AND($P384&gt;=9,$P384&lt;=10),"A+","")&amp;IF(AND($P384&gt;=8.5,$P384&lt;=8.9),"A","")&amp;IF(AND($P384&gt;=8,$P384&lt;=8.4),"B+","")&amp;IF(AND($P384&gt;=7,$P384&lt;=7.9),"B","")&amp;IF(AND($P384&gt;=6.5,$P384&lt;=6.9),"C+","")&amp;IF(AND($P384&gt;=5.5,$P384&lt;=6.4),"C","")&amp;IF(AND($P384&gt;=5,$P384&lt;=5.4),"D+","")&amp;IF(AND($P384&gt;=4,$P384&lt;=4.9),"D","")&amp;IF(AND($P384&lt;4),"F","")</f>
        <v>F</v>
      </c>
      <c r="R384" s="29" t="str">
        <f>IF($P384&lt;4,"Kém",IF(AND($P384&gt;=4,$P384&lt;=5.4),"Trung bình yếu",IF(AND($P384&gt;=5.5,$P384&lt;=6.9),"Trung bình",IF(AND($P384&gt;=7,$P384&lt;=8.4),"Khá",IF(AND($P384&gt;=8.5,$P384&lt;=10),"Giỏi","")))))</f>
        <v>Kém</v>
      </c>
      <c r="S384" s="30" t="str">
        <f>IF(OR($G384=0,$H384=0,$I384=0,$J384=0),"Không đủ ĐKDT",IF(AND(O384=0,P384&gt;=4),"Không đạt",IF(O384="V", "Vắng", IF(O384="DC", "Đình chỉ thi",IF(O384="H", "Vắng có phép","")))))</f>
        <v/>
      </c>
      <c r="T384" s="31" t="str">
        <f t="array" ref="T384">IFERROR(VLOOKUP($C384&amp;$U384,CHOOSE({1,2},Data!$A$2:$A$5146&amp;Data!$B$2:$B$5146,Data!$C$2:$C$5146),2,0),"")</f>
        <v>203-A2</v>
      </c>
      <c r="U384" s="72" t="s">
        <v>3278</v>
      </c>
      <c r="V384" s="3" t="str">
        <f>IFERROR(LEFT($U384,LEN($U384)-3),"")</f>
        <v>ELE1319</v>
      </c>
      <c r="W384" s="3" t="str">
        <f>IFERROR(RIGHT($U384,2),"")</f>
        <v>05</v>
      </c>
      <c r="X384" s="53" t="str">
        <f>IF(S384="Không đủ ĐKDT","Học lại",IF(S384="Đình chỉ thi","Học lại",IF(AND(MID(F384,2,2)&lt;"12",S384="Vắng"),"Thi lại",IF(S384="Vắng có phép", "Thi lại",IF(AND((MID(F384,2,2)&lt;"12"),P384&lt;4.5),"Thi lại",IF(AND((MID(F384,2,2)&lt;"19"),P384&lt;4),"Học lại",IF(AND((MID(F384,2,2)&gt;"18"),P384&lt;4),"Thi lại",IF(AND(MID(F384,2,2)&gt;"18",O384=0),"Thi lại",IF(AND((MID(F384,2,2)&lt;"12"),O384=0),"Thi lại",IF(AND((MID(F384,2,2)&lt;"19"),(MID(F384,2,2)&gt;"11"),O384=0),"Học lại","Đạt"))))))))))</f>
        <v>Học lại</v>
      </c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</row>
    <row r="385" spans="1:39" ht="16.5" customHeight="1">
      <c r="A385" s="1">
        <v>376</v>
      </c>
      <c r="B385" s="21">
        <f>IF(LEN(C385=0),SUBTOTAL(3,$C$10:C385),"")</f>
        <v>376</v>
      </c>
      <c r="C385" s="22" t="s">
        <v>263</v>
      </c>
      <c r="D385" s="23" t="s">
        <v>3782</v>
      </c>
      <c r="E385" s="24" t="s">
        <v>3783</v>
      </c>
      <c r="F385" s="22" t="s">
        <v>3372</v>
      </c>
      <c r="G385" s="25" t="s">
        <v>27</v>
      </c>
      <c r="H385" s="25">
        <v>1.5</v>
      </c>
      <c r="I385" s="25" t="s">
        <v>27</v>
      </c>
      <c r="J385" s="25">
        <v>7</v>
      </c>
      <c r="K385" s="32"/>
      <c r="L385" s="32"/>
      <c r="M385" s="32"/>
      <c r="N385" s="90"/>
      <c r="O385" s="51">
        <v>5.5</v>
      </c>
      <c r="P385" s="27">
        <f>IF(O385="H","I",IF(OR(O385="DC",O385="C",O385="V"),0,ROUND(SUMPRODUCT(G385:O385,$G$9:$O$9)/100,1)))</f>
        <v>4.9000000000000004</v>
      </c>
      <c r="Q385" s="28" t="str">
        <f>IF(AND($P385&gt;=9,$P385&lt;=10),"A+","")&amp;IF(AND($P385&gt;=8.5,$P385&lt;=8.9),"A","")&amp;IF(AND($P385&gt;=8,$P385&lt;=8.4),"B+","")&amp;IF(AND($P385&gt;=7,$P385&lt;=7.9),"B","")&amp;IF(AND($P385&gt;=6.5,$P385&lt;=6.9),"C+","")&amp;IF(AND($P385&gt;=5.5,$P385&lt;=6.4),"C","")&amp;IF(AND($P385&gt;=5,$P385&lt;=5.4),"D+","")&amp;IF(AND($P385&gt;=4,$P385&lt;=4.9),"D","")&amp;IF(AND($P385&lt;4),"F","")</f>
        <v>D</v>
      </c>
      <c r="R385" s="29" t="str">
        <f>IF($P385&lt;4,"Kém",IF(AND($P385&gt;=4,$P385&lt;=5.4),"Trung bình yếu",IF(AND($P385&gt;=5.5,$P385&lt;=6.9),"Trung bình",IF(AND($P385&gt;=7,$P385&lt;=8.4),"Khá",IF(AND($P385&gt;=8.5,$P385&lt;=10),"Giỏi","")))))</f>
        <v>Trung bình yếu</v>
      </c>
      <c r="S385" s="30" t="str">
        <f>IF(OR($G385=0,$H385=0,$I385=0,$J385=0),"Không đủ ĐKDT",IF(AND(O385=0,P385&gt;=4),"Không đạt",IF(O385="V", "Vắng", IF(O385="DC", "Đình chỉ thi",IF(O385="H", "Vắng có phép","")))))</f>
        <v/>
      </c>
      <c r="T385" s="31" t="str">
        <f t="array" ref="T385">IFERROR(VLOOKUP($C385&amp;$U385,CHOOSE({1,2},Data!$A$2:$A$5146&amp;Data!$B$2:$B$5146,Data!$C$2:$C$5146),2,0),"")</f>
        <v>203-A2</v>
      </c>
      <c r="U385" s="72" t="s">
        <v>3278</v>
      </c>
      <c r="V385" s="3" t="str">
        <f>IFERROR(LEFT($U385,LEN($U385)-3),"")</f>
        <v>ELE1319</v>
      </c>
      <c r="W385" s="3" t="str">
        <f>IFERROR(RIGHT($U385,2),"")</f>
        <v>05</v>
      </c>
      <c r="X385" s="53" t="str">
        <f>IF(S385="Không đủ ĐKDT","Học lại",IF(S385="Đình chỉ thi","Học lại",IF(AND(MID(F385,2,2)&lt;"12",S385="Vắng"),"Thi lại",IF(S385="Vắng có phép", "Thi lại",IF(AND((MID(F385,2,2)&lt;"12"),P385&lt;4.5),"Thi lại",IF(AND((MID(F385,2,2)&lt;"19"),P385&lt;4),"Học lại",IF(AND((MID(F385,2,2)&gt;"18"),P385&lt;4),"Thi lại",IF(AND(MID(F385,2,2)&gt;"18",O385=0),"Thi lại",IF(AND((MID(F385,2,2)&lt;"12"),O385=0),"Thi lại",IF(AND((MID(F385,2,2)&lt;"19"),(MID(F385,2,2)&gt;"11"),O385=0),"Học lại","Đạt"))))))))))</f>
        <v>Đạt</v>
      </c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</row>
    <row r="386" spans="1:39" ht="16.5" customHeight="1">
      <c r="A386" s="1">
        <v>377</v>
      </c>
      <c r="B386" s="21">
        <f>IF(LEN(C386=0),SUBTOTAL(3,$C$10:C386),"")</f>
        <v>377</v>
      </c>
      <c r="C386" s="22" t="s">
        <v>2929</v>
      </c>
      <c r="D386" s="23" t="s">
        <v>3784</v>
      </c>
      <c r="E386" s="24" t="s">
        <v>3665</v>
      </c>
      <c r="F386" s="22" t="s">
        <v>3381</v>
      </c>
      <c r="G386" s="25" t="s">
        <v>27</v>
      </c>
      <c r="H386" s="25">
        <v>2.5</v>
      </c>
      <c r="I386" s="25" t="s">
        <v>27</v>
      </c>
      <c r="J386" s="25">
        <v>7.5</v>
      </c>
      <c r="K386" s="32"/>
      <c r="L386" s="32"/>
      <c r="M386" s="32"/>
      <c r="N386" s="90"/>
      <c r="O386" s="51">
        <v>7</v>
      </c>
      <c r="P386" s="27">
        <f>IF(O386="H","I",IF(OR(O386="DC",O386="C",O386="V"),0,ROUND(SUMPRODUCT(G386:O386,$G$9:$O$9)/100,1)))</f>
        <v>6.2</v>
      </c>
      <c r="Q386" s="28" t="str">
        <f>IF(AND($P386&gt;=9,$P386&lt;=10),"A+","")&amp;IF(AND($P386&gt;=8.5,$P386&lt;=8.9),"A","")&amp;IF(AND($P386&gt;=8,$P386&lt;=8.4),"B+","")&amp;IF(AND($P386&gt;=7,$P386&lt;=7.9),"B","")&amp;IF(AND($P386&gt;=6.5,$P386&lt;=6.9),"C+","")&amp;IF(AND($P386&gt;=5.5,$P386&lt;=6.4),"C","")&amp;IF(AND($P386&gt;=5,$P386&lt;=5.4),"D+","")&amp;IF(AND($P386&gt;=4,$P386&lt;=4.9),"D","")&amp;IF(AND($P386&lt;4),"F","")</f>
        <v>C</v>
      </c>
      <c r="R386" s="29" t="str">
        <f>IF($P386&lt;4,"Kém",IF(AND($P386&gt;=4,$P386&lt;=5.4),"Trung bình yếu",IF(AND($P386&gt;=5.5,$P386&lt;=6.9),"Trung bình",IF(AND($P386&gt;=7,$P386&lt;=8.4),"Khá",IF(AND($P386&gt;=8.5,$P386&lt;=10),"Giỏi","")))))</f>
        <v>Trung bình</v>
      </c>
      <c r="S386" s="30" t="str">
        <f>IF(OR($G386=0,$H386=0,$I386=0,$J386=0),"Không đủ ĐKDT",IF(AND(O386=0,P386&gt;=4),"Không đạt",IF(O386="V", "Vắng", IF(O386="DC", "Đình chỉ thi",IF(O386="H", "Vắng có phép","")))))</f>
        <v/>
      </c>
      <c r="T386" s="31" t="str">
        <f t="array" ref="T386">IFERROR(VLOOKUP($C386&amp;$U386,CHOOSE({1,2},Data!$A$2:$A$5146&amp;Data!$B$2:$B$5146,Data!$C$2:$C$5146),2,0),"")</f>
        <v>203-A2</v>
      </c>
      <c r="U386" s="72" t="s">
        <v>3278</v>
      </c>
      <c r="V386" s="3" t="str">
        <f>IFERROR(LEFT($U386,LEN($U386)-3),"")</f>
        <v>ELE1319</v>
      </c>
      <c r="W386" s="3" t="str">
        <f>IFERROR(RIGHT($U386,2),"")</f>
        <v>05</v>
      </c>
      <c r="X386" s="53" t="str">
        <f>IF(S386="Không đủ ĐKDT","Học lại",IF(S386="Đình chỉ thi","Học lại",IF(AND(MID(F386,2,2)&lt;"12",S386="Vắng"),"Thi lại",IF(S386="Vắng có phép", "Thi lại",IF(AND((MID(F386,2,2)&lt;"12"),P386&lt;4.5),"Thi lại",IF(AND((MID(F386,2,2)&lt;"19"),P386&lt;4),"Học lại",IF(AND((MID(F386,2,2)&gt;"18"),P386&lt;4),"Thi lại",IF(AND(MID(F386,2,2)&gt;"18",O386=0),"Thi lại",IF(AND((MID(F386,2,2)&lt;"12"),O386=0),"Thi lại",IF(AND((MID(F386,2,2)&lt;"19"),(MID(F386,2,2)&gt;"11"),O386=0),"Học lại","Đạt"))))))))))</f>
        <v>Đạt</v>
      </c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</row>
    <row r="387" spans="1:39" ht="16.5" customHeight="1">
      <c r="A387" s="1">
        <v>378</v>
      </c>
      <c r="B387" s="21">
        <f>IF(LEN(C387=0),SUBTOTAL(3,$C$10:C387),"")</f>
        <v>378</v>
      </c>
      <c r="C387" s="22" t="s">
        <v>2745</v>
      </c>
      <c r="D387" s="23" t="s">
        <v>3785</v>
      </c>
      <c r="E387" s="24" t="s">
        <v>3786</v>
      </c>
      <c r="F387" s="22" t="s">
        <v>3368</v>
      </c>
      <c r="G387" s="25" t="s">
        <v>27</v>
      </c>
      <c r="H387" s="25">
        <v>10</v>
      </c>
      <c r="I387" s="25" t="s">
        <v>27</v>
      </c>
      <c r="J387" s="25">
        <v>10</v>
      </c>
      <c r="K387" s="32"/>
      <c r="L387" s="32"/>
      <c r="M387" s="32"/>
      <c r="N387" s="90"/>
      <c r="O387" s="51">
        <v>7.5</v>
      </c>
      <c r="P387" s="27">
        <f>IF(O387="H","I",IF(OR(O387="DC",O387="C",O387="V"),0,ROUND(SUMPRODUCT(G387:O387,$G$9:$O$9)/100,1)))</f>
        <v>8.3000000000000007</v>
      </c>
      <c r="Q387" s="28" t="str">
        <f>IF(AND($P387&gt;=9,$P387&lt;=10),"A+","")&amp;IF(AND($P387&gt;=8.5,$P387&lt;=8.9),"A","")&amp;IF(AND($P387&gt;=8,$P387&lt;=8.4),"B+","")&amp;IF(AND($P387&gt;=7,$P387&lt;=7.9),"B","")&amp;IF(AND($P387&gt;=6.5,$P387&lt;=6.9),"C+","")&amp;IF(AND($P387&gt;=5.5,$P387&lt;=6.4),"C","")&amp;IF(AND($P387&gt;=5,$P387&lt;=5.4),"D+","")&amp;IF(AND($P387&gt;=4,$P387&lt;=4.9),"D","")&amp;IF(AND($P387&lt;4),"F","")</f>
        <v>B+</v>
      </c>
      <c r="R387" s="29" t="str">
        <f>IF($P387&lt;4,"Kém",IF(AND($P387&gt;=4,$P387&lt;=5.4),"Trung bình yếu",IF(AND($P387&gt;=5.5,$P387&lt;=6.9),"Trung bình",IF(AND($P387&gt;=7,$P387&lt;=8.4),"Khá",IF(AND($P387&gt;=8.5,$P387&lt;=10),"Giỏi","")))))</f>
        <v>Khá</v>
      </c>
      <c r="S387" s="30" t="str">
        <f>IF(OR($G387=0,$H387=0,$I387=0,$J387=0),"Không đủ ĐKDT",IF(AND(O387=0,P387&gt;=4),"Không đạt",IF(O387="V", "Vắng", IF(O387="DC", "Đình chỉ thi",IF(O387="H", "Vắng có phép","")))))</f>
        <v/>
      </c>
      <c r="T387" s="31" t="str">
        <f t="array" ref="T387">IFERROR(VLOOKUP($C387&amp;$U387,CHOOSE({1,2},Data!$A$2:$A$5146&amp;Data!$B$2:$B$5146,Data!$C$2:$C$5146),2,0),"")</f>
        <v>203-A2</v>
      </c>
      <c r="U387" s="72" t="s">
        <v>3278</v>
      </c>
      <c r="V387" s="3" t="str">
        <f>IFERROR(LEFT($U387,LEN($U387)-3),"")</f>
        <v>ELE1319</v>
      </c>
      <c r="W387" s="3" t="str">
        <f>IFERROR(RIGHT($U387,2),"")</f>
        <v>05</v>
      </c>
      <c r="X387" s="53" t="str">
        <f>IF(S387="Không đủ ĐKDT","Học lại",IF(S387="Đình chỉ thi","Học lại",IF(AND(MID(F387,2,2)&lt;"12",S387="Vắng"),"Thi lại",IF(S387="Vắng có phép", "Thi lại",IF(AND((MID(F387,2,2)&lt;"12"),P387&lt;4.5),"Thi lại",IF(AND((MID(F387,2,2)&lt;"19"),P387&lt;4),"Học lại",IF(AND((MID(F387,2,2)&gt;"18"),P387&lt;4),"Thi lại",IF(AND(MID(F387,2,2)&gt;"18",O387=0),"Thi lại",IF(AND((MID(F387,2,2)&lt;"12"),O387=0),"Thi lại",IF(AND((MID(F387,2,2)&lt;"19"),(MID(F387,2,2)&gt;"11"),O387=0),"Học lại","Đạt"))))))))))</f>
        <v>Đạt</v>
      </c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</row>
    <row r="388" spans="1:39" ht="16.5" customHeight="1">
      <c r="A388" s="1">
        <v>379</v>
      </c>
      <c r="B388" s="21">
        <f>IF(LEN(C388=0),SUBTOTAL(3,$C$10:C388),"")</f>
        <v>379</v>
      </c>
      <c r="C388" s="22" t="s">
        <v>1920</v>
      </c>
      <c r="D388" s="23" t="s">
        <v>3577</v>
      </c>
      <c r="E388" s="24" t="s">
        <v>3402</v>
      </c>
      <c r="F388" s="22" t="s">
        <v>3384</v>
      </c>
      <c r="G388" s="25" t="s">
        <v>27</v>
      </c>
      <c r="H388" s="25">
        <v>4.5</v>
      </c>
      <c r="I388" s="25" t="s">
        <v>27</v>
      </c>
      <c r="J388" s="25">
        <v>8.5</v>
      </c>
      <c r="K388" s="32"/>
      <c r="L388" s="32"/>
      <c r="M388" s="32"/>
      <c r="N388" s="90"/>
      <c r="O388" s="51">
        <v>3.5</v>
      </c>
      <c r="P388" s="27">
        <f>IF(O388="H","I",IF(OR(O388="DC",O388="C",O388="V"),0,ROUND(SUMPRODUCT(G388:O388,$G$9:$O$9)/100,1)))</f>
        <v>4.2</v>
      </c>
      <c r="Q388" s="28" t="str">
        <f>IF(AND($P388&gt;=9,$P388&lt;=10),"A+","")&amp;IF(AND($P388&gt;=8.5,$P388&lt;=8.9),"A","")&amp;IF(AND($P388&gt;=8,$P388&lt;=8.4),"B+","")&amp;IF(AND($P388&gt;=7,$P388&lt;=7.9),"B","")&amp;IF(AND($P388&gt;=6.5,$P388&lt;=6.9),"C+","")&amp;IF(AND($P388&gt;=5.5,$P388&lt;=6.4),"C","")&amp;IF(AND($P388&gt;=5,$P388&lt;=5.4),"D+","")&amp;IF(AND($P388&gt;=4,$P388&lt;=4.9),"D","")&amp;IF(AND($P388&lt;4),"F","")</f>
        <v>D</v>
      </c>
      <c r="R388" s="29" t="str">
        <f>IF($P388&lt;4,"Kém",IF(AND($P388&gt;=4,$P388&lt;=5.4),"Trung bình yếu",IF(AND($P388&gt;=5.5,$P388&lt;=6.9),"Trung bình",IF(AND($P388&gt;=7,$P388&lt;=8.4),"Khá",IF(AND($P388&gt;=8.5,$P388&lt;=10),"Giỏi","")))))</f>
        <v>Trung bình yếu</v>
      </c>
      <c r="S388" s="30" t="str">
        <f>IF(OR($G388=0,$H388=0,$I388=0,$J388=0),"Không đủ ĐKDT",IF(AND(O388=0,P388&gt;=4),"Không đạt",IF(O388="V", "Vắng", IF(O388="DC", "Đình chỉ thi",IF(O388="H", "Vắng có phép","")))))</f>
        <v/>
      </c>
      <c r="T388" s="31" t="str">
        <f t="array" ref="T388">IFERROR(VLOOKUP($C388&amp;$U388,CHOOSE({1,2},Data!$A$2:$A$5146&amp;Data!$B$2:$B$5146,Data!$C$2:$C$5146),2,0),"")</f>
        <v>203-A2</v>
      </c>
      <c r="U388" s="72" t="s">
        <v>3278</v>
      </c>
      <c r="V388" s="3" t="str">
        <f>IFERROR(LEFT($U388,LEN($U388)-3),"")</f>
        <v>ELE1319</v>
      </c>
      <c r="W388" s="3" t="str">
        <f>IFERROR(RIGHT($U388,2),"")</f>
        <v>05</v>
      </c>
      <c r="X388" s="53" t="str">
        <f>IF(S388="Không đủ ĐKDT","Học lại",IF(S388="Đình chỉ thi","Học lại",IF(AND(MID(F388,2,2)&lt;"12",S388="Vắng"),"Thi lại",IF(S388="Vắng có phép", "Thi lại",IF(AND((MID(F388,2,2)&lt;"12"),P388&lt;4.5),"Thi lại",IF(AND((MID(F388,2,2)&lt;"19"),P388&lt;4),"Học lại",IF(AND((MID(F388,2,2)&gt;"18"),P388&lt;4),"Thi lại",IF(AND(MID(F388,2,2)&gt;"18",O388=0),"Thi lại",IF(AND((MID(F388,2,2)&lt;"12"),O388=0),"Thi lại",IF(AND((MID(F388,2,2)&lt;"19"),(MID(F388,2,2)&gt;"11"),O388=0),"Học lại","Đạt"))))))))))</f>
        <v>Đạt</v>
      </c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</row>
    <row r="389" spans="1:39" ht="16.5" customHeight="1">
      <c r="A389" s="1">
        <v>380</v>
      </c>
      <c r="B389" s="21">
        <f>IF(LEN(C389=0),SUBTOTAL(3,$C$10:C389),"")</f>
        <v>380</v>
      </c>
      <c r="C389" s="22" t="s">
        <v>2063</v>
      </c>
      <c r="D389" s="23" t="s">
        <v>3581</v>
      </c>
      <c r="E389" s="24" t="s">
        <v>3406</v>
      </c>
      <c r="F389" s="22" t="s">
        <v>3372</v>
      </c>
      <c r="G389" s="25" t="s">
        <v>27</v>
      </c>
      <c r="H389" s="25">
        <v>2.5</v>
      </c>
      <c r="I389" s="25" t="s">
        <v>27</v>
      </c>
      <c r="J389" s="25">
        <v>7.5</v>
      </c>
      <c r="K389" s="32"/>
      <c r="L389" s="32"/>
      <c r="M389" s="32"/>
      <c r="N389" s="90"/>
      <c r="O389" s="51">
        <v>4</v>
      </c>
      <c r="P389" s="27">
        <f>IF(O389="H","I",IF(OR(O389="DC",O389="C",O389="V"),0,ROUND(SUMPRODUCT(G389:O389,$G$9:$O$9)/100,1)))</f>
        <v>4.0999999999999996</v>
      </c>
      <c r="Q389" s="28" t="str">
        <f>IF(AND($P389&gt;=9,$P389&lt;=10),"A+","")&amp;IF(AND($P389&gt;=8.5,$P389&lt;=8.9),"A","")&amp;IF(AND($P389&gt;=8,$P389&lt;=8.4),"B+","")&amp;IF(AND($P389&gt;=7,$P389&lt;=7.9),"B","")&amp;IF(AND($P389&gt;=6.5,$P389&lt;=6.9),"C+","")&amp;IF(AND($P389&gt;=5.5,$P389&lt;=6.4),"C","")&amp;IF(AND($P389&gt;=5,$P389&lt;=5.4),"D+","")&amp;IF(AND($P389&gt;=4,$P389&lt;=4.9),"D","")&amp;IF(AND($P389&lt;4),"F","")</f>
        <v>D</v>
      </c>
      <c r="R389" s="29" t="str">
        <f>IF($P389&lt;4,"Kém",IF(AND($P389&gt;=4,$P389&lt;=5.4),"Trung bình yếu",IF(AND($P389&gt;=5.5,$P389&lt;=6.9),"Trung bình",IF(AND($P389&gt;=7,$P389&lt;=8.4),"Khá",IF(AND($P389&gt;=8.5,$P389&lt;=10),"Giỏi","")))))</f>
        <v>Trung bình yếu</v>
      </c>
      <c r="S389" s="30" t="str">
        <f>IF(OR($G389=0,$H389=0,$I389=0,$J389=0),"Không đủ ĐKDT",IF(AND(O389=0,P389&gt;=4),"Không đạt",IF(O389="V", "Vắng", IF(O389="DC", "Đình chỉ thi",IF(O389="H", "Vắng có phép","")))))</f>
        <v/>
      </c>
      <c r="T389" s="31" t="str">
        <f t="array" ref="T389">IFERROR(VLOOKUP($C389&amp;$U389,CHOOSE({1,2},Data!$A$2:$A$5146&amp;Data!$B$2:$B$5146,Data!$C$2:$C$5146),2,0),"")</f>
        <v>203-A2</v>
      </c>
      <c r="U389" s="72" t="s">
        <v>3278</v>
      </c>
      <c r="V389" s="3" t="str">
        <f>IFERROR(LEFT($U389,LEN($U389)-3),"")</f>
        <v>ELE1319</v>
      </c>
      <c r="W389" s="3" t="str">
        <f>IFERROR(RIGHT($U389,2),"")</f>
        <v>05</v>
      </c>
      <c r="X389" s="53" t="str">
        <f>IF(S389="Không đủ ĐKDT","Học lại",IF(S389="Đình chỉ thi","Học lại",IF(AND(MID(F389,2,2)&lt;"12",S389="Vắng"),"Thi lại",IF(S389="Vắng có phép", "Thi lại",IF(AND((MID(F389,2,2)&lt;"12"),P389&lt;4.5),"Thi lại",IF(AND((MID(F389,2,2)&lt;"19"),P389&lt;4),"Học lại",IF(AND((MID(F389,2,2)&gt;"18"),P389&lt;4),"Thi lại",IF(AND(MID(F389,2,2)&gt;"18",O389=0),"Thi lại",IF(AND((MID(F389,2,2)&lt;"12"),O389=0),"Thi lại",IF(AND((MID(F389,2,2)&lt;"19"),(MID(F389,2,2)&gt;"11"),O389=0),"Học lại","Đạt"))))))))))</f>
        <v>Đạt</v>
      </c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</row>
    <row r="390" spans="1:39" ht="16.5" customHeight="1">
      <c r="A390" s="1">
        <v>381</v>
      </c>
      <c r="B390" s="21">
        <f>IF(LEN(C390=0),SUBTOTAL(3,$C$10:C390),"")</f>
        <v>381</v>
      </c>
      <c r="C390" s="22" t="s">
        <v>341</v>
      </c>
      <c r="D390" s="23" t="s">
        <v>3366</v>
      </c>
      <c r="E390" s="24" t="s">
        <v>3507</v>
      </c>
      <c r="F390" s="22" t="s">
        <v>3473</v>
      </c>
      <c r="G390" s="25" t="s">
        <v>27</v>
      </c>
      <c r="H390" s="25">
        <v>2.5</v>
      </c>
      <c r="I390" s="25" t="s">
        <v>27</v>
      </c>
      <c r="J390" s="25">
        <v>7.5</v>
      </c>
      <c r="K390" s="32"/>
      <c r="L390" s="32"/>
      <c r="M390" s="32"/>
      <c r="N390" s="90"/>
      <c r="O390" s="51">
        <v>7</v>
      </c>
      <c r="P390" s="27">
        <f>IF(O390="H","I",IF(OR(O390="DC",O390="C",O390="V"),0,ROUND(SUMPRODUCT(G390:O390,$G$9:$O$9)/100,1)))</f>
        <v>6.2</v>
      </c>
      <c r="Q390" s="28" t="str">
        <f>IF(AND($P390&gt;=9,$P390&lt;=10),"A+","")&amp;IF(AND($P390&gt;=8.5,$P390&lt;=8.9),"A","")&amp;IF(AND($P390&gt;=8,$P390&lt;=8.4),"B+","")&amp;IF(AND($P390&gt;=7,$P390&lt;=7.9),"B","")&amp;IF(AND($P390&gt;=6.5,$P390&lt;=6.9),"C+","")&amp;IF(AND($P390&gt;=5.5,$P390&lt;=6.4),"C","")&amp;IF(AND($P390&gt;=5,$P390&lt;=5.4),"D+","")&amp;IF(AND($P390&gt;=4,$P390&lt;=4.9),"D","")&amp;IF(AND($P390&lt;4),"F","")</f>
        <v>C</v>
      </c>
      <c r="R390" s="29" t="str">
        <f>IF($P390&lt;4,"Kém",IF(AND($P390&gt;=4,$P390&lt;=5.4),"Trung bình yếu",IF(AND($P390&gt;=5.5,$P390&lt;=6.9),"Trung bình",IF(AND($P390&gt;=7,$P390&lt;=8.4),"Khá",IF(AND($P390&gt;=8.5,$P390&lt;=10),"Giỏi","")))))</f>
        <v>Trung bình</v>
      </c>
      <c r="S390" s="30" t="str">
        <f>IF(OR($G390=0,$H390=0,$I390=0,$J390=0),"Không đủ ĐKDT",IF(AND(O390=0,P390&gt;=4),"Không đạt",IF(O390="V", "Vắng", IF(O390="DC", "Đình chỉ thi",IF(O390="H", "Vắng có phép","")))))</f>
        <v/>
      </c>
      <c r="T390" s="31" t="str">
        <f t="array" ref="T390">IFERROR(VLOOKUP($C390&amp;$U390,CHOOSE({1,2},Data!$A$2:$A$5146&amp;Data!$B$2:$B$5146,Data!$C$2:$C$5146),2,0),"")</f>
        <v>203-A2</v>
      </c>
      <c r="U390" s="72" t="s">
        <v>3278</v>
      </c>
      <c r="V390" s="3" t="str">
        <f>IFERROR(LEFT($U390,LEN($U390)-3),"")</f>
        <v>ELE1319</v>
      </c>
      <c r="W390" s="3" t="str">
        <f>IFERROR(RIGHT($U390,2),"")</f>
        <v>05</v>
      </c>
      <c r="X390" s="53" t="str">
        <f>IF(S390="Không đủ ĐKDT","Học lại",IF(S390="Đình chỉ thi","Học lại",IF(AND(MID(F390,2,2)&lt;"12",S390="Vắng"),"Thi lại",IF(S390="Vắng có phép", "Thi lại",IF(AND((MID(F390,2,2)&lt;"12"),P390&lt;4.5),"Thi lại",IF(AND((MID(F390,2,2)&lt;"19"),P390&lt;4),"Học lại",IF(AND((MID(F390,2,2)&gt;"18"),P390&lt;4),"Thi lại",IF(AND(MID(F390,2,2)&gt;"18",O390=0),"Thi lại",IF(AND((MID(F390,2,2)&lt;"12"),O390=0),"Thi lại",IF(AND((MID(F390,2,2)&lt;"19"),(MID(F390,2,2)&gt;"11"),O390=0),"Học lại","Đạt"))))))))))</f>
        <v>Đạt</v>
      </c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</row>
    <row r="391" spans="1:39" ht="16.5" customHeight="1">
      <c r="A391" s="1">
        <v>382</v>
      </c>
      <c r="B391" s="21">
        <f>IF(LEN(C391=0),SUBTOTAL(3,$C$10:C391),"")</f>
        <v>382</v>
      </c>
      <c r="C391" s="22" t="s">
        <v>1923</v>
      </c>
      <c r="D391" s="23" t="s">
        <v>3617</v>
      </c>
      <c r="E391" s="24" t="s">
        <v>3507</v>
      </c>
      <c r="F391" s="22" t="s">
        <v>3391</v>
      </c>
      <c r="G391" s="25" t="s">
        <v>27</v>
      </c>
      <c r="H391" s="25">
        <v>3</v>
      </c>
      <c r="I391" s="25" t="s">
        <v>27</v>
      </c>
      <c r="J391" s="25">
        <v>8</v>
      </c>
      <c r="K391" s="32"/>
      <c r="L391" s="32"/>
      <c r="M391" s="32"/>
      <c r="N391" s="90"/>
      <c r="O391" s="51">
        <v>5.5</v>
      </c>
      <c r="P391" s="27">
        <f>IF(O391="H","I",IF(OR(O391="DC",O391="C",O391="V"),0,ROUND(SUMPRODUCT(G391:O391,$G$9:$O$9)/100,1)))</f>
        <v>5.3</v>
      </c>
      <c r="Q391" s="28" t="str">
        <f>IF(AND($P391&gt;=9,$P391&lt;=10),"A+","")&amp;IF(AND($P391&gt;=8.5,$P391&lt;=8.9),"A","")&amp;IF(AND($P391&gt;=8,$P391&lt;=8.4),"B+","")&amp;IF(AND($P391&gt;=7,$P391&lt;=7.9),"B","")&amp;IF(AND($P391&gt;=6.5,$P391&lt;=6.9),"C+","")&amp;IF(AND($P391&gt;=5.5,$P391&lt;=6.4),"C","")&amp;IF(AND($P391&gt;=5,$P391&lt;=5.4),"D+","")&amp;IF(AND($P391&gt;=4,$P391&lt;=4.9),"D","")&amp;IF(AND($P391&lt;4),"F","")</f>
        <v>D+</v>
      </c>
      <c r="R391" s="29" t="str">
        <f>IF($P391&lt;4,"Kém",IF(AND($P391&gt;=4,$P391&lt;=5.4),"Trung bình yếu",IF(AND($P391&gt;=5.5,$P391&lt;=6.9),"Trung bình",IF(AND($P391&gt;=7,$P391&lt;=8.4),"Khá",IF(AND($P391&gt;=8.5,$P391&lt;=10),"Giỏi","")))))</f>
        <v>Trung bình yếu</v>
      </c>
      <c r="S391" s="30" t="str">
        <f>IF(OR($G391=0,$H391=0,$I391=0,$J391=0),"Không đủ ĐKDT",IF(AND(O391=0,P391&gt;=4),"Không đạt",IF(O391="V", "Vắng", IF(O391="DC", "Đình chỉ thi",IF(O391="H", "Vắng có phép","")))))</f>
        <v/>
      </c>
      <c r="T391" s="31" t="str">
        <f t="array" ref="T391">IFERROR(VLOOKUP($C391&amp;$U391,CHOOSE({1,2},Data!$A$2:$A$5146&amp;Data!$B$2:$B$5146,Data!$C$2:$C$5146),2,0),"")</f>
        <v>203-A2</v>
      </c>
      <c r="U391" s="72" t="s">
        <v>3278</v>
      </c>
      <c r="V391" s="3" t="str">
        <f>IFERROR(LEFT($U391,LEN($U391)-3),"")</f>
        <v>ELE1319</v>
      </c>
      <c r="W391" s="3" t="str">
        <f>IFERROR(RIGHT($U391,2),"")</f>
        <v>05</v>
      </c>
      <c r="X391" s="53" t="str">
        <f>IF(S391="Không đủ ĐKDT","Học lại",IF(S391="Đình chỉ thi","Học lại",IF(AND(MID(F391,2,2)&lt;"12",S391="Vắng"),"Thi lại",IF(S391="Vắng có phép", "Thi lại",IF(AND((MID(F391,2,2)&lt;"12"),P391&lt;4.5),"Thi lại",IF(AND((MID(F391,2,2)&lt;"19"),P391&lt;4),"Học lại",IF(AND((MID(F391,2,2)&gt;"18"),P391&lt;4),"Thi lại",IF(AND(MID(F391,2,2)&gt;"18",O391=0),"Thi lại",IF(AND((MID(F391,2,2)&lt;"12"),O391=0),"Thi lại",IF(AND((MID(F391,2,2)&lt;"19"),(MID(F391,2,2)&gt;"11"),O391=0),"Học lại","Đạt"))))))))))</f>
        <v>Đạt</v>
      </c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</row>
    <row r="392" spans="1:39" ht="16.5" customHeight="1">
      <c r="A392" s="1">
        <v>383</v>
      </c>
      <c r="B392" s="21">
        <f>IF(LEN(C392=0),SUBTOTAL(3,$C$10:C392),"")</f>
        <v>383</v>
      </c>
      <c r="C392" s="22" t="s">
        <v>2962</v>
      </c>
      <c r="D392" s="23" t="s">
        <v>3787</v>
      </c>
      <c r="E392" s="24" t="s">
        <v>3507</v>
      </c>
      <c r="F392" s="22" t="s">
        <v>3374</v>
      </c>
      <c r="G392" s="25" t="s">
        <v>27</v>
      </c>
      <c r="H392" s="25">
        <v>4</v>
      </c>
      <c r="I392" s="25" t="s">
        <v>27</v>
      </c>
      <c r="J392" s="25">
        <v>8</v>
      </c>
      <c r="K392" s="32"/>
      <c r="L392" s="32"/>
      <c r="M392" s="32"/>
      <c r="N392" s="90"/>
      <c r="O392" s="51">
        <v>0.5</v>
      </c>
      <c r="P392" s="27">
        <f>IF(O392="H","I",IF(OR(O392="DC",O392="C",O392="V"),0,ROUND(SUMPRODUCT(G392:O392,$G$9:$O$9)/100,1)))</f>
        <v>2</v>
      </c>
      <c r="Q392" s="28" t="str">
        <f>IF(AND($P392&gt;=9,$P392&lt;=10),"A+","")&amp;IF(AND($P392&gt;=8.5,$P392&lt;=8.9),"A","")&amp;IF(AND($P392&gt;=8,$P392&lt;=8.4),"B+","")&amp;IF(AND($P392&gt;=7,$P392&lt;=7.9),"B","")&amp;IF(AND($P392&gt;=6.5,$P392&lt;=6.9),"C+","")&amp;IF(AND($P392&gt;=5.5,$P392&lt;=6.4),"C","")&amp;IF(AND($P392&gt;=5,$P392&lt;=5.4),"D+","")&amp;IF(AND($P392&gt;=4,$P392&lt;=4.9),"D","")&amp;IF(AND($P392&lt;4),"F","")</f>
        <v>F</v>
      </c>
      <c r="R392" s="29" t="str">
        <f>IF($P392&lt;4,"Kém",IF(AND($P392&gt;=4,$P392&lt;=5.4),"Trung bình yếu",IF(AND($P392&gt;=5.5,$P392&lt;=6.9),"Trung bình",IF(AND($P392&gt;=7,$P392&lt;=8.4),"Khá",IF(AND($P392&gt;=8.5,$P392&lt;=10),"Giỏi","")))))</f>
        <v>Kém</v>
      </c>
      <c r="S392" s="30" t="str">
        <f>IF(OR($G392=0,$H392=0,$I392=0,$J392=0),"Không đủ ĐKDT",IF(AND(O392=0,P392&gt;=4),"Không đạt",IF(O392="V", "Vắng", IF(O392="DC", "Đình chỉ thi",IF(O392="H", "Vắng có phép","")))))</f>
        <v/>
      </c>
      <c r="T392" s="31" t="str">
        <f t="array" ref="T392">IFERROR(VLOOKUP($C392&amp;$U392,CHOOSE({1,2},Data!$A$2:$A$5146&amp;Data!$B$2:$B$5146,Data!$C$2:$C$5146),2,0),"")</f>
        <v>203-A2</v>
      </c>
      <c r="U392" s="72" t="s">
        <v>3278</v>
      </c>
      <c r="V392" s="3" t="str">
        <f>IFERROR(LEFT($U392,LEN($U392)-3),"")</f>
        <v>ELE1319</v>
      </c>
      <c r="W392" s="3" t="str">
        <f>IFERROR(RIGHT($U392,2),"")</f>
        <v>05</v>
      </c>
      <c r="X392" s="53" t="str">
        <f>IF(S392="Không đủ ĐKDT","Học lại",IF(S392="Đình chỉ thi","Học lại",IF(AND(MID(F392,2,2)&lt;"12",S392="Vắng"),"Thi lại",IF(S392="Vắng có phép", "Thi lại",IF(AND((MID(F392,2,2)&lt;"12"),P392&lt;4.5),"Thi lại",IF(AND((MID(F392,2,2)&lt;"19"),P392&lt;4),"Học lại",IF(AND((MID(F392,2,2)&gt;"18"),P392&lt;4),"Thi lại",IF(AND(MID(F392,2,2)&gt;"18",O392=0),"Thi lại",IF(AND((MID(F392,2,2)&lt;"12"),O392=0),"Thi lại",IF(AND((MID(F392,2,2)&lt;"19"),(MID(F392,2,2)&gt;"11"),O392=0),"Học lại","Đạt"))))))))))</f>
        <v>Học lại</v>
      </c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</row>
    <row r="393" spans="1:39" ht="16.5" customHeight="1">
      <c r="A393" s="1">
        <v>384</v>
      </c>
      <c r="B393" s="21">
        <f>IF(LEN(C393=0),SUBTOTAL(3,$C$10:C393),"")</f>
        <v>384</v>
      </c>
      <c r="C393" s="22" t="s">
        <v>2753</v>
      </c>
      <c r="D393" s="23" t="s">
        <v>3788</v>
      </c>
      <c r="E393" s="24" t="s">
        <v>3410</v>
      </c>
      <c r="F393" s="22" t="s">
        <v>3384</v>
      </c>
      <c r="G393" s="25" t="s">
        <v>27</v>
      </c>
      <c r="H393" s="25">
        <v>3.5</v>
      </c>
      <c r="I393" s="25" t="s">
        <v>27</v>
      </c>
      <c r="J393" s="25">
        <v>8</v>
      </c>
      <c r="K393" s="32"/>
      <c r="L393" s="32"/>
      <c r="M393" s="32"/>
      <c r="N393" s="90"/>
      <c r="O393" s="51">
        <v>4.5</v>
      </c>
      <c r="P393" s="27">
        <f>IF(O393="H","I",IF(OR(O393="DC",O393="C",O393="V"),0,ROUND(SUMPRODUCT(G393:O393,$G$9:$O$9)/100,1)))</f>
        <v>4.7</v>
      </c>
      <c r="Q393" s="28" t="str">
        <f>IF(AND($P393&gt;=9,$P393&lt;=10),"A+","")&amp;IF(AND($P393&gt;=8.5,$P393&lt;=8.9),"A","")&amp;IF(AND($P393&gt;=8,$P393&lt;=8.4),"B+","")&amp;IF(AND($P393&gt;=7,$P393&lt;=7.9),"B","")&amp;IF(AND($P393&gt;=6.5,$P393&lt;=6.9),"C+","")&amp;IF(AND($P393&gt;=5.5,$P393&lt;=6.4),"C","")&amp;IF(AND($P393&gt;=5,$P393&lt;=5.4),"D+","")&amp;IF(AND($P393&gt;=4,$P393&lt;=4.9),"D","")&amp;IF(AND($P393&lt;4),"F","")</f>
        <v>D</v>
      </c>
      <c r="R393" s="29" t="str">
        <f>IF($P393&lt;4,"Kém",IF(AND($P393&gt;=4,$P393&lt;=5.4),"Trung bình yếu",IF(AND($P393&gt;=5.5,$P393&lt;=6.9),"Trung bình",IF(AND($P393&gt;=7,$P393&lt;=8.4),"Khá",IF(AND($P393&gt;=8.5,$P393&lt;=10),"Giỏi","")))))</f>
        <v>Trung bình yếu</v>
      </c>
      <c r="S393" s="30" t="str">
        <f>IF(OR($G393=0,$H393=0,$I393=0,$J393=0),"Không đủ ĐKDT",IF(AND(O393=0,P393&gt;=4),"Không đạt",IF(O393="V", "Vắng", IF(O393="DC", "Đình chỉ thi",IF(O393="H", "Vắng có phép","")))))</f>
        <v/>
      </c>
      <c r="T393" s="31" t="str">
        <f t="array" ref="T393">IFERROR(VLOOKUP($C393&amp;$U393,CHOOSE({1,2},Data!$A$2:$A$5146&amp;Data!$B$2:$B$5146,Data!$C$2:$C$5146),2,0),"")</f>
        <v>203-A2</v>
      </c>
      <c r="U393" s="72" t="s">
        <v>3278</v>
      </c>
      <c r="V393" s="3" t="str">
        <f>IFERROR(LEFT($U393,LEN($U393)-3),"")</f>
        <v>ELE1319</v>
      </c>
      <c r="W393" s="3" t="str">
        <f>IFERROR(RIGHT($U393,2),"")</f>
        <v>05</v>
      </c>
      <c r="X393" s="53" t="str">
        <f>IF(S393="Không đủ ĐKDT","Học lại",IF(S393="Đình chỉ thi","Học lại",IF(AND(MID(F393,2,2)&lt;"12",S393="Vắng"),"Thi lại",IF(S393="Vắng có phép", "Thi lại",IF(AND((MID(F393,2,2)&lt;"12"),P393&lt;4.5),"Thi lại",IF(AND((MID(F393,2,2)&lt;"19"),P393&lt;4),"Học lại",IF(AND((MID(F393,2,2)&gt;"18"),P393&lt;4),"Thi lại",IF(AND(MID(F393,2,2)&gt;"18",O393=0),"Thi lại",IF(AND((MID(F393,2,2)&lt;"12"),O393=0),"Thi lại",IF(AND((MID(F393,2,2)&lt;"19"),(MID(F393,2,2)&gt;"11"),O393=0),"Học lại","Đạt"))))))))))</f>
        <v>Đạt</v>
      </c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</row>
    <row r="394" spans="1:39" ht="16.5" customHeight="1">
      <c r="A394" s="1">
        <v>385</v>
      </c>
      <c r="B394" s="21">
        <f>IF(LEN(C394=0),SUBTOTAL(3,$C$10:C394),"")</f>
        <v>385</v>
      </c>
      <c r="C394" s="22" t="s">
        <v>1666</v>
      </c>
      <c r="D394" s="23" t="s">
        <v>3778</v>
      </c>
      <c r="E394" s="24" t="s">
        <v>3410</v>
      </c>
      <c r="F394" s="22" t="s">
        <v>3407</v>
      </c>
      <c r="G394" s="25" t="s">
        <v>27</v>
      </c>
      <c r="H394" s="25">
        <v>2</v>
      </c>
      <c r="I394" s="25" t="s">
        <v>27</v>
      </c>
      <c r="J394" s="25">
        <v>7</v>
      </c>
      <c r="K394" s="32"/>
      <c r="L394" s="32"/>
      <c r="M394" s="32"/>
      <c r="N394" s="90"/>
      <c r="O394" s="51">
        <v>6</v>
      </c>
      <c r="P394" s="27">
        <f>IF(O394="H","I",IF(OR(O394="DC",O394="C",O394="V"),0,ROUND(SUMPRODUCT(G394:O394,$G$9:$O$9)/100,1)))</f>
        <v>5.3</v>
      </c>
      <c r="Q394" s="28" t="str">
        <f>IF(AND($P394&gt;=9,$P394&lt;=10),"A+","")&amp;IF(AND($P394&gt;=8.5,$P394&lt;=8.9),"A","")&amp;IF(AND($P394&gt;=8,$P394&lt;=8.4),"B+","")&amp;IF(AND($P394&gt;=7,$P394&lt;=7.9),"B","")&amp;IF(AND($P394&gt;=6.5,$P394&lt;=6.9),"C+","")&amp;IF(AND($P394&gt;=5.5,$P394&lt;=6.4),"C","")&amp;IF(AND($P394&gt;=5,$P394&lt;=5.4),"D+","")&amp;IF(AND($P394&gt;=4,$P394&lt;=4.9),"D","")&amp;IF(AND($P394&lt;4),"F","")</f>
        <v>D+</v>
      </c>
      <c r="R394" s="29" t="str">
        <f>IF($P394&lt;4,"Kém",IF(AND($P394&gt;=4,$P394&lt;=5.4),"Trung bình yếu",IF(AND($P394&gt;=5.5,$P394&lt;=6.9),"Trung bình",IF(AND($P394&gt;=7,$P394&lt;=8.4),"Khá",IF(AND($P394&gt;=8.5,$P394&lt;=10),"Giỏi","")))))</f>
        <v>Trung bình yếu</v>
      </c>
      <c r="S394" s="30" t="str">
        <f>IF(OR($G394=0,$H394=0,$I394=0,$J394=0),"Không đủ ĐKDT",IF(AND(O394=0,P394&gt;=4),"Không đạt",IF(O394="V", "Vắng", IF(O394="DC", "Đình chỉ thi",IF(O394="H", "Vắng có phép","")))))</f>
        <v/>
      </c>
      <c r="T394" s="31" t="str">
        <f t="array" ref="T394">IFERROR(VLOOKUP($C394&amp;$U394,CHOOSE({1,2},Data!$A$2:$A$5146&amp;Data!$B$2:$B$5146,Data!$C$2:$C$5146),2,0),"")</f>
        <v>203-A2</v>
      </c>
      <c r="U394" s="72" t="s">
        <v>3278</v>
      </c>
      <c r="V394" s="3" t="str">
        <f>IFERROR(LEFT($U394,LEN($U394)-3),"")</f>
        <v>ELE1319</v>
      </c>
      <c r="W394" s="3" t="str">
        <f>IFERROR(RIGHT($U394,2),"")</f>
        <v>05</v>
      </c>
      <c r="X394" s="53" t="str">
        <f>IF(S394="Không đủ ĐKDT","Học lại",IF(S394="Đình chỉ thi","Học lại",IF(AND(MID(F394,2,2)&lt;"12",S394="Vắng"),"Thi lại",IF(S394="Vắng có phép", "Thi lại",IF(AND((MID(F394,2,2)&lt;"12"),P394&lt;4.5),"Thi lại",IF(AND((MID(F394,2,2)&lt;"19"),P394&lt;4),"Học lại",IF(AND((MID(F394,2,2)&gt;"18"),P394&lt;4),"Thi lại",IF(AND(MID(F394,2,2)&gt;"18",O394=0),"Thi lại",IF(AND((MID(F394,2,2)&lt;"12"),O394=0),"Thi lại",IF(AND((MID(F394,2,2)&lt;"19"),(MID(F394,2,2)&gt;"11"),O394=0),"Học lại","Đạt"))))))))))</f>
        <v>Đạt</v>
      </c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</row>
    <row r="395" spans="1:39" ht="16.5" customHeight="1">
      <c r="A395" s="1">
        <v>386</v>
      </c>
      <c r="B395" s="21">
        <f>IF(LEN(C395=0),SUBTOTAL(3,$C$10:C395),"")</f>
        <v>386</v>
      </c>
      <c r="C395" s="22" t="s">
        <v>523</v>
      </c>
      <c r="D395" s="23" t="s">
        <v>3379</v>
      </c>
      <c r="E395" s="24" t="s">
        <v>3410</v>
      </c>
      <c r="F395" s="22" t="s">
        <v>3789</v>
      </c>
      <c r="G395" s="25" t="s">
        <v>27</v>
      </c>
      <c r="H395" s="25">
        <v>2</v>
      </c>
      <c r="I395" s="25" t="s">
        <v>27</v>
      </c>
      <c r="J395" s="25">
        <v>7</v>
      </c>
      <c r="K395" s="32"/>
      <c r="L395" s="32"/>
      <c r="M395" s="32"/>
      <c r="N395" s="90"/>
      <c r="O395" s="51">
        <v>6</v>
      </c>
      <c r="P395" s="27">
        <f>IF(O395="H","I",IF(OR(O395="DC",O395="C",O395="V"),0,ROUND(SUMPRODUCT(G395:O395,$G$9:$O$9)/100,1)))</f>
        <v>5.3</v>
      </c>
      <c r="Q395" s="28" t="str">
        <f>IF(AND($P395&gt;=9,$P395&lt;=10),"A+","")&amp;IF(AND($P395&gt;=8.5,$P395&lt;=8.9),"A","")&amp;IF(AND($P395&gt;=8,$P395&lt;=8.4),"B+","")&amp;IF(AND($P395&gt;=7,$P395&lt;=7.9),"B","")&amp;IF(AND($P395&gt;=6.5,$P395&lt;=6.9),"C+","")&amp;IF(AND($P395&gt;=5.5,$P395&lt;=6.4),"C","")&amp;IF(AND($P395&gt;=5,$P395&lt;=5.4),"D+","")&amp;IF(AND($P395&gt;=4,$P395&lt;=4.9),"D","")&amp;IF(AND($P395&lt;4),"F","")</f>
        <v>D+</v>
      </c>
      <c r="R395" s="29" t="str">
        <f>IF($P395&lt;4,"Kém",IF(AND($P395&gt;=4,$P395&lt;=5.4),"Trung bình yếu",IF(AND($P395&gt;=5.5,$P395&lt;=6.9),"Trung bình",IF(AND($P395&gt;=7,$P395&lt;=8.4),"Khá",IF(AND($P395&gt;=8.5,$P395&lt;=10),"Giỏi","")))))</f>
        <v>Trung bình yếu</v>
      </c>
      <c r="S395" s="30" t="str">
        <f>IF(OR($G395=0,$H395=0,$I395=0,$J395=0),"Không đủ ĐKDT",IF(AND(O395=0,P395&gt;=4),"Không đạt",IF(O395="V", "Vắng", IF(O395="DC", "Đình chỉ thi",IF(O395="H", "Vắng có phép","")))))</f>
        <v/>
      </c>
      <c r="T395" s="31" t="str">
        <f t="array" ref="T395">IFERROR(VLOOKUP($C395&amp;$U395,CHOOSE({1,2},Data!$A$2:$A$5146&amp;Data!$B$2:$B$5146,Data!$C$2:$C$5146),2,0),"")</f>
        <v>203-A2</v>
      </c>
      <c r="U395" s="72" t="s">
        <v>3278</v>
      </c>
      <c r="V395" s="3" t="str">
        <f>IFERROR(LEFT($U395,LEN($U395)-3),"")</f>
        <v>ELE1319</v>
      </c>
      <c r="W395" s="3" t="str">
        <f>IFERROR(RIGHT($U395,2),"")</f>
        <v>05</v>
      </c>
      <c r="X395" s="53" t="str">
        <f>IF(S395="Không đủ ĐKDT","Học lại",IF(S395="Đình chỉ thi","Học lại",IF(AND(MID(F395,2,2)&lt;"12",S395="Vắng"),"Thi lại",IF(S395="Vắng có phép", "Thi lại",IF(AND((MID(F395,2,2)&lt;"12"),P395&lt;4.5),"Thi lại",IF(AND((MID(F395,2,2)&lt;"19"),P395&lt;4),"Học lại",IF(AND((MID(F395,2,2)&gt;"18"),P395&lt;4),"Thi lại",IF(AND(MID(F395,2,2)&gt;"18",O395=0),"Thi lại",IF(AND((MID(F395,2,2)&lt;"12"),O395=0),"Thi lại",IF(AND((MID(F395,2,2)&lt;"19"),(MID(F395,2,2)&gt;"11"),O395=0),"Học lại","Đạt"))))))))))</f>
        <v>Đạt</v>
      </c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</row>
    <row r="396" spans="1:39" ht="16.5" customHeight="1">
      <c r="A396" s="1">
        <v>387</v>
      </c>
      <c r="B396" s="21">
        <f>IF(LEN(C396=0),SUBTOTAL(3,$C$10:C396),"")</f>
        <v>387</v>
      </c>
      <c r="C396" s="22" t="s">
        <v>2604</v>
      </c>
      <c r="D396" s="23" t="s">
        <v>3515</v>
      </c>
      <c r="E396" s="24" t="s">
        <v>3514</v>
      </c>
      <c r="F396" s="22" t="s">
        <v>3384</v>
      </c>
      <c r="G396" s="25" t="s">
        <v>27</v>
      </c>
      <c r="H396" s="25">
        <v>4.5</v>
      </c>
      <c r="I396" s="25" t="s">
        <v>27</v>
      </c>
      <c r="J396" s="25">
        <v>8.5</v>
      </c>
      <c r="K396" s="32"/>
      <c r="L396" s="32"/>
      <c r="M396" s="32"/>
      <c r="N396" s="90"/>
      <c r="O396" s="51">
        <v>2.5</v>
      </c>
      <c r="P396" s="27">
        <f>IF(O396="H","I",IF(OR(O396="DC",O396="C",O396="V"),0,ROUND(SUMPRODUCT(G396:O396,$G$9:$O$9)/100,1)))</f>
        <v>3.5</v>
      </c>
      <c r="Q396" s="28" t="str">
        <f>IF(AND($P396&gt;=9,$P396&lt;=10),"A+","")&amp;IF(AND($P396&gt;=8.5,$P396&lt;=8.9),"A","")&amp;IF(AND($P396&gt;=8,$P396&lt;=8.4),"B+","")&amp;IF(AND($P396&gt;=7,$P396&lt;=7.9),"B","")&amp;IF(AND($P396&gt;=6.5,$P396&lt;=6.9),"C+","")&amp;IF(AND($P396&gt;=5.5,$P396&lt;=6.4),"C","")&amp;IF(AND($P396&gt;=5,$P396&lt;=5.4),"D+","")&amp;IF(AND($P396&gt;=4,$P396&lt;=4.9),"D","")&amp;IF(AND($P396&lt;4),"F","")</f>
        <v>F</v>
      </c>
      <c r="R396" s="29" t="str">
        <f>IF($P396&lt;4,"Kém",IF(AND($P396&gt;=4,$P396&lt;=5.4),"Trung bình yếu",IF(AND($P396&gt;=5.5,$P396&lt;=6.9),"Trung bình",IF(AND($P396&gt;=7,$P396&lt;=8.4),"Khá",IF(AND($P396&gt;=8.5,$P396&lt;=10),"Giỏi","")))))</f>
        <v>Kém</v>
      </c>
      <c r="S396" s="30" t="str">
        <f>IF(OR($G396=0,$H396=0,$I396=0,$J396=0),"Không đủ ĐKDT",IF(AND(O396=0,P396&gt;=4),"Không đạt",IF(O396="V", "Vắng", IF(O396="DC", "Đình chỉ thi",IF(O396="H", "Vắng có phép","")))))</f>
        <v/>
      </c>
      <c r="T396" s="31" t="str">
        <f t="array" ref="T396">IFERROR(VLOOKUP($C396&amp;$U396,CHOOSE({1,2},Data!$A$2:$A$5146&amp;Data!$B$2:$B$5146,Data!$C$2:$C$5146),2,0),"")</f>
        <v>305-A3</v>
      </c>
      <c r="U396" s="72" t="s">
        <v>3278</v>
      </c>
      <c r="V396" s="3" t="str">
        <f>IFERROR(LEFT($U396,LEN($U396)-3),"")</f>
        <v>ELE1319</v>
      </c>
      <c r="W396" s="3" t="str">
        <f>IFERROR(RIGHT($U396,2),"")</f>
        <v>05</v>
      </c>
      <c r="X396" s="53" t="str">
        <f>IF(S396="Không đủ ĐKDT","Học lại",IF(S396="Đình chỉ thi","Học lại",IF(AND(MID(F396,2,2)&lt;"12",S396="Vắng"),"Thi lại",IF(S396="Vắng có phép", "Thi lại",IF(AND((MID(F396,2,2)&lt;"12"),P396&lt;4.5),"Thi lại",IF(AND((MID(F396,2,2)&lt;"19"),P396&lt;4),"Học lại",IF(AND((MID(F396,2,2)&gt;"18"),P396&lt;4),"Thi lại",IF(AND(MID(F396,2,2)&gt;"18",O396=0),"Thi lại",IF(AND((MID(F396,2,2)&lt;"12"),O396=0),"Thi lại",IF(AND((MID(F396,2,2)&lt;"19"),(MID(F396,2,2)&gt;"11"),O396=0),"Học lại","Đạt"))))))))))</f>
        <v>Học lại</v>
      </c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</row>
    <row r="397" spans="1:39" ht="16.5" customHeight="1">
      <c r="A397" s="1">
        <v>388</v>
      </c>
      <c r="B397" s="21">
        <f>IF(LEN(C397=0),SUBTOTAL(3,$C$10:C397),"")</f>
        <v>388</v>
      </c>
      <c r="C397" s="22" t="s">
        <v>2065</v>
      </c>
      <c r="D397" s="23" t="s">
        <v>3790</v>
      </c>
      <c r="E397" s="24" t="s">
        <v>3685</v>
      </c>
      <c r="F397" s="22" t="s">
        <v>3425</v>
      </c>
      <c r="G397" s="25" t="s">
        <v>27</v>
      </c>
      <c r="H397" s="25">
        <v>5.5</v>
      </c>
      <c r="I397" s="25" t="s">
        <v>27</v>
      </c>
      <c r="J397" s="25">
        <v>9</v>
      </c>
      <c r="K397" s="32"/>
      <c r="L397" s="32"/>
      <c r="M397" s="32"/>
      <c r="N397" s="90"/>
      <c r="O397" s="51">
        <v>5</v>
      </c>
      <c r="P397" s="27">
        <f>IF(O397="H","I",IF(OR(O397="DC",O397="C",O397="V"),0,ROUND(SUMPRODUCT(G397:O397,$G$9:$O$9)/100,1)))</f>
        <v>5.5</v>
      </c>
      <c r="Q397" s="28" t="str">
        <f>IF(AND($P397&gt;=9,$P397&lt;=10),"A+","")&amp;IF(AND($P397&gt;=8.5,$P397&lt;=8.9),"A","")&amp;IF(AND($P397&gt;=8,$P397&lt;=8.4),"B+","")&amp;IF(AND($P397&gt;=7,$P397&lt;=7.9),"B","")&amp;IF(AND($P397&gt;=6.5,$P397&lt;=6.9),"C+","")&amp;IF(AND($P397&gt;=5.5,$P397&lt;=6.4),"C","")&amp;IF(AND($P397&gt;=5,$P397&lt;=5.4),"D+","")&amp;IF(AND($P397&gt;=4,$P397&lt;=4.9),"D","")&amp;IF(AND($P397&lt;4),"F","")</f>
        <v>C</v>
      </c>
      <c r="R397" s="29" t="str">
        <f>IF($P397&lt;4,"Kém",IF(AND($P397&gt;=4,$P397&lt;=5.4),"Trung bình yếu",IF(AND($P397&gt;=5.5,$P397&lt;=6.9),"Trung bình",IF(AND($P397&gt;=7,$P397&lt;=8.4),"Khá",IF(AND($P397&gt;=8.5,$P397&lt;=10),"Giỏi","")))))</f>
        <v>Trung bình</v>
      </c>
      <c r="S397" s="30" t="str">
        <f>IF(OR($G397=0,$H397=0,$I397=0,$J397=0),"Không đủ ĐKDT",IF(AND(O397=0,P397&gt;=4),"Không đạt",IF(O397="V", "Vắng", IF(O397="DC", "Đình chỉ thi",IF(O397="H", "Vắng có phép","")))))</f>
        <v/>
      </c>
      <c r="T397" s="31" t="str">
        <f t="array" ref="T397">IFERROR(VLOOKUP($C397&amp;$U397,CHOOSE({1,2},Data!$A$2:$A$5146&amp;Data!$B$2:$B$5146,Data!$C$2:$C$5146),2,0),"")</f>
        <v>305-A3</v>
      </c>
      <c r="U397" s="72" t="s">
        <v>3278</v>
      </c>
      <c r="V397" s="3" t="str">
        <f>IFERROR(LEFT($U397,LEN($U397)-3),"")</f>
        <v>ELE1319</v>
      </c>
      <c r="W397" s="3" t="str">
        <f>IFERROR(RIGHT($U397,2),"")</f>
        <v>05</v>
      </c>
      <c r="X397" s="53" t="str">
        <f>IF(S397="Không đủ ĐKDT","Học lại",IF(S397="Đình chỉ thi","Học lại",IF(AND(MID(F397,2,2)&lt;"12",S397="Vắng"),"Thi lại",IF(S397="Vắng có phép", "Thi lại",IF(AND((MID(F397,2,2)&lt;"12"),P397&lt;4.5),"Thi lại",IF(AND((MID(F397,2,2)&lt;"19"),P397&lt;4),"Học lại",IF(AND((MID(F397,2,2)&gt;"18"),P397&lt;4),"Thi lại",IF(AND(MID(F397,2,2)&gt;"18",O397=0),"Thi lại",IF(AND((MID(F397,2,2)&lt;"12"),O397=0),"Thi lại",IF(AND((MID(F397,2,2)&lt;"19"),(MID(F397,2,2)&gt;"11"),O397=0),"Học lại","Đạt"))))))))))</f>
        <v>Đạt</v>
      </c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</row>
    <row r="398" spans="1:39" ht="16.5" customHeight="1">
      <c r="A398" s="1">
        <v>389</v>
      </c>
      <c r="B398" s="21">
        <f>IF(LEN(C398=0),SUBTOTAL(3,$C$10:C398),"")</f>
        <v>389</v>
      </c>
      <c r="C398" s="22" t="s">
        <v>2413</v>
      </c>
      <c r="D398" s="23" t="s">
        <v>3791</v>
      </c>
      <c r="E398" s="24" t="s">
        <v>3422</v>
      </c>
      <c r="F398" s="22" t="s">
        <v>3374</v>
      </c>
      <c r="G398" s="25" t="s">
        <v>27</v>
      </c>
      <c r="H398" s="25">
        <v>1.5</v>
      </c>
      <c r="I398" s="25" t="s">
        <v>27</v>
      </c>
      <c r="J398" s="25">
        <v>8</v>
      </c>
      <c r="K398" s="32"/>
      <c r="L398" s="32"/>
      <c r="M398" s="32"/>
      <c r="N398" s="90"/>
      <c r="O398" s="51">
        <v>0.5</v>
      </c>
      <c r="P398" s="27">
        <f>IF(O398="H","I",IF(OR(O398="DC",O398="C",O398="V"),0,ROUND(SUMPRODUCT(G398:O398,$G$9:$O$9)/100,1)))</f>
        <v>1.5</v>
      </c>
      <c r="Q398" s="28" t="str">
        <f>IF(AND($P398&gt;=9,$P398&lt;=10),"A+","")&amp;IF(AND($P398&gt;=8.5,$P398&lt;=8.9),"A","")&amp;IF(AND($P398&gt;=8,$P398&lt;=8.4),"B+","")&amp;IF(AND($P398&gt;=7,$P398&lt;=7.9),"B","")&amp;IF(AND($P398&gt;=6.5,$P398&lt;=6.9),"C+","")&amp;IF(AND($P398&gt;=5.5,$P398&lt;=6.4),"C","")&amp;IF(AND($P398&gt;=5,$P398&lt;=5.4),"D+","")&amp;IF(AND($P398&gt;=4,$P398&lt;=4.9),"D","")&amp;IF(AND($P398&lt;4),"F","")</f>
        <v>F</v>
      </c>
      <c r="R398" s="29" t="str">
        <f>IF($P398&lt;4,"Kém",IF(AND($P398&gt;=4,$P398&lt;=5.4),"Trung bình yếu",IF(AND($P398&gt;=5.5,$P398&lt;=6.9),"Trung bình",IF(AND($P398&gt;=7,$P398&lt;=8.4),"Khá",IF(AND($P398&gt;=8.5,$P398&lt;=10),"Giỏi","")))))</f>
        <v>Kém</v>
      </c>
      <c r="S398" s="30" t="str">
        <f>IF(OR($G398=0,$H398=0,$I398=0,$J398=0),"Không đủ ĐKDT",IF(AND(O398=0,P398&gt;=4),"Không đạt",IF(O398="V", "Vắng", IF(O398="DC", "Đình chỉ thi",IF(O398="H", "Vắng có phép","")))))</f>
        <v/>
      </c>
      <c r="T398" s="31" t="str">
        <f t="array" ref="T398">IFERROR(VLOOKUP($C398&amp;$U398,CHOOSE({1,2},Data!$A$2:$A$5146&amp;Data!$B$2:$B$5146,Data!$C$2:$C$5146),2,0),"")</f>
        <v>305-A3</v>
      </c>
      <c r="U398" s="72" t="s">
        <v>3278</v>
      </c>
      <c r="V398" s="3" t="str">
        <f>IFERROR(LEFT($U398,LEN($U398)-3),"")</f>
        <v>ELE1319</v>
      </c>
      <c r="W398" s="3" t="str">
        <f>IFERROR(RIGHT($U398,2),"")</f>
        <v>05</v>
      </c>
      <c r="X398" s="53" t="str">
        <f>IF(S398="Không đủ ĐKDT","Học lại",IF(S398="Đình chỉ thi","Học lại",IF(AND(MID(F398,2,2)&lt;"12",S398="Vắng"),"Thi lại",IF(S398="Vắng có phép", "Thi lại",IF(AND((MID(F398,2,2)&lt;"12"),P398&lt;4.5),"Thi lại",IF(AND((MID(F398,2,2)&lt;"19"),P398&lt;4),"Học lại",IF(AND((MID(F398,2,2)&gt;"18"),P398&lt;4),"Thi lại",IF(AND(MID(F398,2,2)&gt;"18",O398=0),"Thi lại",IF(AND((MID(F398,2,2)&lt;"12"),O398=0),"Thi lại",IF(AND((MID(F398,2,2)&lt;"19"),(MID(F398,2,2)&gt;"11"),O398=0),"Học lại","Đạt"))))))))))</f>
        <v>Học lại</v>
      </c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</row>
    <row r="399" spans="1:39" ht="16.5" customHeight="1">
      <c r="A399" s="1">
        <v>390</v>
      </c>
      <c r="B399" s="21">
        <f>IF(LEN(C399=0),SUBTOTAL(3,$C$10:C399),"")</f>
        <v>390</v>
      </c>
      <c r="C399" s="22" t="s">
        <v>2659</v>
      </c>
      <c r="D399" s="23" t="s">
        <v>3792</v>
      </c>
      <c r="E399" s="24" t="s">
        <v>3427</v>
      </c>
      <c r="F399" s="22" t="s">
        <v>3381</v>
      </c>
      <c r="G399" s="25" t="s">
        <v>27</v>
      </c>
      <c r="H399" s="25">
        <v>1</v>
      </c>
      <c r="I399" s="25" t="s">
        <v>27</v>
      </c>
      <c r="J399" s="25">
        <v>7</v>
      </c>
      <c r="K399" s="32"/>
      <c r="L399" s="32"/>
      <c r="M399" s="32"/>
      <c r="N399" s="90"/>
      <c r="O399" s="51">
        <v>1.5</v>
      </c>
      <c r="P399" s="27">
        <f>IF(O399="H","I",IF(OR(O399="DC",O399="C",O399="V"),0,ROUND(SUMPRODUCT(G399:O399,$G$9:$O$9)/100,1)))</f>
        <v>2</v>
      </c>
      <c r="Q399" s="28" t="str">
        <f>IF(AND($P399&gt;=9,$P399&lt;=10),"A+","")&amp;IF(AND($P399&gt;=8.5,$P399&lt;=8.9),"A","")&amp;IF(AND($P399&gt;=8,$P399&lt;=8.4),"B+","")&amp;IF(AND($P399&gt;=7,$P399&lt;=7.9),"B","")&amp;IF(AND($P399&gt;=6.5,$P399&lt;=6.9),"C+","")&amp;IF(AND($P399&gt;=5.5,$P399&lt;=6.4),"C","")&amp;IF(AND($P399&gt;=5,$P399&lt;=5.4),"D+","")&amp;IF(AND($P399&gt;=4,$P399&lt;=4.9),"D","")&amp;IF(AND($P399&lt;4),"F","")</f>
        <v>F</v>
      </c>
      <c r="R399" s="29" t="str">
        <f>IF($P399&lt;4,"Kém",IF(AND($P399&gt;=4,$P399&lt;=5.4),"Trung bình yếu",IF(AND($P399&gt;=5.5,$P399&lt;=6.9),"Trung bình",IF(AND($P399&gt;=7,$P399&lt;=8.4),"Khá",IF(AND($P399&gt;=8.5,$P399&lt;=10),"Giỏi","")))))</f>
        <v>Kém</v>
      </c>
      <c r="S399" s="30" t="str">
        <f>IF(OR($G399=0,$H399=0,$I399=0,$J399=0),"Không đủ ĐKDT",IF(AND(O399=0,P399&gt;=4),"Không đạt",IF(O399="V", "Vắng", IF(O399="DC", "Đình chỉ thi",IF(O399="H", "Vắng có phép","")))))</f>
        <v/>
      </c>
      <c r="T399" s="31" t="str">
        <f t="array" ref="T399">IFERROR(VLOOKUP($C399&amp;$U399,CHOOSE({1,2},Data!$A$2:$A$5146&amp;Data!$B$2:$B$5146,Data!$C$2:$C$5146),2,0),"")</f>
        <v>305-A3</v>
      </c>
      <c r="U399" s="72" t="s">
        <v>3278</v>
      </c>
      <c r="V399" s="3" t="str">
        <f>IFERROR(LEFT($U399,LEN($U399)-3),"")</f>
        <v>ELE1319</v>
      </c>
      <c r="W399" s="3" t="str">
        <f>IFERROR(RIGHT($U399,2),"")</f>
        <v>05</v>
      </c>
      <c r="X399" s="53" t="str">
        <f>IF(S399="Không đủ ĐKDT","Học lại",IF(S399="Đình chỉ thi","Học lại",IF(AND(MID(F399,2,2)&lt;"12",S399="Vắng"),"Thi lại",IF(S399="Vắng có phép", "Thi lại",IF(AND((MID(F399,2,2)&lt;"12"),P399&lt;4.5),"Thi lại",IF(AND((MID(F399,2,2)&lt;"19"),P399&lt;4),"Học lại",IF(AND((MID(F399,2,2)&gt;"18"),P399&lt;4),"Thi lại",IF(AND(MID(F399,2,2)&gt;"18",O399=0),"Thi lại",IF(AND((MID(F399,2,2)&lt;"12"),O399=0),"Thi lại",IF(AND((MID(F399,2,2)&lt;"19"),(MID(F399,2,2)&gt;"11"),O399=0),"Học lại","Đạt"))))))))))</f>
        <v>Học lại</v>
      </c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</row>
    <row r="400" spans="1:39" ht="16.5" customHeight="1">
      <c r="A400" s="1">
        <v>391</v>
      </c>
      <c r="B400" s="21">
        <f>IF(LEN(C400=0),SUBTOTAL(3,$C$10:C400),"")</f>
        <v>391</v>
      </c>
      <c r="C400" s="22" t="s">
        <v>2789</v>
      </c>
      <c r="D400" s="23" t="s">
        <v>3793</v>
      </c>
      <c r="E400" s="24" t="s">
        <v>3427</v>
      </c>
      <c r="F400" s="22" t="s">
        <v>3425</v>
      </c>
      <c r="G400" s="25" t="s">
        <v>27</v>
      </c>
      <c r="H400" s="25">
        <v>3</v>
      </c>
      <c r="I400" s="25" t="s">
        <v>27</v>
      </c>
      <c r="J400" s="25">
        <v>8</v>
      </c>
      <c r="K400" s="32"/>
      <c r="L400" s="32"/>
      <c r="M400" s="32"/>
      <c r="N400" s="90"/>
      <c r="O400" s="51">
        <v>2.5</v>
      </c>
      <c r="P400" s="27">
        <f>IF(O400="H","I",IF(OR(O400="DC",O400="C",O400="V"),0,ROUND(SUMPRODUCT(G400:O400,$G$9:$O$9)/100,1)))</f>
        <v>3.2</v>
      </c>
      <c r="Q400" s="28" t="str">
        <f>IF(AND($P400&gt;=9,$P400&lt;=10),"A+","")&amp;IF(AND($P400&gt;=8.5,$P400&lt;=8.9),"A","")&amp;IF(AND($P400&gt;=8,$P400&lt;=8.4),"B+","")&amp;IF(AND($P400&gt;=7,$P400&lt;=7.9),"B","")&amp;IF(AND($P400&gt;=6.5,$P400&lt;=6.9),"C+","")&amp;IF(AND($P400&gt;=5.5,$P400&lt;=6.4),"C","")&amp;IF(AND($P400&gt;=5,$P400&lt;=5.4),"D+","")&amp;IF(AND($P400&gt;=4,$P400&lt;=4.9),"D","")&amp;IF(AND($P400&lt;4),"F","")</f>
        <v>F</v>
      </c>
      <c r="R400" s="29" t="str">
        <f>IF($P400&lt;4,"Kém",IF(AND($P400&gt;=4,$P400&lt;=5.4),"Trung bình yếu",IF(AND($P400&gt;=5.5,$P400&lt;=6.9),"Trung bình",IF(AND($P400&gt;=7,$P400&lt;=8.4),"Khá",IF(AND($P400&gt;=8.5,$P400&lt;=10),"Giỏi","")))))</f>
        <v>Kém</v>
      </c>
      <c r="S400" s="30" t="str">
        <f>IF(OR($G400=0,$H400=0,$I400=0,$J400=0),"Không đủ ĐKDT",IF(AND(O400=0,P400&gt;=4),"Không đạt",IF(O400="V", "Vắng", IF(O400="DC", "Đình chỉ thi",IF(O400="H", "Vắng có phép","")))))</f>
        <v/>
      </c>
      <c r="T400" s="31" t="str">
        <f t="array" ref="T400">IFERROR(VLOOKUP($C400&amp;$U400,CHOOSE({1,2},Data!$A$2:$A$5146&amp;Data!$B$2:$B$5146,Data!$C$2:$C$5146),2,0),"")</f>
        <v>305-A3</v>
      </c>
      <c r="U400" s="72" t="s">
        <v>3278</v>
      </c>
      <c r="V400" s="3" t="str">
        <f>IFERROR(LEFT($U400,LEN($U400)-3),"")</f>
        <v>ELE1319</v>
      </c>
      <c r="W400" s="3" t="str">
        <f>IFERROR(RIGHT($U400,2),"")</f>
        <v>05</v>
      </c>
      <c r="X400" s="53" t="str">
        <f>IF(S400="Không đủ ĐKDT","Học lại",IF(S400="Đình chỉ thi","Học lại",IF(AND(MID(F400,2,2)&lt;"12",S400="Vắng"),"Thi lại",IF(S400="Vắng có phép", "Thi lại",IF(AND((MID(F400,2,2)&lt;"12"),P400&lt;4.5),"Thi lại",IF(AND((MID(F400,2,2)&lt;"19"),P400&lt;4),"Học lại",IF(AND((MID(F400,2,2)&gt;"18"),P400&lt;4),"Thi lại",IF(AND(MID(F400,2,2)&gt;"18",O400=0),"Thi lại",IF(AND((MID(F400,2,2)&lt;"12"),O400=0),"Thi lại",IF(AND((MID(F400,2,2)&lt;"19"),(MID(F400,2,2)&gt;"11"),O400=0),"Học lại","Đạt"))))))))))</f>
        <v>Học lại</v>
      </c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</row>
    <row r="401" spans="1:39" ht="16.5" customHeight="1">
      <c r="A401" s="1">
        <v>392</v>
      </c>
      <c r="B401" s="21">
        <f>IF(LEN(C401=0),SUBTOTAL(3,$C$10:C401),"")</f>
        <v>392</v>
      </c>
      <c r="C401" s="22" t="s">
        <v>2939</v>
      </c>
      <c r="D401" s="23" t="s">
        <v>3794</v>
      </c>
      <c r="E401" s="24" t="s">
        <v>3628</v>
      </c>
      <c r="F401" s="22" t="s">
        <v>3381</v>
      </c>
      <c r="G401" s="25" t="s">
        <v>27</v>
      </c>
      <c r="H401" s="25">
        <v>3</v>
      </c>
      <c r="I401" s="25" t="s">
        <v>27</v>
      </c>
      <c r="J401" s="25">
        <v>8</v>
      </c>
      <c r="K401" s="32"/>
      <c r="L401" s="32"/>
      <c r="M401" s="32"/>
      <c r="N401" s="90"/>
      <c r="O401" s="51">
        <v>2</v>
      </c>
      <c r="P401" s="27">
        <f>IF(O401="H","I",IF(OR(O401="DC",O401="C",O401="V"),0,ROUND(SUMPRODUCT(G401:O401,$G$9:$O$9)/100,1)))</f>
        <v>2.8</v>
      </c>
      <c r="Q401" s="28" t="str">
        <f>IF(AND($P401&gt;=9,$P401&lt;=10),"A+","")&amp;IF(AND($P401&gt;=8.5,$P401&lt;=8.9),"A","")&amp;IF(AND($P401&gt;=8,$P401&lt;=8.4),"B+","")&amp;IF(AND($P401&gt;=7,$P401&lt;=7.9),"B","")&amp;IF(AND($P401&gt;=6.5,$P401&lt;=6.9),"C+","")&amp;IF(AND($P401&gt;=5.5,$P401&lt;=6.4),"C","")&amp;IF(AND($P401&gt;=5,$P401&lt;=5.4),"D+","")&amp;IF(AND($P401&gt;=4,$P401&lt;=4.9),"D","")&amp;IF(AND($P401&lt;4),"F","")</f>
        <v>F</v>
      </c>
      <c r="R401" s="29" t="str">
        <f>IF($P401&lt;4,"Kém",IF(AND($P401&gt;=4,$P401&lt;=5.4),"Trung bình yếu",IF(AND($P401&gt;=5.5,$P401&lt;=6.9),"Trung bình",IF(AND($P401&gt;=7,$P401&lt;=8.4),"Khá",IF(AND($P401&gt;=8.5,$P401&lt;=10),"Giỏi","")))))</f>
        <v>Kém</v>
      </c>
      <c r="S401" s="30" t="str">
        <f>IF(OR($G401=0,$H401=0,$I401=0,$J401=0),"Không đủ ĐKDT",IF(AND(O401=0,P401&gt;=4),"Không đạt",IF(O401="V", "Vắng", IF(O401="DC", "Đình chỉ thi",IF(O401="H", "Vắng có phép","")))))</f>
        <v/>
      </c>
      <c r="T401" s="31" t="str">
        <f t="array" ref="T401">IFERROR(VLOOKUP($C401&amp;$U401,CHOOSE({1,2},Data!$A$2:$A$5146&amp;Data!$B$2:$B$5146,Data!$C$2:$C$5146),2,0),"")</f>
        <v>305-A3</v>
      </c>
      <c r="U401" s="72" t="s">
        <v>3278</v>
      </c>
      <c r="V401" s="3" t="str">
        <f>IFERROR(LEFT($U401,LEN($U401)-3),"")</f>
        <v>ELE1319</v>
      </c>
      <c r="W401" s="3" t="str">
        <f>IFERROR(RIGHT($U401,2),"")</f>
        <v>05</v>
      </c>
      <c r="X401" s="53" t="str">
        <f>IF(S401="Không đủ ĐKDT","Học lại",IF(S401="Đình chỉ thi","Học lại",IF(AND(MID(F401,2,2)&lt;"12",S401="Vắng"),"Thi lại",IF(S401="Vắng có phép", "Thi lại",IF(AND((MID(F401,2,2)&lt;"12"),P401&lt;4.5),"Thi lại",IF(AND((MID(F401,2,2)&lt;"19"),P401&lt;4),"Học lại",IF(AND((MID(F401,2,2)&gt;"18"),P401&lt;4),"Thi lại",IF(AND(MID(F401,2,2)&gt;"18",O401=0),"Thi lại",IF(AND((MID(F401,2,2)&lt;"12"),O401=0),"Thi lại",IF(AND((MID(F401,2,2)&lt;"19"),(MID(F401,2,2)&gt;"11"),O401=0),"Học lại","Đạt"))))))))))</f>
        <v>Học lại</v>
      </c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</row>
    <row r="402" spans="1:39" ht="16.5" customHeight="1">
      <c r="A402" s="1">
        <v>393</v>
      </c>
      <c r="B402" s="21">
        <f>IF(LEN(C402=0),SUBTOTAL(3,$C$10:C402),"")</f>
        <v>393</v>
      </c>
      <c r="C402" s="22" t="s">
        <v>1802</v>
      </c>
      <c r="D402" s="23" t="s">
        <v>3693</v>
      </c>
      <c r="E402" s="24" t="s">
        <v>3438</v>
      </c>
      <c r="F402" s="22" t="s">
        <v>3407</v>
      </c>
      <c r="G402" s="25" t="s">
        <v>27</v>
      </c>
      <c r="H402" s="25">
        <v>3</v>
      </c>
      <c r="I402" s="25" t="s">
        <v>27</v>
      </c>
      <c r="J402" s="25">
        <v>8</v>
      </c>
      <c r="K402" s="32"/>
      <c r="L402" s="32"/>
      <c r="M402" s="32"/>
      <c r="N402" s="90"/>
      <c r="O402" s="51">
        <v>1</v>
      </c>
      <c r="P402" s="27">
        <f>IF(O402="H","I",IF(OR(O402="DC",O402="C",O402="V"),0,ROUND(SUMPRODUCT(G402:O402,$G$9:$O$9)/100,1)))</f>
        <v>2.1</v>
      </c>
      <c r="Q402" s="28" t="str">
        <f>IF(AND($P402&gt;=9,$P402&lt;=10),"A+","")&amp;IF(AND($P402&gt;=8.5,$P402&lt;=8.9),"A","")&amp;IF(AND($P402&gt;=8,$P402&lt;=8.4),"B+","")&amp;IF(AND($P402&gt;=7,$P402&lt;=7.9),"B","")&amp;IF(AND($P402&gt;=6.5,$P402&lt;=6.9),"C+","")&amp;IF(AND($P402&gt;=5.5,$P402&lt;=6.4),"C","")&amp;IF(AND($P402&gt;=5,$P402&lt;=5.4),"D+","")&amp;IF(AND($P402&gt;=4,$P402&lt;=4.9),"D","")&amp;IF(AND($P402&lt;4),"F","")</f>
        <v>F</v>
      </c>
      <c r="R402" s="29" t="str">
        <f>IF($P402&lt;4,"Kém",IF(AND($P402&gt;=4,$P402&lt;=5.4),"Trung bình yếu",IF(AND($P402&gt;=5.5,$P402&lt;=6.9),"Trung bình",IF(AND($P402&gt;=7,$P402&lt;=8.4),"Khá",IF(AND($P402&gt;=8.5,$P402&lt;=10),"Giỏi","")))))</f>
        <v>Kém</v>
      </c>
      <c r="S402" s="30" t="str">
        <f>IF(OR($G402=0,$H402=0,$I402=0,$J402=0),"Không đủ ĐKDT",IF(AND(O402=0,P402&gt;=4),"Không đạt",IF(O402="V", "Vắng", IF(O402="DC", "Đình chỉ thi",IF(O402="H", "Vắng có phép","")))))</f>
        <v/>
      </c>
      <c r="T402" s="31" t="str">
        <f t="array" ref="T402">IFERROR(VLOOKUP($C402&amp;$U402,CHOOSE({1,2},Data!$A$2:$A$5146&amp;Data!$B$2:$B$5146,Data!$C$2:$C$5146),2,0),"")</f>
        <v>305-A3</v>
      </c>
      <c r="U402" s="72" t="s">
        <v>3278</v>
      </c>
      <c r="V402" s="3" t="str">
        <f>IFERROR(LEFT($U402,LEN($U402)-3),"")</f>
        <v>ELE1319</v>
      </c>
      <c r="W402" s="3" t="str">
        <f>IFERROR(RIGHT($U402,2),"")</f>
        <v>05</v>
      </c>
      <c r="X402" s="53" t="str">
        <f>IF(S402="Không đủ ĐKDT","Học lại",IF(S402="Đình chỉ thi","Học lại",IF(AND(MID(F402,2,2)&lt;"12",S402="Vắng"),"Thi lại",IF(S402="Vắng có phép", "Thi lại",IF(AND((MID(F402,2,2)&lt;"12"),P402&lt;4.5),"Thi lại",IF(AND((MID(F402,2,2)&lt;"19"),P402&lt;4),"Học lại",IF(AND((MID(F402,2,2)&gt;"18"),P402&lt;4),"Thi lại",IF(AND(MID(F402,2,2)&gt;"18",O402=0),"Thi lại",IF(AND((MID(F402,2,2)&lt;"12"),O402=0),"Thi lại",IF(AND((MID(F402,2,2)&lt;"19"),(MID(F402,2,2)&gt;"11"),O402=0),"Học lại","Đạt"))))))))))</f>
        <v>Học lại</v>
      </c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</row>
    <row r="403" spans="1:39" ht="16.5" customHeight="1">
      <c r="A403" s="1">
        <v>394</v>
      </c>
      <c r="B403" s="21">
        <f>IF(LEN(C403=0),SUBTOTAL(3,$C$10:C403),"")</f>
        <v>394</v>
      </c>
      <c r="C403" s="22" t="s">
        <v>1625</v>
      </c>
      <c r="D403" s="23" t="s">
        <v>3795</v>
      </c>
      <c r="E403" s="24" t="s">
        <v>3796</v>
      </c>
      <c r="F403" s="22" t="s">
        <v>3398</v>
      </c>
      <c r="G403" s="25" t="s">
        <v>27</v>
      </c>
      <c r="H403" s="25">
        <v>0</v>
      </c>
      <c r="I403" s="25" t="s">
        <v>27</v>
      </c>
      <c r="J403" s="25">
        <v>0</v>
      </c>
      <c r="K403" s="32"/>
      <c r="L403" s="32"/>
      <c r="M403" s="32"/>
      <c r="N403" s="90"/>
      <c r="O403" s="51" t="s">
        <v>4016</v>
      </c>
      <c r="P403" s="27">
        <f>IF(O403="H","I",IF(OR(O403="DC",O403="C",O403="V"),0,ROUND(SUMPRODUCT(G403:O403,$G$9:$O$9)/100,1)))</f>
        <v>0</v>
      </c>
      <c r="Q403" s="28" t="str">
        <f>IF(AND($P403&gt;=9,$P403&lt;=10),"A+","")&amp;IF(AND($P403&gt;=8.5,$P403&lt;=8.9),"A","")&amp;IF(AND($P403&gt;=8,$P403&lt;=8.4),"B+","")&amp;IF(AND($P403&gt;=7,$P403&lt;=7.9),"B","")&amp;IF(AND($P403&gt;=6.5,$P403&lt;=6.9),"C+","")&amp;IF(AND($P403&gt;=5.5,$P403&lt;=6.4),"C","")&amp;IF(AND($P403&gt;=5,$P403&lt;=5.4),"D+","")&amp;IF(AND($P403&gt;=4,$P403&lt;=4.9),"D","")&amp;IF(AND($P403&lt;4),"F","")</f>
        <v>F</v>
      </c>
      <c r="R403" s="29" t="str">
        <f>IF($P403&lt;4,"Kém",IF(AND($P403&gt;=4,$P403&lt;=5.4),"Trung bình yếu",IF(AND($P403&gt;=5.5,$P403&lt;=6.9),"Trung bình",IF(AND($P403&gt;=7,$P403&lt;=8.4),"Khá",IF(AND($P403&gt;=8.5,$P403&lt;=10),"Giỏi","")))))</f>
        <v>Kém</v>
      </c>
      <c r="S403" s="30" t="str">
        <f>IF(OR($G403=0,$H403=0,$I403=0,$J403=0),"Không đủ ĐKDT",IF(AND(O403=0,P403&gt;=4),"Không đạt",IF(O403="V", "Vắng", IF(O403="DC", "Đình chỉ thi",IF(O403="H", "Vắng có phép","")))))</f>
        <v>Không đủ ĐKDT</v>
      </c>
      <c r="T403" s="31" t="str">
        <f t="array" ref="T403">IFERROR(VLOOKUP($C403&amp;$U403,CHOOSE({1,2},Data!$A$2:$A$5146&amp;Data!$B$2:$B$5146,Data!$C$2:$C$5146),2,0),"")</f>
        <v>305-A3</v>
      </c>
      <c r="U403" s="72" t="s">
        <v>3278</v>
      </c>
      <c r="V403" s="3" t="str">
        <f>IFERROR(LEFT($U403,LEN($U403)-3),"")</f>
        <v>ELE1319</v>
      </c>
      <c r="W403" s="3" t="str">
        <f>IFERROR(RIGHT($U403,2),"")</f>
        <v>05</v>
      </c>
      <c r="X403" s="53" t="str">
        <f>IF(S403="Không đủ ĐKDT","Học lại",IF(S403="Đình chỉ thi","Học lại",IF(AND(MID(F403,2,2)&lt;"12",S403="Vắng"),"Thi lại",IF(S403="Vắng có phép", "Thi lại",IF(AND((MID(F403,2,2)&lt;"12"),P403&lt;4.5),"Thi lại",IF(AND((MID(F403,2,2)&lt;"19"),P403&lt;4),"Học lại",IF(AND((MID(F403,2,2)&gt;"18"),P403&lt;4),"Thi lại",IF(AND(MID(F403,2,2)&gt;"18",O403=0),"Thi lại",IF(AND((MID(F403,2,2)&lt;"12"),O403=0),"Thi lại",IF(AND((MID(F403,2,2)&lt;"19"),(MID(F403,2,2)&gt;"11"),O403=0),"Học lại","Đạt"))))))))))</f>
        <v>Học lại</v>
      </c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</row>
    <row r="404" spans="1:39" ht="16.5" customHeight="1">
      <c r="A404" s="1">
        <v>395</v>
      </c>
      <c r="B404" s="21">
        <f>IF(LEN(C404=0),SUBTOTAL(3,$C$10:C404),"")</f>
        <v>395</v>
      </c>
      <c r="C404" s="22" t="s">
        <v>469</v>
      </c>
      <c r="D404" s="23" t="s">
        <v>3797</v>
      </c>
      <c r="E404" s="24" t="s">
        <v>3533</v>
      </c>
      <c r="F404" s="22" t="s">
        <v>3463</v>
      </c>
      <c r="G404" s="25" t="s">
        <v>27</v>
      </c>
      <c r="H404" s="25">
        <v>2.5</v>
      </c>
      <c r="I404" s="25" t="s">
        <v>27</v>
      </c>
      <c r="J404" s="25">
        <v>7.5</v>
      </c>
      <c r="K404" s="32"/>
      <c r="L404" s="32"/>
      <c r="M404" s="32"/>
      <c r="N404" s="90"/>
      <c r="O404" s="51">
        <v>4</v>
      </c>
      <c r="P404" s="27">
        <f>IF(O404="H","I",IF(OR(O404="DC",O404="C",O404="V"),0,ROUND(SUMPRODUCT(G404:O404,$G$9:$O$9)/100,1)))</f>
        <v>4.0999999999999996</v>
      </c>
      <c r="Q404" s="28" t="str">
        <f>IF(AND($P404&gt;=9,$P404&lt;=10),"A+","")&amp;IF(AND($P404&gt;=8.5,$P404&lt;=8.9),"A","")&amp;IF(AND($P404&gt;=8,$P404&lt;=8.4),"B+","")&amp;IF(AND($P404&gt;=7,$P404&lt;=7.9),"B","")&amp;IF(AND($P404&gt;=6.5,$P404&lt;=6.9),"C+","")&amp;IF(AND($P404&gt;=5.5,$P404&lt;=6.4),"C","")&amp;IF(AND($P404&gt;=5,$P404&lt;=5.4),"D+","")&amp;IF(AND($P404&gt;=4,$P404&lt;=4.9),"D","")&amp;IF(AND($P404&lt;4),"F","")</f>
        <v>D</v>
      </c>
      <c r="R404" s="29" t="str">
        <f>IF($P404&lt;4,"Kém",IF(AND($P404&gt;=4,$P404&lt;=5.4),"Trung bình yếu",IF(AND($P404&gt;=5.5,$P404&lt;=6.9),"Trung bình",IF(AND($P404&gt;=7,$P404&lt;=8.4),"Khá",IF(AND($P404&gt;=8.5,$P404&lt;=10),"Giỏi","")))))</f>
        <v>Trung bình yếu</v>
      </c>
      <c r="S404" s="30" t="str">
        <f>IF(OR($G404=0,$H404=0,$I404=0,$J404=0),"Không đủ ĐKDT",IF(AND(O404=0,P404&gt;=4),"Không đạt",IF(O404="V", "Vắng", IF(O404="DC", "Đình chỉ thi",IF(O404="H", "Vắng có phép","")))))</f>
        <v/>
      </c>
      <c r="T404" s="31" t="str">
        <f t="array" ref="T404">IFERROR(VLOOKUP($C404&amp;$U404,CHOOSE({1,2},Data!$A$2:$A$5146&amp;Data!$B$2:$B$5146,Data!$C$2:$C$5146),2,0),"")</f>
        <v>305-A3</v>
      </c>
      <c r="U404" s="72" t="s">
        <v>3278</v>
      </c>
      <c r="V404" s="3" t="str">
        <f>IFERROR(LEFT($U404,LEN($U404)-3),"")</f>
        <v>ELE1319</v>
      </c>
      <c r="W404" s="3" t="str">
        <f>IFERROR(RIGHT($U404,2),"")</f>
        <v>05</v>
      </c>
      <c r="X404" s="53" t="str">
        <f>IF(S404="Không đủ ĐKDT","Học lại",IF(S404="Đình chỉ thi","Học lại",IF(AND(MID(F404,2,2)&lt;"12",S404="Vắng"),"Thi lại",IF(S404="Vắng có phép", "Thi lại",IF(AND((MID(F404,2,2)&lt;"12"),P404&lt;4.5),"Thi lại",IF(AND((MID(F404,2,2)&lt;"19"),P404&lt;4),"Học lại",IF(AND((MID(F404,2,2)&gt;"18"),P404&lt;4),"Thi lại",IF(AND(MID(F404,2,2)&gt;"18",O404=0),"Thi lại",IF(AND((MID(F404,2,2)&lt;"12"),O404=0),"Thi lại",IF(AND((MID(F404,2,2)&lt;"19"),(MID(F404,2,2)&gt;"11"),O404=0),"Học lại","Đạt"))))))))))</f>
        <v>Đạt</v>
      </c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</row>
    <row r="405" spans="1:39" ht="16.5" customHeight="1">
      <c r="A405" s="1">
        <v>396</v>
      </c>
      <c r="B405" s="21">
        <f>IF(LEN(C405=0),SUBTOTAL(3,$C$10:C405),"")</f>
        <v>396</v>
      </c>
      <c r="C405" s="22" t="s">
        <v>2125</v>
      </c>
      <c r="D405" s="23" t="s">
        <v>3798</v>
      </c>
      <c r="E405" s="24" t="s">
        <v>3444</v>
      </c>
      <c r="F405" s="22" t="s">
        <v>3370</v>
      </c>
      <c r="G405" s="25" t="s">
        <v>27</v>
      </c>
      <c r="H405" s="25">
        <v>0</v>
      </c>
      <c r="I405" s="25" t="s">
        <v>27</v>
      </c>
      <c r="J405" s="25">
        <v>0</v>
      </c>
      <c r="K405" s="32"/>
      <c r="L405" s="32"/>
      <c r="M405" s="32"/>
      <c r="N405" s="90"/>
      <c r="O405" s="51" t="s">
        <v>4016</v>
      </c>
      <c r="P405" s="27">
        <f>IF(O405="H","I",IF(OR(O405="DC",O405="C",O405="V"),0,ROUND(SUMPRODUCT(G405:O405,$G$9:$O$9)/100,1)))</f>
        <v>0</v>
      </c>
      <c r="Q405" s="28" t="str">
        <f>IF(AND($P405&gt;=9,$P405&lt;=10),"A+","")&amp;IF(AND($P405&gt;=8.5,$P405&lt;=8.9),"A","")&amp;IF(AND($P405&gt;=8,$P405&lt;=8.4),"B+","")&amp;IF(AND($P405&gt;=7,$P405&lt;=7.9),"B","")&amp;IF(AND($P405&gt;=6.5,$P405&lt;=6.9),"C+","")&amp;IF(AND($P405&gt;=5.5,$P405&lt;=6.4),"C","")&amp;IF(AND($P405&gt;=5,$P405&lt;=5.4),"D+","")&amp;IF(AND($P405&gt;=4,$P405&lt;=4.9),"D","")&amp;IF(AND($P405&lt;4),"F","")</f>
        <v>F</v>
      </c>
      <c r="R405" s="29" t="str">
        <f>IF($P405&lt;4,"Kém",IF(AND($P405&gt;=4,$P405&lt;=5.4),"Trung bình yếu",IF(AND($P405&gt;=5.5,$P405&lt;=6.9),"Trung bình",IF(AND($P405&gt;=7,$P405&lt;=8.4),"Khá",IF(AND($P405&gt;=8.5,$P405&lt;=10),"Giỏi","")))))</f>
        <v>Kém</v>
      </c>
      <c r="S405" s="30" t="str">
        <f>IF(OR($G405=0,$H405=0,$I405=0,$J405=0),"Không đủ ĐKDT",IF(AND(O405=0,P405&gt;=4),"Không đạt",IF(O405="V", "Vắng", IF(O405="DC", "Đình chỉ thi",IF(O405="H", "Vắng có phép","")))))</f>
        <v>Không đủ ĐKDT</v>
      </c>
      <c r="T405" s="31" t="str">
        <f t="array" ref="T405">IFERROR(VLOOKUP($C405&amp;$U405,CHOOSE({1,2},Data!$A$2:$A$5146&amp;Data!$B$2:$B$5146,Data!$C$2:$C$5146),2,0),"")</f>
        <v>305-A3</v>
      </c>
      <c r="U405" s="72" t="s">
        <v>3278</v>
      </c>
      <c r="V405" s="3" t="str">
        <f>IFERROR(LEFT($U405,LEN($U405)-3),"")</f>
        <v>ELE1319</v>
      </c>
      <c r="W405" s="3" t="str">
        <f>IFERROR(RIGHT($U405,2),"")</f>
        <v>05</v>
      </c>
      <c r="X405" s="53" t="str">
        <f>IF(S405="Không đủ ĐKDT","Học lại",IF(S405="Đình chỉ thi","Học lại",IF(AND(MID(F405,2,2)&lt;"12",S405="Vắng"),"Thi lại",IF(S405="Vắng có phép", "Thi lại",IF(AND((MID(F405,2,2)&lt;"12"),P405&lt;4.5),"Thi lại",IF(AND((MID(F405,2,2)&lt;"19"),P405&lt;4),"Học lại",IF(AND((MID(F405,2,2)&gt;"18"),P405&lt;4),"Thi lại",IF(AND(MID(F405,2,2)&gt;"18",O405=0),"Thi lại",IF(AND((MID(F405,2,2)&lt;"12"),O405=0),"Thi lại",IF(AND((MID(F405,2,2)&lt;"19"),(MID(F405,2,2)&gt;"11"),O405=0),"Học lại","Đạt"))))))))))</f>
        <v>Học lại</v>
      </c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</row>
    <row r="406" spans="1:39" ht="16.5" customHeight="1">
      <c r="A406" s="1">
        <v>397</v>
      </c>
      <c r="B406" s="21">
        <f>IF(LEN(C406=0),SUBTOTAL(3,$C$10:C406),"")</f>
        <v>397</v>
      </c>
      <c r="C406" s="22" t="s">
        <v>2301</v>
      </c>
      <c r="D406" s="23" t="s">
        <v>3799</v>
      </c>
      <c r="E406" s="24" t="s">
        <v>3700</v>
      </c>
      <c r="F406" s="22" t="s">
        <v>3407</v>
      </c>
      <c r="G406" s="25" t="s">
        <v>27</v>
      </c>
      <c r="H406" s="25">
        <v>4</v>
      </c>
      <c r="I406" s="25" t="s">
        <v>27</v>
      </c>
      <c r="J406" s="25">
        <v>8</v>
      </c>
      <c r="K406" s="32"/>
      <c r="L406" s="32"/>
      <c r="M406" s="32"/>
      <c r="N406" s="90"/>
      <c r="O406" s="51">
        <v>6</v>
      </c>
      <c r="P406" s="27">
        <f>IF(O406="H","I",IF(OR(O406="DC",O406="C",O406="V"),0,ROUND(SUMPRODUCT(G406:O406,$G$9:$O$9)/100,1)))</f>
        <v>5.8</v>
      </c>
      <c r="Q406" s="28" t="str">
        <f>IF(AND($P406&gt;=9,$P406&lt;=10),"A+","")&amp;IF(AND($P406&gt;=8.5,$P406&lt;=8.9),"A","")&amp;IF(AND($P406&gt;=8,$P406&lt;=8.4),"B+","")&amp;IF(AND($P406&gt;=7,$P406&lt;=7.9),"B","")&amp;IF(AND($P406&gt;=6.5,$P406&lt;=6.9),"C+","")&amp;IF(AND($P406&gt;=5.5,$P406&lt;=6.4),"C","")&amp;IF(AND($P406&gt;=5,$P406&lt;=5.4),"D+","")&amp;IF(AND($P406&gt;=4,$P406&lt;=4.9),"D","")&amp;IF(AND($P406&lt;4),"F","")</f>
        <v>C</v>
      </c>
      <c r="R406" s="29" t="str">
        <f>IF($P406&lt;4,"Kém",IF(AND($P406&gt;=4,$P406&lt;=5.4),"Trung bình yếu",IF(AND($P406&gt;=5.5,$P406&lt;=6.9),"Trung bình",IF(AND($P406&gt;=7,$P406&lt;=8.4),"Khá",IF(AND($P406&gt;=8.5,$P406&lt;=10),"Giỏi","")))))</f>
        <v>Trung bình</v>
      </c>
      <c r="S406" s="30" t="str">
        <f>IF(OR($G406=0,$H406=0,$I406=0,$J406=0),"Không đủ ĐKDT",IF(AND(O406=0,P406&gt;=4),"Không đạt",IF(O406="V", "Vắng", IF(O406="DC", "Đình chỉ thi",IF(O406="H", "Vắng có phép","")))))</f>
        <v/>
      </c>
      <c r="T406" s="31" t="str">
        <f t="array" ref="T406">IFERROR(VLOOKUP($C406&amp;$U406,CHOOSE({1,2},Data!$A$2:$A$5146&amp;Data!$B$2:$B$5146,Data!$C$2:$C$5146),2,0),"")</f>
        <v>305-A3</v>
      </c>
      <c r="U406" s="72" t="s">
        <v>3278</v>
      </c>
      <c r="V406" s="3" t="str">
        <f>IFERROR(LEFT($U406,LEN($U406)-3),"")</f>
        <v>ELE1319</v>
      </c>
      <c r="W406" s="3" t="str">
        <f>IFERROR(RIGHT($U406,2),"")</f>
        <v>05</v>
      </c>
      <c r="X406" s="53" t="str">
        <f>IF(S406="Không đủ ĐKDT","Học lại",IF(S406="Đình chỉ thi","Học lại",IF(AND(MID(F406,2,2)&lt;"12",S406="Vắng"),"Thi lại",IF(S406="Vắng có phép", "Thi lại",IF(AND((MID(F406,2,2)&lt;"12"),P406&lt;4.5),"Thi lại",IF(AND((MID(F406,2,2)&lt;"19"),P406&lt;4),"Học lại",IF(AND((MID(F406,2,2)&gt;"18"),P406&lt;4),"Thi lại",IF(AND(MID(F406,2,2)&gt;"18",O406=0),"Thi lại",IF(AND((MID(F406,2,2)&lt;"12"),O406=0),"Thi lại",IF(AND((MID(F406,2,2)&lt;"19"),(MID(F406,2,2)&gt;"11"),O406=0),"Học lại","Đạt"))))))))))</f>
        <v>Đạt</v>
      </c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</row>
    <row r="407" spans="1:39" ht="16.5" customHeight="1">
      <c r="A407" s="1">
        <v>398</v>
      </c>
      <c r="B407" s="21">
        <f>IF(LEN(C407=0),SUBTOTAL(3,$C$10:C407),"")</f>
        <v>398</v>
      </c>
      <c r="C407" s="22" t="s">
        <v>471</v>
      </c>
      <c r="D407" s="23" t="s">
        <v>3415</v>
      </c>
      <c r="E407" s="24" t="s">
        <v>3446</v>
      </c>
      <c r="F407" s="22" t="s">
        <v>3398</v>
      </c>
      <c r="G407" s="25" t="s">
        <v>27</v>
      </c>
      <c r="H407" s="25">
        <v>2.5</v>
      </c>
      <c r="I407" s="25" t="s">
        <v>27</v>
      </c>
      <c r="J407" s="25">
        <v>7.5</v>
      </c>
      <c r="K407" s="32"/>
      <c r="L407" s="32"/>
      <c r="M407" s="32"/>
      <c r="N407" s="90"/>
      <c r="O407" s="51">
        <v>6</v>
      </c>
      <c r="P407" s="27">
        <f>IF(O407="H","I",IF(OR(O407="DC",O407="C",O407="V"),0,ROUND(SUMPRODUCT(G407:O407,$G$9:$O$9)/100,1)))</f>
        <v>5.5</v>
      </c>
      <c r="Q407" s="28" t="str">
        <f>IF(AND($P407&gt;=9,$P407&lt;=10),"A+","")&amp;IF(AND($P407&gt;=8.5,$P407&lt;=8.9),"A","")&amp;IF(AND($P407&gt;=8,$P407&lt;=8.4),"B+","")&amp;IF(AND($P407&gt;=7,$P407&lt;=7.9),"B","")&amp;IF(AND($P407&gt;=6.5,$P407&lt;=6.9),"C+","")&amp;IF(AND($P407&gt;=5.5,$P407&lt;=6.4),"C","")&amp;IF(AND($P407&gt;=5,$P407&lt;=5.4),"D+","")&amp;IF(AND($P407&gt;=4,$P407&lt;=4.9),"D","")&amp;IF(AND($P407&lt;4),"F","")</f>
        <v>C</v>
      </c>
      <c r="R407" s="29" t="str">
        <f>IF($P407&lt;4,"Kém",IF(AND($P407&gt;=4,$P407&lt;=5.4),"Trung bình yếu",IF(AND($P407&gt;=5.5,$P407&lt;=6.9),"Trung bình",IF(AND($P407&gt;=7,$P407&lt;=8.4),"Khá",IF(AND($P407&gt;=8.5,$P407&lt;=10),"Giỏi","")))))</f>
        <v>Trung bình</v>
      </c>
      <c r="S407" s="30" t="str">
        <f>IF(OR($G407=0,$H407=0,$I407=0,$J407=0),"Không đủ ĐKDT",IF(AND(O407=0,P407&gt;=4),"Không đạt",IF(O407="V", "Vắng", IF(O407="DC", "Đình chỉ thi",IF(O407="H", "Vắng có phép","")))))</f>
        <v/>
      </c>
      <c r="T407" s="31" t="str">
        <f t="array" ref="T407">IFERROR(VLOOKUP($C407&amp;$U407,CHOOSE({1,2},Data!$A$2:$A$5146&amp;Data!$B$2:$B$5146,Data!$C$2:$C$5146),2,0),"")</f>
        <v>305-A3</v>
      </c>
      <c r="U407" s="72" t="s">
        <v>3278</v>
      </c>
      <c r="V407" s="3" t="str">
        <f>IFERROR(LEFT($U407,LEN($U407)-3),"")</f>
        <v>ELE1319</v>
      </c>
      <c r="W407" s="3" t="str">
        <f>IFERROR(RIGHT($U407,2),"")</f>
        <v>05</v>
      </c>
      <c r="X407" s="53" t="str">
        <f>IF(S407="Không đủ ĐKDT","Học lại",IF(S407="Đình chỉ thi","Học lại",IF(AND(MID(F407,2,2)&lt;"12",S407="Vắng"),"Thi lại",IF(S407="Vắng có phép", "Thi lại",IF(AND((MID(F407,2,2)&lt;"12"),P407&lt;4.5),"Thi lại",IF(AND((MID(F407,2,2)&lt;"19"),P407&lt;4),"Học lại",IF(AND((MID(F407,2,2)&gt;"18"),P407&lt;4),"Thi lại",IF(AND(MID(F407,2,2)&gt;"18",O407=0),"Thi lại",IF(AND((MID(F407,2,2)&lt;"12"),O407=0),"Thi lại",IF(AND((MID(F407,2,2)&lt;"19"),(MID(F407,2,2)&gt;"11"),O407=0),"Học lại","Đạt"))))))))))</f>
        <v>Đạt</v>
      </c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</row>
    <row r="408" spans="1:39" ht="16.5" customHeight="1">
      <c r="A408" s="1">
        <v>399</v>
      </c>
      <c r="B408" s="21">
        <f>IF(LEN(C408=0),SUBTOTAL(3,$C$10:C408),"")</f>
        <v>399</v>
      </c>
      <c r="C408" s="22" t="s">
        <v>1714</v>
      </c>
      <c r="D408" s="23" t="s">
        <v>3510</v>
      </c>
      <c r="E408" s="24" t="s">
        <v>3538</v>
      </c>
      <c r="F408" s="22" t="s">
        <v>3425</v>
      </c>
      <c r="G408" s="25" t="s">
        <v>27</v>
      </c>
      <c r="H408" s="25">
        <v>2.5</v>
      </c>
      <c r="I408" s="25" t="s">
        <v>27</v>
      </c>
      <c r="J408" s="25">
        <v>7.5</v>
      </c>
      <c r="K408" s="32"/>
      <c r="L408" s="32"/>
      <c r="M408" s="32"/>
      <c r="N408" s="90"/>
      <c r="O408" s="51">
        <v>1</v>
      </c>
      <c r="P408" s="27">
        <f>IF(O408="H","I",IF(OR(O408="DC",O408="C",O408="V"),0,ROUND(SUMPRODUCT(G408:O408,$G$9:$O$9)/100,1)))</f>
        <v>2</v>
      </c>
      <c r="Q408" s="28" t="str">
        <f>IF(AND($P408&gt;=9,$P408&lt;=10),"A+","")&amp;IF(AND($P408&gt;=8.5,$P408&lt;=8.9),"A","")&amp;IF(AND($P408&gt;=8,$P408&lt;=8.4),"B+","")&amp;IF(AND($P408&gt;=7,$P408&lt;=7.9),"B","")&amp;IF(AND($P408&gt;=6.5,$P408&lt;=6.9),"C+","")&amp;IF(AND($P408&gt;=5.5,$P408&lt;=6.4),"C","")&amp;IF(AND($P408&gt;=5,$P408&lt;=5.4),"D+","")&amp;IF(AND($P408&gt;=4,$P408&lt;=4.9),"D","")&amp;IF(AND($P408&lt;4),"F","")</f>
        <v>F</v>
      </c>
      <c r="R408" s="29" t="str">
        <f>IF($P408&lt;4,"Kém",IF(AND($P408&gt;=4,$P408&lt;=5.4),"Trung bình yếu",IF(AND($P408&gt;=5.5,$P408&lt;=6.9),"Trung bình",IF(AND($P408&gt;=7,$P408&lt;=8.4),"Khá",IF(AND($P408&gt;=8.5,$P408&lt;=10),"Giỏi","")))))</f>
        <v>Kém</v>
      </c>
      <c r="S408" s="30" t="str">
        <f>IF(OR($G408=0,$H408=0,$I408=0,$J408=0),"Không đủ ĐKDT",IF(AND(O408=0,P408&gt;=4),"Không đạt",IF(O408="V", "Vắng", IF(O408="DC", "Đình chỉ thi",IF(O408="H", "Vắng có phép","")))))</f>
        <v/>
      </c>
      <c r="T408" s="31" t="str">
        <f t="array" ref="T408">IFERROR(VLOOKUP($C408&amp;$U408,CHOOSE({1,2},Data!$A$2:$A$5146&amp;Data!$B$2:$B$5146,Data!$C$2:$C$5146),2,0),"")</f>
        <v>305-A3</v>
      </c>
      <c r="U408" s="72" t="s">
        <v>3278</v>
      </c>
      <c r="V408" s="3" t="str">
        <f>IFERROR(LEFT($U408,LEN($U408)-3),"")</f>
        <v>ELE1319</v>
      </c>
      <c r="W408" s="3" t="str">
        <f>IFERROR(RIGHT($U408,2),"")</f>
        <v>05</v>
      </c>
      <c r="X408" s="53" t="str">
        <f>IF(S408="Không đủ ĐKDT","Học lại",IF(S408="Đình chỉ thi","Học lại",IF(AND(MID(F408,2,2)&lt;"12",S408="Vắng"),"Thi lại",IF(S408="Vắng có phép", "Thi lại",IF(AND((MID(F408,2,2)&lt;"12"),P408&lt;4.5),"Thi lại",IF(AND((MID(F408,2,2)&lt;"19"),P408&lt;4),"Học lại",IF(AND((MID(F408,2,2)&gt;"18"),P408&lt;4),"Thi lại",IF(AND(MID(F408,2,2)&gt;"18",O408=0),"Thi lại",IF(AND((MID(F408,2,2)&lt;"12"),O408=0),"Thi lại",IF(AND((MID(F408,2,2)&lt;"19"),(MID(F408,2,2)&gt;"11"),O408=0),"Học lại","Đạt"))))))))))</f>
        <v>Học lại</v>
      </c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</row>
    <row r="409" spans="1:39" ht="16.5" customHeight="1">
      <c r="A409" s="1">
        <v>400</v>
      </c>
      <c r="B409" s="21">
        <f>IF(LEN(C409=0),SUBTOTAL(3,$C$10:C409),"")</f>
        <v>400</v>
      </c>
      <c r="C409" s="22" t="s">
        <v>1877</v>
      </c>
      <c r="D409" s="23" t="s">
        <v>3800</v>
      </c>
      <c r="E409" s="24" t="s">
        <v>3759</v>
      </c>
      <c r="F409" s="22" t="s">
        <v>3407</v>
      </c>
      <c r="G409" s="25" t="s">
        <v>27</v>
      </c>
      <c r="H409" s="25">
        <v>2.5</v>
      </c>
      <c r="I409" s="25" t="s">
        <v>27</v>
      </c>
      <c r="J409" s="25">
        <v>7.5</v>
      </c>
      <c r="K409" s="32"/>
      <c r="L409" s="32"/>
      <c r="M409" s="32"/>
      <c r="N409" s="90"/>
      <c r="O409" s="51">
        <v>3.5</v>
      </c>
      <c r="P409" s="27">
        <f>IF(O409="H","I",IF(OR(O409="DC",O409="C",O409="V"),0,ROUND(SUMPRODUCT(G409:O409,$G$9:$O$9)/100,1)))</f>
        <v>3.7</v>
      </c>
      <c r="Q409" s="28" t="str">
        <f>IF(AND($P409&gt;=9,$P409&lt;=10),"A+","")&amp;IF(AND($P409&gt;=8.5,$P409&lt;=8.9),"A","")&amp;IF(AND($P409&gt;=8,$P409&lt;=8.4),"B+","")&amp;IF(AND($P409&gt;=7,$P409&lt;=7.9),"B","")&amp;IF(AND($P409&gt;=6.5,$P409&lt;=6.9),"C+","")&amp;IF(AND($P409&gt;=5.5,$P409&lt;=6.4),"C","")&amp;IF(AND($P409&gt;=5,$P409&lt;=5.4),"D+","")&amp;IF(AND($P409&gt;=4,$P409&lt;=4.9),"D","")&amp;IF(AND($P409&lt;4),"F","")</f>
        <v>F</v>
      </c>
      <c r="R409" s="29" t="str">
        <f>IF($P409&lt;4,"Kém",IF(AND($P409&gt;=4,$P409&lt;=5.4),"Trung bình yếu",IF(AND($P409&gt;=5.5,$P409&lt;=6.9),"Trung bình",IF(AND($P409&gt;=7,$P409&lt;=8.4),"Khá",IF(AND($P409&gt;=8.5,$P409&lt;=10),"Giỏi","")))))</f>
        <v>Kém</v>
      </c>
      <c r="S409" s="30" t="str">
        <f>IF(OR($G409=0,$H409=0,$I409=0,$J409=0),"Không đủ ĐKDT",IF(AND(O409=0,P409&gt;=4),"Không đạt",IF(O409="V", "Vắng", IF(O409="DC", "Đình chỉ thi",IF(O409="H", "Vắng có phép","")))))</f>
        <v/>
      </c>
      <c r="T409" s="31" t="str">
        <f t="array" ref="T409">IFERROR(VLOOKUP($C409&amp;$U409,CHOOSE({1,2},Data!$A$2:$A$5146&amp;Data!$B$2:$B$5146,Data!$C$2:$C$5146),2,0),"")</f>
        <v>305-A3</v>
      </c>
      <c r="U409" s="72" t="s">
        <v>3278</v>
      </c>
      <c r="V409" s="3" t="str">
        <f>IFERROR(LEFT($U409,LEN($U409)-3),"")</f>
        <v>ELE1319</v>
      </c>
      <c r="W409" s="3" t="str">
        <f>IFERROR(RIGHT($U409,2),"")</f>
        <v>05</v>
      </c>
      <c r="X409" s="53" t="str">
        <f>IF(S409="Không đủ ĐKDT","Học lại",IF(S409="Đình chỉ thi","Học lại",IF(AND(MID(F409,2,2)&lt;"12",S409="Vắng"),"Thi lại",IF(S409="Vắng có phép", "Thi lại",IF(AND((MID(F409,2,2)&lt;"12"),P409&lt;4.5),"Thi lại",IF(AND((MID(F409,2,2)&lt;"19"),P409&lt;4),"Học lại",IF(AND((MID(F409,2,2)&gt;"18"),P409&lt;4),"Thi lại",IF(AND(MID(F409,2,2)&gt;"18",O409=0),"Thi lại",IF(AND((MID(F409,2,2)&lt;"12"),O409=0),"Thi lại",IF(AND((MID(F409,2,2)&lt;"19"),(MID(F409,2,2)&gt;"11"),O409=0),"Học lại","Đạt"))))))))))</f>
        <v>Học lại</v>
      </c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</row>
    <row r="410" spans="1:39" ht="16.5" customHeight="1">
      <c r="A410" s="1">
        <v>401</v>
      </c>
      <c r="B410" s="21">
        <f>IF(LEN(C410=0),SUBTOTAL(3,$C$10:C410),"")</f>
        <v>401</v>
      </c>
      <c r="C410" s="22" t="s">
        <v>2137</v>
      </c>
      <c r="D410" s="23" t="s">
        <v>3801</v>
      </c>
      <c r="E410" s="24" t="s">
        <v>3541</v>
      </c>
      <c r="F410" s="22" t="s">
        <v>3370</v>
      </c>
      <c r="G410" s="25" t="s">
        <v>27</v>
      </c>
      <c r="H410" s="25">
        <v>1.5</v>
      </c>
      <c r="I410" s="25" t="s">
        <v>27</v>
      </c>
      <c r="J410" s="25">
        <v>8</v>
      </c>
      <c r="K410" s="32"/>
      <c r="L410" s="32"/>
      <c r="M410" s="32"/>
      <c r="N410" s="90"/>
      <c r="O410" s="51">
        <v>7.5</v>
      </c>
      <c r="P410" s="27">
        <f>IF(O410="H","I",IF(OR(O410="DC",O410="C",O410="V"),0,ROUND(SUMPRODUCT(G410:O410,$G$9:$O$9)/100,1)))</f>
        <v>6.4</v>
      </c>
      <c r="Q410" s="28" t="str">
        <f>IF(AND($P410&gt;=9,$P410&lt;=10),"A+","")&amp;IF(AND($P410&gt;=8.5,$P410&lt;=8.9),"A","")&amp;IF(AND($P410&gt;=8,$P410&lt;=8.4),"B+","")&amp;IF(AND($P410&gt;=7,$P410&lt;=7.9),"B","")&amp;IF(AND($P410&gt;=6.5,$P410&lt;=6.9),"C+","")&amp;IF(AND($P410&gt;=5.5,$P410&lt;=6.4),"C","")&amp;IF(AND($P410&gt;=5,$P410&lt;=5.4),"D+","")&amp;IF(AND($P410&gt;=4,$P410&lt;=4.9),"D","")&amp;IF(AND($P410&lt;4),"F","")</f>
        <v>C</v>
      </c>
      <c r="R410" s="29" t="str">
        <f>IF($P410&lt;4,"Kém",IF(AND($P410&gt;=4,$P410&lt;=5.4),"Trung bình yếu",IF(AND($P410&gt;=5.5,$P410&lt;=6.9),"Trung bình",IF(AND($P410&gt;=7,$P410&lt;=8.4),"Khá",IF(AND($P410&gt;=8.5,$P410&lt;=10),"Giỏi","")))))</f>
        <v>Trung bình</v>
      </c>
      <c r="S410" s="30" t="str">
        <f>IF(OR($G410=0,$H410=0,$I410=0,$J410=0),"Không đủ ĐKDT",IF(AND(O410=0,P410&gt;=4),"Không đạt",IF(O410="V", "Vắng", IF(O410="DC", "Đình chỉ thi",IF(O410="H", "Vắng có phép","")))))</f>
        <v/>
      </c>
      <c r="T410" s="31" t="str">
        <f t="array" ref="T410">IFERROR(VLOOKUP($C410&amp;$U410,CHOOSE({1,2},Data!$A$2:$A$5146&amp;Data!$B$2:$B$5146,Data!$C$2:$C$5146),2,0),"")</f>
        <v>305-A3</v>
      </c>
      <c r="U410" s="72" t="s">
        <v>3278</v>
      </c>
      <c r="V410" s="3" t="str">
        <f>IFERROR(LEFT($U410,LEN($U410)-3),"")</f>
        <v>ELE1319</v>
      </c>
      <c r="W410" s="3" t="str">
        <f>IFERROR(RIGHT($U410,2),"")</f>
        <v>05</v>
      </c>
      <c r="X410" s="53" t="str">
        <f>IF(S410="Không đủ ĐKDT","Học lại",IF(S410="Đình chỉ thi","Học lại",IF(AND(MID(F410,2,2)&lt;"12",S410="Vắng"),"Thi lại",IF(S410="Vắng có phép", "Thi lại",IF(AND((MID(F410,2,2)&lt;"12"),P410&lt;4.5),"Thi lại",IF(AND((MID(F410,2,2)&lt;"19"),P410&lt;4),"Học lại",IF(AND((MID(F410,2,2)&gt;"18"),P410&lt;4),"Thi lại",IF(AND(MID(F410,2,2)&gt;"18",O410=0),"Thi lại",IF(AND((MID(F410,2,2)&lt;"12"),O410=0),"Thi lại",IF(AND((MID(F410,2,2)&lt;"19"),(MID(F410,2,2)&gt;"11"),O410=0),"Học lại","Đạt"))))))))))</f>
        <v>Đạt</v>
      </c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</row>
    <row r="411" spans="1:39" ht="16.5" customHeight="1">
      <c r="A411" s="1">
        <v>402</v>
      </c>
      <c r="B411" s="21">
        <f>IF(LEN(C411=0),SUBTOTAL(3,$C$10:C411),"")</f>
        <v>402</v>
      </c>
      <c r="C411" s="22" t="s">
        <v>3146</v>
      </c>
      <c r="D411" s="23" t="s">
        <v>3802</v>
      </c>
      <c r="E411" s="24" t="s">
        <v>3803</v>
      </c>
      <c r="F411" s="22" t="s">
        <v>3398</v>
      </c>
      <c r="G411" s="25" t="s">
        <v>27</v>
      </c>
      <c r="H411" s="25">
        <v>0</v>
      </c>
      <c r="I411" s="25" t="s">
        <v>27</v>
      </c>
      <c r="J411" s="25">
        <v>0</v>
      </c>
      <c r="K411" s="32"/>
      <c r="L411" s="32"/>
      <c r="M411" s="32"/>
      <c r="N411" s="90"/>
      <c r="O411" s="51" t="s">
        <v>4016</v>
      </c>
      <c r="P411" s="27">
        <f>IF(O411="H","I",IF(OR(O411="DC",O411="C",O411="V"),0,ROUND(SUMPRODUCT(G411:O411,$G$9:$O$9)/100,1)))</f>
        <v>0</v>
      </c>
      <c r="Q411" s="28" t="str">
        <f>IF(AND($P411&gt;=9,$P411&lt;=10),"A+","")&amp;IF(AND($P411&gt;=8.5,$P411&lt;=8.9),"A","")&amp;IF(AND($P411&gt;=8,$P411&lt;=8.4),"B+","")&amp;IF(AND($P411&gt;=7,$P411&lt;=7.9),"B","")&amp;IF(AND($P411&gt;=6.5,$P411&lt;=6.9),"C+","")&amp;IF(AND($P411&gt;=5.5,$P411&lt;=6.4),"C","")&amp;IF(AND($P411&gt;=5,$P411&lt;=5.4),"D+","")&amp;IF(AND($P411&gt;=4,$P411&lt;=4.9),"D","")&amp;IF(AND($P411&lt;4),"F","")</f>
        <v>F</v>
      </c>
      <c r="R411" s="29" t="str">
        <f>IF($P411&lt;4,"Kém",IF(AND($P411&gt;=4,$P411&lt;=5.4),"Trung bình yếu",IF(AND($P411&gt;=5.5,$P411&lt;=6.9),"Trung bình",IF(AND($P411&gt;=7,$P411&lt;=8.4),"Khá",IF(AND($P411&gt;=8.5,$P411&lt;=10),"Giỏi","")))))</f>
        <v>Kém</v>
      </c>
      <c r="S411" s="30" t="str">
        <f>IF(OR($G411=0,$H411=0,$I411=0,$J411=0),"Không đủ ĐKDT",IF(AND(O411=0,P411&gt;=4),"Không đạt",IF(O411="V", "Vắng", IF(O411="DC", "Đình chỉ thi",IF(O411="H", "Vắng có phép","")))))</f>
        <v>Không đủ ĐKDT</v>
      </c>
      <c r="T411" s="31" t="str">
        <f t="array" ref="T411">IFERROR(VLOOKUP($C411&amp;$U411,CHOOSE({1,2},Data!$A$2:$A$5146&amp;Data!$B$2:$B$5146,Data!$C$2:$C$5146),2,0),"")</f>
        <v>305-A3</v>
      </c>
      <c r="U411" s="72" t="s">
        <v>3278</v>
      </c>
      <c r="V411" s="3" t="str">
        <f>IFERROR(LEFT($U411,LEN($U411)-3),"")</f>
        <v>ELE1319</v>
      </c>
      <c r="W411" s="3" t="str">
        <f>IFERROR(RIGHT($U411,2),"")</f>
        <v>05</v>
      </c>
      <c r="X411" s="53" t="str">
        <f>IF(S411="Không đủ ĐKDT","Học lại",IF(S411="Đình chỉ thi","Học lại",IF(AND(MID(F411,2,2)&lt;"12",S411="Vắng"),"Thi lại",IF(S411="Vắng có phép", "Thi lại",IF(AND((MID(F411,2,2)&lt;"12"),P411&lt;4.5),"Thi lại",IF(AND((MID(F411,2,2)&lt;"19"),P411&lt;4),"Học lại",IF(AND((MID(F411,2,2)&gt;"18"),P411&lt;4),"Thi lại",IF(AND(MID(F411,2,2)&gt;"18",O411=0),"Thi lại",IF(AND((MID(F411,2,2)&lt;"12"),O411=0),"Thi lại",IF(AND((MID(F411,2,2)&lt;"19"),(MID(F411,2,2)&gt;"11"),O411=0),"Học lại","Đạt"))))))))))</f>
        <v>Học lại</v>
      </c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</row>
    <row r="412" spans="1:39" ht="16.5" customHeight="1">
      <c r="A412" s="1">
        <v>403</v>
      </c>
      <c r="B412" s="21">
        <f>IF(LEN(C412=0),SUBTOTAL(3,$C$10:C412),"")</f>
        <v>403</v>
      </c>
      <c r="C412" s="22" t="s">
        <v>2421</v>
      </c>
      <c r="D412" s="23" t="s">
        <v>3804</v>
      </c>
      <c r="E412" s="24" t="s">
        <v>3805</v>
      </c>
      <c r="F412" s="22" t="s">
        <v>3372</v>
      </c>
      <c r="G412" s="25" t="s">
        <v>27</v>
      </c>
      <c r="H412" s="25">
        <v>8</v>
      </c>
      <c r="I412" s="25" t="s">
        <v>27</v>
      </c>
      <c r="J412" s="25">
        <v>9.5</v>
      </c>
      <c r="K412" s="32"/>
      <c r="L412" s="32"/>
      <c r="M412" s="32"/>
      <c r="N412" s="90"/>
      <c r="O412" s="51">
        <v>9.5</v>
      </c>
      <c r="P412" s="27">
        <f>IF(O412="H","I",IF(OR(O412="DC",O412="C",O412="V"),0,ROUND(SUMPRODUCT(G412:O412,$G$9:$O$9)/100,1)))</f>
        <v>9.1999999999999993</v>
      </c>
      <c r="Q412" s="28" t="str">
        <f>IF(AND($P412&gt;=9,$P412&lt;=10),"A+","")&amp;IF(AND($P412&gt;=8.5,$P412&lt;=8.9),"A","")&amp;IF(AND($P412&gt;=8,$P412&lt;=8.4),"B+","")&amp;IF(AND($P412&gt;=7,$P412&lt;=7.9),"B","")&amp;IF(AND($P412&gt;=6.5,$P412&lt;=6.9),"C+","")&amp;IF(AND($P412&gt;=5.5,$P412&lt;=6.4),"C","")&amp;IF(AND($P412&gt;=5,$P412&lt;=5.4),"D+","")&amp;IF(AND($P412&gt;=4,$P412&lt;=4.9),"D","")&amp;IF(AND($P412&lt;4),"F","")</f>
        <v>A+</v>
      </c>
      <c r="R412" s="29" t="str">
        <f>IF($P412&lt;4,"Kém",IF(AND($P412&gt;=4,$P412&lt;=5.4),"Trung bình yếu",IF(AND($P412&gt;=5.5,$P412&lt;=6.9),"Trung bình",IF(AND($P412&gt;=7,$P412&lt;=8.4),"Khá",IF(AND($P412&gt;=8.5,$P412&lt;=10),"Giỏi","")))))</f>
        <v>Giỏi</v>
      </c>
      <c r="S412" s="30" t="str">
        <f>IF(OR($G412=0,$H412=0,$I412=0,$J412=0),"Không đủ ĐKDT",IF(AND(O412=0,P412&gt;=4),"Không đạt",IF(O412="V", "Vắng", IF(O412="DC", "Đình chỉ thi",IF(O412="H", "Vắng có phép","")))))</f>
        <v/>
      </c>
      <c r="T412" s="31" t="str">
        <f t="array" ref="T412">IFERROR(VLOOKUP($C412&amp;$U412,CHOOSE({1,2},Data!$A$2:$A$5146&amp;Data!$B$2:$B$5146,Data!$C$2:$C$5146),2,0),"")</f>
        <v>305-A3</v>
      </c>
      <c r="U412" s="72" t="s">
        <v>3278</v>
      </c>
      <c r="V412" s="3" t="str">
        <f>IFERROR(LEFT($U412,LEN($U412)-3),"")</f>
        <v>ELE1319</v>
      </c>
      <c r="W412" s="3" t="str">
        <f>IFERROR(RIGHT($U412,2),"")</f>
        <v>05</v>
      </c>
      <c r="X412" s="53" t="str">
        <f>IF(S412="Không đủ ĐKDT","Học lại",IF(S412="Đình chỉ thi","Học lại",IF(AND(MID(F412,2,2)&lt;"12",S412="Vắng"),"Thi lại",IF(S412="Vắng có phép", "Thi lại",IF(AND((MID(F412,2,2)&lt;"12"),P412&lt;4.5),"Thi lại",IF(AND((MID(F412,2,2)&lt;"19"),P412&lt;4),"Học lại",IF(AND((MID(F412,2,2)&gt;"18"),P412&lt;4),"Thi lại",IF(AND(MID(F412,2,2)&gt;"18",O412=0),"Thi lại",IF(AND((MID(F412,2,2)&lt;"12"),O412=0),"Thi lại",IF(AND((MID(F412,2,2)&lt;"19"),(MID(F412,2,2)&gt;"11"),O412=0),"Học lại","Đạt"))))))))))</f>
        <v>Đạt</v>
      </c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</row>
    <row r="413" spans="1:39" ht="16.5" customHeight="1">
      <c r="A413" s="1">
        <v>404</v>
      </c>
      <c r="B413" s="21">
        <f>IF(LEN(C413=0),SUBTOTAL(3,$C$10:C413),"")</f>
        <v>404</v>
      </c>
      <c r="C413" s="22" t="s">
        <v>2066</v>
      </c>
      <c r="D413" s="23" t="s">
        <v>3778</v>
      </c>
      <c r="E413" s="24" t="s">
        <v>3453</v>
      </c>
      <c r="F413" s="22" t="s">
        <v>3391</v>
      </c>
      <c r="G413" s="25" t="s">
        <v>27</v>
      </c>
      <c r="H413" s="25">
        <v>1</v>
      </c>
      <c r="I413" s="25" t="s">
        <v>27</v>
      </c>
      <c r="J413" s="25">
        <v>7</v>
      </c>
      <c r="K413" s="32"/>
      <c r="L413" s="32"/>
      <c r="M413" s="32"/>
      <c r="N413" s="90"/>
      <c r="O413" s="51">
        <v>1</v>
      </c>
      <c r="P413" s="27">
        <f>IF(O413="H","I",IF(OR(O413="DC",O413="C",O413="V"),0,ROUND(SUMPRODUCT(G413:O413,$G$9:$O$9)/100,1)))</f>
        <v>1.6</v>
      </c>
      <c r="Q413" s="28" t="str">
        <f>IF(AND($P413&gt;=9,$P413&lt;=10),"A+","")&amp;IF(AND($P413&gt;=8.5,$P413&lt;=8.9),"A","")&amp;IF(AND($P413&gt;=8,$P413&lt;=8.4),"B+","")&amp;IF(AND($P413&gt;=7,$P413&lt;=7.9),"B","")&amp;IF(AND($P413&gt;=6.5,$P413&lt;=6.9),"C+","")&amp;IF(AND($P413&gt;=5.5,$P413&lt;=6.4),"C","")&amp;IF(AND($P413&gt;=5,$P413&lt;=5.4),"D+","")&amp;IF(AND($P413&gt;=4,$P413&lt;=4.9),"D","")&amp;IF(AND($P413&lt;4),"F","")</f>
        <v>F</v>
      </c>
      <c r="R413" s="29" t="str">
        <f>IF($P413&lt;4,"Kém",IF(AND($P413&gt;=4,$P413&lt;=5.4),"Trung bình yếu",IF(AND($P413&gt;=5.5,$P413&lt;=6.9),"Trung bình",IF(AND($P413&gt;=7,$P413&lt;=8.4),"Khá",IF(AND($P413&gt;=8.5,$P413&lt;=10),"Giỏi","")))))</f>
        <v>Kém</v>
      </c>
      <c r="S413" s="30" t="str">
        <f>IF(OR($G413=0,$H413=0,$I413=0,$J413=0),"Không đủ ĐKDT",IF(AND(O413=0,P413&gt;=4),"Không đạt",IF(O413="V", "Vắng", IF(O413="DC", "Đình chỉ thi",IF(O413="H", "Vắng có phép","")))))</f>
        <v/>
      </c>
      <c r="T413" s="31" t="str">
        <f t="array" ref="T413">IFERROR(VLOOKUP($C413&amp;$U413,CHOOSE({1,2},Data!$A$2:$A$5146&amp;Data!$B$2:$B$5146,Data!$C$2:$C$5146),2,0),"")</f>
        <v>305-A3</v>
      </c>
      <c r="U413" s="72" t="s">
        <v>3278</v>
      </c>
      <c r="V413" s="3" t="str">
        <f>IFERROR(LEFT($U413,LEN($U413)-3),"")</f>
        <v>ELE1319</v>
      </c>
      <c r="W413" s="3" t="str">
        <f>IFERROR(RIGHT($U413,2),"")</f>
        <v>05</v>
      </c>
      <c r="X413" s="53" t="str">
        <f>IF(S413="Không đủ ĐKDT","Học lại",IF(S413="Đình chỉ thi","Học lại",IF(AND(MID(F413,2,2)&lt;"12",S413="Vắng"),"Thi lại",IF(S413="Vắng có phép", "Thi lại",IF(AND((MID(F413,2,2)&lt;"12"),P413&lt;4.5),"Thi lại",IF(AND((MID(F413,2,2)&lt;"19"),P413&lt;4),"Học lại",IF(AND((MID(F413,2,2)&gt;"18"),P413&lt;4),"Thi lại",IF(AND(MID(F413,2,2)&gt;"18",O413=0),"Thi lại",IF(AND((MID(F413,2,2)&lt;"12"),O413=0),"Thi lại",IF(AND((MID(F413,2,2)&lt;"19"),(MID(F413,2,2)&gt;"11"),O413=0),"Học lại","Đạt"))))))))))</f>
        <v>Học lại</v>
      </c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</row>
    <row r="414" spans="1:39" ht="16.5" customHeight="1">
      <c r="A414" s="1">
        <v>405</v>
      </c>
      <c r="B414" s="21">
        <f>IF(LEN(C414=0),SUBTOTAL(3,$C$10:C414),"")</f>
        <v>405</v>
      </c>
      <c r="C414" s="22" t="s">
        <v>1929</v>
      </c>
      <c r="D414" s="23" t="s">
        <v>3806</v>
      </c>
      <c r="E414" s="24" t="s">
        <v>3453</v>
      </c>
      <c r="F414" s="22" t="s">
        <v>3381</v>
      </c>
      <c r="G414" s="25" t="s">
        <v>27</v>
      </c>
      <c r="H414" s="25">
        <v>3.5</v>
      </c>
      <c r="I414" s="25" t="s">
        <v>27</v>
      </c>
      <c r="J414" s="25">
        <v>8</v>
      </c>
      <c r="K414" s="32"/>
      <c r="L414" s="32"/>
      <c r="M414" s="32"/>
      <c r="N414" s="90"/>
      <c r="O414" s="51">
        <v>8</v>
      </c>
      <c r="P414" s="27">
        <f>IF(O414="H","I",IF(OR(O414="DC",O414="C",O414="V"),0,ROUND(SUMPRODUCT(G414:O414,$G$9:$O$9)/100,1)))</f>
        <v>7.1</v>
      </c>
      <c r="Q414" s="28" t="str">
        <f>IF(AND($P414&gt;=9,$P414&lt;=10),"A+","")&amp;IF(AND($P414&gt;=8.5,$P414&lt;=8.9),"A","")&amp;IF(AND($P414&gt;=8,$P414&lt;=8.4),"B+","")&amp;IF(AND($P414&gt;=7,$P414&lt;=7.9),"B","")&amp;IF(AND($P414&gt;=6.5,$P414&lt;=6.9),"C+","")&amp;IF(AND($P414&gt;=5.5,$P414&lt;=6.4),"C","")&amp;IF(AND($P414&gt;=5,$P414&lt;=5.4),"D+","")&amp;IF(AND($P414&gt;=4,$P414&lt;=4.9),"D","")&amp;IF(AND($P414&lt;4),"F","")</f>
        <v>B</v>
      </c>
      <c r="R414" s="29" t="str">
        <f>IF($P414&lt;4,"Kém",IF(AND($P414&gt;=4,$P414&lt;=5.4),"Trung bình yếu",IF(AND($P414&gt;=5.5,$P414&lt;=6.9),"Trung bình",IF(AND($P414&gt;=7,$P414&lt;=8.4),"Khá",IF(AND($P414&gt;=8.5,$P414&lt;=10),"Giỏi","")))))</f>
        <v>Khá</v>
      </c>
      <c r="S414" s="30" t="str">
        <f>IF(OR($G414=0,$H414=0,$I414=0,$J414=0),"Không đủ ĐKDT",IF(AND(O414=0,P414&gt;=4),"Không đạt",IF(O414="V", "Vắng", IF(O414="DC", "Đình chỉ thi",IF(O414="H", "Vắng có phép","")))))</f>
        <v/>
      </c>
      <c r="T414" s="31" t="str">
        <f t="array" ref="T414">IFERROR(VLOOKUP($C414&amp;$U414,CHOOSE({1,2},Data!$A$2:$A$5146&amp;Data!$B$2:$B$5146,Data!$C$2:$C$5146),2,0),"")</f>
        <v>305-A3</v>
      </c>
      <c r="U414" s="72" t="s">
        <v>3278</v>
      </c>
      <c r="V414" s="3" t="str">
        <f>IFERROR(LEFT($U414,LEN($U414)-3),"")</f>
        <v>ELE1319</v>
      </c>
      <c r="W414" s="3" t="str">
        <f>IFERROR(RIGHT($U414,2),"")</f>
        <v>05</v>
      </c>
      <c r="X414" s="53" t="str">
        <f>IF(S414="Không đủ ĐKDT","Học lại",IF(S414="Đình chỉ thi","Học lại",IF(AND(MID(F414,2,2)&lt;"12",S414="Vắng"),"Thi lại",IF(S414="Vắng có phép", "Thi lại",IF(AND((MID(F414,2,2)&lt;"12"),P414&lt;4.5),"Thi lại",IF(AND((MID(F414,2,2)&lt;"19"),P414&lt;4),"Học lại",IF(AND((MID(F414,2,2)&gt;"18"),P414&lt;4),"Thi lại",IF(AND(MID(F414,2,2)&gt;"18",O414=0),"Thi lại",IF(AND((MID(F414,2,2)&lt;"12"),O414=0),"Thi lại",IF(AND((MID(F414,2,2)&lt;"19"),(MID(F414,2,2)&gt;"11"),O414=0),"Học lại","Đạt"))))))))))</f>
        <v>Đạt</v>
      </c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</row>
    <row r="415" spans="1:39" ht="17.25" customHeight="1">
      <c r="A415" s="1">
        <v>406</v>
      </c>
      <c r="B415" s="21">
        <f>IF(LEN(C415=0),SUBTOTAL(3,$C$10:C415),"")</f>
        <v>406</v>
      </c>
      <c r="C415" s="22" t="s">
        <v>264</v>
      </c>
      <c r="D415" s="23" t="s">
        <v>3400</v>
      </c>
      <c r="E415" s="24" t="s">
        <v>3453</v>
      </c>
      <c r="F415" s="22" t="s">
        <v>3463</v>
      </c>
      <c r="G415" s="25" t="s">
        <v>27</v>
      </c>
      <c r="H415" s="25">
        <v>2.5</v>
      </c>
      <c r="I415" s="25" t="s">
        <v>27</v>
      </c>
      <c r="J415" s="25">
        <v>7.5</v>
      </c>
      <c r="K415" s="26"/>
      <c r="L415" s="26"/>
      <c r="M415" s="26"/>
      <c r="N415" s="90"/>
      <c r="O415" s="51">
        <v>6.5</v>
      </c>
      <c r="P415" s="27">
        <f>IF(O415="H","I",IF(OR(O415="DC",O415="C",O415="V"),0,ROUND(SUMPRODUCT(G415:O415,$G$9:$O$9)/100,1)))</f>
        <v>5.8</v>
      </c>
      <c r="Q415" s="28" t="str">
        <f>IF(AND($P415&gt;=9,$P415&lt;=10),"A+","")&amp;IF(AND($P415&gt;=8.5,$P415&lt;=8.9),"A","")&amp;IF(AND($P415&gt;=8,$P415&lt;=8.4),"B+","")&amp;IF(AND($P415&gt;=7,$P415&lt;=7.9),"B","")&amp;IF(AND($P415&gt;=6.5,$P415&lt;=6.9),"C+","")&amp;IF(AND($P415&gt;=5.5,$P415&lt;=6.4),"C","")&amp;IF(AND($P415&gt;=5,$P415&lt;=5.4),"D+","")&amp;IF(AND($P415&gt;=4,$P415&lt;=4.9),"D","")&amp;IF(AND($P415&lt;4),"F","")</f>
        <v>C</v>
      </c>
      <c r="R415" s="29" t="str">
        <f>IF($P415&lt;4,"Kém",IF(AND($P415&gt;=4,$P415&lt;=5.4),"Trung bình yếu",IF(AND($P415&gt;=5.5,$P415&lt;=6.9),"Trung bình",IF(AND($P415&gt;=7,$P415&lt;=8.4),"Khá",IF(AND($P415&gt;=8.5,$P415&lt;=10),"Giỏi","")))))</f>
        <v>Trung bình</v>
      </c>
      <c r="S415" s="30" t="str">
        <f>IF(OR($G415=0,$H415=0,$I415=0,$J415=0),"Không đủ ĐKDT",IF(AND(O415=0,P415&gt;=4),"Không đạt",IF(O415="V", "Vắng", IF(O415="DC", "Đình chỉ thi",IF(O415="H", "Vắng có phép","")))))</f>
        <v/>
      </c>
      <c r="T415" s="31" t="str">
        <f t="array" ref="T415">IFERROR(VLOOKUP($C415&amp;$U415,CHOOSE({1,2},Data!$A$2:$A$5146&amp;Data!$B$2:$B$5146,Data!$C$2:$C$5146),2,0),"")</f>
        <v>305-A3</v>
      </c>
      <c r="U415" s="72" t="s">
        <v>3278</v>
      </c>
      <c r="V415" s="3" t="str">
        <f>IFERROR(LEFT($U415,LEN($U415)-3),"")</f>
        <v>ELE1319</v>
      </c>
      <c r="W415" s="3" t="str">
        <f>IFERROR(RIGHT($U415,2),"")</f>
        <v>05</v>
      </c>
      <c r="X415" s="53" t="str">
        <f>IF(S415="Không đủ ĐKDT","Học lại",IF(S415="Đình chỉ thi","Học lại",IF(AND(MID(F415,2,2)&lt;"12",S415="Vắng"),"Thi lại",IF(S415="Vắng có phép", "Thi lại",IF(AND((MID(F415,2,2)&lt;"12"),P415&lt;4.5),"Thi lại",IF(AND((MID(F415,2,2)&lt;"19"),P415&lt;4),"Học lại",IF(AND((MID(F415,2,2)&gt;"18"),P415&lt;4),"Thi lại",IF(AND(MID(F415,2,2)&gt;"18",O415=0),"Thi lại",IF(AND((MID(F415,2,2)&lt;"12"),O415=0),"Thi lại",IF(AND((MID(F415,2,2)&lt;"19"),(MID(F415,2,2)&gt;"11"),O415=0),"Học lại","Đạt"))))))))))</f>
        <v>Đạt</v>
      </c>
      <c r="Y415" s="46"/>
      <c r="Z415" s="46"/>
      <c r="AA415" s="46"/>
      <c r="AB415" s="38"/>
      <c r="AC415" s="38"/>
      <c r="AD415" s="38"/>
      <c r="AE415" s="38"/>
      <c r="AF415" s="37"/>
      <c r="AG415" s="38"/>
      <c r="AH415" s="38"/>
      <c r="AI415" s="38"/>
      <c r="AJ415" s="38"/>
      <c r="AK415" s="38"/>
      <c r="AL415" s="38"/>
      <c r="AM415" s="39"/>
    </row>
    <row r="416" spans="1:39" ht="17.25" customHeight="1">
      <c r="A416" s="1">
        <v>407</v>
      </c>
      <c r="B416" s="21">
        <f>IF(LEN(C416=0),SUBTOTAL(3,$C$10:C416),"")</f>
        <v>407</v>
      </c>
      <c r="C416" s="22" t="s">
        <v>1931</v>
      </c>
      <c r="D416" s="23" t="s">
        <v>3807</v>
      </c>
      <c r="E416" s="24" t="s">
        <v>3549</v>
      </c>
      <c r="F416" s="22" t="s">
        <v>3425</v>
      </c>
      <c r="G416" s="25" t="s">
        <v>27</v>
      </c>
      <c r="H416" s="25">
        <v>4</v>
      </c>
      <c r="I416" s="25" t="s">
        <v>27</v>
      </c>
      <c r="J416" s="25">
        <v>8</v>
      </c>
      <c r="K416" s="32"/>
      <c r="L416" s="32"/>
      <c r="M416" s="32"/>
      <c r="N416" s="90"/>
      <c r="O416" s="51">
        <v>4.5</v>
      </c>
      <c r="P416" s="27">
        <f>IF(O416="H","I",IF(OR(O416="DC",O416="C",O416="V"),0,ROUND(SUMPRODUCT(G416:O416,$G$9:$O$9)/100,1)))</f>
        <v>4.8</v>
      </c>
      <c r="Q416" s="28" t="str">
        <f>IF(AND($P416&gt;=9,$P416&lt;=10),"A+","")&amp;IF(AND($P416&gt;=8.5,$P416&lt;=8.9),"A","")&amp;IF(AND($P416&gt;=8,$P416&lt;=8.4),"B+","")&amp;IF(AND($P416&gt;=7,$P416&lt;=7.9),"B","")&amp;IF(AND($P416&gt;=6.5,$P416&lt;=6.9),"C+","")&amp;IF(AND($P416&gt;=5.5,$P416&lt;=6.4),"C","")&amp;IF(AND($P416&gt;=5,$P416&lt;=5.4),"D+","")&amp;IF(AND($P416&gt;=4,$P416&lt;=4.9),"D","")&amp;IF(AND($P416&lt;4),"F","")</f>
        <v>D</v>
      </c>
      <c r="R416" s="29" t="str">
        <f>IF($P416&lt;4,"Kém",IF(AND($P416&gt;=4,$P416&lt;=5.4),"Trung bình yếu",IF(AND($P416&gt;=5.5,$P416&lt;=6.9),"Trung bình",IF(AND($P416&gt;=7,$P416&lt;=8.4),"Khá",IF(AND($P416&gt;=8.5,$P416&lt;=10),"Giỏi","")))))</f>
        <v>Trung bình yếu</v>
      </c>
      <c r="S416" s="30" t="str">
        <f>IF(OR($G416=0,$H416=0,$I416=0,$J416=0),"Không đủ ĐKDT",IF(AND(O416=0,P416&gt;=4),"Không đạt",IF(O416="V", "Vắng", IF(O416="DC", "Đình chỉ thi",IF(O416="H", "Vắng có phép","")))))</f>
        <v/>
      </c>
      <c r="T416" s="31" t="str">
        <f t="array" ref="T416">IFERROR(VLOOKUP($C416&amp;$U416,CHOOSE({1,2},Data!$A$2:$A$5146&amp;Data!$B$2:$B$5146,Data!$C$2:$C$5146),2,0),"")</f>
        <v>305-A3</v>
      </c>
      <c r="U416" s="72" t="s">
        <v>3278</v>
      </c>
      <c r="V416" s="3" t="str">
        <f>IFERROR(LEFT($U416,LEN($U416)-3),"")</f>
        <v>ELE1319</v>
      </c>
      <c r="W416" s="3" t="str">
        <f>IFERROR(RIGHT($U416,2),"")</f>
        <v>05</v>
      </c>
      <c r="X416" s="53" t="str">
        <f>IF(S416="Không đủ ĐKDT","Học lại",IF(S416="Đình chỉ thi","Học lại",IF(AND(MID(F416,2,2)&lt;"12",S416="Vắng"),"Thi lại",IF(S416="Vắng có phép", "Thi lại",IF(AND((MID(F416,2,2)&lt;"12"),P416&lt;4.5),"Thi lại",IF(AND((MID(F416,2,2)&lt;"19"),P416&lt;4),"Học lại",IF(AND((MID(F416,2,2)&gt;"18"),P416&lt;4),"Thi lại",IF(AND(MID(F416,2,2)&gt;"18",O416=0),"Thi lại",IF(AND((MID(F416,2,2)&lt;"12"),O416=0),"Thi lại",IF(AND((MID(F416,2,2)&lt;"19"),(MID(F416,2,2)&gt;"11"),O416=0),"Học lại","Đạt"))))))))))</f>
        <v>Đạt</v>
      </c>
      <c r="Y416" s="47"/>
      <c r="Z416" s="47"/>
      <c r="AA416" s="91"/>
      <c r="AB416" s="37"/>
      <c r="AC416" s="37"/>
      <c r="AD416" s="37"/>
      <c r="AE416" s="48"/>
      <c r="AF416" s="37"/>
      <c r="AG416" s="49"/>
      <c r="AH416" s="50"/>
      <c r="AI416" s="49"/>
      <c r="AJ416" s="50"/>
      <c r="AK416" s="49"/>
      <c r="AL416" s="37"/>
      <c r="AM416" s="48"/>
    </row>
    <row r="417" spans="1:39" ht="17.25" customHeight="1">
      <c r="A417" s="1">
        <v>408</v>
      </c>
      <c r="B417" s="21">
        <f>IF(LEN(C417=0),SUBTOTAL(3,$C$10:C417),"")</f>
        <v>408</v>
      </c>
      <c r="C417" s="22" t="s">
        <v>1757</v>
      </c>
      <c r="D417" s="23" t="s">
        <v>3808</v>
      </c>
      <c r="E417" s="24" t="s">
        <v>3457</v>
      </c>
      <c r="F417" s="22" t="s">
        <v>3374</v>
      </c>
      <c r="G417" s="25" t="s">
        <v>27</v>
      </c>
      <c r="H417" s="25">
        <v>3</v>
      </c>
      <c r="I417" s="25" t="s">
        <v>27</v>
      </c>
      <c r="J417" s="25">
        <v>8</v>
      </c>
      <c r="K417" s="32"/>
      <c r="L417" s="32"/>
      <c r="M417" s="32"/>
      <c r="N417" s="90"/>
      <c r="O417" s="51">
        <v>2</v>
      </c>
      <c r="P417" s="27">
        <f>IF(O417="H","I",IF(OR(O417="DC",O417="C",O417="V"),0,ROUND(SUMPRODUCT(G417:O417,$G$9:$O$9)/100,1)))</f>
        <v>2.8</v>
      </c>
      <c r="Q417" s="28" t="str">
        <f>IF(AND($P417&gt;=9,$P417&lt;=10),"A+","")&amp;IF(AND($P417&gt;=8.5,$P417&lt;=8.9),"A","")&amp;IF(AND($P417&gt;=8,$P417&lt;=8.4),"B+","")&amp;IF(AND($P417&gt;=7,$P417&lt;=7.9),"B","")&amp;IF(AND($P417&gt;=6.5,$P417&lt;=6.9),"C+","")&amp;IF(AND($P417&gt;=5.5,$P417&lt;=6.4),"C","")&amp;IF(AND($P417&gt;=5,$P417&lt;=5.4),"D+","")&amp;IF(AND($P417&gt;=4,$P417&lt;=4.9),"D","")&amp;IF(AND($P417&lt;4),"F","")</f>
        <v>F</v>
      </c>
      <c r="R417" s="29" t="str">
        <f>IF($P417&lt;4,"Kém",IF(AND($P417&gt;=4,$P417&lt;=5.4),"Trung bình yếu",IF(AND($P417&gt;=5.5,$P417&lt;=6.9),"Trung bình",IF(AND($P417&gt;=7,$P417&lt;=8.4),"Khá",IF(AND($P417&gt;=8.5,$P417&lt;=10),"Giỏi","")))))</f>
        <v>Kém</v>
      </c>
      <c r="S417" s="30" t="str">
        <f>IF(OR($G417=0,$H417=0,$I417=0,$J417=0),"Không đủ ĐKDT",IF(AND(O417=0,P417&gt;=4),"Không đạt",IF(O417="V", "Vắng", IF(O417="DC", "Đình chỉ thi",IF(O417="H", "Vắng có phép","")))))</f>
        <v/>
      </c>
      <c r="T417" s="31" t="str">
        <f t="array" ref="T417">IFERROR(VLOOKUP($C417&amp;$U417,CHOOSE({1,2},Data!$A$2:$A$5146&amp;Data!$B$2:$B$5146,Data!$C$2:$C$5146),2,0),"")</f>
        <v>305-A3</v>
      </c>
      <c r="U417" s="72" t="s">
        <v>3278</v>
      </c>
      <c r="V417" s="3" t="str">
        <f>IFERROR(LEFT($U417,LEN($U417)-3),"")</f>
        <v>ELE1319</v>
      </c>
      <c r="W417" s="3" t="str">
        <f>IFERROR(RIGHT($U417,2),"")</f>
        <v>05</v>
      </c>
      <c r="X417" s="53" t="str">
        <f>IF(S417="Không đủ ĐKDT","Học lại",IF(S417="Đình chỉ thi","Học lại",IF(AND(MID(F417,2,2)&lt;"12",S417="Vắng"),"Thi lại",IF(S417="Vắng có phép", "Thi lại",IF(AND((MID(F417,2,2)&lt;"12"),P417&lt;4.5),"Thi lại",IF(AND((MID(F417,2,2)&lt;"19"),P417&lt;4),"Học lại",IF(AND((MID(F417,2,2)&gt;"18"),P417&lt;4),"Thi lại",IF(AND(MID(F417,2,2)&gt;"18",O417=0),"Thi lại",IF(AND((MID(F417,2,2)&lt;"12"),O417=0),"Thi lại",IF(AND((MID(F417,2,2)&lt;"19"),(MID(F417,2,2)&gt;"11"),O417=0),"Học lại","Đạt"))))))))))</f>
        <v>Học lại</v>
      </c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</row>
    <row r="418" spans="1:39" ht="17.25" customHeight="1">
      <c r="A418" s="1">
        <v>409</v>
      </c>
      <c r="B418" s="21">
        <f>IF(LEN(C418=0),SUBTOTAL(3,$C$10:C418),"")</f>
        <v>409</v>
      </c>
      <c r="C418" s="22" t="s">
        <v>3112</v>
      </c>
      <c r="D418" s="23" t="s">
        <v>3515</v>
      </c>
      <c r="E418" s="24" t="s">
        <v>3809</v>
      </c>
      <c r="F418" s="22" t="s">
        <v>3372</v>
      </c>
      <c r="G418" s="25" t="s">
        <v>27</v>
      </c>
      <c r="H418" s="25">
        <v>7</v>
      </c>
      <c r="I418" s="25" t="s">
        <v>27</v>
      </c>
      <c r="J418" s="25">
        <v>9.5</v>
      </c>
      <c r="K418" s="32"/>
      <c r="L418" s="32"/>
      <c r="M418" s="32"/>
      <c r="N418" s="90"/>
      <c r="O418" s="51">
        <v>7</v>
      </c>
      <c r="P418" s="27">
        <f>IF(O418="H","I",IF(OR(O418="DC",O418="C",O418="V"),0,ROUND(SUMPRODUCT(G418:O418,$G$9:$O$9)/100,1)))</f>
        <v>7.3</v>
      </c>
      <c r="Q418" s="28" t="str">
        <f>IF(AND($P418&gt;=9,$P418&lt;=10),"A+","")&amp;IF(AND($P418&gt;=8.5,$P418&lt;=8.9),"A","")&amp;IF(AND($P418&gt;=8,$P418&lt;=8.4),"B+","")&amp;IF(AND($P418&gt;=7,$P418&lt;=7.9),"B","")&amp;IF(AND($P418&gt;=6.5,$P418&lt;=6.9),"C+","")&amp;IF(AND($P418&gt;=5.5,$P418&lt;=6.4),"C","")&amp;IF(AND($P418&gt;=5,$P418&lt;=5.4),"D+","")&amp;IF(AND($P418&gt;=4,$P418&lt;=4.9),"D","")&amp;IF(AND($P418&lt;4),"F","")</f>
        <v>B</v>
      </c>
      <c r="R418" s="29" t="str">
        <f>IF($P418&lt;4,"Kém",IF(AND($P418&gt;=4,$P418&lt;=5.4),"Trung bình yếu",IF(AND($P418&gt;=5.5,$P418&lt;=6.9),"Trung bình",IF(AND($P418&gt;=7,$P418&lt;=8.4),"Khá",IF(AND($P418&gt;=8.5,$P418&lt;=10),"Giỏi","")))))</f>
        <v>Khá</v>
      </c>
      <c r="S418" s="30" t="str">
        <f>IF(OR($G418=0,$H418=0,$I418=0,$J418=0),"Không đủ ĐKDT",IF(AND(O418=0,P418&gt;=4),"Không đạt",IF(O418="V", "Vắng", IF(O418="DC", "Đình chỉ thi",IF(O418="H", "Vắng có phép","")))))</f>
        <v/>
      </c>
      <c r="T418" s="31" t="str">
        <f t="array" ref="T418">IFERROR(VLOOKUP($C418&amp;$U418,CHOOSE({1,2},Data!$A$2:$A$5146&amp;Data!$B$2:$B$5146,Data!$C$2:$C$5146),2,0),"")</f>
        <v>305-A3</v>
      </c>
      <c r="U418" s="72" t="s">
        <v>3278</v>
      </c>
      <c r="V418" s="3" t="str">
        <f>IFERROR(LEFT($U418,LEN($U418)-3),"")</f>
        <v>ELE1319</v>
      </c>
      <c r="W418" s="3" t="str">
        <f>IFERROR(RIGHT($U418,2),"")</f>
        <v>05</v>
      </c>
      <c r="X418" s="53" t="str">
        <f>IF(S418="Không đủ ĐKDT","Học lại",IF(S418="Đình chỉ thi","Học lại",IF(AND(MID(F418,2,2)&lt;"12",S418="Vắng"),"Thi lại",IF(S418="Vắng có phép", "Thi lại",IF(AND((MID(F418,2,2)&lt;"12"),P418&lt;4.5),"Thi lại",IF(AND((MID(F418,2,2)&lt;"19"),P418&lt;4),"Học lại",IF(AND((MID(F418,2,2)&gt;"18"),P418&lt;4),"Thi lại",IF(AND(MID(F418,2,2)&gt;"18",O418=0),"Thi lại",IF(AND((MID(F418,2,2)&lt;"12"),O418=0),"Thi lại",IF(AND((MID(F418,2,2)&lt;"19"),(MID(F418,2,2)&gt;"11"),O418=0),"Học lại","Đạt"))))))))))</f>
        <v>Đạt</v>
      </c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</row>
    <row r="419" spans="1:39" ht="17.25" customHeight="1">
      <c r="A419" s="1">
        <v>410</v>
      </c>
      <c r="B419" s="21">
        <f>IF(LEN(C419=0),SUBTOTAL(3,$C$10:C419),"")</f>
        <v>410</v>
      </c>
      <c r="C419" s="22" t="s">
        <v>1634</v>
      </c>
      <c r="D419" s="23" t="s">
        <v>3532</v>
      </c>
      <c r="E419" s="24" t="s">
        <v>3637</v>
      </c>
      <c r="F419" s="22" t="s">
        <v>3374</v>
      </c>
      <c r="G419" s="25" t="s">
        <v>27</v>
      </c>
      <c r="H419" s="25">
        <v>2.5</v>
      </c>
      <c r="I419" s="25" t="s">
        <v>27</v>
      </c>
      <c r="J419" s="25">
        <v>7.5</v>
      </c>
      <c r="K419" s="32"/>
      <c r="L419" s="32"/>
      <c r="M419" s="32"/>
      <c r="N419" s="90"/>
      <c r="O419" s="51">
        <v>4.5</v>
      </c>
      <c r="P419" s="27">
        <f>IF(O419="H","I",IF(OR(O419="DC",O419="C",O419="V"),0,ROUND(SUMPRODUCT(G419:O419,$G$9:$O$9)/100,1)))</f>
        <v>4.4000000000000004</v>
      </c>
      <c r="Q419" s="28" t="str">
        <f>IF(AND($P419&gt;=9,$P419&lt;=10),"A+","")&amp;IF(AND($P419&gt;=8.5,$P419&lt;=8.9),"A","")&amp;IF(AND($P419&gt;=8,$P419&lt;=8.4),"B+","")&amp;IF(AND($P419&gt;=7,$P419&lt;=7.9),"B","")&amp;IF(AND($P419&gt;=6.5,$P419&lt;=6.9),"C+","")&amp;IF(AND($P419&gt;=5.5,$P419&lt;=6.4),"C","")&amp;IF(AND($P419&gt;=5,$P419&lt;=5.4),"D+","")&amp;IF(AND($P419&gt;=4,$P419&lt;=4.9),"D","")&amp;IF(AND($P419&lt;4),"F","")</f>
        <v>D</v>
      </c>
      <c r="R419" s="29" t="str">
        <f>IF($P419&lt;4,"Kém",IF(AND($P419&gt;=4,$P419&lt;=5.4),"Trung bình yếu",IF(AND($P419&gt;=5.5,$P419&lt;=6.9),"Trung bình",IF(AND($P419&gt;=7,$P419&lt;=8.4),"Khá",IF(AND($P419&gt;=8.5,$P419&lt;=10),"Giỏi","")))))</f>
        <v>Trung bình yếu</v>
      </c>
      <c r="S419" s="30" t="str">
        <f>IF(OR($G419=0,$H419=0,$I419=0,$J419=0),"Không đủ ĐKDT",IF(AND(O419=0,P419&gt;=4),"Không đạt",IF(O419="V", "Vắng", IF(O419="DC", "Đình chỉ thi",IF(O419="H", "Vắng có phép","")))))</f>
        <v/>
      </c>
      <c r="T419" s="31" t="str">
        <f t="array" ref="T419">IFERROR(VLOOKUP($C419&amp;$U419,CHOOSE({1,2},Data!$A$2:$A$5146&amp;Data!$B$2:$B$5146,Data!$C$2:$C$5146),2,0),"")</f>
        <v>305-A3</v>
      </c>
      <c r="U419" s="72" t="s">
        <v>3278</v>
      </c>
      <c r="V419" s="3" t="str">
        <f>IFERROR(LEFT($U419,LEN($U419)-3),"")</f>
        <v>ELE1319</v>
      </c>
      <c r="W419" s="3" t="str">
        <f>IFERROR(RIGHT($U419,2),"")</f>
        <v>05</v>
      </c>
      <c r="X419" s="53" t="str">
        <f>IF(S419="Không đủ ĐKDT","Học lại",IF(S419="Đình chỉ thi","Học lại",IF(AND(MID(F419,2,2)&lt;"12",S419="Vắng"),"Thi lại",IF(S419="Vắng có phép", "Thi lại",IF(AND((MID(F419,2,2)&lt;"12"),P419&lt;4.5),"Thi lại",IF(AND((MID(F419,2,2)&lt;"19"),P419&lt;4),"Học lại",IF(AND((MID(F419,2,2)&gt;"18"),P419&lt;4),"Thi lại",IF(AND(MID(F419,2,2)&gt;"18",O419=0),"Thi lại",IF(AND((MID(F419,2,2)&lt;"12"),O419=0),"Thi lại",IF(AND((MID(F419,2,2)&lt;"19"),(MID(F419,2,2)&gt;"11"),O419=0),"Học lại","Đạt"))))))))))</f>
        <v>Đạt</v>
      </c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</row>
    <row r="420" spans="1:39" ht="17.25" customHeight="1">
      <c r="A420" s="1">
        <v>411</v>
      </c>
      <c r="B420" s="21">
        <f>IF(LEN(C420=0),SUBTOTAL(3,$C$10:C420),"")</f>
        <v>411</v>
      </c>
      <c r="C420" s="22" t="s">
        <v>2185</v>
      </c>
      <c r="D420" s="23" t="s">
        <v>3415</v>
      </c>
      <c r="E420" s="24" t="s">
        <v>3709</v>
      </c>
      <c r="F420" s="22" t="s">
        <v>3425</v>
      </c>
      <c r="G420" s="25" t="s">
        <v>27</v>
      </c>
      <c r="H420" s="25">
        <v>2</v>
      </c>
      <c r="I420" s="25" t="s">
        <v>27</v>
      </c>
      <c r="J420" s="25">
        <v>7</v>
      </c>
      <c r="K420" s="32"/>
      <c r="L420" s="32"/>
      <c r="M420" s="32"/>
      <c r="N420" s="90"/>
      <c r="O420" s="51">
        <v>4.5</v>
      </c>
      <c r="P420" s="27">
        <f>IF(O420="H","I",IF(OR(O420="DC",O420="C",O420="V"),0,ROUND(SUMPRODUCT(G420:O420,$G$9:$O$9)/100,1)))</f>
        <v>4.3</v>
      </c>
      <c r="Q420" s="28" t="str">
        <f>IF(AND($P420&gt;=9,$P420&lt;=10),"A+","")&amp;IF(AND($P420&gt;=8.5,$P420&lt;=8.9),"A","")&amp;IF(AND($P420&gt;=8,$P420&lt;=8.4),"B+","")&amp;IF(AND($P420&gt;=7,$P420&lt;=7.9),"B","")&amp;IF(AND($P420&gt;=6.5,$P420&lt;=6.9),"C+","")&amp;IF(AND($P420&gt;=5.5,$P420&lt;=6.4),"C","")&amp;IF(AND($P420&gt;=5,$P420&lt;=5.4),"D+","")&amp;IF(AND($P420&gt;=4,$P420&lt;=4.9),"D","")&amp;IF(AND($P420&lt;4),"F","")</f>
        <v>D</v>
      </c>
      <c r="R420" s="29" t="str">
        <f>IF($P420&lt;4,"Kém",IF(AND($P420&gt;=4,$P420&lt;=5.4),"Trung bình yếu",IF(AND($P420&gt;=5.5,$P420&lt;=6.9),"Trung bình",IF(AND($P420&gt;=7,$P420&lt;=8.4),"Khá",IF(AND($P420&gt;=8.5,$P420&lt;=10),"Giỏi","")))))</f>
        <v>Trung bình yếu</v>
      </c>
      <c r="S420" s="30" t="str">
        <f>IF(OR($G420=0,$H420=0,$I420=0,$J420=0),"Không đủ ĐKDT",IF(AND(O420=0,P420&gt;=4),"Không đạt",IF(O420="V", "Vắng", IF(O420="DC", "Đình chỉ thi",IF(O420="H", "Vắng có phép","")))))</f>
        <v/>
      </c>
      <c r="T420" s="31" t="str">
        <f t="array" ref="T420">IFERROR(VLOOKUP($C420&amp;$U420,CHOOSE({1,2},Data!$A$2:$A$5146&amp;Data!$B$2:$B$5146,Data!$C$2:$C$5146),2,0),"")</f>
        <v>305-A3</v>
      </c>
      <c r="U420" s="72" t="s">
        <v>3278</v>
      </c>
      <c r="V420" s="3" t="str">
        <f>IFERROR(LEFT($U420,LEN($U420)-3),"")</f>
        <v>ELE1319</v>
      </c>
      <c r="W420" s="3" t="str">
        <f>IFERROR(RIGHT($U420,2),"")</f>
        <v>05</v>
      </c>
      <c r="X420" s="53" t="str">
        <f>IF(S420="Không đủ ĐKDT","Học lại",IF(S420="Đình chỉ thi","Học lại",IF(AND(MID(F420,2,2)&lt;"12",S420="Vắng"),"Thi lại",IF(S420="Vắng có phép", "Thi lại",IF(AND((MID(F420,2,2)&lt;"12"),P420&lt;4.5),"Thi lại",IF(AND((MID(F420,2,2)&lt;"19"),P420&lt;4),"Học lại",IF(AND((MID(F420,2,2)&gt;"18"),P420&lt;4),"Thi lại",IF(AND(MID(F420,2,2)&gt;"18",O420=0),"Thi lại",IF(AND((MID(F420,2,2)&lt;"12"),O420=0),"Thi lại",IF(AND((MID(F420,2,2)&lt;"19"),(MID(F420,2,2)&gt;"11"),O420=0),"Học lại","Đạt"))))))))))</f>
        <v>Đạt</v>
      </c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</row>
    <row r="421" spans="1:39" ht="17.25" customHeight="1">
      <c r="A421" s="1">
        <v>412</v>
      </c>
      <c r="B421" s="21">
        <f>IF(LEN(C421=0),SUBTOTAL(3,$C$10:C421),"")</f>
        <v>412</v>
      </c>
      <c r="C421" s="22" t="s">
        <v>2235</v>
      </c>
      <c r="D421" s="23" t="s">
        <v>3810</v>
      </c>
      <c r="E421" s="24" t="s">
        <v>3470</v>
      </c>
      <c r="F421" s="22" t="s">
        <v>3391</v>
      </c>
      <c r="G421" s="25" t="s">
        <v>27</v>
      </c>
      <c r="H421" s="25">
        <v>0</v>
      </c>
      <c r="I421" s="25" t="s">
        <v>27</v>
      </c>
      <c r="J421" s="25">
        <v>0</v>
      </c>
      <c r="K421" s="32"/>
      <c r="L421" s="32"/>
      <c r="M421" s="32"/>
      <c r="N421" s="90"/>
      <c r="O421" s="51" t="s">
        <v>4016</v>
      </c>
      <c r="P421" s="27">
        <f>IF(O421="H","I",IF(OR(O421="DC",O421="C",O421="V"),0,ROUND(SUMPRODUCT(G421:O421,$G$9:$O$9)/100,1)))</f>
        <v>0</v>
      </c>
      <c r="Q421" s="28" t="str">
        <f>IF(AND($P421&gt;=9,$P421&lt;=10),"A+","")&amp;IF(AND($P421&gt;=8.5,$P421&lt;=8.9),"A","")&amp;IF(AND($P421&gt;=8,$P421&lt;=8.4),"B+","")&amp;IF(AND($P421&gt;=7,$P421&lt;=7.9),"B","")&amp;IF(AND($P421&gt;=6.5,$P421&lt;=6.9),"C+","")&amp;IF(AND($P421&gt;=5.5,$P421&lt;=6.4),"C","")&amp;IF(AND($P421&gt;=5,$P421&lt;=5.4),"D+","")&amp;IF(AND($P421&gt;=4,$P421&lt;=4.9),"D","")&amp;IF(AND($P421&lt;4),"F","")</f>
        <v>F</v>
      </c>
      <c r="R421" s="29" t="str">
        <f>IF($P421&lt;4,"Kém",IF(AND($P421&gt;=4,$P421&lt;=5.4),"Trung bình yếu",IF(AND($P421&gt;=5.5,$P421&lt;=6.9),"Trung bình",IF(AND($P421&gt;=7,$P421&lt;=8.4),"Khá",IF(AND($P421&gt;=8.5,$P421&lt;=10),"Giỏi","")))))</f>
        <v>Kém</v>
      </c>
      <c r="S421" s="30" t="str">
        <f>IF(OR($G421=0,$H421=0,$I421=0,$J421=0),"Không đủ ĐKDT",IF(AND(O421=0,P421&gt;=4),"Không đạt",IF(O421="V", "Vắng", IF(O421="DC", "Đình chỉ thi",IF(O421="H", "Vắng có phép","")))))</f>
        <v>Không đủ ĐKDT</v>
      </c>
      <c r="T421" s="31" t="str">
        <f t="array" ref="T421">IFERROR(VLOOKUP($C421&amp;$U421,CHOOSE({1,2},Data!$A$2:$A$5146&amp;Data!$B$2:$B$5146,Data!$C$2:$C$5146),2,0),"")</f>
        <v>305-A3</v>
      </c>
      <c r="U421" s="72" t="s">
        <v>3278</v>
      </c>
      <c r="V421" s="3" t="str">
        <f>IFERROR(LEFT($U421,LEN($U421)-3),"")</f>
        <v>ELE1319</v>
      </c>
      <c r="W421" s="3" t="str">
        <f>IFERROR(RIGHT($U421,2),"")</f>
        <v>05</v>
      </c>
      <c r="X421" s="53" t="str">
        <f>IF(S421="Không đủ ĐKDT","Học lại",IF(S421="Đình chỉ thi","Học lại",IF(AND(MID(F421,2,2)&lt;"12",S421="Vắng"),"Thi lại",IF(S421="Vắng có phép", "Thi lại",IF(AND((MID(F421,2,2)&lt;"12"),P421&lt;4.5),"Thi lại",IF(AND((MID(F421,2,2)&lt;"19"),P421&lt;4),"Học lại",IF(AND((MID(F421,2,2)&gt;"18"),P421&lt;4),"Thi lại",IF(AND(MID(F421,2,2)&gt;"18",O421=0),"Thi lại",IF(AND((MID(F421,2,2)&lt;"12"),O421=0),"Thi lại",IF(AND((MID(F421,2,2)&lt;"19"),(MID(F421,2,2)&gt;"11"),O421=0),"Học lại","Đạt"))))))))))</f>
        <v>Học lại</v>
      </c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</row>
    <row r="422" spans="1:39" ht="17.25" customHeight="1">
      <c r="A422" s="1">
        <v>413</v>
      </c>
      <c r="B422" s="21">
        <f>IF(LEN(C422=0),SUBTOTAL(3,$C$10:C422),"")</f>
        <v>413</v>
      </c>
      <c r="C422" s="22" t="s">
        <v>2236</v>
      </c>
      <c r="D422" s="23" t="s">
        <v>3448</v>
      </c>
      <c r="E422" s="24" t="s">
        <v>3599</v>
      </c>
      <c r="F422" s="22" t="s">
        <v>3425</v>
      </c>
      <c r="G422" s="25" t="s">
        <v>27</v>
      </c>
      <c r="H422" s="25">
        <v>2.5</v>
      </c>
      <c r="I422" s="25" t="s">
        <v>27</v>
      </c>
      <c r="J422" s="25">
        <v>7.5</v>
      </c>
      <c r="K422" s="32"/>
      <c r="L422" s="32"/>
      <c r="M422" s="32"/>
      <c r="N422" s="90"/>
      <c r="O422" s="51">
        <v>2</v>
      </c>
      <c r="P422" s="27">
        <f>IF(O422="H","I",IF(OR(O422="DC",O422="C",O422="V"),0,ROUND(SUMPRODUCT(G422:O422,$G$9:$O$9)/100,1)))</f>
        <v>2.7</v>
      </c>
      <c r="Q422" s="28" t="str">
        <f>IF(AND($P422&gt;=9,$P422&lt;=10),"A+","")&amp;IF(AND($P422&gt;=8.5,$P422&lt;=8.9),"A","")&amp;IF(AND($P422&gt;=8,$P422&lt;=8.4),"B+","")&amp;IF(AND($P422&gt;=7,$P422&lt;=7.9),"B","")&amp;IF(AND($P422&gt;=6.5,$P422&lt;=6.9),"C+","")&amp;IF(AND($P422&gt;=5.5,$P422&lt;=6.4),"C","")&amp;IF(AND($P422&gt;=5,$P422&lt;=5.4),"D+","")&amp;IF(AND($P422&gt;=4,$P422&lt;=4.9),"D","")&amp;IF(AND($P422&lt;4),"F","")</f>
        <v>F</v>
      </c>
      <c r="R422" s="29" t="str">
        <f>IF($P422&lt;4,"Kém",IF(AND($P422&gt;=4,$P422&lt;=5.4),"Trung bình yếu",IF(AND($P422&gt;=5.5,$P422&lt;=6.9),"Trung bình",IF(AND($P422&gt;=7,$P422&lt;=8.4),"Khá",IF(AND($P422&gt;=8.5,$P422&lt;=10),"Giỏi","")))))</f>
        <v>Kém</v>
      </c>
      <c r="S422" s="30" t="str">
        <f>IF(OR($G422=0,$H422=0,$I422=0,$J422=0),"Không đủ ĐKDT",IF(AND(O422=0,P422&gt;=4),"Không đạt",IF(O422="V", "Vắng", IF(O422="DC", "Đình chỉ thi",IF(O422="H", "Vắng có phép","")))))</f>
        <v/>
      </c>
      <c r="T422" s="31" t="str">
        <f t="array" ref="T422">IFERROR(VLOOKUP($C422&amp;$U422,CHOOSE({1,2},Data!$A$2:$A$5146&amp;Data!$B$2:$B$5146,Data!$C$2:$C$5146),2,0),"")</f>
        <v>305-A3</v>
      </c>
      <c r="U422" s="72" t="s">
        <v>3278</v>
      </c>
      <c r="V422" s="3" t="str">
        <f>IFERROR(LEFT($U422,LEN($U422)-3),"")</f>
        <v>ELE1319</v>
      </c>
      <c r="W422" s="3" t="str">
        <f>IFERROR(RIGHT($U422,2),"")</f>
        <v>05</v>
      </c>
      <c r="X422" s="53" t="str">
        <f>IF(S422="Không đủ ĐKDT","Học lại",IF(S422="Đình chỉ thi","Học lại",IF(AND(MID(F422,2,2)&lt;"12",S422="Vắng"),"Thi lại",IF(S422="Vắng có phép", "Thi lại",IF(AND((MID(F422,2,2)&lt;"12"),P422&lt;4.5),"Thi lại",IF(AND((MID(F422,2,2)&lt;"19"),P422&lt;4),"Học lại",IF(AND((MID(F422,2,2)&gt;"18"),P422&lt;4),"Thi lại",IF(AND(MID(F422,2,2)&gt;"18",O422=0),"Thi lại",IF(AND((MID(F422,2,2)&lt;"12"),O422=0),"Thi lại",IF(AND((MID(F422,2,2)&lt;"19"),(MID(F422,2,2)&gt;"11"),O422=0),"Học lại","Đạt"))))))))))</f>
        <v>Học lại</v>
      </c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</row>
    <row r="423" spans="1:39" ht="17.25" customHeight="1">
      <c r="A423" s="1">
        <v>414</v>
      </c>
      <c r="B423" s="21">
        <f>IF(LEN(C423=0),SUBTOTAL(3,$C$10:C423),"")</f>
        <v>414</v>
      </c>
      <c r="C423" s="22" t="s">
        <v>1646</v>
      </c>
      <c r="D423" s="23" t="s">
        <v>3811</v>
      </c>
      <c r="E423" s="24" t="s">
        <v>3599</v>
      </c>
      <c r="F423" s="22" t="s">
        <v>3391</v>
      </c>
      <c r="G423" s="25" t="s">
        <v>27</v>
      </c>
      <c r="H423" s="25">
        <v>3</v>
      </c>
      <c r="I423" s="25" t="s">
        <v>27</v>
      </c>
      <c r="J423" s="25">
        <v>8</v>
      </c>
      <c r="K423" s="32"/>
      <c r="L423" s="32"/>
      <c r="M423" s="32"/>
      <c r="N423" s="90"/>
      <c r="O423" s="51">
        <v>4</v>
      </c>
      <c r="P423" s="27">
        <f>IF(O423="H","I",IF(OR(O423="DC",O423="C",O423="V"),0,ROUND(SUMPRODUCT(G423:O423,$G$9:$O$9)/100,1)))</f>
        <v>4.2</v>
      </c>
      <c r="Q423" s="28" t="str">
        <f>IF(AND($P423&gt;=9,$P423&lt;=10),"A+","")&amp;IF(AND($P423&gt;=8.5,$P423&lt;=8.9),"A","")&amp;IF(AND($P423&gt;=8,$P423&lt;=8.4),"B+","")&amp;IF(AND($P423&gt;=7,$P423&lt;=7.9),"B","")&amp;IF(AND($P423&gt;=6.5,$P423&lt;=6.9),"C+","")&amp;IF(AND($P423&gt;=5.5,$P423&lt;=6.4),"C","")&amp;IF(AND($P423&gt;=5,$P423&lt;=5.4),"D+","")&amp;IF(AND($P423&gt;=4,$P423&lt;=4.9),"D","")&amp;IF(AND($P423&lt;4),"F","")</f>
        <v>D</v>
      </c>
      <c r="R423" s="29" t="str">
        <f>IF($P423&lt;4,"Kém",IF(AND($P423&gt;=4,$P423&lt;=5.4),"Trung bình yếu",IF(AND($P423&gt;=5.5,$P423&lt;=6.9),"Trung bình",IF(AND($P423&gt;=7,$P423&lt;=8.4),"Khá",IF(AND($P423&gt;=8.5,$P423&lt;=10),"Giỏi","")))))</f>
        <v>Trung bình yếu</v>
      </c>
      <c r="S423" s="30" t="str">
        <f>IF(OR($G423=0,$H423=0,$I423=0,$J423=0),"Không đủ ĐKDT",IF(AND(O423=0,P423&gt;=4),"Không đạt",IF(O423="V", "Vắng", IF(O423="DC", "Đình chỉ thi",IF(O423="H", "Vắng có phép","")))))</f>
        <v/>
      </c>
      <c r="T423" s="31" t="str">
        <f t="array" ref="T423">IFERROR(VLOOKUP($C423&amp;$U423,CHOOSE({1,2},Data!$A$2:$A$5146&amp;Data!$B$2:$B$5146,Data!$C$2:$C$5146),2,0),"")</f>
        <v>305-A3</v>
      </c>
      <c r="U423" s="72" t="s">
        <v>3278</v>
      </c>
      <c r="V423" s="3" t="str">
        <f>IFERROR(LEFT($U423,LEN($U423)-3),"")</f>
        <v>ELE1319</v>
      </c>
      <c r="W423" s="3" t="str">
        <f>IFERROR(RIGHT($U423,2),"")</f>
        <v>05</v>
      </c>
      <c r="X423" s="53" t="str">
        <f>IF(S423="Không đủ ĐKDT","Học lại",IF(S423="Đình chỉ thi","Học lại",IF(AND(MID(F423,2,2)&lt;"12",S423="Vắng"),"Thi lại",IF(S423="Vắng có phép", "Thi lại",IF(AND((MID(F423,2,2)&lt;"12"),P423&lt;4.5),"Thi lại",IF(AND((MID(F423,2,2)&lt;"19"),P423&lt;4),"Học lại",IF(AND((MID(F423,2,2)&gt;"18"),P423&lt;4),"Thi lại",IF(AND(MID(F423,2,2)&gt;"18",O423=0),"Thi lại",IF(AND((MID(F423,2,2)&lt;"12"),O423=0),"Thi lại",IF(AND((MID(F423,2,2)&lt;"19"),(MID(F423,2,2)&gt;"11"),O423=0),"Học lại","Đạt"))))))))))</f>
        <v>Đạt</v>
      </c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</row>
    <row r="424" spans="1:39" ht="17.25" customHeight="1">
      <c r="A424" s="1">
        <v>415</v>
      </c>
      <c r="B424" s="21">
        <f>IF(LEN(C424=0),SUBTOTAL(3,$C$10:C424),"")</f>
        <v>415</v>
      </c>
      <c r="C424" s="22" t="s">
        <v>2130</v>
      </c>
      <c r="D424" s="23" t="s">
        <v>3673</v>
      </c>
      <c r="E424" s="24" t="s">
        <v>3599</v>
      </c>
      <c r="F424" s="22" t="s">
        <v>3398</v>
      </c>
      <c r="G424" s="25" t="s">
        <v>27</v>
      </c>
      <c r="H424" s="25">
        <v>10</v>
      </c>
      <c r="I424" s="25" t="s">
        <v>27</v>
      </c>
      <c r="J424" s="25">
        <v>10</v>
      </c>
      <c r="K424" s="32"/>
      <c r="L424" s="32"/>
      <c r="M424" s="32"/>
      <c r="N424" s="90"/>
      <c r="O424" s="51">
        <v>10</v>
      </c>
      <c r="P424" s="27">
        <f>IF(O424="H","I",IF(OR(O424="DC",O424="C",O424="V"),0,ROUND(SUMPRODUCT(G424:O424,$G$9:$O$9)/100,1)))</f>
        <v>10</v>
      </c>
      <c r="Q424" s="28" t="str">
        <f>IF(AND($P424&gt;=9,$P424&lt;=10),"A+","")&amp;IF(AND($P424&gt;=8.5,$P424&lt;=8.9),"A","")&amp;IF(AND($P424&gt;=8,$P424&lt;=8.4),"B+","")&amp;IF(AND($P424&gt;=7,$P424&lt;=7.9),"B","")&amp;IF(AND($P424&gt;=6.5,$P424&lt;=6.9),"C+","")&amp;IF(AND($P424&gt;=5.5,$P424&lt;=6.4),"C","")&amp;IF(AND($P424&gt;=5,$P424&lt;=5.4),"D+","")&amp;IF(AND($P424&gt;=4,$P424&lt;=4.9),"D","")&amp;IF(AND($P424&lt;4),"F","")</f>
        <v>A+</v>
      </c>
      <c r="R424" s="29" t="str">
        <f>IF($P424&lt;4,"Kém",IF(AND($P424&gt;=4,$P424&lt;=5.4),"Trung bình yếu",IF(AND($P424&gt;=5.5,$P424&lt;=6.9),"Trung bình",IF(AND($P424&gt;=7,$P424&lt;=8.4),"Khá",IF(AND($P424&gt;=8.5,$P424&lt;=10),"Giỏi","")))))</f>
        <v>Giỏi</v>
      </c>
      <c r="S424" s="30" t="str">
        <f>IF(OR($G424=0,$H424=0,$I424=0,$J424=0),"Không đủ ĐKDT",IF(AND(O424=0,P424&gt;=4),"Không đạt",IF(O424="V", "Vắng", IF(O424="DC", "Đình chỉ thi",IF(O424="H", "Vắng có phép","")))))</f>
        <v/>
      </c>
      <c r="T424" s="31" t="str">
        <f t="array" ref="T424">IFERROR(VLOOKUP($C424&amp;$U424,CHOOSE({1,2},Data!$A$2:$A$5146&amp;Data!$B$2:$B$5146,Data!$C$2:$C$5146),2,0),"")</f>
        <v>305-A3</v>
      </c>
      <c r="U424" s="72" t="s">
        <v>3278</v>
      </c>
      <c r="V424" s="3" t="str">
        <f>IFERROR(LEFT($U424,LEN($U424)-3),"")</f>
        <v>ELE1319</v>
      </c>
      <c r="W424" s="3" t="str">
        <f>IFERROR(RIGHT($U424,2),"")</f>
        <v>05</v>
      </c>
      <c r="X424" s="53" t="str">
        <f>IF(S424="Không đủ ĐKDT","Học lại",IF(S424="Đình chỉ thi","Học lại",IF(AND(MID(F424,2,2)&lt;"12",S424="Vắng"),"Thi lại",IF(S424="Vắng có phép", "Thi lại",IF(AND((MID(F424,2,2)&lt;"12"),P424&lt;4.5),"Thi lại",IF(AND((MID(F424,2,2)&lt;"19"),P424&lt;4),"Học lại",IF(AND((MID(F424,2,2)&gt;"18"),P424&lt;4),"Thi lại",IF(AND(MID(F424,2,2)&gt;"18",O424=0),"Thi lại",IF(AND((MID(F424,2,2)&lt;"12"),O424=0),"Thi lại",IF(AND((MID(F424,2,2)&lt;"19"),(MID(F424,2,2)&gt;"11"),O424=0),"Học lại","Đạt"))))))))))</f>
        <v>Đạt</v>
      </c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</row>
    <row r="425" spans="1:39" ht="17.25" customHeight="1">
      <c r="A425" s="1">
        <v>416</v>
      </c>
      <c r="B425" s="21">
        <f>IF(LEN(C425=0),SUBTOTAL(3,$C$10:C425),"")</f>
        <v>416</v>
      </c>
      <c r="C425" s="22" t="s">
        <v>2238</v>
      </c>
      <c r="D425" s="23" t="s">
        <v>3812</v>
      </c>
      <c r="E425" s="24" t="s">
        <v>3471</v>
      </c>
      <c r="F425" s="22" t="s">
        <v>3425</v>
      </c>
      <c r="G425" s="25" t="s">
        <v>27</v>
      </c>
      <c r="H425" s="25">
        <v>4</v>
      </c>
      <c r="I425" s="25" t="s">
        <v>27</v>
      </c>
      <c r="J425" s="25">
        <v>8</v>
      </c>
      <c r="K425" s="32"/>
      <c r="L425" s="32"/>
      <c r="M425" s="32"/>
      <c r="N425" s="90"/>
      <c r="O425" s="51">
        <v>3.5</v>
      </c>
      <c r="P425" s="27">
        <f>IF(O425="H","I",IF(OR(O425="DC",O425="C",O425="V"),0,ROUND(SUMPRODUCT(G425:O425,$G$9:$O$9)/100,1)))</f>
        <v>4.0999999999999996</v>
      </c>
      <c r="Q425" s="28" t="str">
        <f>IF(AND($P425&gt;=9,$P425&lt;=10),"A+","")&amp;IF(AND($P425&gt;=8.5,$P425&lt;=8.9),"A","")&amp;IF(AND($P425&gt;=8,$P425&lt;=8.4),"B+","")&amp;IF(AND($P425&gt;=7,$P425&lt;=7.9),"B","")&amp;IF(AND($P425&gt;=6.5,$P425&lt;=6.9),"C+","")&amp;IF(AND($P425&gt;=5.5,$P425&lt;=6.4),"C","")&amp;IF(AND($P425&gt;=5,$P425&lt;=5.4),"D+","")&amp;IF(AND($P425&gt;=4,$P425&lt;=4.9),"D","")&amp;IF(AND($P425&lt;4),"F","")</f>
        <v>D</v>
      </c>
      <c r="R425" s="29" t="str">
        <f>IF($P425&lt;4,"Kém",IF(AND($P425&gt;=4,$P425&lt;=5.4),"Trung bình yếu",IF(AND($P425&gt;=5.5,$P425&lt;=6.9),"Trung bình",IF(AND($P425&gt;=7,$P425&lt;=8.4),"Khá",IF(AND($P425&gt;=8.5,$P425&lt;=10),"Giỏi","")))))</f>
        <v>Trung bình yếu</v>
      </c>
      <c r="S425" s="30" t="str">
        <f>IF(OR($G425=0,$H425=0,$I425=0,$J425=0),"Không đủ ĐKDT",IF(AND(O425=0,P425&gt;=4),"Không đạt",IF(O425="V", "Vắng", IF(O425="DC", "Đình chỉ thi",IF(O425="H", "Vắng có phép","")))))</f>
        <v/>
      </c>
      <c r="T425" s="31" t="str">
        <f t="array" ref="T425">IFERROR(VLOOKUP($C425&amp;$U425,CHOOSE({1,2},Data!$A$2:$A$5146&amp;Data!$B$2:$B$5146,Data!$C$2:$C$5146),2,0),"")</f>
        <v>305-A3</v>
      </c>
      <c r="U425" s="72" t="s">
        <v>3278</v>
      </c>
      <c r="V425" s="3" t="str">
        <f>IFERROR(LEFT($U425,LEN($U425)-3),"")</f>
        <v>ELE1319</v>
      </c>
      <c r="W425" s="3" t="str">
        <f>IFERROR(RIGHT($U425,2),"")</f>
        <v>05</v>
      </c>
      <c r="X425" s="53" t="str">
        <f>IF(S425="Không đủ ĐKDT","Học lại",IF(S425="Đình chỉ thi","Học lại",IF(AND(MID(F425,2,2)&lt;"12",S425="Vắng"),"Thi lại",IF(S425="Vắng có phép", "Thi lại",IF(AND((MID(F425,2,2)&lt;"12"),P425&lt;4.5),"Thi lại",IF(AND((MID(F425,2,2)&lt;"19"),P425&lt;4),"Học lại",IF(AND((MID(F425,2,2)&gt;"18"),P425&lt;4),"Thi lại",IF(AND(MID(F425,2,2)&gt;"18",O425=0),"Thi lại",IF(AND((MID(F425,2,2)&lt;"12"),O425=0),"Thi lại",IF(AND((MID(F425,2,2)&lt;"19"),(MID(F425,2,2)&gt;"11"),O425=0),"Học lại","Đạt"))))))))))</f>
        <v>Đạt</v>
      </c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</row>
    <row r="426" spans="1:39" ht="17.25" customHeight="1">
      <c r="A426" s="1">
        <v>417</v>
      </c>
      <c r="B426" s="21">
        <f>IF(LEN(C426=0),SUBTOTAL(3,$C$10:C426),"")</f>
        <v>417</v>
      </c>
      <c r="C426" s="22" t="s">
        <v>2045</v>
      </c>
      <c r="D426" s="23" t="s">
        <v>3534</v>
      </c>
      <c r="E426" s="24" t="s">
        <v>3471</v>
      </c>
      <c r="F426" s="22" t="s">
        <v>3407</v>
      </c>
      <c r="G426" s="25" t="s">
        <v>27</v>
      </c>
      <c r="H426" s="25">
        <v>0</v>
      </c>
      <c r="I426" s="25" t="s">
        <v>27</v>
      </c>
      <c r="J426" s="25">
        <v>0</v>
      </c>
      <c r="K426" s="32"/>
      <c r="L426" s="32"/>
      <c r="M426" s="32"/>
      <c r="N426" s="90"/>
      <c r="O426" s="51" t="s">
        <v>4016</v>
      </c>
      <c r="P426" s="27">
        <f>IF(O426="H","I",IF(OR(O426="DC",O426="C",O426="V"),0,ROUND(SUMPRODUCT(G426:O426,$G$9:$O$9)/100,1)))</f>
        <v>0</v>
      </c>
      <c r="Q426" s="28" t="str">
        <f>IF(AND($P426&gt;=9,$P426&lt;=10),"A+","")&amp;IF(AND($P426&gt;=8.5,$P426&lt;=8.9),"A","")&amp;IF(AND($P426&gt;=8,$P426&lt;=8.4),"B+","")&amp;IF(AND($P426&gt;=7,$P426&lt;=7.9),"B","")&amp;IF(AND($P426&gt;=6.5,$P426&lt;=6.9),"C+","")&amp;IF(AND($P426&gt;=5.5,$P426&lt;=6.4),"C","")&amp;IF(AND($P426&gt;=5,$P426&lt;=5.4),"D+","")&amp;IF(AND($P426&gt;=4,$P426&lt;=4.9),"D","")&amp;IF(AND($P426&lt;4),"F","")</f>
        <v>F</v>
      </c>
      <c r="R426" s="29" t="str">
        <f>IF($P426&lt;4,"Kém",IF(AND($P426&gt;=4,$P426&lt;=5.4),"Trung bình yếu",IF(AND($P426&gt;=5.5,$P426&lt;=6.9),"Trung bình",IF(AND($P426&gt;=7,$P426&lt;=8.4),"Khá",IF(AND($P426&gt;=8.5,$P426&lt;=10),"Giỏi","")))))</f>
        <v>Kém</v>
      </c>
      <c r="S426" s="30" t="str">
        <f>IF(OR($G426=0,$H426=0,$I426=0,$J426=0),"Không đủ ĐKDT",IF(AND(O426=0,P426&gt;=4),"Không đạt",IF(O426="V", "Vắng", IF(O426="DC", "Đình chỉ thi",IF(O426="H", "Vắng có phép","")))))</f>
        <v>Không đủ ĐKDT</v>
      </c>
      <c r="T426" s="31" t="str">
        <f t="array" ref="T426">IFERROR(VLOOKUP($C426&amp;$U426,CHOOSE({1,2},Data!$A$2:$A$5146&amp;Data!$B$2:$B$5146,Data!$C$2:$C$5146),2,0),"")</f>
        <v>305-A3</v>
      </c>
      <c r="U426" s="72" t="s">
        <v>3278</v>
      </c>
      <c r="V426" s="3" t="str">
        <f>IFERROR(LEFT($U426,LEN($U426)-3),"")</f>
        <v>ELE1319</v>
      </c>
      <c r="W426" s="3" t="str">
        <f>IFERROR(RIGHT($U426,2),"")</f>
        <v>05</v>
      </c>
      <c r="X426" s="53" t="str">
        <f>IF(S426="Không đủ ĐKDT","Học lại",IF(S426="Đình chỉ thi","Học lại",IF(AND(MID(F426,2,2)&lt;"12",S426="Vắng"),"Thi lại",IF(S426="Vắng có phép", "Thi lại",IF(AND((MID(F426,2,2)&lt;"12"),P426&lt;4.5),"Thi lại",IF(AND((MID(F426,2,2)&lt;"19"),P426&lt;4),"Học lại",IF(AND((MID(F426,2,2)&gt;"18"),P426&lt;4),"Thi lại",IF(AND(MID(F426,2,2)&gt;"18",O426=0),"Thi lại",IF(AND((MID(F426,2,2)&lt;"12"),O426=0),"Thi lại",IF(AND((MID(F426,2,2)&lt;"19"),(MID(F426,2,2)&gt;"11"),O426=0),"Học lại","Đạt"))))))))))</f>
        <v>Học lại</v>
      </c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</row>
    <row r="427" spans="1:39" ht="17.25" customHeight="1">
      <c r="A427" s="1">
        <v>418</v>
      </c>
      <c r="B427" s="21">
        <f>IF(LEN(C427=0),SUBTOTAL(3,$C$10:C427),"")</f>
        <v>418</v>
      </c>
      <c r="C427" s="22" t="s">
        <v>2967</v>
      </c>
      <c r="D427" s="23" t="s">
        <v>3813</v>
      </c>
      <c r="E427" s="24" t="s">
        <v>3562</v>
      </c>
      <c r="F427" s="22" t="s">
        <v>3374</v>
      </c>
      <c r="G427" s="25" t="s">
        <v>27</v>
      </c>
      <c r="H427" s="25">
        <v>9</v>
      </c>
      <c r="I427" s="25" t="s">
        <v>27</v>
      </c>
      <c r="J427" s="25">
        <v>10</v>
      </c>
      <c r="K427" s="32"/>
      <c r="L427" s="32"/>
      <c r="M427" s="32"/>
      <c r="N427" s="90"/>
      <c r="O427" s="51">
        <v>1.5</v>
      </c>
      <c r="P427" s="27">
        <f>IF(O427="H","I",IF(OR(O427="DC",O427="C",O427="V"),0,ROUND(SUMPRODUCT(G427:O427,$G$9:$O$9)/100,1)))</f>
        <v>3.9</v>
      </c>
      <c r="Q427" s="28" t="str">
        <f>IF(AND($P427&gt;=9,$P427&lt;=10),"A+","")&amp;IF(AND($P427&gt;=8.5,$P427&lt;=8.9),"A","")&amp;IF(AND($P427&gt;=8,$P427&lt;=8.4),"B+","")&amp;IF(AND($P427&gt;=7,$P427&lt;=7.9),"B","")&amp;IF(AND($P427&gt;=6.5,$P427&lt;=6.9),"C+","")&amp;IF(AND($P427&gt;=5.5,$P427&lt;=6.4),"C","")&amp;IF(AND($P427&gt;=5,$P427&lt;=5.4),"D+","")&amp;IF(AND($P427&gt;=4,$P427&lt;=4.9),"D","")&amp;IF(AND($P427&lt;4),"F","")</f>
        <v>F</v>
      </c>
      <c r="R427" s="29" t="str">
        <f>IF($P427&lt;4,"Kém",IF(AND($P427&gt;=4,$P427&lt;=5.4),"Trung bình yếu",IF(AND($P427&gt;=5.5,$P427&lt;=6.9),"Trung bình",IF(AND($P427&gt;=7,$P427&lt;=8.4),"Khá",IF(AND($P427&gt;=8.5,$P427&lt;=10),"Giỏi","")))))</f>
        <v>Kém</v>
      </c>
      <c r="S427" s="30" t="str">
        <f>IF(OR($G427=0,$H427=0,$I427=0,$J427=0),"Không đủ ĐKDT",IF(AND(O427=0,P427&gt;=4),"Không đạt",IF(O427="V", "Vắng", IF(O427="DC", "Đình chỉ thi",IF(O427="H", "Vắng có phép","")))))</f>
        <v/>
      </c>
      <c r="T427" s="31" t="str">
        <f t="array" ref="T427">IFERROR(VLOOKUP($C427&amp;$U427,CHOOSE({1,2},Data!$A$2:$A$5146&amp;Data!$B$2:$B$5146,Data!$C$2:$C$5146),2,0),"")</f>
        <v>305-A3</v>
      </c>
      <c r="U427" s="72" t="s">
        <v>3278</v>
      </c>
      <c r="V427" s="3" t="str">
        <f>IFERROR(LEFT($U427,LEN($U427)-3),"")</f>
        <v>ELE1319</v>
      </c>
      <c r="W427" s="3" t="str">
        <f>IFERROR(RIGHT($U427,2),"")</f>
        <v>05</v>
      </c>
      <c r="X427" s="53" t="str">
        <f>IF(S427="Không đủ ĐKDT","Học lại",IF(S427="Đình chỉ thi","Học lại",IF(AND(MID(F427,2,2)&lt;"12",S427="Vắng"),"Thi lại",IF(S427="Vắng có phép", "Thi lại",IF(AND((MID(F427,2,2)&lt;"12"),P427&lt;4.5),"Thi lại",IF(AND((MID(F427,2,2)&lt;"19"),P427&lt;4),"Học lại",IF(AND((MID(F427,2,2)&gt;"18"),P427&lt;4),"Thi lại",IF(AND(MID(F427,2,2)&gt;"18",O427=0),"Thi lại",IF(AND((MID(F427,2,2)&lt;"12"),O427=0),"Thi lại",IF(AND((MID(F427,2,2)&lt;"19"),(MID(F427,2,2)&gt;"11"),O427=0),"Học lại","Đạt"))))))))))</f>
        <v>Học lại</v>
      </c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</row>
    <row r="428" spans="1:39" ht="17.25" customHeight="1">
      <c r="A428" s="1">
        <v>419</v>
      </c>
      <c r="B428" s="21">
        <f>IF(LEN(C428=0),SUBTOTAL(3,$C$10:C428),"")</f>
        <v>419</v>
      </c>
      <c r="C428" s="22" t="s">
        <v>1648</v>
      </c>
      <c r="D428" s="23" t="s">
        <v>3814</v>
      </c>
      <c r="E428" s="24" t="s">
        <v>3815</v>
      </c>
      <c r="F428" s="22" t="s">
        <v>3381</v>
      </c>
      <c r="G428" s="25" t="s">
        <v>27</v>
      </c>
      <c r="H428" s="25">
        <v>10</v>
      </c>
      <c r="I428" s="25" t="s">
        <v>27</v>
      </c>
      <c r="J428" s="25">
        <v>10</v>
      </c>
      <c r="K428" s="32"/>
      <c r="L428" s="32"/>
      <c r="M428" s="32"/>
      <c r="N428" s="90"/>
      <c r="O428" s="51">
        <v>10</v>
      </c>
      <c r="P428" s="27">
        <f>IF(O428="H","I",IF(OR(O428="DC",O428="C",O428="V"),0,ROUND(SUMPRODUCT(G428:O428,$G$9:$O$9)/100,1)))</f>
        <v>10</v>
      </c>
      <c r="Q428" s="28" t="str">
        <f>IF(AND($P428&gt;=9,$P428&lt;=10),"A+","")&amp;IF(AND($P428&gt;=8.5,$P428&lt;=8.9),"A","")&amp;IF(AND($P428&gt;=8,$P428&lt;=8.4),"B+","")&amp;IF(AND($P428&gt;=7,$P428&lt;=7.9),"B","")&amp;IF(AND($P428&gt;=6.5,$P428&lt;=6.9),"C+","")&amp;IF(AND($P428&gt;=5.5,$P428&lt;=6.4),"C","")&amp;IF(AND($P428&gt;=5,$P428&lt;=5.4),"D+","")&amp;IF(AND($P428&gt;=4,$P428&lt;=4.9),"D","")&amp;IF(AND($P428&lt;4),"F","")</f>
        <v>A+</v>
      </c>
      <c r="R428" s="29" t="str">
        <f>IF($P428&lt;4,"Kém",IF(AND($P428&gt;=4,$P428&lt;=5.4),"Trung bình yếu",IF(AND($P428&gt;=5.5,$P428&lt;=6.9),"Trung bình",IF(AND($P428&gt;=7,$P428&lt;=8.4),"Khá",IF(AND($P428&gt;=8.5,$P428&lt;=10),"Giỏi","")))))</f>
        <v>Giỏi</v>
      </c>
      <c r="S428" s="30" t="str">
        <f>IF(OR($G428=0,$H428=0,$I428=0,$J428=0),"Không đủ ĐKDT",IF(AND(O428=0,P428&gt;=4),"Không đạt",IF(O428="V", "Vắng", IF(O428="DC", "Đình chỉ thi",IF(O428="H", "Vắng có phép","")))))</f>
        <v/>
      </c>
      <c r="T428" s="31" t="str">
        <f t="array" ref="T428">IFERROR(VLOOKUP($C428&amp;$U428,CHOOSE({1,2},Data!$A$2:$A$5146&amp;Data!$B$2:$B$5146,Data!$C$2:$C$5146),2,0),"")</f>
        <v>305-A3</v>
      </c>
      <c r="U428" s="72" t="s">
        <v>3278</v>
      </c>
      <c r="V428" s="3" t="str">
        <f>IFERROR(LEFT($U428,LEN($U428)-3),"")</f>
        <v>ELE1319</v>
      </c>
      <c r="W428" s="3" t="str">
        <f>IFERROR(RIGHT($U428,2),"")</f>
        <v>05</v>
      </c>
      <c r="X428" s="53" t="str">
        <f>IF(S428="Không đủ ĐKDT","Học lại",IF(S428="Đình chỉ thi","Học lại",IF(AND(MID(F428,2,2)&lt;"12",S428="Vắng"),"Thi lại",IF(S428="Vắng có phép", "Thi lại",IF(AND((MID(F428,2,2)&lt;"12"),P428&lt;4.5),"Thi lại",IF(AND((MID(F428,2,2)&lt;"19"),P428&lt;4),"Học lại",IF(AND((MID(F428,2,2)&gt;"18"),P428&lt;4),"Thi lại",IF(AND(MID(F428,2,2)&gt;"18",O428=0),"Thi lại",IF(AND((MID(F428,2,2)&lt;"12"),O428=0),"Thi lại",IF(AND((MID(F428,2,2)&lt;"19"),(MID(F428,2,2)&gt;"11"),O428=0),"Học lại","Đạt"))))))))))</f>
        <v>Đạt</v>
      </c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</row>
    <row r="429" spans="1:39" ht="17.25" customHeight="1">
      <c r="A429" s="1">
        <v>420</v>
      </c>
      <c r="B429" s="21">
        <f>IF(LEN(C429=0),SUBTOTAL(3,$C$10:C429),"")</f>
        <v>420</v>
      </c>
      <c r="C429" s="22" t="s">
        <v>1613</v>
      </c>
      <c r="D429" s="23" t="s">
        <v>3713</v>
      </c>
      <c r="E429" s="24" t="s">
        <v>3367</v>
      </c>
      <c r="F429" s="22" t="s">
        <v>3455</v>
      </c>
      <c r="G429" s="25" t="s">
        <v>27</v>
      </c>
      <c r="H429" s="25">
        <v>7</v>
      </c>
      <c r="I429" s="25" t="s">
        <v>27</v>
      </c>
      <c r="J429" s="25">
        <v>9.5</v>
      </c>
      <c r="K429" s="32"/>
      <c r="L429" s="32"/>
      <c r="M429" s="32"/>
      <c r="N429" s="90"/>
      <c r="O429" s="51">
        <v>3</v>
      </c>
      <c r="P429" s="27">
        <f>IF(O429="H","I",IF(OR(O429="DC",O429="C",O429="V"),0,ROUND(SUMPRODUCT(G429:O429,$G$9:$O$9)/100,1)))</f>
        <v>4.5</v>
      </c>
      <c r="Q429" s="28" t="str">
        <f>IF(AND($P429&gt;=9,$P429&lt;=10),"A+","")&amp;IF(AND($P429&gt;=8.5,$P429&lt;=8.9),"A","")&amp;IF(AND($P429&gt;=8,$P429&lt;=8.4),"B+","")&amp;IF(AND($P429&gt;=7,$P429&lt;=7.9),"B","")&amp;IF(AND($P429&gt;=6.5,$P429&lt;=6.9),"C+","")&amp;IF(AND($P429&gt;=5.5,$P429&lt;=6.4),"C","")&amp;IF(AND($P429&gt;=5,$P429&lt;=5.4),"D+","")&amp;IF(AND($P429&gt;=4,$P429&lt;=4.9),"D","")&amp;IF(AND($P429&lt;4),"F","")</f>
        <v>D</v>
      </c>
      <c r="R429" s="29" t="str">
        <f>IF($P429&lt;4,"Kém",IF(AND($P429&gt;=4,$P429&lt;=5.4),"Trung bình yếu",IF(AND($P429&gt;=5.5,$P429&lt;=6.9),"Trung bình",IF(AND($P429&gt;=7,$P429&lt;=8.4),"Khá",IF(AND($P429&gt;=8.5,$P429&lt;=10),"Giỏi","")))))</f>
        <v>Trung bình yếu</v>
      </c>
      <c r="S429" s="30" t="str">
        <f>IF(OR($G429=0,$H429=0,$I429=0,$J429=0),"Không đủ ĐKDT",IF(AND(O429=0,P429&gt;=4),"Không đạt",IF(O429="V", "Vắng", IF(O429="DC", "Đình chỉ thi",IF(O429="H", "Vắng có phép","")))))</f>
        <v/>
      </c>
      <c r="T429" s="31" t="str">
        <f t="array" ref="T429">IFERROR(VLOOKUP($C429&amp;$U429,CHOOSE({1,2},Data!$A$2:$A$5146&amp;Data!$B$2:$B$5146,Data!$C$2:$C$5146),2,0),"")</f>
        <v>102-A2</v>
      </c>
      <c r="U429" s="72" t="s">
        <v>3279</v>
      </c>
      <c r="V429" s="3" t="str">
        <f>IFERROR(LEFT($U429,LEN($U429)-3),"")</f>
        <v>ELE1319</v>
      </c>
      <c r="W429" s="3" t="str">
        <f>IFERROR(RIGHT($U429,2),"")</f>
        <v>06</v>
      </c>
      <c r="X429" s="53" t="str">
        <f>IF(S429="Không đủ ĐKDT","Học lại",IF(S429="Đình chỉ thi","Học lại",IF(AND(MID(F429,2,2)&lt;"12",S429="Vắng"),"Thi lại",IF(S429="Vắng có phép", "Thi lại",IF(AND((MID(F429,2,2)&lt;"12"),P429&lt;4.5),"Thi lại",IF(AND((MID(F429,2,2)&lt;"19"),P429&lt;4),"Học lại",IF(AND((MID(F429,2,2)&gt;"18"),P429&lt;4),"Thi lại",IF(AND(MID(F429,2,2)&gt;"18",O429=0),"Thi lại",IF(AND((MID(F429,2,2)&lt;"12"),O429=0),"Thi lại",IF(AND((MID(F429,2,2)&lt;"19"),(MID(F429,2,2)&gt;"11"),O429=0),"Học lại","Đạt"))))))))))</f>
        <v>Đạt</v>
      </c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</row>
    <row r="430" spans="1:39" ht="17.25" customHeight="1">
      <c r="A430" s="1">
        <v>421</v>
      </c>
      <c r="B430" s="21">
        <f>IF(LEN(C430=0),SUBTOTAL(3,$C$10:C430),"")</f>
        <v>421</v>
      </c>
      <c r="C430" s="22" t="s">
        <v>1858</v>
      </c>
      <c r="D430" s="23" t="s">
        <v>3816</v>
      </c>
      <c r="E430" s="24" t="s">
        <v>3367</v>
      </c>
      <c r="F430" s="22" t="s">
        <v>3372</v>
      </c>
      <c r="G430" s="25" t="s">
        <v>27</v>
      </c>
      <c r="H430" s="25">
        <v>5</v>
      </c>
      <c r="I430" s="25" t="s">
        <v>27</v>
      </c>
      <c r="J430" s="25">
        <v>9</v>
      </c>
      <c r="K430" s="32"/>
      <c r="L430" s="32"/>
      <c r="M430" s="32"/>
      <c r="N430" s="90"/>
      <c r="O430" s="51">
        <v>2.5</v>
      </c>
      <c r="P430" s="27">
        <f>IF(O430="H","I",IF(OR(O430="DC",O430="C",O430="V"),0,ROUND(SUMPRODUCT(G430:O430,$G$9:$O$9)/100,1)))</f>
        <v>3.7</v>
      </c>
      <c r="Q430" s="28" t="str">
        <f>IF(AND($P430&gt;=9,$P430&lt;=10),"A+","")&amp;IF(AND($P430&gt;=8.5,$P430&lt;=8.9),"A","")&amp;IF(AND($P430&gt;=8,$P430&lt;=8.4),"B+","")&amp;IF(AND($P430&gt;=7,$P430&lt;=7.9),"B","")&amp;IF(AND($P430&gt;=6.5,$P430&lt;=6.9),"C+","")&amp;IF(AND($P430&gt;=5.5,$P430&lt;=6.4),"C","")&amp;IF(AND($P430&gt;=5,$P430&lt;=5.4),"D+","")&amp;IF(AND($P430&gt;=4,$P430&lt;=4.9),"D","")&amp;IF(AND($P430&lt;4),"F","")</f>
        <v>F</v>
      </c>
      <c r="R430" s="29" t="str">
        <f>IF($P430&lt;4,"Kém",IF(AND($P430&gt;=4,$P430&lt;=5.4),"Trung bình yếu",IF(AND($P430&gt;=5.5,$P430&lt;=6.9),"Trung bình",IF(AND($P430&gt;=7,$P430&lt;=8.4),"Khá",IF(AND($P430&gt;=8.5,$P430&lt;=10),"Giỏi","")))))</f>
        <v>Kém</v>
      </c>
      <c r="S430" s="30" t="str">
        <f>IF(OR($G430=0,$H430=0,$I430=0,$J430=0),"Không đủ ĐKDT",IF(AND(O430=0,P430&gt;=4),"Không đạt",IF(O430="V", "Vắng", IF(O430="DC", "Đình chỉ thi",IF(O430="H", "Vắng có phép","")))))</f>
        <v/>
      </c>
      <c r="T430" s="31" t="str">
        <f t="array" ref="T430">IFERROR(VLOOKUP($C430&amp;$U430,CHOOSE({1,2},Data!$A$2:$A$5146&amp;Data!$B$2:$B$5146,Data!$C$2:$C$5146),2,0),"")</f>
        <v>102-A2</v>
      </c>
      <c r="U430" s="72" t="s">
        <v>3279</v>
      </c>
      <c r="V430" s="3" t="str">
        <f>IFERROR(LEFT($U430,LEN($U430)-3),"")</f>
        <v>ELE1319</v>
      </c>
      <c r="W430" s="3" t="str">
        <f>IFERROR(RIGHT($U430,2),"")</f>
        <v>06</v>
      </c>
      <c r="X430" s="53" t="str">
        <f>IF(S430="Không đủ ĐKDT","Học lại",IF(S430="Đình chỉ thi","Học lại",IF(AND(MID(F430,2,2)&lt;"12",S430="Vắng"),"Thi lại",IF(S430="Vắng có phép", "Thi lại",IF(AND((MID(F430,2,2)&lt;"12"),P430&lt;4.5),"Thi lại",IF(AND((MID(F430,2,2)&lt;"19"),P430&lt;4),"Học lại",IF(AND((MID(F430,2,2)&gt;"18"),P430&lt;4),"Thi lại",IF(AND(MID(F430,2,2)&gt;"18",O430=0),"Thi lại",IF(AND((MID(F430,2,2)&lt;"12"),O430=0),"Thi lại",IF(AND((MID(F430,2,2)&lt;"19"),(MID(F430,2,2)&gt;"11"),O430=0),"Học lại","Đạt"))))))))))</f>
        <v>Học lại</v>
      </c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</row>
    <row r="431" spans="1:39" ht="17.25" customHeight="1">
      <c r="A431" s="1">
        <v>422</v>
      </c>
      <c r="B431" s="21">
        <f>IF(LEN(C431=0),SUBTOTAL(3,$C$10:C431),"")</f>
        <v>422</v>
      </c>
      <c r="C431" s="22" t="s">
        <v>475</v>
      </c>
      <c r="D431" s="23" t="s">
        <v>3817</v>
      </c>
      <c r="E431" s="24" t="s">
        <v>3367</v>
      </c>
      <c r="F431" s="22" t="s">
        <v>3370</v>
      </c>
      <c r="G431" s="25" t="s">
        <v>27</v>
      </c>
      <c r="H431" s="25">
        <v>3</v>
      </c>
      <c r="I431" s="25" t="s">
        <v>27</v>
      </c>
      <c r="J431" s="25">
        <v>8</v>
      </c>
      <c r="K431" s="32"/>
      <c r="L431" s="32"/>
      <c r="M431" s="32"/>
      <c r="N431" s="90"/>
      <c r="O431" s="51">
        <v>1</v>
      </c>
      <c r="P431" s="27">
        <f>IF(O431="H","I",IF(OR(O431="DC",O431="C",O431="V"),0,ROUND(SUMPRODUCT(G431:O431,$G$9:$O$9)/100,1)))</f>
        <v>2.1</v>
      </c>
      <c r="Q431" s="28" t="str">
        <f>IF(AND($P431&gt;=9,$P431&lt;=10),"A+","")&amp;IF(AND($P431&gt;=8.5,$P431&lt;=8.9),"A","")&amp;IF(AND($P431&gt;=8,$P431&lt;=8.4),"B+","")&amp;IF(AND($P431&gt;=7,$P431&lt;=7.9),"B","")&amp;IF(AND($P431&gt;=6.5,$P431&lt;=6.9),"C+","")&amp;IF(AND($P431&gt;=5.5,$P431&lt;=6.4),"C","")&amp;IF(AND($P431&gt;=5,$P431&lt;=5.4),"D+","")&amp;IF(AND($P431&gt;=4,$P431&lt;=4.9),"D","")&amp;IF(AND($P431&lt;4),"F","")</f>
        <v>F</v>
      </c>
      <c r="R431" s="29" t="str">
        <f>IF($P431&lt;4,"Kém",IF(AND($P431&gt;=4,$P431&lt;=5.4),"Trung bình yếu",IF(AND($P431&gt;=5.5,$P431&lt;=6.9),"Trung bình",IF(AND($P431&gt;=7,$P431&lt;=8.4),"Khá",IF(AND($P431&gt;=8.5,$P431&lt;=10),"Giỏi","")))))</f>
        <v>Kém</v>
      </c>
      <c r="S431" s="30" t="str">
        <f>IF(OR($G431=0,$H431=0,$I431=0,$J431=0),"Không đủ ĐKDT",IF(AND(O431=0,P431&gt;=4),"Không đạt",IF(O431="V", "Vắng", IF(O431="DC", "Đình chỉ thi",IF(O431="H", "Vắng có phép","")))))</f>
        <v/>
      </c>
      <c r="T431" s="31" t="str">
        <f t="array" ref="T431">IFERROR(VLOOKUP($C431&amp;$U431,CHOOSE({1,2},Data!$A$2:$A$5146&amp;Data!$B$2:$B$5146,Data!$C$2:$C$5146),2,0),"")</f>
        <v>102-A2</v>
      </c>
      <c r="U431" s="72" t="s">
        <v>3279</v>
      </c>
      <c r="V431" s="3" t="str">
        <f>IFERROR(LEFT($U431,LEN($U431)-3),"")</f>
        <v>ELE1319</v>
      </c>
      <c r="W431" s="3" t="str">
        <f>IFERROR(RIGHT($U431,2),"")</f>
        <v>06</v>
      </c>
      <c r="X431" s="53" t="str">
        <f>IF(S431="Không đủ ĐKDT","Học lại",IF(S431="Đình chỉ thi","Học lại",IF(AND(MID(F431,2,2)&lt;"12",S431="Vắng"),"Thi lại",IF(S431="Vắng có phép", "Thi lại",IF(AND((MID(F431,2,2)&lt;"12"),P431&lt;4.5),"Thi lại",IF(AND((MID(F431,2,2)&lt;"19"),P431&lt;4),"Học lại",IF(AND((MID(F431,2,2)&gt;"18"),P431&lt;4),"Thi lại",IF(AND(MID(F431,2,2)&gt;"18",O431=0),"Thi lại",IF(AND((MID(F431,2,2)&lt;"12"),O431=0),"Thi lại",IF(AND((MID(F431,2,2)&lt;"19"),(MID(F431,2,2)&gt;"11"),O431=0),"Học lại","Đạt"))))))))))</f>
        <v>Học lại</v>
      </c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</row>
    <row r="432" spans="1:39" ht="17.25" customHeight="1">
      <c r="A432" s="1">
        <v>423</v>
      </c>
      <c r="B432" s="21">
        <f>IF(LEN(C432=0),SUBTOTAL(3,$C$10:C432),"")</f>
        <v>423</v>
      </c>
      <c r="C432" s="22" t="s">
        <v>2612</v>
      </c>
      <c r="D432" s="23" t="s">
        <v>3818</v>
      </c>
      <c r="E432" s="24" t="s">
        <v>3367</v>
      </c>
      <c r="F432" s="22" t="s">
        <v>3407</v>
      </c>
      <c r="G432" s="25" t="s">
        <v>27</v>
      </c>
      <c r="H432" s="25">
        <v>2</v>
      </c>
      <c r="I432" s="25" t="s">
        <v>27</v>
      </c>
      <c r="J432" s="25">
        <v>7</v>
      </c>
      <c r="K432" s="32"/>
      <c r="L432" s="32"/>
      <c r="M432" s="32"/>
      <c r="N432" s="90"/>
      <c r="O432" s="51">
        <v>2.5</v>
      </c>
      <c r="P432" s="27">
        <f>IF(O432="H","I",IF(OR(O432="DC",O432="C",O432="V"),0,ROUND(SUMPRODUCT(G432:O432,$G$9:$O$9)/100,1)))</f>
        <v>2.9</v>
      </c>
      <c r="Q432" s="28" t="str">
        <f>IF(AND($P432&gt;=9,$P432&lt;=10),"A+","")&amp;IF(AND($P432&gt;=8.5,$P432&lt;=8.9),"A","")&amp;IF(AND($P432&gt;=8,$P432&lt;=8.4),"B+","")&amp;IF(AND($P432&gt;=7,$P432&lt;=7.9),"B","")&amp;IF(AND($P432&gt;=6.5,$P432&lt;=6.9),"C+","")&amp;IF(AND($P432&gt;=5.5,$P432&lt;=6.4),"C","")&amp;IF(AND($P432&gt;=5,$P432&lt;=5.4),"D+","")&amp;IF(AND($P432&gt;=4,$P432&lt;=4.9),"D","")&amp;IF(AND($P432&lt;4),"F","")</f>
        <v>F</v>
      </c>
      <c r="R432" s="29" t="str">
        <f>IF($P432&lt;4,"Kém",IF(AND($P432&gt;=4,$P432&lt;=5.4),"Trung bình yếu",IF(AND($P432&gt;=5.5,$P432&lt;=6.9),"Trung bình",IF(AND($P432&gt;=7,$P432&lt;=8.4),"Khá",IF(AND($P432&gt;=8.5,$P432&lt;=10),"Giỏi","")))))</f>
        <v>Kém</v>
      </c>
      <c r="S432" s="30" t="str">
        <f>IF(OR($G432=0,$H432=0,$I432=0,$J432=0),"Không đủ ĐKDT",IF(AND(O432=0,P432&gt;=4),"Không đạt",IF(O432="V", "Vắng", IF(O432="DC", "Đình chỉ thi",IF(O432="H", "Vắng có phép","")))))</f>
        <v/>
      </c>
      <c r="T432" s="31" t="str">
        <f t="array" ref="T432">IFERROR(VLOOKUP($C432&amp;$U432,CHOOSE({1,2},Data!$A$2:$A$5146&amp;Data!$B$2:$B$5146,Data!$C$2:$C$5146),2,0),"")</f>
        <v>102-A2</v>
      </c>
      <c r="U432" s="72" t="s">
        <v>3279</v>
      </c>
      <c r="V432" s="3" t="str">
        <f>IFERROR(LEFT($U432,LEN($U432)-3),"")</f>
        <v>ELE1319</v>
      </c>
      <c r="W432" s="3" t="str">
        <f>IFERROR(RIGHT($U432,2),"")</f>
        <v>06</v>
      </c>
      <c r="X432" s="53" t="str">
        <f>IF(S432="Không đủ ĐKDT","Học lại",IF(S432="Đình chỉ thi","Học lại",IF(AND(MID(F432,2,2)&lt;"12",S432="Vắng"),"Thi lại",IF(S432="Vắng có phép", "Thi lại",IF(AND((MID(F432,2,2)&lt;"12"),P432&lt;4.5),"Thi lại",IF(AND((MID(F432,2,2)&lt;"19"),P432&lt;4),"Học lại",IF(AND((MID(F432,2,2)&gt;"18"),P432&lt;4),"Thi lại",IF(AND(MID(F432,2,2)&gt;"18",O432=0),"Thi lại",IF(AND((MID(F432,2,2)&lt;"12"),O432=0),"Thi lại",IF(AND((MID(F432,2,2)&lt;"19"),(MID(F432,2,2)&gt;"11"),O432=0),"Học lại","Đạt"))))))))))</f>
        <v>Học lại</v>
      </c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</row>
    <row r="433" spans="1:39" ht="17.25" customHeight="1">
      <c r="A433" s="1">
        <v>424</v>
      </c>
      <c r="B433" s="21">
        <f>IF(LEN(C433=0),SUBTOTAL(3,$C$10:C433),"")</f>
        <v>424</v>
      </c>
      <c r="C433" s="22" t="s">
        <v>404</v>
      </c>
      <c r="D433" s="23" t="s">
        <v>3531</v>
      </c>
      <c r="E433" s="24" t="s">
        <v>3367</v>
      </c>
      <c r="F433" s="22" t="s">
        <v>3370</v>
      </c>
      <c r="G433" s="25" t="s">
        <v>27</v>
      </c>
      <c r="H433" s="25">
        <v>3.5</v>
      </c>
      <c r="I433" s="25" t="s">
        <v>27</v>
      </c>
      <c r="J433" s="25">
        <v>8</v>
      </c>
      <c r="K433" s="32"/>
      <c r="L433" s="32"/>
      <c r="M433" s="32"/>
      <c r="N433" s="90"/>
      <c r="O433" s="51">
        <v>0.5</v>
      </c>
      <c r="P433" s="27">
        <f>IF(O433="H","I",IF(OR(O433="DC",O433="C",O433="V"),0,ROUND(SUMPRODUCT(G433:O433,$G$9:$O$9)/100,1)))</f>
        <v>1.9</v>
      </c>
      <c r="Q433" s="28" t="str">
        <f>IF(AND($P433&gt;=9,$P433&lt;=10),"A+","")&amp;IF(AND($P433&gt;=8.5,$P433&lt;=8.9),"A","")&amp;IF(AND($P433&gt;=8,$P433&lt;=8.4),"B+","")&amp;IF(AND($P433&gt;=7,$P433&lt;=7.9),"B","")&amp;IF(AND($P433&gt;=6.5,$P433&lt;=6.9),"C+","")&amp;IF(AND($P433&gt;=5.5,$P433&lt;=6.4),"C","")&amp;IF(AND($P433&gt;=5,$P433&lt;=5.4),"D+","")&amp;IF(AND($P433&gt;=4,$P433&lt;=4.9),"D","")&amp;IF(AND($P433&lt;4),"F","")</f>
        <v>F</v>
      </c>
      <c r="R433" s="29" t="str">
        <f>IF($P433&lt;4,"Kém",IF(AND($P433&gt;=4,$P433&lt;=5.4),"Trung bình yếu",IF(AND($P433&gt;=5.5,$P433&lt;=6.9),"Trung bình",IF(AND($P433&gt;=7,$P433&lt;=8.4),"Khá",IF(AND($P433&gt;=8.5,$P433&lt;=10),"Giỏi","")))))</f>
        <v>Kém</v>
      </c>
      <c r="S433" s="30" t="str">
        <f>IF(OR($G433=0,$H433=0,$I433=0,$J433=0),"Không đủ ĐKDT",IF(AND(O433=0,P433&gt;=4),"Không đạt",IF(O433="V", "Vắng", IF(O433="DC", "Đình chỉ thi",IF(O433="H", "Vắng có phép","")))))</f>
        <v/>
      </c>
      <c r="T433" s="31" t="str">
        <f t="array" ref="T433">IFERROR(VLOOKUP($C433&amp;$U433,CHOOSE({1,2},Data!$A$2:$A$5146&amp;Data!$B$2:$B$5146,Data!$C$2:$C$5146),2,0),"")</f>
        <v>102-A2</v>
      </c>
      <c r="U433" s="72" t="s">
        <v>3279</v>
      </c>
      <c r="V433" s="3" t="str">
        <f>IFERROR(LEFT($U433,LEN($U433)-3),"")</f>
        <v>ELE1319</v>
      </c>
      <c r="W433" s="3" t="str">
        <f>IFERROR(RIGHT($U433,2),"")</f>
        <v>06</v>
      </c>
      <c r="X433" s="53" t="str">
        <f>IF(S433="Không đủ ĐKDT","Học lại",IF(S433="Đình chỉ thi","Học lại",IF(AND(MID(F433,2,2)&lt;"12",S433="Vắng"),"Thi lại",IF(S433="Vắng có phép", "Thi lại",IF(AND((MID(F433,2,2)&lt;"12"),P433&lt;4.5),"Thi lại",IF(AND((MID(F433,2,2)&lt;"19"),P433&lt;4),"Học lại",IF(AND((MID(F433,2,2)&gt;"18"),P433&lt;4),"Thi lại",IF(AND(MID(F433,2,2)&gt;"18",O433=0),"Thi lại",IF(AND((MID(F433,2,2)&lt;"12"),O433=0),"Thi lại",IF(AND((MID(F433,2,2)&lt;"19"),(MID(F433,2,2)&gt;"11"),O433=0),"Học lại","Đạt"))))))))))</f>
        <v>Học lại</v>
      </c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</row>
    <row r="434" spans="1:39" ht="17.25" customHeight="1">
      <c r="A434" s="1">
        <v>425</v>
      </c>
      <c r="B434" s="21">
        <f>IF(LEN(C434=0),SUBTOTAL(3,$C$10:C434),"")</f>
        <v>425</v>
      </c>
      <c r="C434" s="22" t="s">
        <v>2684</v>
      </c>
      <c r="D434" s="23" t="s">
        <v>3553</v>
      </c>
      <c r="E434" s="24" t="s">
        <v>3367</v>
      </c>
      <c r="F434" s="22" t="s">
        <v>3407</v>
      </c>
      <c r="G434" s="25" t="s">
        <v>27</v>
      </c>
      <c r="H434" s="25">
        <v>2.5</v>
      </c>
      <c r="I434" s="25" t="s">
        <v>27</v>
      </c>
      <c r="J434" s="25">
        <v>7.5</v>
      </c>
      <c r="K434" s="32"/>
      <c r="L434" s="32"/>
      <c r="M434" s="32"/>
      <c r="N434" s="90"/>
      <c r="O434" s="51">
        <v>5</v>
      </c>
      <c r="P434" s="27">
        <f>IF(O434="H","I",IF(OR(O434="DC",O434="C",O434="V"),0,ROUND(SUMPRODUCT(G434:O434,$G$9:$O$9)/100,1)))</f>
        <v>4.8</v>
      </c>
      <c r="Q434" s="28" t="str">
        <f>IF(AND($P434&gt;=9,$P434&lt;=10),"A+","")&amp;IF(AND($P434&gt;=8.5,$P434&lt;=8.9),"A","")&amp;IF(AND($P434&gt;=8,$P434&lt;=8.4),"B+","")&amp;IF(AND($P434&gt;=7,$P434&lt;=7.9),"B","")&amp;IF(AND($P434&gt;=6.5,$P434&lt;=6.9),"C+","")&amp;IF(AND($P434&gt;=5.5,$P434&lt;=6.4),"C","")&amp;IF(AND($P434&gt;=5,$P434&lt;=5.4),"D+","")&amp;IF(AND($P434&gt;=4,$P434&lt;=4.9),"D","")&amp;IF(AND($P434&lt;4),"F","")</f>
        <v>D</v>
      </c>
      <c r="R434" s="29" t="str">
        <f>IF($P434&lt;4,"Kém",IF(AND($P434&gt;=4,$P434&lt;=5.4),"Trung bình yếu",IF(AND($P434&gt;=5.5,$P434&lt;=6.9),"Trung bình",IF(AND($P434&gt;=7,$P434&lt;=8.4),"Khá",IF(AND($P434&gt;=8.5,$P434&lt;=10),"Giỏi","")))))</f>
        <v>Trung bình yếu</v>
      </c>
      <c r="S434" s="30" t="str">
        <f>IF(OR($G434=0,$H434=0,$I434=0,$J434=0),"Không đủ ĐKDT",IF(AND(O434=0,P434&gt;=4),"Không đạt",IF(O434="V", "Vắng", IF(O434="DC", "Đình chỉ thi",IF(O434="H", "Vắng có phép","")))))</f>
        <v/>
      </c>
      <c r="T434" s="31" t="str">
        <f t="array" ref="T434">IFERROR(VLOOKUP($C434&amp;$U434,CHOOSE({1,2},Data!$A$2:$A$5146&amp;Data!$B$2:$B$5146,Data!$C$2:$C$5146),2,0),"")</f>
        <v>102-A2</v>
      </c>
      <c r="U434" s="72" t="s">
        <v>3279</v>
      </c>
      <c r="V434" s="3" t="str">
        <f>IFERROR(LEFT($U434,LEN($U434)-3),"")</f>
        <v>ELE1319</v>
      </c>
      <c r="W434" s="3" t="str">
        <f>IFERROR(RIGHT($U434,2),"")</f>
        <v>06</v>
      </c>
      <c r="X434" s="53" t="str">
        <f>IF(S434="Không đủ ĐKDT","Học lại",IF(S434="Đình chỉ thi","Học lại",IF(AND(MID(F434,2,2)&lt;"12",S434="Vắng"),"Thi lại",IF(S434="Vắng có phép", "Thi lại",IF(AND((MID(F434,2,2)&lt;"12"),P434&lt;4.5),"Thi lại",IF(AND((MID(F434,2,2)&lt;"19"),P434&lt;4),"Học lại",IF(AND((MID(F434,2,2)&gt;"18"),P434&lt;4),"Thi lại",IF(AND(MID(F434,2,2)&gt;"18",O434=0),"Thi lại",IF(AND((MID(F434,2,2)&lt;"12"),O434=0),"Thi lại",IF(AND((MID(F434,2,2)&lt;"19"),(MID(F434,2,2)&gt;"11"),O434=0),"Học lại","Đạt"))))))))))</f>
        <v>Đạt</v>
      </c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</row>
    <row r="435" spans="1:39" ht="17.25" customHeight="1">
      <c r="A435" s="1">
        <v>426</v>
      </c>
      <c r="B435" s="21">
        <f>IF(LEN(C435=0),SUBTOTAL(3,$C$10:C435),"")</f>
        <v>426</v>
      </c>
      <c r="C435" s="22" t="s">
        <v>476</v>
      </c>
      <c r="D435" s="23" t="s">
        <v>3819</v>
      </c>
      <c r="E435" s="24" t="s">
        <v>3367</v>
      </c>
      <c r="F435" s="22" t="s">
        <v>3370</v>
      </c>
      <c r="G435" s="25" t="s">
        <v>27</v>
      </c>
      <c r="H435" s="25">
        <v>3</v>
      </c>
      <c r="I435" s="25" t="s">
        <v>27</v>
      </c>
      <c r="J435" s="25">
        <v>8</v>
      </c>
      <c r="K435" s="32"/>
      <c r="L435" s="32"/>
      <c r="M435" s="32"/>
      <c r="N435" s="90"/>
      <c r="O435" s="51">
        <v>2</v>
      </c>
      <c r="P435" s="27">
        <f>IF(O435="H","I",IF(OR(O435="DC",O435="C",O435="V"),0,ROUND(SUMPRODUCT(G435:O435,$G$9:$O$9)/100,1)))</f>
        <v>2.8</v>
      </c>
      <c r="Q435" s="28" t="str">
        <f>IF(AND($P435&gt;=9,$P435&lt;=10),"A+","")&amp;IF(AND($P435&gt;=8.5,$P435&lt;=8.9),"A","")&amp;IF(AND($P435&gt;=8,$P435&lt;=8.4),"B+","")&amp;IF(AND($P435&gt;=7,$P435&lt;=7.9),"B","")&amp;IF(AND($P435&gt;=6.5,$P435&lt;=6.9),"C+","")&amp;IF(AND($P435&gt;=5.5,$P435&lt;=6.4),"C","")&amp;IF(AND($P435&gt;=5,$P435&lt;=5.4),"D+","")&amp;IF(AND($P435&gt;=4,$P435&lt;=4.9),"D","")&amp;IF(AND($P435&lt;4),"F","")</f>
        <v>F</v>
      </c>
      <c r="R435" s="29" t="str">
        <f>IF($P435&lt;4,"Kém",IF(AND($P435&gt;=4,$P435&lt;=5.4),"Trung bình yếu",IF(AND($P435&gt;=5.5,$P435&lt;=6.9),"Trung bình",IF(AND($P435&gt;=7,$P435&lt;=8.4),"Khá",IF(AND($P435&gt;=8.5,$P435&lt;=10),"Giỏi","")))))</f>
        <v>Kém</v>
      </c>
      <c r="S435" s="30" t="str">
        <f>IF(OR($G435=0,$H435=0,$I435=0,$J435=0),"Không đủ ĐKDT",IF(AND(O435=0,P435&gt;=4),"Không đạt",IF(O435="V", "Vắng", IF(O435="DC", "Đình chỉ thi",IF(O435="H", "Vắng có phép","")))))</f>
        <v/>
      </c>
      <c r="T435" s="31" t="str">
        <f t="array" ref="T435">IFERROR(VLOOKUP($C435&amp;$U435,CHOOSE({1,2},Data!$A$2:$A$5146&amp;Data!$B$2:$B$5146,Data!$C$2:$C$5146),2,0),"")</f>
        <v>102-A2</v>
      </c>
      <c r="U435" s="72" t="s">
        <v>3279</v>
      </c>
      <c r="V435" s="3" t="str">
        <f>IFERROR(LEFT($U435,LEN($U435)-3),"")</f>
        <v>ELE1319</v>
      </c>
      <c r="W435" s="3" t="str">
        <f>IFERROR(RIGHT($U435,2),"")</f>
        <v>06</v>
      </c>
      <c r="X435" s="53" t="str">
        <f>IF(S435="Không đủ ĐKDT","Học lại",IF(S435="Đình chỉ thi","Học lại",IF(AND(MID(F435,2,2)&lt;"12",S435="Vắng"),"Thi lại",IF(S435="Vắng có phép", "Thi lại",IF(AND((MID(F435,2,2)&lt;"12"),P435&lt;4.5),"Thi lại",IF(AND((MID(F435,2,2)&lt;"19"),P435&lt;4),"Học lại",IF(AND((MID(F435,2,2)&gt;"18"),P435&lt;4),"Thi lại",IF(AND(MID(F435,2,2)&gt;"18",O435=0),"Thi lại",IF(AND((MID(F435,2,2)&lt;"12"),O435=0),"Thi lại",IF(AND((MID(F435,2,2)&lt;"19"),(MID(F435,2,2)&gt;"11"),O435=0),"Học lại","Đạt"))))))))))</f>
        <v>Học lại</v>
      </c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</row>
    <row r="436" spans="1:39" ht="17.25" customHeight="1">
      <c r="A436" s="1">
        <v>427</v>
      </c>
      <c r="B436" s="21">
        <f>IF(LEN(C436=0),SUBTOTAL(3,$C$10:C436),"")</f>
        <v>427</v>
      </c>
      <c r="C436" s="22" t="s">
        <v>1943</v>
      </c>
      <c r="D436" s="23" t="s">
        <v>3534</v>
      </c>
      <c r="E436" s="24" t="s">
        <v>3378</v>
      </c>
      <c r="F436" s="22" t="s">
        <v>3374</v>
      </c>
      <c r="G436" s="25" t="s">
        <v>27</v>
      </c>
      <c r="H436" s="25">
        <v>7</v>
      </c>
      <c r="I436" s="25" t="s">
        <v>27</v>
      </c>
      <c r="J436" s="25">
        <v>10</v>
      </c>
      <c r="K436" s="32"/>
      <c r="L436" s="32"/>
      <c r="M436" s="32"/>
      <c r="N436" s="90"/>
      <c r="O436" s="51">
        <v>9</v>
      </c>
      <c r="P436" s="27">
        <f>IF(O436="H","I",IF(OR(O436="DC",O436="C",O436="V"),0,ROUND(SUMPRODUCT(G436:O436,$G$9:$O$9)/100,1)))</f>
        <v>8.6999999999999993</v>
      </c>
      <c r="Q436" s="28" t="str">
        <f>IF(AND($P436&gt;=9,$P436&lt;=10),"A+","")&amp;IF(AND($P436&gt;=8.5,$P436&lt;=8.9),"A","")&amp;IF(AND($P436&gt;=8,$P436&lt;=8.4),"B+","")&amp;IF(AND($P436&gt;=7,$P436&lt;=7.9),"B","")&amp;IF(AND($P436&gt;=6.5,$P436&lt;=6.9),"C+","")&amp;IF(AND($P436&gt;=5.5,$P436&lt;=6.4),"C","")&amp;IF(AND($P436&gt;=5,$P436&lt;=5.4),"D+","")&amp;IF(AND($P436&gt;=4,$P436&lt;=4.9),"D","")&amp;IF(AND($P436&lt;4),"F","")</f>
        <v>A</v>
      </c>
      <c r="R436" s="29" t="str">
        <f>IF($P436&lt;4,"Kém",IF(AND($P436&gt;=4,$P436&lt;=5.4),"Trung bình yếu",IF(AND($P436&gt;=5.5,$P436&lt;=6.9),"Trung bình",IF(AND($P436&gt;=7,$P436&lt;=8.4),"Khá",IF(AND($P436&gt;=8.5,$P436&lt;=10),"Giỏi","")))))</f>
        <v>Giỏi</v>
      </c>
      <c r="S436" s="30" t="str">
        <f>IF(OR($G436=0,$H436=0,$I436=0,$J436=0),"Không đủ ĐKDT",IF(AND(O436=0,P436&gt;=4),"Không đạt",IF(O436="V", "Vắng", IF(O436="DC", "Đình chỉ thi",IF(O436="H", "Vắng có phép","")))))</f>
        <v/>
      </c>
      <c r="T436" s="31" t="str">
        <f t="array" ref="T436">IFERROR(VLOOKUP($C436&amp;$U436,CHOOSE({1,2},Data!$A$2:$A$5146&amp;Data!$B$2:$B$5146,Data!$C$2:$C$5146),2,0),"")</f>
        <v>102-A2</v>
      </c>
      <c r="U436" s="72" t="s">
        <v>3279</v>
      </c>
      <c r="V436" s="3" t="str">
        <f>IFERROR(LEFT($U436,LEN($U436)-3),"")</f>
        <v>ELE1319</v>
      </c>
      <c r="W436" s="3" t="str">
        <f>IFERROR(RIGHT($U436,2),"")</f>
        <v>06</v>
      </c>
      <c r="X436" s="53" t="str">
        <f>IF(S436="Không đủ ĐKDT","Học lại",IF(S436="Đình chỉ thi","Học lại",IF(AND(MID(F436,2,2)&lt;"12",S436="Vắng"),"Thi lại",IF(S436="Vắng có phép", "Thi lại",IF(AND((MID(F436,2,2)&lt;"12"),P436&lt;4.5),"Thi lại",IF(AND((MID(F436,2,2)&lt;"19"),P436&lt;4),"Học lại",IF(AND((MID(F436,2,2)&gt;"18"),P436&lt;4),"Thi lại",IF(AND(MID(F436,2,2)&gt;"18",O436=0),"Thi lại",IF(AND((MID(F436,2,2)&lt;"12"),O436=0),"Thi lại",IF(AND((MID(F436,2,2)&lt;"19"),(MID(F436,2,2)&gt;"11"),O436=0),"Học lại","Đạt"))))))))))</f>
        <v>Đạt</v>
      </c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</row>
    <row r="437" spans="1:39" ht="17.25" customHeight="1">
      <c r="A437" s="1">
        <v>428</v>
      </c>
      <c r="B437" s="21">
        <f>IF(LEN(C437=0),SUBTOTAL(3,$C$10:C437),"")</f>
        <v>428</v>
      </c>
      <c r="C437" s="22" t="s">
        <v>1680</v>
      </c>
      <c r="D437" s="23" t="s">
        <v>3820</v>
      </c>
      <c r="E437" s="24" t="s">
        <v>3821</v>
      </c>
      <c r="F437" s="22" t="s">
        <v>3372</v>
      </c>
      <c r="G437" s="25" t="s">
        <v>27</v>
      </c>
      <c r="H437" s="25">
        <v>3</v>
      </c>
      <c r="I437" s="25" t="s">
        <v>27</v>
      </c>
      <c r="J437" s="25">
        <v>8</v>
      </c>
      <c r="K437" s="32"/>
      <c r="L437" s="32"/>
      <c r="M437" s="32"/>
      <c r="N437" s="90"/>
      <c r="O437" s="51">
        <v>5</v>
      </c>
      <c r="P437" s="27">
        <f>IF(O437="H","I",IF(OR(O437="DC",O437="C",O437="V"),0,ROUND(SUMPRODUCT(G437:O437,$G$9:$O$9)/100,1)))</f>
        <v>4.9000000000000004</v>
      </c>
      <c r="Q437" s="28" t="str">
        <f>IF(AND($P437&gt;=9,$P437&lt;=10),"A+","")&amp;IF(AND($P437&gt;=8.5,$P437&lt;=8.9),"A","")&amp;IF(AND($P437&gt;=8,$P437&lt;=8.4),"B+","")&amp;IF(AND($P437&gt;=7,$P437&lt;=7.9),"B","")&amp;IF(AND($P437&gt;=6.5,$P437&lt;=6.9),"C+","")&amp;IF(AND($P437&gt;=5.5,$P437&lt;=6.4),"C","")&amp;IF(AND($P437&gt;=5,$P437&lt;=5.4),"D+","")&amp;IF(AND($P437&gt;=4,$P437&lt;=4.9),"D","")&amp;IF(AND($P437&lt;4),"F","")</f>
        <v>D</v>
      </c>
      <c r="R437" s="29" t="str">
        <f>IF($P437&lt;4,"Kém",IF(AND($P437&gt;=4,$P437&lt;=5.4),"Trung bình yếu",IF(AND($P437&gt;=5.5,$P437&lt;=6.9),"Trung bình",IF(AND($P437&gt;=7,$P437&lt;=8.4),"Khá",IF(AND($P437&gt;=8.5,$P437&lt;=10),"Giỏi","")))))</f>
        <v>Trung bình yếu</v>
      </c>
      <c r="S437" s="30" t="str">
        <f>IF(OR($G437=0,$H437=0,$I437=0,$J437=0),"Không đủ ĐKDT",IF(AND(O437=0,P437&gt;=4),"Không đạt",IF(O437="V", "Vắng", IF(O437="DC", "Đình chỉ thi",IF(O437="H", "Vắng có phép","")))))</f>
        <v/>
      </c>
      <c r="T437" s="31" t="str">
        <f t="array" ref="T437">IFERROR(VLOOKUP($C437&amp;$U437,CHOOSE({1,2},Data!$A$2:$A$5146&amp;Data!$B$2:$B$5146,Data!$C$2:$C$5146),2,0),"")</f>
        <v>102-A2</v>
      </c>
      <c r="U437" s="72" t="s">
        <v>3279</v>
      </c>
      <c r="V437" s="3" t="str">
        <f>IFERROR(LEFT($U437,LEN($U437)-3),"")</f>
        <v>ELE1319</v>
      </c>
      <c r="W437" s="3" t="str">
        <f>IFERROR(RIGHT($U437,2),"")</f>
        <v>06</v>
      </c>
      <c r="X437" s="53" t="str">
        <f>IF(S437="Không đủ ĐKDT","Học lại",IF(S437="Đình chỉ thi","Học lại",IF(AND(MID(F437,2,2)&lt;"12",S437="Vắng"),"Thi lại",IF(S437="Vắng có phép", "Thi lại",IF(AND((MID(F437,2,2)&lt;"12"),P437&lt;4.5),"Thi lại",IF(AND((MID(F437,2,2)&lt;"19"),P437&lt;4),"Học lại",IF(AND((MID(F437,2,2)&gt;"18"),P437&lt;4),"Thi lại",IF(AND(MID(F437,2,2)&gt;"18",O437=0),"Thi lại",IF(AND((MID(F437,2,2)&lt;"12"),O437=0),"Thi lại",IF(AND((MID(F437,2,2)&lt;"19"),(MID(F437,2,2)&gt;"11"),O437=0),"Học lại","Đạt"))))))))))</f>
        <v>Đạt</v>
      </c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</row>
    <row r="438" spans="1:39" ht="17.25" customHeight="1">
      <c r="A438" s="1">
        <v>429</v>
      </c>
      <c r="B438" s="21">
        <f>IF(LEN(C438=0),SUBTOTAL(3,$C$10:C438),"")</f>
        <v>429</v>
      </c>
      <c r="C438" s="22" t="s">
        <v>1601</v>
      </c>
      <c r="D438" s="23" t="s">
        <v>3820</v>
      </c>
      <c r="E438" s="24" t="s">
        <v>3571</v>
      </c>
      <c r="F438" s="22" t="s">
        <v>3368</v>
      </c>
      <c r="G438" s="25" t="s">
        <v>27</v>
      </c>
      <c r="H438" s="25">
        <v>6.5</v>
      </c>
      <c r="I438" s="25" t="s">
        <v>27</v>
      </c>
      <c r="J438" s="25">
        <v>9</v>
      </c>
      <c r="K438" s="32"/>
      <c r="L438" s="32"/>
      <c r="M438" s="32"/>
      <c r="N438" s="90"/>
      <c r="O438" s="51">
        <v>3</v>
      </c>
      <c r="P438" s="27">
        <f>IF(O438="H","I",IF(OR(O438="DC",O438="C",O438="V"),0,ROUND(SUMPRODUCT(G438:O438,$G$9:$O$9)/100,1)))</f>
        <v>4.3</v>
      </c>
      <c r="Q438" s="28" t="str">
        <f>IF(AND($P438&gt;=9,$P438&lt;=10),"A+","")&amp;IF(AND($P438&gt;=8.5,$P438&lt;=8.9),"A","")&amp;IF(AND($P438&gt;=8,$P438&lt;=8.4),"B+","")&amp;IF(AND($P438&gt;=7,$P438&lt;=7.9),"B","")&amp;IF(AND($P438&gt;=6.5,$P438&lt;=6.9),"C+","")&amp;IF(AND($P438&gt;=5.5,$P438&lt;=6.4),"C","")&amp;IF(AND($P438&gt;=5,$P438&lt;=5.4),"D+","")&amp;IF(AND($P438&gt;=4,$P438&lt;=4.9),"D","")&amp;IF(AND($P438&lt;4),"F","")</f>
        <v>D</v>
      </c>
      <c r="R438" s="29" t="str">
        <f>IF($P438&lt;4,"Kém",IF(AND($P438&gt;=4,$P438&lt;=5.4),"Trung bình yếu",IF(AND($P438&gt;=5.5,$P438&lt;=6.9),"Trung bình",IF(AND($P438&gt;=7,$P438&lt;=8.4),"Khá",IF(AND($P438&gt;=8.5,$P438&lt;=10),"Giỏi","")))))</f>
        <v>Trung bình yếu</v>
      </c>
      <c r="S438" s="30" t="str">
        <f>IF(OR($G438=0,$H438=0,$I438=0,$J438=0),"Không đủ ĐKDT",IF(AND(O438=0,P438&gt;=4),"Không đạt",IF(O438="V", "Vắng", IF(O438="DC", "Đình chỉ thi",IF(O438="H", "Vắng có phép","")))))</f>
        <v/>
      </c>
      <c r="T438" s="31" t="str">
        <f t="array" ref="T438">IFERROR(VLOOKUP($C438&amp;$U438,CHOOSE({1,2},Data!$A$2:$A$5146&amp;Data!$B$2:$B$5146,Data!$C$2:$C$5146),2,0),"")</f>
        <v>102-A2</v>
      </c>
      <c r="U438" s="72" t="s">
        <v>3279</v>
      </c>
      <c r="V438" s="3" t="str">
        <f>IFERROR(LEFT($U438,LEN($U438)-3),"")</f>
        <v>ELE1319</v>
      </c>
      <c r="W438" s="3" t="str">
        <f>IFERROR(RIGHT($U438,2),"")</f>
        <v>06</v>
      </c>
      <c r="X438" s="53" t="str">
        <f>IF(S438="Không đủ ĐKDT","Học lại",IF(S438="Đình chỉ thi","Học lại",IF(AND(MID(F438,2,2)&lt;"12",S438="Vắng"),"Thi lại",IF(S438="Vắng có phép", "Thi lại",IF(AND((MID(F438,2,2)&lt;"12"),P438&lt;4.5),"Thi lại",IF(AND((MID(F438,2,2)&lt;"19"),P438&lt;4),"Học lại",IF(AND((MID(F438,2,2)&gt;"18"),P438&lt;4),"Thi lại",IF(AND(MID(F438,2,2)&gt;"18",O438=0),"Thi lại",IF(AND((MID(F438,2,2)&lt;"12"),O438=0),"Thi lại",IF(AND((MID(F438,2,2)&lt;"19"),(MID(F438,2,2)&gt;"11"),O438=0),"Học lại","Đạt"))))))))))</f>
        <v>Đạt</v>
      </c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</row>
    <row r="439" spans="1:39" ht="17.25" customHeight="1">
      <c r="A439" s="1">
        <v>430</v>
      </c>
      <c r="B439" s="21">
        <f>IF(LEN(C439=0),SUBTOTAL(3,$C$10:C439),"")</f>
        <v>430</v>
      </c>
      <c r="C439" s="22" t="s">
        <v>2029</v>
      </c>
      <c r="D439" s="23" t="s">
        <v>3822</v>
      </c>
      <c r="E439" s="24" t="s">
        <v>3571</v>
      </c>
      <c r="F439" s="22" t="s">
        <v>3374</v>
      </c>
      <c r="G439" s="25" t="s">
        <v>27</v>
      </c>
      <c r="H439" s="25">
        <v>4</v>
      </c>
      <c r="I439" s="25" t="s">
        <v>27</v>
      </c>
      <c r="J439" s="25">
        <v>8</v>
      </c>
      <c r="K439" s="32"/>
      <c r="L439" s="32"/>
      <c r="M439" s="32"/>
      <c r="N439" s="90"/>
      <c r="O439" s="51">
        <v>0.5</v>
      </c>
      <c r="P439" s="27">
        <f>IF(O439="H","I",IF(OR(O439="DC",O439="C",O439="V"),0,ROUND(SUMPRODUCT(G439:O439,$G$9:$O$9)/100,1)))</f>
        <v>2</v>
      </c>
      <c r="Q439" s="28" t="str">
        <f>IF(AND($P439&gt;=9,$P439&lt;=10),"A+","")&amp;IF(AND($P439&gt;=8.5,$P439&lt;=8.9),"A","")&amp;IF(AND($P439&gt;=8,$P439&lt;=8.4),"B+","")&amp;IF(AND($P439&gt;=7,$P439&lt;=7.9),"B","")&amp;IF(AND($P439&gt;=6.5,$P439&lt;=6.9),"C+","")&amp;IF(AND($P439&gt;=5.5,$P439&lt;=6.4),"C","")&amp;IF(AND($P439&gt;=5,$P439&lt;=5.4),"D+","")&amp;IF(AND($P439&gt;=4,$P439&lt;=4.9),"D","")&amp;IF(AND($P439&lt;4),"F","")</f>
        <v>F</v>
      </c>
      <c r="R439" s="29" t="str">
        <f>IF($P439&lt;4,"Kém",IF(AND($P439&gt;=4,$P439&lt;=5.4),"Trung bình yếu",IF(AND($P439&gt;=5.5,$P439&lt;=6.9),"Trung bình",IF(AND($P439&gt;=7,$P439&lt;=8.4),"Khá",IF(AND($P439&gt;=8.5,$P439&lt;=10),"Giỏi","")))))</f>
        <v>Kém</v>
      </c>
      <c r="S439" s="30" t="str">
        <f>IF(OR($G439=0,$H439=0,$I439=0,$J439=0),"Không đủ ĐKDT",IF(AND(O439=0,P439&gt;=4),"Không đạt",IF(O439="V", "Vắng", IF(O439="DC", "Đình chỉ thi",IF(O439="H", "Vắng có phép","")))))</f>
        <v/>
      </c>
      <c r="T439" s="31" t="str">
        <f t="array" ref="T439">IFERROR(VLOOKUP($C439&amp;$U439,CHOOSE({1,2},Data!$A$2:$A$5146&amp;Data!$B$2:$B$5146,Data!$C$2:$C$5146),2,0),"")</f>
        <v>102-A2</v>
      </c>
      <c r="U439" s="72" t="s">
        <v>3279</v>
      </c>
      <c r="V439" s="3" t="str">
        <f>IFERROR(LEFT($U439,LEN($U439)-3),"")</f>
        <v>ELE1319</v>
      </c>
      <c r="W439" s="3" t="str">
        <f>IFERROR(RIGHT($U439,2),"")</f>
        <v>06</v>
      </c>
      <c r="X439" s="53" t="str">
        <f>IF(S439="Không đủ ĐKDT","Học lại",IF(S439="Đình chỉ thi","Học lại",IF(AND(MID(F439,2,2)&lt;"12",S439="Vắng"),"Thi lại",IF(S439="Vắng có phép", "Thi lại",IF(AND((MID(F439,2,2)&lt;"12"),P439&lt;4.5),"Thi lại",IF(AND((MID(F439,2,2)&lt;"19"),P439&lt;4),"Học lại",IF(AND((MID(F439,2,2)&gt;"18"),P439&lt;4),"Thi lại",IF(AND(MID(F439,2,2)&gt;"18",O439=0),"Thi lại",IF(AND((MID(F439,2,2)&lt;"12"),O439=0),"Thi lại",IF(AND((MID(F439,2,2)&lt;"19"),(MID(F439,2,2)&gt;"11"),O439=0),"Học lại","Đạt"))))))))))</f>
        <v>Học lại</v>
      </c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</row>
    <row r="440" spans="1:39" ht="17.25" customHeight="1">
      <c r="A440" s="1">
        <v>431</v>
      </c>
      <c r="B440" s="21">
        <f>IF(LEN(C440=0),SUBTOTAL(3,$C$10:C440),"")</f>
        <v>431</v>
      </c>
      <c r="C440" s="22" t="s">
        <v>2637</v>
      </c>
      <c r="D440" s="23" t="s">
        <v>3823</v>
      </c>
      <c r="E440" s="24" t="s">
        <v>3486</v>
      </c>
      <c r="F440" s="22" t="s">
        <v>3391</v>
      </c>
      <c r="G440" s="25" t="s">
        <v>27</v>
      </c>
      <c r="H440" s="25">
        <v>7</v>
      </c>
      <c r="I440" s="25" t="s">
        <v>27</v>
      </c>
      <c r="J440" s="25">
        <v>9.5</v>
      </c>
      <c r="K440" s="32"/>
      <c r="L440" s="32"/>
      <c r="M440" s="32"/>
      <c r="N440" s="90"/>
      <c r="O440" s="51">
        <v>4</v>
      </c>
      <c r="P440" s="27">
        <f>IF(O440="H","I",IF(OR(O440="DC",O440="C",O440="V"),0,ROUND(SUMPRODUCT(G440:O440,$G$9:$O$9)/100,1)))</f>
        <v>5.2</v>
      </c>
      <c r="Q440" s="28" t="str">
        <f>IF(AND($P440&gt;=9,$P440&lt;=10),"A+","")&amp;IF(AND($P440&gt;=8.5,$P440&lt;=8.9),"A","")&amp;IF(AND($P440&gt;=8,$P440&lt;=8.4),"B+","")&amp;IF(AND($P440&gt;=7,$P440&lt;=7.9),"B","")&amp;IF(AND($P440&gt;=6.5,$P440&lt;=6.9),"C+","")&amp;IF(AND($P440&gt;=5.5,$P440&lt;=6.4),"C","")&amp;IF(AND($P440&gt;=5,$P440&lt;=5.4),"D+","")&amp;IF(AND($P440&gt;=4,$P440&lt;=4.9),"D","")&amp;IF(AND($P440&lt;4),"F","")</f>
        <v>D+</v>
      </c>
      <c r="R440" s="29" t="str">
        <f>IF($P440&lt;4,"Kém",IF(AND($P440&gt;=4,$P440&lt;=5.4),"Trung bình yếu",IF(AND($P440&gt;=5.5,$P440&lt;=6.9),"Trung bình",IF(AND($P440&gt;=7,$P440&lt;=8.4),"Khá",IF(AND($P440&gt;=8.5,$P440&lt;=10),"Giỏi","")))))</f>
        <v>Trung bình yếu</v>
      </c>
      <c r="S440" s="30" t="str">
        <f>IF(OR($G440=0,$H440=0,$I440=0,$J440=0),"Không đủ ĐKDT",IF(AND(O440=0,P440&gt;=4),"Không đạt",IF(O440="V", "Vắng", IF(O440="DC", "Đình chỉ thi",IF(O440="H", "Vắng có phép","")))))</f>
        <v/>
      </c>
      <c r="T440" s="31" t="str">
        <f t="array" ref="T440">IFERROR(VLOOKUP($C440&amp;$U440,CHOOSE({1,2},Data!$A$2:$A$5146&amp;Data!$B$2:$B$5146,Data!$C$2:$C$5146),2,0),"")</f>
        <v>102-A2</v>
      </c>
      <c r="U440" s="72" t="s">
        <v>3279</v>
      </c>
      <c r="V440" s="3" t="str">
        <f>IFERROR(LEFT($U440,LEN($U440)-3),"")</f>
        <v>ELE1319</v>
      </c>
      <c r="W440" s="3" t="str">
        <f>IFERROR(RIGHT($U440,2),"")</f>
        <v>06</v>
      </c>
      <c r="X440" s="53" t="str">
        <f>IF(S440="Không đủ ĐKDT","Học lại",IF(S440="Đình chỉ thi","Học lại",IF(AND(MID(F440,2,2)&lt;"12",S440="Vắng"),"Thi lại",IF(S440="Vắng có phép", "Thi lại",IF(AND((MID(F440,2,2)&lt;"12"),P440&lt;4.5),"Thi lại",IF(AND((MID(F440,2,2)&lt;"19"),P440&lt;4),"Học lại",IF(AND((MID(F440,2,2)&gt;"18"),P440&lt;4),"Thi lại",IF(AND(MID(F440,2,2)&gt;"18",O440=0),"Thi lại",IF(AND((MID(F440,2,2)&lt;"12"),O440=0),"Thi lại",IF(AND((MID(F440,2,2)&lt;"19"),(MID(F440,2,2)&gt;"11"),O440=0),"Học lại","Đạt"))))))))))</f>
        <v>Đạt</v>
      </c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</row>
    <row r="441" spans="1:39" ht="17.25" customHeight="1">
      <c r="A441" s="1">
        <v>432</v>
      </c>
      <c r="B441" s="21">
        <f>IF(LEN(C441=0),SUBTOTAL(3,$C$10:C441),"")</f>
        <v>432</v>
      </c>
      <c r="C441" s="22" t="s">
        <v>2133</v>
      </c>
      <c r="D441" s="23" t="s">
        <v>3531</v>
      </c>
      <c r="E441" s="24" t="s">
        <v>3653</v>
      </c>
      <c r="F441" s="22" t="s">
        <v>3370</v>
      </c>
      <c r="G441" s="25" t="s">
        <v>27</v>
      </c>
      <c r="H441" s="25">
        <v>3.5</v>
      </c>
      <c r="I441" s="25" t="s">
        <v>27</v>
      </c>
      <c r="J441" s="25">
        <v>8</v>
      </c>
      <c r="K441" s="32"/>
      <c r="L441" s="32"/>
      <c r="M441" s="32"/>
      <c r="N441" s="90"/>
      <c r="O441" s="51">
        <v>3</v>
      </c>
      <c r="P441" s="27">
        <f>IF(O441="H","I",IF(OR(O441="DC",O441="C",O441="V"),0,ROUND(SUMPRODUCT(G441:O441,$G$9:$O$9)/100,1)))</f>
        <v>3.6</v>
      </c>
      <c r="Q441" s="28" t="str">
        <f>IF(AND($P441&gt;=9,$P441&lt;=10),"A+","")&amp;IF(AND($P441&gt;=8.5,$P441&lt;=8.9),"A","")&amp;IF(AND($P441&gt;=8,$P441&lt;=8.4),"B+","")&amp;IF(AND($P441&gt;=7,$P441&lt;=7.9),"B","")&amp;IF(AND($P441&gt;=6.5,$P441&lt;=6.9),"C+","")&amp;IF(AND($P441&gt;=5.5,$P441&lt;=6.4),"C","")&amp;IF(AND($P441&gt;=5,$P441&lt;=5.4),"D+","")&amp;IF(AND($P441&gt;=4,$P441&lt;=4.9),"D","")&amp;IF(AND($P441&lt;4),"F","")</f>
        <v>F</v>
      </c>
      <c r="R441" s="29" t="str">
        <f>IF($P441&lt;4,"Kém",IF(AND($P441&gt;=4,$P441&lt;=5.4),"Trung bình yếu",IF(AND($P441&gt;=5.5,$P441&lt;=6.9),"Trung bình",IF(AND($P441&gt;=7,$P441&lt;=8.4),"Khá",IF(AND($P441&gt;=8.5,$P441&lt;=10),"Giỏi","")))))</f>
        <v>Kém</v>
      </c>
      <c r="S441" s="30" t="str">
        <f>IF(OR($G441=0,$H441=0,$I441=0,$J441=0),"Không đủ ĐKDT",IF(AND(O441=0,P441&gt;=4),"Không đạt",IF(O441="V", "Vắng", IF(O441="DC", "Đình chỉ thi",IF(O441="H", "Vắng có phép","")))))</f>
        <v/>
      </c>
      <c r="T441" s="31" t="str">
        <f t="array" ref="T441">IFERROR(VLOOKUP($C441&amp;$U441,CHOOSE({1,2},Data!$A$2:$A$5146&amp;Data!$B$2:$B$5146,Data!$C$2:$C$5146),2,0),"")</f>
        <v>102-A2</v>
      </c>
      <c r="U441" s="72" t="s">
        <v>3279</v>
      </c>
      <c r="V441" s="3" t="str">
        <f>IFERROR(LEFT($U441,LEN($U441)-3),"")</f>
        <v>ELE1319</v>
      </c>
      <c r="W441" s="3" t="str">
        <f>IFERROR(RIGHT($U441,2),"")</f>
        <v>06</v>
      </c>
      <c r="X441" s="53" t="str">
        <f>IF(S441="Không đủ ĐKDT","Học lại",IF(S441="Đình chỉ thi","Học lại",IF(AND(MID(F441,2,2)&lt;"12",S441="Vắng"),"Thi lại",IF(S441="Vắng có phép", "Thi lại",IF(AND((MID(F441,2,2)&lt;"12"),P441&lt;4.5),"Thi lại",IF(AND((MID(F441,2,2)&lt;"19"),P441&lt;4),"Học lại",IF(AND((MID(F441,2,2)&gt;"18"),P441&lt;4),"Thi lại",IF(AND(MID(F441,2,2)&gt;"18",O441=0),"Thi lại",IF(AND((MID(F441,2,2)&lt;"12"),O441=0),"Thi lại",IF(AND((MID(F441,2,2)&lt;"19"),(MID(F441,2,2)&gt;"11"),O441=0),"Học lại","Đạt"))))))))))</f>
        <v>Học lại</v>
      </c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</row>
    <row r="442" spans="1:39" ht="16.5" customHeight="1">
      <c r="A442" s="1">
        <v>433</v>
      </c>
      <c r="B442" s="21">
        <f>IF(LEN(C442=0),SUBTOTAL(3,$C$10:C442),"")</f>
        <v>433</v>
      </c>
      <c r="C442" s="22" t="s">
        <v>3056</v>
      </c>
      <c r="D442" s="23" t="s">
        <v>3824</v>
      </c>
      <c r="E442" s="24" t="s">
        <v>3825</v>
      </c>
      <c r="F442" s="22" t="s">
        <v>3372</v>
      </c>
      <c r="G442" s="25" t="s">
        <v>27</v>
      </c>
      <c r="H442" s="25">
        <v>5</v>
      </c>
      <c r="I442" s="25" t="s">
        <v>27</v>
      </c>
      <c r="J442" s="25">
        <v>9</v>
      </c>
      <c r="K442" s="32"/>
      <c r="L442" s="32"/>
      <c r="M442" s="32"/>
      <c r="N442" s="90"/>
      <c r="O442" s="51">
        <v>3.5</v>
      </c>
      <c r="P442" s="27">
        <f>IF(O442="H","I",IF(OR(O442="DC",O442="C",O442="V"),0,ROUND(SUMPRODUCT(G442:O442,$G$9:$O$9)/100,1)))</f>
        <v>4.4000000000000004</v>
      </c>
      <c r="Q442" s="28" t="str">
        <f>IF(AND($P442&gt;=9,$P442&lt;=10),"A+","")&amp;IF(AND($P442&gt;=8.5,$P442&lt;=8.9),"A","")&amp;IF(AND($P442&gt;=8,$P442&lt;=8.4),"B+","")&amp;IF(AND($P442&gt;=7,$P442&lt;=7.9),"B","")&amp;IF(AND($P442&gt;=6.5,$P442&lt;=6.9),"C+","")&amp;IF(AND($P442&gt;=5.5,$P442&lt;=6.4),"C","")&amp;IF(AND($P442&gt;=5,$P442&lt;=5.4),"D+","")&amp;IF(AND($P442&gt;=4,$P442&lt;=4.9),"D","")&amp;IF(AND($P442&lt;4),"F","")</f>
        <v>D</v>
      </c>
      <c r="R442" s="29" t="str">
        <f>IF($P442&lt;4,"Kém",IF(AND($P442&gt;=4,$P442&lt;=5.4),"Trung bình yếu",IF(AND($P442&gt;=5.5,$P442&lt;=6.9),"Trung bình",IF(AND($P442&gt;=7,$P442&lt;=8.4),"Khá",IF(AND($P442&gt;=8.5,$P442&lt;=10),"Giỏi","")))))</f>
        <v>Trung bình yếu</v>
      </c>
      <c r="S442" s="30" t="str">
        <f>IF(OR($G442=0,$H442=0,$I442=0,$J442=0),"Không đủ ĐKDT",IF(AND(O442=0,P442&gt;=4),"Không đạt",IF(O442="V", "Vắng", IF(O442="DC", "Đình chỉ thi",IF(O442="H", "Vắng có phép","")))))</f>
        <v/>
      </c>
      <c r="T442" s="31" t="str">
        <f t="array" ref="T442">IFERROR(VLOOKUP($C442&amp;$U442,CHOOSE({1,2},Data!$A$2:$A$5146&amp;Data!$B$2:$B$5146,Data!$C$2:$C$5146),2,0),"")</f>
        <v>102-A2</v>
      </c>
      <c r="U442" s="72" t="s">
        <v>3279</v>
      </c>
      <c r="V442" s="3" t="str">
        <f>IFERROR(LEFT($U442,LEN($U442)-3),"")</f>
        <v>ELE1319</v>
      </c>
      <c r="W442" s="3" t="str">
        <f>IFERROR(RIGHT($U442,2),"")</f>
        <v>06</v>
      </c>
      <c r="X442" s="53" t="str">
        <f>IF(S442="Không đủ ĐKDT","Học lại",IF(S442="Đình chỉ thi","Học lại",IF(AND(MID(F442,2,2)&lt;"12",S442="Vắng"),"Thi lại",IF(S442="Vắng có phép", "Thi lại",IF(AND((MID(F442,2,2)&lt;"12"),P442&lt;4.5),"Thi lại",IF(AND((MID(F442,2,2)&lt;"19"),P442&lt;4),"Học lại",IF(AND((MID(F442,2,2)&gt;"18"),P442&lt;4),"Thi lại",IF(AND(MID(F442,2,2)&gt;"18",O442=0),"Thi lại",IF(AND((MID(F442,2,2)&lt;"12"),O442=0),"Thi lại",IF(AND((MID(F442,2,2)&lt;"19"),(MID(F442,2,2)&gt;"11"),O442=0),"Học lại","Đạt"))))))))))</f>
        <v>Đạt</v>
      </c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</row>
    <row r="443" spans="1:39" ht="16.5" customHeight="1">
      <c r="A443" s="1">
        <v>434</v>
      </c>
      <c r="B443" s="21">
        <f>IF(LEN(C443=0),SUBTOTAL(3,$C$10:C443),"")</f>
        <v>434</v>
      </c>
      <c r="C443" s="22" t="s">
        <v>477</v>
      </c>
      <c r="D443" s="23" t="s">
        <v>3826</v>
      </c>
      <c r="E443" s="24" t="s">
        <v>3827</v>
      </c>
      <c r="F443" s="22" t="s">
        <v>3370</v>
      </c>
      <c r="G443" s="25" t="s">
        <v>27</v>
      </c>
      <c r="H443" s="25">
        <v>3</v>
      </c>
      <c r="I443" s="25" t="s">
        <v>27</v>
      </c>
      <c r="J443" s="25">
        <v>8</v>
      </c>
      <c r="K443" s="32"/>
      <c r="L443" s="32"/>
      <c r="M443" s="32"/>
      <c r="N443" s="90"/>
      <c r="O443" s="51">
        <v>2.5</v>
      </c>
      <c r="P443" s="27">
        <f>IF(O443="H","I",IF(OR(O443="DC",O443="C",O443="V"),0,ROUND(SUMPRODUCT(G443:O443,$G$9:$O$9)/100,1)))</f>
        <v>3.2</v>
      </c>
      <c r="Q443" s="28" t="str">
        <f>IF(AND($P443&gt;=9,$P443&lt;=10),"A+","")&amp;IF(AND($P443&gt;=8.5,$P443&lt;=8.9),"A","")&amp;IF(AND($P443&gt;=8,$P443&lt;=8.4),"B+","")&amp;IF(AND($P443&gt;=7,$P443&lt;=7.9),"B","")&amp;IF(AND($P443&gt;=6.5,$P443&lt;=6.9),"C+","")&amp;IF(AND($P443&gt;=5.5,$P443&lt;=6.4),"C","")&amp;IF(AND($P443&gt;=5,$P443&lt;=5.4),"D+","")&amp;IF(AND($P443&gt;=4,$P443&lt;=4.9),"D","")&amp;IF(AND($P443&lt;4),"F","")</f>
        <v>F</v>
      </c>
      <c r="R443" s="29" t="str">
        <f>IF($P443&lt;4,"Kém",IF(AND($P443&gt;=4,$P443&lt;=5.4),"Trung bình yếu",IF(AND($P443&gt;=5.5,$P443&lt;=6.9),"Trung bình",IF(AND($P443&gt;=7,$P443&lt;=8.4),"Khá",IF(AND($P443&gt;=8.5,$P443&lt;=10),"Giỏi","")))))</f>
        <v>Kém</v>
      </c>
      <c r="S443" s="30" t="str">
        <f>IF(OR($G443=0,$H443=0,$I443=0,$J443=0),"Không đủ ĐKDT",IF(AND(O443=0,P443&gt;=4),"Không đạt",IF(O443="V", "Vắng", IF(O443="DC", "Đình chỉ thi",IF(O443="H", "Vắng có phép","")))))</f>
        <v/>
      </c>
      <c r="T443" s="31" t="str">
        <f t="array" ref="T443">IFERROR(VLOOKUP($C443&amp;$U443,CHOOSE({1,2},Data!$A$2:$A$5146&amp;Data!$B$2:$B$5146,Data!$C$2:$C$5146),2,0),"")</f>
        <v>102-A2</v>
      </c>
      <c r="U443" s="72" t="s">
        <v>3279</v>
      </c>
      <c r="V443" s="3" t="str">
        <f>IFERROR(LEFT($U443,LEN($U443)-3),"")</f>
        <v>ELE1319</v>
      </c>
      <c r="W443" s="3" t="str">
        <f>IFERROR(RIGHT($U443,2),"")</f>
        <v>06</v>
      </c>
      <c r="X443" s="53" t="str">
        <f>IF(S443="Không đủ ĐKDT","Học lại",IF(S443="Đình chỉ thi","Học lại",IF(AND(MID(F443,2,2)&lt;"12",S443="Vắng"),"Thi lại",IF(S443="Vắng có phép", "Thi lại",IF(AND((MID(F443,2,2)&lt;"12"),P443&lt;4.5),"Thi lại",IF(AND((MID(F443,2,2)&lt;"19"),P443&lt;4),"Học lại",IF(AND((MID(F443,2,2)&gt;"18"),P443&lt;4),"Thi lại",IF(AND(MID(F443,2,2)&gt;"18",O443=0),"Thi lại",IF(AND((MID(F443,2,2)&lt;"12"),O443=0),"Thi lại",IF(AND((MID(F443,2,2)&lt;"19"),(MID(F443,2,2)&gt;"11"),O443=0),"Học lại","Đạt"))))))))))</f>
        <v>Học lại</v>
      </c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</row>
    <row r="444" spans="1:39" ht="16.5" customHeight="1">
      <c r="A444" s="1">
        <v>435</v>
      </c>
      <c r="B444" s="21">
        <f>IF(LEN(C444=0),SUBTOTAL(3,$C$10:C444),"")</f>
        <v>435</v>
      </c>
      <c r="C444" s="22" t="s">
        <v>3057</v>
      </c>
      <c r="D444" s="23" t="s">
        <v>3828</v>
      </c>
      <c r="E444" s="24" t="s">
        <v>3488</v>
      </c>
      <c r="F444" s="22" t="s">
        <v>3425</v>
      </c>
      <c r="G444" s="25" t="s">
        <v>27</v>
      </c>
      <c r="H444" s="25">
        <v>4</v>
      </c>
      <c r="I444" s="25" t="s">
        <v>27</v>
      </c>
      <c r="J444" s="25">
        <v>8</v>
      </c>
      <c r="K444" s="32"/>
      <c r="L444" s="32"/>
      <c r="M444" s="32"/>
      <c r="N444" s="90"/>
      <c r="O444" s="51">
        <v>2</v>
      </c>
      <c r="P444" s="27">
        <f>IF(O444="H","I",IF(OR(O444="DC",O444="C",O444="V"),0,ROUND(SUMPRODUCT(G444:O444,$G$9:$O$9)/100,1)))</f>
        <v>3</v>
      </c>
      <c r="Q444" s="28" t="str">
        <f>IF(AND($P444&gt;=9,$P444&lt;=10),"A+","")&amp;IF(AND($P444&gt;=8.5,$P444&lt;=8.9),"A","")&amp;IF(AND($P444&gt;=8,$P444&lt;=8.4),"B+","")&amp;IF(AND($P444&gt;=7,$P444&lt;=7.9),"B","")&amp;IF(AND($P444&gt;=6.5,$P444&lt;=6.9),"C+","")&amp;IF(AND($P444&gt;=5.5,$P444&lt;=6.4),"C","")&amp;IF(AND($P444&gt;=5,$P444&lt;=5.4),"D+","")&amp;IF(AND($P444&gt;=4,$P444&lt;=4.9),"D","")&amp;IF(AND($P444&lt;4),"F","")</f>
        <v>F</v>
      </c>
      <c r="R444" s="29" t="str">
        <f>IF($P444&lt;4,"Kém",IF(AND($P444&gt;=4,$P444&lt;=5.4),"Trung bình yếu",IF(AND($P444&gt;=5.5,$P444&lt;=6.9),"Trung bình",IF(AND($P444&gt;=7,$P444&lt;=8.4),"Khá",IF(AND($P444&gt;=8.5,$P444&lt;=10),"Giỏi","")))))</f>
        <v>Kém</v>
      </c>
      <c r="S444" s="30" t="str">
        <f>IF(OR($G444=0,$H444=0,$I444=0,$J444=0),"Không đủ ĐKDT",IF(AND(O444=0,P444&gt;=4),"Không đạt",IF(O444="V", "Vắng", IF(O444="DC", "Đình chỉ thi",IF(O444="H", "Vắng có phép","")))))</f>
        <v/>
      </c>
      <c r="T444" s="31" t="str">
        <f t="array" ref="T444">IFERROR(VLOOKUP($C444&amp;$U444,CHOOSE({1,2},Data!$A$2:$A$5146&amp;Data!$B$2:$B$5146,Data!$C$2:$C$5146),2,0),"")</f>
        <v>102-A2</v>
      </c>
      <c r="U444" s="72" t="s">
        <v>3279</v>
      </c>
      <c r="V444" s="3" t="str">
        <f>IFERROR(LEFT($U444,LEN($U444)-3),"")</f>
        <v>ELE1319</v>
      </c>
      <c r="W444" s="3" t="str">
        <f>IFERROR(RIGHT($U444,2),"")</f>
        <v>06</v>
      </c>
      <c r="X444" s="53" t="str">
        <f>IF(S444="Không đủ ĐKDT","Học lại",IF(S444="Đình chỉ thi","Học lại",IF(AND(MID(F444,2,2)&lt;"12",S444="Vắng"),"Thi lại",IF(S444="Vắng có phép", "Thi lại",IF(AND((MID(F444,2,2)&lt;"12"),P444&lt;4.5),"Thi lại",IF(AND((MID(F444,2,2)&lt;"19"),P444&lt;4),"Học lại",IF(AND((MID(F444,2,2)&gt;"18"),P444&lt;4),"Thi lại",IF(AND(MID(F444,2,2)&gt;"18",O444=0),"Thi lại",IF(AND((MID(F444,2,2)&lt;"12"),O444=0),"Thi lại",IF(AND((MID(F444,2,2)&lt;"19"),(MID(F444,2,2)&gt;"11"),O444=0),"Học lại","Đạt"))))))))))</f>
        <v>Học lại</v>
      </c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</row>
    <row r="445" spans="1:39" ht="16.5" customHeight="1">
      <c r="A445" s="1">
        <v>436</v>
      </c>
      <c r="B445" s="21">
        <f>IF(LEN(C445=0),SUBTOTAL(3,$C$10:C445),"")</f>
        <v>436</v>
      </c>
      <c r="C445" s="22" t="s">
        <v>3070</v>
      </c>
      <c r="D445" s="23" t="s">
        <v>3490</v>
      </c>
      <c r="E445" s="24" t="s">
        <v>3496</v>
      </c>
      <c r="F445" s="22" t="s">
        <v>3372</v>
      </c>
      <c r="G445" s="25" t="s">
        <v>27</v>
      </c>
      <c r="H445" s="25">
        <v>5.5</v>
      </c>
      <c r="I445" s="25" t="s">
        <v>27</v>
      </c>
      <c r="J445" s="25">
        <v>9</v>
      </c>
      <c r="K445" s="32"/>
      <c r="L445" s="32"/>
      <c r="M445" s="32"/>
      <c r="N445" s="90"/>
      <c r="O445" s="51">
        <v>9</v>
      </c>
      <c r="P445" s="27">
        <f>IF(O445="H","I",IF(OR(O445="DC",O445="C",O445="V"),0,ROUND(SUMPRODUCT(G445:O445,$G$9:$O$9)/100,1)))</f>
        <v>8.3000000000000007</v>
      </c>
      <c r="Q445" s="28" t="str">
        <f>IF(AND($P445&gt;=9,$P445&lt;=10),"A+","")&amp;IF(AND($P445&gt;=8.5,$P445&lt;=8.9),"A","")&amp;IF(AND($P445&gt;=8,$P445&lt;=8.4),"B+","")&amp;IF(AND($P445&gt;=7,$P445&lt;=7.9),"B","")&amp;IF(AND($P445&gt;=6.5,$P445&lt;=6.9),"C+","")&amp;IF(AND($P445&gt;=5.5,$P445&lt;=6.4),"C","")&amp;IF(AND($P445&gt;=5,$P445&lt;=5.4),"D+","")&amp;IF(AND($P445&gt;=4,$P445&lt;=4.9),"D","")&amp;IF(AND($P445&lt;4),"F","")</f>
        <v>B+</v>
      </c>
      <c r="R445" s="29" t="str">
        <f>IF($P445&lt;4,"Kém",IF(AND($P445&gt;=4,$P445&lt;=5.4),"Trung bình yếu",IF(AND($P445&gt;=5.5,$P445&lt;=6.9),"Trung bình",IF(AND($P445&gt;=7,$P445&lt;=8.4),"Khá",IF(AND($P445&gt;=8.5,$P445&lt;=10),"Giỏi","")))))</f>
        <v>Khá</v>
      </c>
      <c r="S445" s="30" t="str">
        <f>IF(OR($G445=0,$H445=0,$I445=0,$J445=0),"Không đủ ĐKDT",IF(AND(O445=0,P445&gt;=4),"Không đạt",IF(O445="V", "Vắng", IF(O445="DC", "Đình chỉ thi",IF(O445="H", "Vắng có phép","")))))</f>
        <v/>
      </c>
      <c r="T445" s="31" t="str">
        <f t="array" ref="T445">IFERROR(VLOOKUP($C445&amp;$U445,CHOOSE({1,2},Data!$A$2:$A$5146&amp;Data!$B$2:$B$5146,Data!$C$2:$C$5146),2,0),"")</f>
        <v>102-A2</v>
      </c>
      <c r="U445" s="72" t="s">
        <v>3279</v>
      </c>
      <c r="V445" s="3" t="str">
        <f>IFERROR(LEFT($U445,LEN($U445)-3),"")</f>
        <v>ELE1319</v>
      </c>
      <c r="W445" s="3" t="str">
        <f>IFERROR(RIGHT($U445,2),"")</f>
        <v>06</v>
      </c>
      <c r="X445" s="53" t="str">
        <f>IF(S445="Không đủ ĐKDT","Học lại",IF(S445="Đình chỉ thi","Học lại",IF(AND(MID(F445,2,2)&lt;"12",S445="Vắng"),"Thi lại",IF(S445="Vắng có phép", "Thi lại",IF(AND((MID(F445,2,2)&lt;"12"),P445&lt;4.5),"Thi lại",IF(AND((MID(F445,2,2)&lt;"19"),P445&lt;4),"Học lại",IF(AND((MID(F445,2,2)&gt;"18"),P445&lt;4),"Thi lại",IF(AND(MID(F445,2,2)&gt;"18",O445=0),"Thi lại",IF(AND((MID(F445,2,2)&lt;"12"),O445=0),"Thi lại",IF(AND((MID(F445,2,2)&lt;"19"),(MID(F445,2,2)&gt;"11"),O445=0),"Học lại","Đạt"))))))))))</f>
        <v>Đạt</v>
      </c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</row>
    <row r="446" spans="1:39" ht="16.5" customHeight="1">
      <c r="A446" s="1">
        <v>437</v>
      </c>
      <c r="B446" s="21">
        <f>IF(LEN(C446=0),SUBTOTAL(3,$C$10:C446),"")</f>
        <v>437</v>
      </c>
      <c r="C446" s="22" t="s">
        <v>2687</v>
      </c>
      <c r="D446" s="23" t="s">
        <v>3482</v>
      </c>
      <c r="E446" s="24" t="s">
        <v>3496</v>
      </c>
      <c r="F446" s="22" t="s">
        <v>3384</v>
      </c>
      <c r="G446" s="25" t="s">
        <v>27</v>
      </c>
      <c r="H446" s="25">
        <v>2.5</v>
      </c>
      <c r="I446" s="25" t="s">
        <v>27</v>
      </c>
      <c r="J446" s="25">
        <v>7.5</v>
      </c>
      <c r="K446" s="32"/>
      <c r="L446" s="32"/>
      <c r="M446" s="32"/>
      <c r="N446" s="90"/>
      <c r="O446" s="51">
        <v>0.5</v>
      </c>
      <c r="P446" s="27">
        <f>IF(O446="H","I",IF(OR(O446="DC",O446="C",O446="V"),0,ROUND(SUMPRODUCT(G446:O446,$G$9:$O$9)/100,1)))</f>
        <v>1.6</v>
      </c>
      <c r="Q446" s="28" t="str">
        <f>IF(AND($P446&gt;=9,$P446&lt;=10),"A+","")&amp;IF(AND($P446&gt;=8.5,$P446&lt;=8.9),"A","")&amp;IF(AND($P446&gt;=8,$P446&lt;=8.4),"B+","")&amp;IF(AND($P446&gt;=7,$P446&lt;=7.9),"B","")&amp;IF(AND($P446&gt;=6.5,$P446&lt;=6.9),"C+","")&amp;IF(AND($P446&gt;=5.5,$P446&lt;=6.4),"C","")&amp;IF(AND($P446&gt;=5,$P446&lt;=5.4),"D+","")&amp;IF(AND($P446&gt;=4,$P446&lt;=4.9),"D","")&amp;IF(AND($P446&lt;4),"F","")</f>
        <v>F</v>
      </c>
      <c r="R446" s="29" t="str">
        <f>IF($P446&lt;4,"Kém",IF(AND($P446&gt;=4,$P446&lt;=5.4),"Trung bình yếu",IF(AND($P446&gt;=5.5,$P446&lt;=6.9),"Trung bình",IF(AND($P446&gt;=7,$P446&lt;=8.4),"Khá",IF(AND($P446&gt;=8.5,$P446&lt;=10),"Giỏi","")))))</f>
        <v>Kém</v>
      </c>
      <c r="S446" s="30" t="str">
        <f>IF(OR($G446=0,$H446=0,$I446=0,$J446=0),"Không đủ ĐKDT",IF(AND(O446=0,P446&gt;=4),"Không đạt",IF(O446="V", "Vắng", IF(O446="DC", "Đình chỉ thi",IF(O446="H", "Vắng có phép","")))))</f>
        <v/>
      </c>
      <c r="T446" s="31" t="str">
        <f t="array" ref="T446">IFERROR(VLOOKUP($C446&amp;$U446,CHOOSE({1,2},Data!$A$2:$A$5146&amp;Data!$B$2:$B$5146,Data!$C$2:$C$5146),2,0),"")</f>
        <v>102-A2</v>
      </c>
      <c r="U446" s="72" t="s">
        <v>3279</v>
      </c>
      <c r="V446" s="3" t="str">
        <f>IFERROR(LEFT($U446,LEN($U446)-3),"")</f>
        <v>ELE1319</v>
      </c>
      <c r="W446" s="3" t="str">
        <f>IFERROR(RIGHT($U446,2),"")</f>
        <v>06</v>
      </c>
      <c r="X446" s="53" t="str">
        <f>IF(S446="Không đủ ĐKDT","Học lại",IF(S446="Đình chỉ thi","Học lại",IF(AND(MID(F446,2,2)&lt;"12",S446="Vắng"),"Thi lại",IF(S446="Vắng có phép", "Thi lại",IF(AND((MID(F446,2,2)&lt;"12"),P446&lt;4.5),"Thi lại",IF(AND((MID(F446,2,2)&lt;"19"),P446&lt;4),"Học lại",IF(AND((MID(F446,2,2)&gt;"18"),P446&lt;4),"Thi lại",IF(AND(MID(F446,2,2)&gt;"18",O446=0),"Thi lại",IF(AND((MID(F446,2,2)&lt;"12"),O446=0),"Thi lại",IF(AND((MID(F446,2,2)&lt;"19"),(MID(F446,2,2)&gt;"11"),O446=0),"Học lại","Đạt"))))))))))</f>
        <v>Học lại</v>
      </c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</row>
    <row r="447" spans="1:39" ht="16.5" customHeight="1">
      <c r="A447" s="1">
        <v>438</v>
      </c>
      <c r="B447" s="21">
        <f>IF(LEN(C447=0),SUBTOTAL(3,$C$10:C447),"")</f>
        <v>438</v>
      </c>
      <c r="C447" s="22" t="s">
        <v>2166</v>
      </c>
      <c r="D447" s="23" t="s">
        <v>3829</v>
      </c>
      <c r="E447" s="24" t="s">
        <v>3830</v>
      </c>
      <c r="F447" s="22" t="s">
        <v>3831</v>
      </c>
      <c r="G447" s="25" t="s">
        <v>27</v>
      </c>
      <c r="H447" s="25">
        <v>10</v>
      </c>
      <c r="I447" s="25" t="s">
        <v>27</v>
      </c>
      <c r="J447" s="25">
        <v>10</v>
      </c>
      <c r="K447" s="32"/>
      <c r="L447" s="32"/>
      <c r="M447" s="32"/>
      <c r="N447" s="90"/>
      <c r="O447" s="51">
        <v>7.5</v>
      </c>
      <c r="P447" s="27">
        <f>IF(O447="H","I",IF(OR(O447="DC",O447="C",O447="V"),0,ROUND(SUMPRODUCT(G447:O447,$G$9:$O$9)/100,1)))</f>
        <v>8.3000000000000007</v>
      </c>
      <c r="Q447" s="28" t="str">
        <f>IF(AND($P447&gt;=9,$P447&lt;=10),"A+","")&amp;IF(AND($P447&gt;=8.5,$P447&lt;=8.9),"A","")&amp;IF(AND($P447&gt;=8,$P447&lt;=8.4),"B+","")&amp;IF(AND($P447&gt;=7,$P447&lt;=7.9),"B","")&amp;IF(AND($P447&gt;=6.5,$P447&lt;=6.9),"C+","")&amp;IF(AND($P447&gt;=5.5,$P447&lt;=6.4),"C","")&amp;IF(AND($P447&gt;=5,$P447&lt;=5.4),"D+","")&amp;IF(AND($P447&gt;=4,$P447&lt;=4.9),"D","")&amp;IF(AND($P447&lt;4),"F","")</f>
        <v>B+</v>
      </c>
      <c r="R447" s="29" t="str">
        <f>IF($P447&lt;4,"Kém",IF(AND($P447&gt;=4,$P447&lt;=5.4),"Trung bình yếu",IF(AND($P447&gt;=5.5,$P447&lt;=6.9),"Trung bình",IF(AND($P447&gt;=7,$P447&lt;=8.4),"Khá",IF(AND($P447&gt;=8.5,$P447&lt;=10),"Giỏi","")))))</f>
        <v>Khá</v>
      </c>
      <c r="S447" s="30" t="str">
        <f>IF(OR($G447=0,$H447=0,$I447=0,$J447=0),"Không đủ ĐKDT",IF(AND(O447=0,P447&gt;=4),"Không đạt",IF(O447="V", "Vắng", IF(O447="DC", "Đình chỉ thi",IF(O447="H", "Vắng có phép","")))))</f>
        <v/>
      </c>
      <c r="T447" s="31" t="str">
        <f t="array" ref="T447">IFERROR(VLOOKUP($C447&amp;$U447,CHOOSE({1,2},Data!$A$2:$A$5146&amp;Data!$B$2:$B$5146,Data!$C$2:$C$5146),2,0),"")</f>
        <v>102-A2</v>
      </c>
      <c r="U447" s="72" t="s">
        <v>3279</v>
      </c>
      <c r="V447" s="3" t="str">
        <f>IFERROR(LEFT($U447,LEN($U447)-3),"")</f>
        <v>ELE1319</v>
      </c>
      <c r="W447" s="3" t="str">
        <f>IFERROR(RIGHT($U447,2),"")</f>
        <v>06</v>
      </c>
      <c r="X447" s="53" t="str">
        <f>IF(S447="Không đủ ĐKDT","Học lại",IF(S447="Đình chỉ thi","Học lại",IF(AND(MID(F447,2,2)&lt;"12",S447="Vắng"),"Thi lại",IF(S447="Vắng có phép", "Thi lại",IF(AND((MID(F447,2,2)&lt;"12"),P447&lt;4.5),"Thi lại",IF(AND((MID(F447,2,2)&lt;"19"),P447&lt;4),"Học lại",IF(AND((MID(F447,2,2)&gt;"18"),P447&lt;4),"Thi lại",IF(AND(MID(F447,2,2)&gt;"18",O447=0),"Thi lại",IF(AND((MID(F447,2,2)&lt;"12"),O447=0),"Thi lại",IF(AND((MID(F447,2,2)&lt;"19"),(MID(F447,2,2)&gt;"11"),O447=0),"Học lại","Đạt"))))))))))</f>
        <v>Đạt</v>
      </c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</row>
    <row r="448" spans="1:39" ht="16.5" customHeight="1">
      <c r="A448" s="1">
        <v>439</v>
      </c>
      <c r="B448" s="21">
        <f>IF(LEN(C448=0),SUBTOTAL(3,$C$10:C448),"")</f>
        <v>439</v>
      </c>
      <c r="C448" s="22" t="s">
        <v>1793</v>
      </c>
      <c r="D448" s="23" t="s">
        <v>3417</v>
      </c>
      <c r="E448" s="24" t="s">
        <v>3393</v>
      </c>
      <c r="F448" s="22" t="s">
        <v>3374</v>
      </c>
      <c r="G448" s="25" t="s">
        <v>27</v>
      </c>
      <c r="H448" s="25">
        <v>4</v>
      </c>
      <c r="I448" s="25" t="s">
        <v>27</v>
      </c>
      <c r="J448" s="25">
        <v>8</v>
      </c>
      <c r="K448" s="32"/>
      <c r="L448" s="32"/>
      <c r="M448" s="32"/>
      <c r="N448" s="90"/>
      <c r="O448" s="51">
        <v>2.5</v>
      </c>
      <c r="P448" s="27">
        <f>IF(O448="H","I",IF(OR(O448="DC",O448="C",O448="V"),0,ROUND(SUMPRODUCT(G448:O448,$G$9:$O$9)/100,1)))</f>
        <v>3.4</v>
      </c>
      <c r="Q448" s="28" t="str">
        <f>IF(AND($P448&gt;=9,$P448&lt;=10),"A+","")&amp;IF(AND($P448&gt;=8.5,$P448&lt;=8.9),"A","")&amp;IF(AND($P448&gt;=8,$P448&lt;=8.4),"B+","")&amp;IF(AND($P448&gt;=7,$P448&lt;=7.9),"B","")&amp;IF(AND($P448&gt;=6.5,$P448&lt;=6.9),"C+","")&amp;IF(AND($P448&gt;=5.5,$P448&lt;=6.4),"C","")&amp;IF(AND($P448&gt;=5,$P448&lt;=5.4),"D+","")&amp;IF(AND($P448&gt;=4,$P448&lt;=4.9),"D","")&amp;IF(AND($P448&lt;4),"F","")</f>
        <v>F</v>
      </c>
      <c r="R448" s="29" t="str">
        <f>IF($P448&lt;4,"Kém",IF(AND($P448&gt;=4,$P448&lt;=5.4),"Trung bình yếu",IF(AND($P448&gt;=5.5,$P448&lt;=6.9),"Trung bình",IF(AND($P448&gt;=7,$P448&lt;=8.4),"Khá",IF(AND($P448&gt;=8.5,$P448&lt;=10),"Giỏi","")))))</f>
        <v>Kém</v>
      </c>
      <c r="S448" s="30" t="str">
        <f>IF(OR($G448=0,$H448=0,$I448=0,$J448=0),"Không đủ ĐKDT",IF(AND(O448=0,P448&gt;=4),"Không đạt",IF(O448="V", "Vắng", IF(O448="DC", "Đình chỉ thi",IF(O448="H", "Vắng có phép","")))))</f>
        <v/>
      </c>
      <c r="T448" s="31" t="str">
        <f t="array" ref="T448">IFERROR(VLOOKUP($C448&amp;$U448,CHOOSE({1,2},Data!$A$2:$A$5146&amp;Data!$B$2:$B$5146,Data!$C$2:$C$5146),2,0),"")</f>
        <v>102-A2</v>
      </c>
      <c r="U448" s="72" t="s">
        <v>3279</v>
      </c>
      <c r="V448" s="3" t="str">
        <f>IFERROR(LEFT($U448,LEN($U448)-3),"")</f>
        <v>ELE1319</v>
      </c>
      <c r="W448" s="3" t="str">
        <f>IFERROR(RIGHT($U448,2),"")</f>
        <v>06</v>
      </c>
      <c r="X448" s="53" t="str">
        <f>IF(S448="Không đủ ĐKDT","Học lại",IF(S448="Đình chỉ thi","Học lại",IF(AND(MID(F448,2,2)&lt;"12",S448="Vắng"),"Thi lại",IF(S448="Vắng có phép", "Thi lại",IF(AND((MID(F448,2,2)&lt;"12"),P448&lt;4.5),"Thi lại",IF(AND((MID(F448,2,2)&lt;"19"),P448&lt;4),"Học lại",IF(AND((MID(F448,2,2)&gt;"18"),P448&lt;4),"Thi lại",IF(AND(MID(F448,2,2)&gt;"18",O448=0),"Thi lại",IF(AND((MID(F448,2,2)&lt;"12"),O448=0),"Thi lại",IF(AND((MID(F448,2,2)&lt;"19"),(MID(F448,2,2)&gt;"11"),O448=0),"Học lại","Đạt"))))))))))</f>
        <v>Học lại</v>
      </c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</row>
    <row r="449" spans="1:39" ht="16.5" customHeight="1">
      <c r="A449" s="1">
        <v>440</v>
      </c>
      <c r="B449" s="21">
        <f>IF(LEN(C449=0),SUBTOTAL(3,$C$10:C449),"")</f>
        <v>440</v>
      </c>
      <c r="C449" s="22" t="s">
        <v>1863</v>
      </c>
      <c r="D449" s="23" t="s">
        <v>3617</v>
      </c>
      <c r="E449" s="24" t="s">
        <v>3393</v>
      </c>
      <c r="F449" s="22" t="s">
        <v>3425</v>
      </c>
      <c r="G449" s="25" t="s">
        <v>27</v>
      </c>
      <c r="H449" s="25">
        <v>4</v>
      </c>
      <c r="I449" s="25" t="s">
        <v>27</v>
      </c>
      <c r="J449" s="25">
        <v>8</v>
      </c>
      <c r="K449" s="32"/>
      <c r="L449" s="32"/>
      <c r="M449" s="32"/>
      <c r="N449" s="90"/>
      <c r="O449" s="51">
        <v>3</v>
      </c>
      <c r="P449" s="27">
        <f>IF(O449="H","I",IF(OR(O449="DC",O449="C",O449="V"),0,ROUND(SUMPRODUCT(G449:O449,$G$9:$O$9)/100,1)))</f>
        <v>3.7</v>
      </c>
      <c r="Q449" s="28" t="str">
        <f>IF(AND($P449&gt;=9,$P449&lt;=10),"A+","")&amp;IF(AND($P449&gt;=8.5,$P449&lt;=8.9),"A","")&amp;IF(AND($P449&gt;=8,$P449&lt;=8.4),"B+","")&amp;IF(AND($P449&gt;=7,$P449&lt;=7.9),"B","")&amp;IF(AND($P449&gt;=6.5,$P449&lt;=6.9),"C+","")&amp;IF(AND($P449&gt;=5.5,$P449&lt;=6.4),"C","")&amp;IF(AND($P449&gt;=5,$P449&lt;=5.4),"D+","")&amp;IF(AND($P449&gt;=4,$P449&lt;=4.9),"D","")&amp;IF(AND($P449&lt;4),"F","")</f>
        <v>F</v>
      </c>
      <c r="R449" s="29" t="str">
        <f>IF($P449&lt;4,"Kém",IF(AND($P449&gt;=4,$P449&lt;=5.4),"Trung bình yếu",IF(AND($P449&gt;=5.5,$P449&lt;=6.9),"Trung bình",IF(AND($P449&gt;=7,$P449&lt;=8.4),"Khá",IF(AND($P449&gt;=8.5,$P449&lt;=10),"Giỏi","")))))</f>
        <v>Kém</v>
      </c>
      <c r="S449" s="30" t="str">
        <f>IF(OR($G449=0,$H449=0,$I449=0,$J449=0),"Không đủ ĐKDT",IF(AND(O449=0,P449&gt;=4),"Không đạt",IF(O449="V", "Vắng", IF(O449="DC", "Đình chỉ thi",IF(O449="H", "Vắng có phép","")))))</f>
        <v/>
      </c>
      <c r="T449" s="31" t="str">
        <f t="array" ref="T449">IFERROR(VLOOKUP($C449&amp;$U449,CHOOSE({1,2},Data!$A$2:$A$5146&amp;Data!$B$2:$B$5146,Data!$C$2:$C$5146),2,0),"")</f>
        <v>102-A2</v>
      </c>
      <c r="U449" s="72" t="s">
        <v>3279</v>
      </c>
      <c r="V449" s="3" t="str">
        <f>IFERROR(LEFT($U449,LEN($U449)-3),"")</f>
        <v>ELE1319</v>
      </c>
      <c r="W449" s="3" t="str">
        <f>IFERROR(RIGHT($U449,2),"")</f>
        <v>06</v>
      </c>
      <c r="X449" s="53" t="str">
        <f>IF(S449="Không đủ ĐKDT","Học lại",IF(S449="Đình chỉ thi","Học lại",IF(AND(MID(F449,2,2)&lt;"12",S449="Vắng"),"Thi lại",IF(S449="Vắng có phép", "Thi lại",IF(AND((MID(F449,2,2)&lt;"12"),P449&lt;4.5),"Thi lại",IF(AND((MID(F449,2,2)&lt;"19"),P449&lt;4),"Học lại",IF(AND((MID(F449,2,2)&gt;"18"),P449&lt;4),"Thi lại",IF(AND(MID(F449,2,2)&gt;"18",O449=0),"Thi lại",IF(AND((MID(F449,2,2)&lt;"12"),O449=0),"Thi lại",IF(AND((MID(F449,2,2)&lt;"19"),(MID(F449,2,2)&gt;"11"),O449=0),"Học lại","Đạt"))))))))))</f>
        <v>Học lại</v>
      </c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</row>
    <row r="450" spans="1:39" ht="16.5" customHeight="1">
      <c r="A450" s="1">
        <v>441</v>
      </c>
      <c r="B450" s="21">
        <f>IF(LEN(C450=0),SUBTOTAL(3,$C$10:C450),"")</f>
        <v>441</v>
      </c>
      <c r="C450" s="22" t="s">
        <v>207</v>
      </c>
      <c r="D450" s="23" t="s">
        <v>3819</v>
      </c>
      <c r="E450" s="24" t="s">
        <v>3393</v>
      </c>
      <c r="F450" s="22" t="s">
        <v>3832</v>
      </c>
      <c r="G450" s="25" t="s">
        <v>27</v>
      </c>
      <c r="H450" s="25">
        <v>4</v>
      </c>
      <c r="I450" s="25" t="s">
        <v>27</v>
      </c>
      <c r="J450" s="25">
        <v>8</v>
      </c>
      <c r="K450" s="32"/>
      <c r="L450" s="32"/>
      <c r="M450" s="32"/>
      <c r="N450" s="90"/>
      <c r="O450" s="51">
        <v>6</v>
      </c>
      <c r="P450" s="27">
        <f>IF(O450="H","I",IF(OR(O450="DC",O450="C",O450="V"),0,ROUND(SUMPRODUCT(G450:O450,$G$9:$O$9)/100,1)))</f>
        <v>5.8</v>
      </c>
      <c r="Q450" s="28" t="str">
        <f>IF(AND($P450&gt;=9,$P450&lt;=10),"A+","")&amp;IF(AND($P450&gt;=8.5,$P450&lt;=8.9),"A","")&amp;IF(AND($P450&gt;=8,$P450&lt;=8.4),"B+","")&amp;IF(AND($P450&gt;=7,$P450&lt;=7.9),"B","")&amp;IF(AND($P450&gt;=6.5,$P450&lt;=6.9),"C+","")&amp;IF(AND($P450&gt;=5.5,$P450&lt;=6.4),"C","")&amp;IF(AND($P450&gt;=5,$P450&lt;=5.4),"D+","")&amp;IF(AND($P450&gt;=4,$P450&lt;=4.9),"D","")&amp;IF(AND($P450&lt;4),"F","")</f>
        <v>C</v>
      </c>
      <c r="R450" s="29" t="str">
        <f>IF($P450&lt;4,"Kém",IF(AND($P450&gt;=4,$P450&lt;=5.4),"Trung bình yếu",IF(AND($P450&gt;=5.5,$P450&lt;=6.9),"Trung bình",IF(AND($P450&gt;=7,$P450&lt;=8.4),"Khá",IF(AND($P450&gt;=8.5,$P450&lt;=10),"Giỏi","")))))</f>
        <v>Trung bình</v>
      </c>
      <c r="S450" s="30" t="str">
        <f>IF(OR($G450=0,$H450=0,$I450=0,$J450=0),"Không đủ ĐKDT",IF(AND(O450=0,P450&gt;=4),"Không đạt",IF(O450="V", "Vắng", IF(O450="DC", "Đình chỉ thi",IF(O450="H", "Vắng có phép","")))))</f>
        <v/>
      </c>
      <c r="T450" s="31" t="str">
        <f t="array" ref="T450">IFERROR(VLOOKUP($C450&amp;$U450,CHOOSE({1,2},Data!$A$2:$A$5146&amp;Data!$B$2:$B$5146,Data!$C$2:$C$5146),2,0),"")</f>
        <v>102-A2</v>
      </c>
      <c r="U450" s="72" t="s">
        <v>3279</v>
      </c>
      <c r="V450" s="3" t="str">
        <f>IFERROR(LEFT($U450,LEN($U450)-3),"")</f>
        <v>ELE1319</v>
      </c>
      <c r="W450" s="3" t="str">
        <f>IFERROR(RIGHT($U450,2),"")</f>
        <v>06</v>
      </c>
      <c r="X450" s="53" t="str">
        <f>IF(S450="Không đủ ĐKDT","Học lại",IF(S450="Đình chỉ thi","Học lại",IF(AND(MID(F450,2,2)&lt;"12",S450="Vắng"),"Thi lại",IF(S450="Vắng có phép", "Thi lại",IF(AND((MID(F450,2,2)&lt;"12"),P450&lt;4.5),"Thi lại",IF(AND((MID(F450,2,2)&lt;"19"),P450&lt;4),"Học lại",IF(AND((MID(F450,2,2)&gt;"18"),P450&lt;4),"Thi lại",IF(AND(MID(F450,2,2)&gt;"18",O450=0),"Thi lại",IF(AND((MID(F450,2,2)&lt;"12"),O450=0),"Thi lại",IF(AND((MID(F450,2,2)&lt;"19"),(MID(F450,2,2)&gt;"11"),O450=0),"Học lại","Đạt"))))))))))</f>
        <v>Đạt</v>
      </c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</row>
    <row r="451" spans="1:39" ht="16.5" customHeight="1">
      <c r="A451" s="1">
        <v>442</v>
      </c>
      <c r="B451" s="21">
        <f>IF(LEN(C451=0),SUBTOTAL(3,$C$10:C451),"")</f>
        <v>442</v>
      </c>
      <c r="C451" s="22" t="s">
        <v>3074</v>
      </c>
      <c r="D451" s="23" t="s">
        <v>3833</v>
      </c>
      <c r="E451" s="24" t="s">
        <v>3393</v>
      </c>
      <c r="F451" s="22" t="s">
        <v>3384</v>
      </c>
      <c r="G451" s="25" t="s">
        <v>27</v>
      </c>
      <c r="H451" s="25">
        <v>7</v>
      </c>
      <c r="I451" s="25" t="s">
        <v>27</v>
      </c>
      <c r="J451" s="25">
        <v>9.5</v>
      </c>
      <c r="K451" s="32"/>
      <c r="L451" s="32"/>
      <c r="M451" s="32"/>
      <c r="N451" s="90"/>
      <c r="O451" s="51">
        <v>4.5</v>
      </c>
      <c r="P451" s="27">
        <f>IF(O451="H","I",IF(OR(O451="DC",O451="C",O451="V"),0,ROUND(SUMPRODUCT(G451:O451,$G$9:$O$9)/100,1)))</f>
        <v>5.5</v>
      </c>
      <c r="Q451" s="28" t="str">
        <f>IF(AND($P451&gt;=9,$P451&lt;=10),"A+","")&amp;IF(AND($P451&gt;=8.5,$P451&lt;=8.9),"A","")&amp;IF(AND($P451&gt;=8,$P451&lt;=8.4),"B+","")&amp;IF(AND($P451&gt;=7,$P451&lt;=7.9),"B","")&amp;IF(AND($P451&gt;=6.5,$P451&lt;=6.9),"C+","")&amp;IF(AND($P451&gt;=5.5,$P451&lt;=6.4),"C","")&amp;IF(AND($P451&gt;=5,$P451&lt;=5.4),"D+","")&amp;IF(AND($P451&gt;=4,$P451&lt;=4.9),"D","")&amp;IF(AND($P451&lt;4),"F","")</f>
        <v>C</v>
      </c>
      <c r="R451" s="29" t="str">
        <f>IF($P451&lt;4,"Kém",IF(AND($P451&gt;=4,$P451&lt;=5.4),"Trung bình yếu",IF(AND($P451&gt;=5.5,$P451&lt;=6.9),"Trung bình",IF(AND($P451&gt;=7,$P451&lt;=8.4),"Khá",IF(AND($P451&gt;=8.5,$P451&lt;=10),"Giỏi","")))))</f>
        <v>Trung bình</v>
      </c>
      <c r="S451" s="30" t="str">
        <f>IF(OR($G451=0,$H451=0,$I451=0,$J451=0),"Không đủ ĐKDT",IF(AND(O451=0,P451&gt;=4),"Không đạt",IF(O451="V", "Vắng", IF(O451="DC", "Đình chỉ thi",IF(O451="H", "Vắng có phép","")))))</f>
        <v/>
      </c>
      <c r="T451" s="31" t="str">
        <f t="array" ref="T451">IFERROR(VLOOKUP($C451&amp;$U451,CHOOSE({1,2},Data!$A$2:$A$5146&amp;Data!$B$2:$B$5146,Data!$C$2:$C$5146),2,0),"")</f>
        <v>102-A2</v>
      </c>
      <c r="U451" s="72" t="s">
        <v>3279</v>
      </c>
      <c r="V451" s="3" t="str">
        <f>IFERROR(LEFT($U451,LEN($U451)-3),"")</f>
        <v>ELE1319</v>
      </c>
      <c r="W451" s="3" t="str">
        <f>IFERROR(RIGHT($U451,2),"")</f>
        <v>06</v>
      </c>
      <c r="X451" s="53" t="str">
        <f>IF(S451="Không đủ ĐKDT","Học lại",IF(S451="Đình chỉ thi","Học lại",IF(AND(MID(F451,2,2)&lt;"12",S451="Vắng"),"Thi lại",IF(S451="Vắng có phép", "Thi lại",IF(AND((MID(F451,2,2)&lt;"12"),P451&lt;4.5),"Thi lại",IF(AND((MID(F451,2,2)&lt;"19"),P451&lt;4),"Học lại",IF(AND((MID(F451,2,2)&gt;"18"),P451&lt;4),"Thi lại",IF(AND(MID(F451,2,2)&gt;"18",O451=0),"Thi lại",IF(AND((MID(F451,2,2)&lt;"12"),O451=0),"Thi lại",IF(AND((MID(F451,2,2)&lt;"19"),(MID(F451,2,2)&gt;"11"),O451=0),"Học lại","Đạt"))))))))))</f>
        <v>Đạt</v>
      </c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</row>
    <row r="452" spans="1:39" ht="16.5" customHeight="1">
      <c r="A452" s="1">
        <v>443</v>
      </c>
      <c r="B452" s="21">
        <f>IF(LEN(C452=0),SUBTOTAL(3,$C$10:C452),"")</f>
        <v>443</v>
      </c>
      <c r="C452" s="22" t="s">
        <v>2961</v>
      </c>
      <c r="D452" s="23" t="s">
        <v>3834</v>
      </c>
      <c r="E452" s="24" t="s">
        <v>3835</v>
      </c>
      <c r="F452" s="22" t="s">
        <v>3384</v>
      </c>
      <c r="G452" s="25" t="s">
        <v>27</v>
      </c>
      <c r="H452" s="25">
        <v>3</v>
      </c>
      <c r="I452" s="25" t="s">
        <v>27</v>
      </c>
      <c r="J452" s="25">
        <v>8</v>
      </c>
      <c r="K452" s="32"/>
      <c r="L452" s="32"/>
      <c r="M452" s="32"/>
      <c r="N452" s="90"/>
      <c r="O452" s="51">
        <v>3</v>
      </c>
      <c r="P452" s="27">
        <f>IF(O452="H","I",IF(OR(O452="DC",O452="C",O452="V"),0,ROUND(SUMPRODUCT(G452:O452,$G$9:$O$9)/100,1)))</f>
        <v>3.5</v>
      </c>
      <c r="Q452" s="28" t="str">
        <f>IF(AND($P452&gt;=9,$P452&lt;=10),"A+","")&amp;IF(AND($P452&gt;=8.5,$P452&lt;=8.9),"A","")&amp;IF(AND($P452&gt;=8,$P452&lt;=8.4),"B+","")&amp;IF(AND($P452&gt;=7,$P452&lt;=7.9),"B","")&amp;IF(AND($P452&gt;=6.5,$P452&lt;=6.9),"C+","")&amp;IF(AND($P452&gt;=5.5,$P452&lt;=6.4),"C","")&amp;IF(AND($P452&gt;=5,$P452&lt;=5.4),"D+","")&amp;IF(AND($P452&gt;=4,$P452&lt;=4.9),"D","")&amp;IF(AND($P452&lt;4),"F","")</f>
        <v>F</v>
      </c>
      <c r="R452" s="29" t="str">
        <f>IF($P452&lt;4,"Kém",IF(AND($P452&gt;=4,$P452&lt;=5.4),"Trung bình yếu",IF(AND($P452&gt;=5.5,$P452&lt;=6.9),"Trung bình",IF(AND($P452&gt;=7,$P452&lt;=8.4),"Khá",IF(AND($P452&gt;=8.5,$P452&lt;=10),"Giỏi","")))))</f>
        <v>Kém</v>
      </c>
      <c r="S452" s="30" t="str">
        <f>IF(OR($G452=0,$H452=0,$I452=0,$J452=0),"Không đủ ĐKDT",IF(AND(O452=0,P452&gt;=4),"Không đạt",IF(O452="V", "Vắng", IF(O452="DC", "Đình chỉ thi",IF(O452="H", "Vắng có phép","")))))</f>
        <v/>
      </c>
      <c r="T452" s="31" t="str">
        <f t="array" ref="T452">IFERROR(VLOOKUP($C452&amp;$U452,CHOOSE({1,2},Data!$A$2:$A$5146&amp;Data!$B$2:$B$5146,Data!$C$2:$C$5146),2,0),"")</f>
        <v>102-A2</v>
      </c>
      <c r="U452" s="72" t="s">
        <v>3279</v>
      </c>
      <c r="V452" s="3" t="str">
        <f>IFERROR(LEFT($U452,LEN($U452)-3),"")</f>
        <v>ELE1319</v>
      </c>
      <c r="W452" s="3" t="str">
        <f>IFERROR(RIGHT($U452,2),"")</f>
        <v>06</v>
      </c>
      <c r="X452" s="53" t="str">
        <f>IF(S452="Không đủ ĐKDT","Học lại",IF(S452="Đình chỉ thi","Học lại",IF(AND(MID(F452,2,2)&lt;"12",S452="Vắng"),"Thi lại",IF(S452="Vắng có phép", "Thi lại",IF(AND((MID(F452,2,2)&lt;"12"),P452&lt;4.5),"Thi lại",IF(AND((MID(F452,2,2)&lt;"19"),P452&lt;4),"Học lại",IF(AND((MID(F452,2,2)&gt;"18"),P452&lt;4),"Thi lại",IF(AND(MID(F452,2,2)&gt;"18",O452=0),"Thi lại",IF(AND((MID(F452,2,2)&lt;"12"),O452=0),"Thi lại",IF(AND((MID(F452,2,2)&lt;"19"),(MID(F452,2,2)&gt;"11"),O452=0),"Học lại","Đạt"))))))))))</f>
        <v>Học lại</v>
      </c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</row>
    <row r="453" spans="1:39" ht="16.5" customHeight="1">
      <c r="A453" s="1">
        <v>444</v>
      </c>
      <c r="B453" s="21">
        <f>IF(LEN(C453=0),SUBTOTAL(3,$C$10:C453),"")</f>
        <v>444</v>
      </c>
      <c r="C453" s="22" t="s">
        <v>2389</v>
      </c>
      <c r="D453" s="23" t="s">
        <v>3826</v>
      </c>
      <c r="E453" s="24" t="s">
        <v>3836</v>
      </c>
      <c r="F453" s="22" t="s">
        <v>3425</v>
      </c>
      <c r="G453" s="25" t="s">
        <v>27</v>
      </c>
      <c r="H453" s="25">
        <v>4.5</v>
      </c>
      <c r="I453" s="25" t="s">
        <v>27</v>
      </c>
      <c r="J453" s="25">
        <v>8.5</v>
      </c>
      <c r="K453" s="32"/>
      <c r="L453" s="32"/>
      <c r="M453" s="32"/>
      <c r="N453" s="90"/>
      <c r="O453" s="51">
        <v>1</v>
      </c>
      <c r="P453" s="27">
        <f>IF(O453="H","I",IF(OR(O453="DC",O453="C",O453="V"),0,ROUND(SUMPRODUCT(G453:O453,$G$9:$O$9)/100,1)))</f>
        <v>2.5</v>
      </c>
      <c r="Q453" s="28" t="str">
        <f>IF(AND($P453&gt;=9,$P453&lt;=10),"A+","")&amp;IF(AND($P453&gt;=8.5,$P453&lt;=8.9),"A","")&amp;IF(AND($P453&gt;=8,$P453&lt;=8.4),"B+","")&amp;IF(AND($P453&gt;=7,$P453&lt;=7.9),"B","")&amp;IF(AND($P453&gt;=6.5,$P453&lt;=6.9),"C+","")&amp;IF(AND($P453&gt;=5.5,$P453&lt;=6.4),"C","")&amp;IF(AND($P453&gt;=5,$P453&lt;=5.4),"D+","")&amp;IF(AND($P453&gt;=4,$P453&lt;=4.9),"D","")&amp;IF(AND($P453&lt;4),"F","")</f>
        <v>F</v>
      </c>
      <c r="R453" s="29" t="str">
        <f>IF($P453&lt;4,"Kém",IF(AND($P453&gt;=4,$P453&lt;=5.4),"Trung bình yếu",IF(AND($P453&gt;=5.5,$P453&lt;=6.9),"Trung bình",IF(AND($P453&gt;=7,$P453&lt;=8.4),"Khá",IF(AND($P453&gt;=8.5,$P453&lt;=10),"Giỏi","")))))</f>
        <v>Kém</v>
      </c>
      <c r="S453" s="30" t="str">
        <f>IF(OR($G453=0,$H453=0,$I453=0,$J453=0),"Không đủ ĐKDT",IF(AND(O453=0,P453&gt;=4),"Không đạt",IF(O453="V", "Vắng", IF(O453="DC", "Đình chỉ thi",IF(O453="H", "Vắng có phép","")))))</f>
        <v/>
      </c>
      <c r="T453" s="31" t="str">
        <f t="array" ref="T453">IFERROR(VLOOKUP($C453&amp;$U453,CHOOSE({1,2},Data!$A$2:$A$5146&amp;Data!$B$2:$B$5146,Data!$C$2:$C$5146),2,0),"")</f>
        <v>102-A2</v>
      </c>
      <c r="U453" s="72" t="s">
        <v>3279</v>
      </c>
      <c r="V453" s="3" t="str">
        <f>IFERROR(LEFT($U453,LEN($U453)-3),"")</f>
        <v>ELE1319</v>
      </c>
      <c r="W453" s="3" t="str">
        <f>IFERROR(RIGHT($U453,2),"")</f>
        <v>06</v>
      </c>
      <c r="X453" s="53" t="str">
        <f>IF(S453="Không đủ ĐKDT","Học lại",IF(S453="Đình chỉ thi","Học lại",IF(AND(MID(F453,2,2)&lt;"12",S453="Vắng"),"Thi lại",IF(S453="Vắng có phép", "Thi lại",IF(AND((MID(F453,2,2)&lt;"12"),P453&lt;4.5),"Thi lại",IF(AND((MID(F453,2,2)&lt;"19"),P453&lt;4),"Học lại",IF(AND((MID(F453,2,2)&gt;"18"),P453&lt;4),"Thi lại",IF(AND(MID(F453,2,2)&gt;"18",O453=0),"Thi lại",IF(AND((MID(F453,2,2)&lt;"12"),O453=0),"Thi lại",IF(AND((MID(F453,2,2)&lt;"19"),(MID(F453,2,2)&gt;"11"),O453=0),"Học lại","Đạt"))))))))))</f>
        <v>Học lại</v>
      </c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</row>
    <row r="454" spans="1:39" ht="16.5" customHeight="1">
      <c r="A454" s="1">
        <v>445</v>
      </c>
      <c r="B454" s="21">
        <f>IF(LEN(C454=0),SUBTOTAL(3,$C$10:C454),"")</f>
        <v>445</v>
      </c>
      <c r="C454" s="22" t="s">
        <v>2265</v>
      </c>
      <c r="D454" s="23" t="s">
        <v>3837</v>
      </c>
      <c r="E454" s="24" t="s">
        <v>3397</v>
      </c>
      <c r="F454" s="22" t="s">
        <v>3368</v>
      </c>
      <c r="G454" s="25" t="s">
        <v>27</v>
      </c>
      <c r="H454" s="25">
        <v>5.5</v>
      </c>
      <c r="I454" s="25" t="s">
        <v>27</v>
      </c>
      <c r="J454" s="25">
        <v>9</v>
      </c>
      <c r="K454" s="32"/>
      <c r="L454" s="32"/>
      <c r="M454" s="32"/>
      <c r="N454" s="90"/>
      <c r="O454" s="51">
        <v>1</v>
      </c>
      <c r="P454" s="27">
        <f>IF(O454="H","I",IF(OR(O454="DC",O454="C",O454="V"),0,ROUND(SUMPRODUCT(G454:O454,$G$9:$O$9)/100,1)))</f>
        <v>2.7</v>
      </c>
      <c r="Q454" s="28" t="str">
        <f>IF(AND($P454&gt;=9,$P454&lt;=10),"A+","")&amp;IF(AND($P454&gt;=8.5,$P454&lt;=8.9),"A","")&amp;IF(AND($P454&gt;=8,$P454&lt;=8.4),"B+","")&amp;IF(AND($P454&gt;=7,$P454&lt;=7.9),"B","")&amp;IF(AND($P454&gt;=6.5,$P454&lt;=6.9),"C+","")&amp;IF(AND($P454&gt;=5.5,$P454&lt;=6.4),"C","")&amp;IF(AND($P454&gt;=5,$P454&lt;=5.4),"D+","")&amp;IF(AND($P454&gt;=4,$P454&lt;=4.9),"D","")&amp;IF(AND($P454&lt;4),"F","")</f>
        <v>F</v>
      </c>
      <c r="R454" s="29" t="str">
        <f>IF($P454&lt;4,"Kém",IF(AND($P454&gt;=4,$P454&lt;=5.4),"Trung bình yếu",IF(AND($P454&gt;=5.5,$P454&lt;=6.9),"Trung bình",IF(AND($P454&gt;=7,$P454&lt;=8.4),"Khá",IF(AND($P454&gt;=8.5,$P454&lt;=10),"Giỏi","")))))</f>
        <v>Kém</v>
      </c>
      <c r="S454" s="30" t="str">
        <f>IF(OR($G454=0,$H454=0,$I454=0,$J454=0),"Không đủ ĐKDT",IF(AND(O454=0,P454&gt;=4),"Không đạt",IF(O454="V", "Vắng", IF(O454="DC", "Đình chỉ thi",IF(O454="H", "Vắng có phép","")))))</f>
        <v/>
      </c>
      <c r="T454" s="31" t="str">
        <f t="array" ref="T454">IFERROR(VLOOKUP($C454&amp;$U454,CHOOSE({1,2},Data!$A$2:$A$5146&amp;Data!$B$2:$B$5146,Data!$C$2:$C$5146),2,0),"")</f>
        <v>102-A2</v>
      </c>
      <c r="U454" s="72" t="s">
        <v>3279</v>
      </c>
      <c r="V454" s="3" t="str">
        <f>IFERROR(LEFT($U454,LEN($U454)-3),"")</f>
        <v>ELE1319</v>
      </c>
      <c r="W454" s="3" t="str">
        <f>IFERROR(RIGHT($U454,2),"")</f>
        <v>06</v>
      </c>
      <c r="X454" s="53" t="str">
        <f>IF(S454="Không đủ ĐKDT","Học lại",IF(S454="Đình chỉ thi","Học lại",IF(AND(MID(F454,2,2)&lt;"12",S454="Vắng"),"Thi lại",IF(S454="Vắng có phép", "Thi lại",IF(AND((MID(F454,2,2)&lt;"12"),P454&lt;4.5),"Thi lại",IF(AND((MID(F454,2,2)&lt;"19"),P454&lt;4),"Học lại",IF(AND((MID(F454,2,2)&gt;"18"),P454&lt;4),"Thi lại",IF(AND(MID(F454,2,2)&gt;"18",O454=0),"Thi lại",IF(AND((MID(F454,2,2)&lt;"12"),O454=0),"Thi lại",IF(AND((MID(F454,2,2)&lt;"19"),(MID(F454,2,2)&gt;"11"),O454=0),"Học lại","Đạt"))))))))))</f>
        <v>Học lại</v>
      </c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</row>
    <row r="455" spans="1:39" ht="16.5" customHeight="1">
      <c r="A455" s="1">
        <v>446</v>
      </c>
      <c r="B455" s="21">
        <f>IF(LEN(C455=0),SUBTOTAL(3,$C$10:C455),"")</f>
        <v>446</v>
      </c>
      <c r="C455" s="22" t="s">
        <v>2831</v>
      </c>
      <c r="D455" s="23" t="s">
        <v>3838</v>
      </c>
      <c r="E455" s="24" t="s">
        <v>3402</v>
      </c>
      <c r="F455" s="22" t="s">
        <v>3381</v>
      </c>
      <c r="G455" s="25" t="s">
        <v>27</v>
      </c>
      <c r="H455" s="25">
        <v>4</v>
      </c>
      <c r="I455" s="25" t="s">
        <v>27</v>
      </c>
      <c r="J455" s="25">
        <v>8</v>
      </c>
      <c r="K455" s="32"/>
      <c r="L455" s="32"/>
      <c r="M455" s="32"/>
      <c r="N455" s="90"/>
      <c r="O455" s="51">
        <v>0.5</v>
      </c>
      <c r="P455" s="27">
        <f>IF(O455="H","I",IF(OR(O455="DC",O455="C",O455="V"),0,ROUND(SUMPRODUCT(G455:O455,$G$9:$O$9)/100,1)))</f>
        <v>2</v>
      </c>
      <c r="Q455" s="28" t="str">
        <f>IF(AND($P455&gt;=9,$P455&lt;=10),"A+","")&amp;IF(AND($P455&gt;=8.5,$P455&lt;=8.9),"A","")&amp;IF(AND($P455&gt;=8,$P455&lt;=8.4),"B+","")&amp;IF(AND($P455&gt;=7,$P455&lt;=7.9),"B","")&amp;IF(AND($P455&gt;=6.5,$P455&lt;=6.9),"C+","")&amp;IF(AND($P455&gt;=5.5,$P455&lt;=6.4),"C","")&amp;IF(AND($P455&gt;=5,$P455&lt;=5.4),"D+","")&amp;IF(AND($P455&gt;=4,$P455&lt;=4.9),"D","")&amp;IF(AND($P455&lt;4),"F","")</f>
        <v>F</v>
      </c>
      <c r="R455" s="29" t="str">
        <f>IF($P455&lt;4,"Kém",IF(AND($P455&gt;=4,$P455&lt;=5.4),"Trung bình yếu",IF(AND($P455&gt;=5.5,$P455&lt;=6.9),"Trung bình",IF(AND($P455&gt;=7,$P455&lt;=8.4),"Khá",IF(AND($P455&gt;=8.5,$P455&lt;=10),"Giỏi","")))))</f>
        <v>Kém</v>
      </c>
      <c r="S455" s="30" t="str">
        <f>IF(OR($G455=0,$H455=0,$I455=0,$J455=0),"Không đủ ĐKDT",IF(AND(O455=0,P455&gt;=4),"Không đạt",IF(O455="V", "Vắng", IF(O455="DC", "Đình chỉ thi",IF(O455="H", "Vắng có phép","")))))</f>
        <v/>
      </c>
      <c r="T455" s="31" t="str">
        <f t="array" ref="T455">IFERROR(VLOOKUP($C455&amp;$U455,CHOOSE({1,2},Data!$A$2:$A$5146&amp;Data!$B$2:$B$5146,Data!$C$2:$C$5146),2,0),"")</f>
        <v>102-A2</v>
      </c>
      <c r="U455" s="72" t="s">
        <v>3279</v>
      </c>
      <c r="V455" s="3" t="str">
        <f>IFERROR(LEFT($U455,LEN($U455)-3),"")</f>
        <v>ELE1319</v>
      </c>
      <c r="W455" s="3" t="str">
        <f>IFERROR(RIGHT($U455,2),"")</f>
        <v>06</v>
      </c>
      <c r="X455" s="53" t="str">
        <f>IF(S455="Không đủ ĐKDT","Học lại",IF(S455="Đình chỉ thi","Học lại",IF(AND(MID(F455,2,2)&lt;"12",S455="Vắng"),"Thi lại",IF(S455="Vắng có phép", "Thi lại",IF(AND((MID(F455,2,2)&lt;"12"),P455&lt;4.5),"Thi lại",IF(AND((MID(F455,2,2)&lt;"19"),P455&lt;4),"Học lại",IF(AND((MID(F455,2,2)&gt;"18"),P455&lt;4),"Thi lại",IF(AND(MID(F455,2,2)&gt;"18",O455=0),"Thi lại",IF(AND((MID(F455,2,2)&lt;"12"),O455=0),"Thi lại",IF(AND((MID(F455,2,2)&lt;"19"),(MID(F455,2,2)&gt;"11"),O455=0),"Học lại","Đạt"))))))))))</f>
        <v>Học lại</v>
      </c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</row>
    <row r="456" spans="1:39" ht="16.5" customHeight="1">
      <c r="A456" s="1">
        <v>447</v>
      </c>
      <c r="B456" s="21">
        <f>IF(LEN(C456=0),SUBTOTAL(3,$C$10:C456),"")</f>
        <v>447</v>
      </c>
      <c r="C456" s="22" t="s">
        <v>791</v>
      </c>
      <c r="D456" s="23" t="s">
        <v>3511</v>
      </c>
      <c r="E456" s="24" t="s">
        <v>3402</v>
      </c>
      <c r="F456" s="22" t="s">
        <v>3370</v>
      </c>
      <c r="G456" s="25" t="s">
        <v>27</v>
      </c>
      <c r="H456" s="25">
        <v>3.5</v>
      </c>
      <c r="I456" s="25" t="s">
        <v>27</v>
      </c>
      <c r="J456" s="25">
        <v>8</v>
      </c>
      <c r="K456" s="32"/>
      <c r="L456" s="32"/>
      <c r="M456" s="32"/>
      <c r="N456" s="90"/>
      <c r="O456" s="51">
        <v>2</v>
      </c>
      <c r="P456" s="27">
        <f>IF(O456="H","I",IF(OR(O456="DC",O456="C",O456="V"),0,ROUND(SUMPRODUCT(G456:O456,$G$9:$O$9)/100,1)))</f>
        <v>2.9</v>
      </c>
      <c r="Q456" s="28" t="str">
        <f>IF(AND($P456&gt;=9,$P456&lt;=10),"A+","")&amp;IF(AND($P456&gt;=8.5,$P456&lt;=8.9),"A","")&amp;IF(AND($P456&gt;=8,$P456&lt;=8.4),"B+","")&amp;IF(AND($P456&gt;=7,$P456&lt;=7.9),"B","")&amp;IF(AND($P456&gt;=6.5,$P456&lt;=6.9),"C+","")&amp;IF(AND($P456&gt;=5.5,$P456&lt;=6.4),"C","")&amp;IF(AND($P456&gt;=5,$P456&lt;=5.4),"D+","")&amp;IF(AND($P456&gt;=4,$P456&lt;=4.9),"D","")&amp;IF(AND($P456&lt;4),"F","")</f>
        <v>F</v>
      </c>
      <c r="R456" s="29" t="str">
        <f>IF($P456&lt;4,"Kém",IF(AND($P456&gt;=4,$P456&lt;=5.4),"Trung bình yếu",IF(AND($P456&gt;=5.5,$P456&lt;=6.9),"Trung bình",IF(AND($P456&gt;=7,$P456&lt;=8.4),"Khá",IF(AND($P456&gt;=8.5,$P456&lt;=10),"Giỏi","")))))</f>
        <v>Kém</v>
      </c>
      <c r="S456" s="30" t="str">
        <f>IF(OR($G456=0,$H456=0,$I456=0,$J456=0),"Không đủ ĐKDT",IF(AND(O456=0,P456&gt;=4),"Không đạt",IF(O456="V", "Vắng", IF(O456="DC", "Đình chỉ thi",IF(O456="H", "Vắng có phép","")))))</f>
        <v/>
      </c>
      <c r="T456" s="31" t="str">
        <f t="array" ref="T456">IFERROR(VLOOKUP($C456&amp;$U456,CHOOSE({1,2},Data!$A$2:$A$5146&amp;Data!$B$2:$B$5146,Data!$C$2:$C$5146),2,0),"")</f>
        <v>102-A2</v>
      </c>
      <c r="U456" s="72" t="s">
        <v>3279</v>
      </c>
      <c r="V456" s="3" t="str">
        <f>IFERROR(LEFT($U456,LEN($U456)-3),"")</f>
        <v>ELE1319</v>
      </c>
      <c r="W456" s="3" t="str">
        <f>IFERROR(RIGHT($U456,2),"")</f>
        <v>06</v>
      </c>
      <c r="X456" s="53" t="str">
        <f>IF(S456="Không đủ ĐKDT","Học lại",IF(S456="Đình chỉ thi","Học lại",IF(AND(MID(F456,2,2)&lt;"12",S456="Vắng"),"Thi lại",IF(S456="Vắng có phép", "Thi lại",IF(AND((MID(F456,2,2)&lt;"12"),P456&lt;4.5),"Thi lại",IF(AND((MID(F456,2,2)&lt;"19"),P456&lt;4),"Học lại",IF(AND((MID(F456,2,2)&gt;"18"),P456&lt;4),"Thi lại",IF(AND(MID(F456,2,2)&gt;"18",O456=0),"Thi lại",IF(AND((MID(F456,2,2)&lt;"12"),O456=0),"Thi lại",IF(AND((MID(F456,2,2)&lt;"19"),(MID(F456,2,2)&gt;"11"),O456=0),"Học lại","Đạt"))))))))))</f>
        <v>Học lại</v>
      </c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</row>
    <row r="457" spans="1:39" ht="16.5" customHeight="1">
      <c r="A457" s="1">
        <v>448</v>
      </c>
      <c r="B457" s="21">
        <f>IF(LEN(C457=0),SUBTOTAL(3,$C$10:C457),"")</f>
        <v>448</v>
      </c>
      <c r="C457" s="22" t="s">
        <v>2316</v>
      </c>
      <c r="D457" s="23" t="s">
        <v>3581</v>
      </c>
      <c r="E457" s="24" t="s">
        <v>3406</v>
      </c>
      <c r="F457" s="22" t="s">
        <v>3368</v>
      </c>
      <c r="G457" s="25" t="s">
        <v>27</v>
      </c>
      <c r="H457" s="25">
        <v>3.5</v>
      </c>
      <c r="I457" s="25" t="s">
        <v>27</v>
      </c>
      <c r="J457" s="25">
        <v>8</v>
      </c>
      <c r="K457" s="32"/>
      <c r="L457" s="32"/>
      <c r="M457" s="32"/>
      <c r="N457" s="90"/>
      <c r="O457" s="51">
        <v>5.5</v>
      </c>
      <c r="P457" s="27">
        <f>IF(O457="H","I",IF(OR(O457="DC",O457="C",O457="V"),0,ROUND(SUMPRODUCT(G457:O457,$G$9:$O$9)/100,1)))</f>
        <v>5.4</v>
      </c>
      <c r="Q457" s="28" t="str">
        <f>IF(AND($P457&gt;=9,$P457&lt;=10),"A+","")&amp;IF(AND($P457&gt;=8.5,$P457&lt;=8.9),"A","")&amp;IF(AND($P457&gt;=8,$P457&lt;=8.4),"B+","")&amp;IF(AND($P457&gt;=7,$P457&lt;=7.9),"B","")&amp;IF(AND($P457&gt;=6.5,$P457&lt;=6.9),"C+","")&amp;IF(AND($P457&gt;=5.5,$P457&lt;=6.4),"C","")&amp;IF(AND($P457&gt;=5,$P457&lt;=5.4),"D+","")&amp;IF(AND($P457&gt;=4,$P457&lt;=4.9),"D","")&amp;IF(AND($P457&lt;4),"F","")</f>
        <v>D+</v>
      </c>
      <c r="R457" s="29" t="str">
        <f>IF($P457&lt;4,"Kém",IF(AND($P457&gt;=4,$P457&lt;=5.4),"Trung bình yếu",IF(AND($P457&gt;=5.5,$P457&lt;=6.9),"Trung bình",IF(AND($P457&gt;=7,$P457&lt;=8.4),"Khá",IF(AND($P457&gt;=8.5,$P457&lt;=10),"Giỏi","")))))</f>
        <v>Trung bình yếu</v>
      </c>
      <c r="S457" s="30" t="str">
        <f>IF(OR($G457=0,$H457=0,$I457=0,$J457=0),"Không đủ ĐKDT",IF(AND(O457=0,P457&gt;=4),"Không đạt",IF(O457="V", "Vắng", IF(O457="DC", "Đình chỉ thi",IF(O457="H", "Vắng có phép","")))))</f>
        <v/>
      </c>
      <c r="T457" s="31" t="str">
        <f t="array" ref="T457">IFERROR(VLOOKUP($C457&amp;$U457,CHOOSE({1,2},Data!$A$2:$A$5146&amp;Data!$B$2:$B$5146,Data!$C$2:$C$5146),2,0),"")</f>
        <v>102-A2</v>
      </c>
      <c r="U457" s="72" t="s">
        <v>3279</v>
      </c>
      <c r="V457" s="3" t="str">
        <f>IFERROR(LEFT($U457,LEN($U457)-3),"")</f>
        <v>ELE1319</v>
      </c>
      <c r="W457" s="3" t="str">
        <f>IFERROR(RIGHT($U457,2),"")</f>
        <v>06</v>
      </c>
      <c r="X457" s="53" t="str">
        <f>IF(S457="Không đủ ĐKDT","Học lại",IF(S457="Đình chỉ thi","Học lại",IF(AND(MID(F457,2,2)&lt;"12",S457="Vắng"),"Thi lại",IF(S457="Vắng có phép", "Thi lại",IF(AND((MID(F457,2,2)&lt;"12"),P457&lt;4.5),"Thi lại",IF(AND((MID(F457,2,2)&lt;"19"),P457&lt;4),"Học lại",IF(AND((MID(F457,2,2)&gt;"18"),P457&lt;4),"Thi lại",IF(AND(MID(F457,2,2)&gt;"18",O457=0),"Thi lại",IF(AND((MID(F457,2,2)&lt;"12"),O457=0),"Thi lại",IF(AND((MID(F457,2,2)&lt;"19"),(MID(F457,2,2)&gt;"11"),O457=0),"Học lại","Đạt"))))))))))</f>
        <v>Đạt</v>
      </c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</row>
    <row r="458" spans="1:39" ht="16.5" customHeight="1">
      <c r="A458" s="1">
        <v>449</v>
      </c>
      <c r="B458" s="21">
        <f>IF(LEN(C458=0),SUBTOTAL(3,$C$10:C458),"")</f>
        <v>449</v>
      </c>
      <c r="C458" s="22" t="s">
        <v>2689</v>
      </c>
      <c r="D458" s="23" t="s">
        <v>3839</v>
      </c>
      <c r="E458" s="24" t="s">
        <v>3406</v>
      </c>
      <c r="F458" s="22" t="s">
        <v>3407</v>
      </c>
      <c r="G458" s="25" t="s">
        <v>27</v>
      </c>
      <c r="H458" s="25">
        <v>6</v>
      </c>
      <c r="I458" s="25" t="s">
        <v>27</v>
      </c>
      <c r="J458" s="25">
        <v>9</v>
      </c>
      <c r="K458" s="32"/>
      <c r="L458" s="32"/>
      <c r="M458" s="32"/>
      <c r="N458" s="90"/>
      <c r="O458" s="51">
        <v>6</v>
      </c>
      <c r="P458" s="27">
        <f>IF(O458="H","I",IF(OR(O458="DC",O458="C",O458="V"),0,ROUND(SUMPRODUCT(G458:O458,$G$9:$O$9)/100,1)))</f>
        <v>6.3</v>
      </c>
      <c r="Q458" s="28" t="str">
        <f>IF(AND($P458&gt;=9,$P458&lt;=10),"A+","")&amp;IF(AND($P458&gt;=8.5,$P458&lt;=8.9),"A","")&amp;IF(AND($P458&gt;=8,$P458&lt;=8.4),"B+","")&amp;IF(AND($P458&gt;=7,$P458&lt;=7.9),"B","")&amp;IF(AND($P458&gt;=6.5,$P458&lt;=6.9),"C+","")&amp;IF(AND($P458&gt;=5.5,$P458&lt;=6.4),"C","")&amp;IF(AND($P458&gt;=5,$P458&lt;=5.4),"D+","")&amp;IF(AND($P458&gt;=4,$P458&lt;=4.9),"D","")&amp;IF(AND($P458&lt;4),"F","")</f>
        <v>C</v>
      </c>
      <c r="R458" s="29" t="str">
        <f>IF($P458&lt;4,"Kém",IF(AND($P458&gt;=4,$P458&lt;=5.4),"Trung bình yếu",IF(AND($P458&gt;=5.5,$P458&lt;=6.9),"Trung bình",IF(AND($P458&gt;=7,$P458&lt;=8.4),"Khá",IF(AND($P458&gt;=8.5,$P458&lt;=10),"Giỏi","")))))</f>
        <v>Trung bình</v>
      </c>
      <c r="S458" s="30" t="str">
        <f>IF(OR($G458=0,$H458=0,$I458=0,$J458=0),"Không đủ ĐKDT",IF(AND(O458=0,P458&gt;=4),"Không đạt",IF(O458="V", "Vắng", IF(O458="DC", "Đình chỉ thi",IF(O458="H", "Vắng có phép","")))))</f>
        <v/>
      </c>
      <c r="T458" s="31" t="str">
        <f t="array" ref="T458">IFERROR(VLOOKUP($C458&amp;$U458,CHOOSE({1,2},Data!$A$2:$A$5146&amp;Data!$B$2:$B$5146,Data!$C$2:$C$5146),2,0),"")</f>
        <v>102-A2</v>
      </c>
      <c r="U458" s="72" t="s">
        <v>3279</v>
      </c>
      <c r="V458" s="3" t="str">
        <f>IFERROR(LEFT($U458,LEN($U458)-3),"")</f>
        <v>ELE1319</v>
      </c>
      <c r="W458" s="3" t="str">
        <f>IFERROR(RIGHT($U458,2),"")</f>
        <v>06</v>
      </c>
      <c r="X458" s="53" t="str">
        <f>IF(S458="Không đủ ĐKDT","Học lại",IF(S458="Đình chỉ thi","Học lại",IF(AND(MID(F458,2,2)&lt;"12",S458="Vắng"),"Thi lại",IF(S458="Vắng có phép", "Thi lại",IF(AND((MID(F458,2,2)&lt;"12"),P458&lt;4.5),"Thi lại",IF(AND((MID(F458,2,2)&lt;"19"),P458&lt;4),"Học lại",IF(AND((MID(F458,2,2)&gt;"18"),P458&lt;4),"Thi lại",IF(AND(MID(F458,2,2)&gt;"18",O458=0),"Thi lại",IF(AND((MID(F458,2,2)&lt;"12"),O458=0),"Thi lại",IF(AND((MID(F458,2,2)&lt;"19"),(MID(F458,2,2)&gt;"11"),O458=0),"Học lại","Đạt"))))))))))</f>
        <v>Đạt</v>
      </c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</row>
    <row r="459" spans="1:39" ht="16.5" customHeight="1">
      <c r="A459" s="1">
        <v>450</v>
      </c>
      <c r="B459" s="21">
        <f>IF(LEN(C459=0),SUBTOTAL(3,$C$10:C459),"")</f>
        <v>450</v>
      </c>
      <c r="C459" s="22" t="s">
        <v>2175</v>
      </c>
      <c r="D459" s="23" t="s">
        <v>3565</v>
      </c>
      <c r="E459" s="24" t="s">
        <v>3507</v>
      </c>
      <c r="F459" s="22" t="s">
        <v>3384</v>
      </c>
      <c r="G459" s="25" t="s">
        <v>27</v>
      </c>
      <c r="H459" s="25">
        <v>2.5</v>
      </c>
      <c r="I459" s="25" t="s">
        <v>27</v>
      </c>
      <c r="J459" s="25">
        <v>7.5</v>
      </c>
      <c r="K459" s="32"/>
      <c r="L459" s="32"/>
      <c r="M459" s="32"/>
      <c r="N459" s="90"/>
      <c r="O459" s="51">
        <v>3</v>
      </c>
      <c r="P459" s="27">
        <f>IF(O459="H","I",IF(OR(O459="DC",O459="C",O459="V"),0,ROUND(SUMPRODUCT(G459:O459,$G$9:$O$9)/100,1)))</f>
        <v>3.4</v>
      </c>
      <c r="Q459" s="28" t="str">
        <f>IF(AND($P459&gt;=9,$P459&lt;=10),"A+","")&amp;IF(AND($P459&gt;=8.5,$P459&lt;=8.9),"A","")&amp;IF(AND($P459&gt;=8,$P459&lt;=8.4),"B+","")&amp;IF(AND($P459&gt;=7,$P459&lt;=7.9),"B","")&amp;IF(AND($P459&gt;=6.5,$P459&lt;=6.9),"C+","")&amp;IF(AND($P459&gt;=5.5,$P459&lt;=6.4),"C","")&amp;IF(AND($P459&gt;=5,$P459&lt;=5.4),"D+","")&amp;IF(AND($P459&gt;=4,$P459&lt;=4.9),"D","")&amp;IF(AND($P459&lt;4),"F","")</f>
        <v>F</v>
      </c>
      <c r="R459" s="29" t="str">
        <f>IF($P459&lt;4,"Kém",IF(AND($P459&gt;=4,$P459&lt;=5.4),"Trung bình yếu",IF(AND($P459&gt;=5.5,$P459&lt;=6.9),"Trung bình",IF(AND($P459&gt;=7,$P459&lt;=8.4),"Khá",IF(AND($P459&gt;=8.5,$P459&lt;=10),"Giỏi","")))))</f>
        <v>Kém</v>
      </c>
      <c r="S459" s="30" t="str">
        <f>IF(OR($G459=0,$H459=0,$I459=0,$J459=0),"Không đủ ĐKDT",IF(AND(O459=0,P459&gt;=4),"Không đạt",IF(O459="V", "Vắng", IF(O459="DC", "Đình chỉ thi",IF(O459="H", "Vắng có phép","")))))</f>
        <v/>
      </c>
      <c r="T459" s="31" t="str">
        <f t="array" ref="T459">IFERROR(VLOOKUP($C459&amp;$U459,CHOOSE({1,2},Data!$A$2:$A$5146&amp;Data!$B$2:$B$5146,Data!$C$2:$C$5146),2,0),"")</f>
        <v>102-A2</v>
      </c>
      <c r="U459" s="72" t="s">
        <v>3279</v>
      </c>
      <c r="V459" s="3" t="str">
        <f>IFERROR(LEFT($U459,LEN($U459)-3),"")</f>
        <v>ELE1319</v>
      </c>
      <c r="W459" s="3" t="str">
        <f>IFERROR(RIGHT($U459,2),"")</f>
        <v>06</v>
      </c>
      <c r="X459" s="53" t="str">
        <f>IF(S459="Không đủ ĐKDT","Học lại",IF(S459="Đình chỉ thi","Học lại",IF(AND(MID(F459,2,2)&lt;"12",S459="Vắng"),"Thi lại",IF(S459="Vắng có phép", "Thi lại",IF(AND((MID(F459,2,2)&lt;"12"),P459&lt;4.5),"Thi lại",IF(AND((MID(F459,2,2)&lt;"19"),P459&lt;4),"Học lại",IF(AND((MID(F459,2,2)&gt;"18"),P459&lt;4),"Thi lại",IF(AND(MID(F459,2,2)&gt;"18",O459=0),"Thi lại",IF(AND((MID(F459,2,2)&lt;"12"),O459=0),"Thi lại",IF(AND((MID(F459,2,2)&lt;"19"),(MID(F459,2,2)&gt;"11"),O459=0),"Học lại","Đạt"))))))))))</f>
        <v>Học lại</v>
      </c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</row>
    <row r="460" spans="1:39" ht="16.5" customHeight="1">
      <c r="A460" s="1">
        <v>451</v>
      </c>
      <c r="B460" s="21">
        <f>IF(LEN(C460=0),SUBTOTAL(3,$C$10:C460),"")</f>
        <v>451</v>
      </c>
      <c r="C460" s="22" t="s">
        <v>2290</v>
      </c>
      <c r="D460" s="23" t="s">
        <v>3617</v>
      </c>
      <c r="E460" s="24" t="s">
        <v>3507</v>
      </c>
      <c r="F460" s="22" t="s">
        <v>3407</v>
      </c>
      <c r="G460" s="25" t="s">
        <v>27</v>
      </c>
      <c r="H460" s="25">
        <v>4.5</v>
      </c>
      <c r="I460" s="25" t="s">
        <v>27</v>
      </c>
      <c r="J460" s="25">
        <v>8.5</v>
      </c>
      <c r="K460" s="32"/>
      <c r="L460" s="32"/>
      <c r="M460" s="32"/>
      <c r="N460" s="90"/>
      <c r="O460" s="51">
        <v>6</v>
      </c>
      <c r="P460" s="27">
        <f>IF(O460="H","I",IF(OR(O460="DC",O460="C",O460="V"),0,ROUND(SUMPRODUCT(G460:O460,$G$9:$O$9)/100,1)))</f>
        <v>6</v>
      </c>
      <c r="Q460" s="28" t="str">
        <f>IF(AND($P460&gt;=9,$P460&lt;=10),"A+","")&amp;IF(AND($P460&gt;=8.5,$P460&lt;=8.9),"A","")&amp;IF(AND($P460&gt;=8,$P460&lt;=8.4),"B+","")&amp;IF(AND($P460&gt;=7,$P460&lt;=7.9),"B","")&amp;IF(AND($P460&gt;=6.5,$P460&lt;=6.9),"C+","")&amp;IF(AND($P460&gt;=5.5,$P460&lt;=6.4),"C","")&amp;IF(AND($P460&gt;=5,$P460&lt;=5.4),"D+","")&amp;IF(AND($P460&gt;=4,$P460&lt;=4.9),"D","")&amp;IF(AND($P460&lt;4),"F","")</f>
        <v>C</v>
      </c>
      <c r="R460" s="29" t="str">
        <f>IF($P460&lt;4,"Kém",IF(AND($P460&gt;=4,$P460&lt;=5.4),"Trung bình yếu",IF(AND($P460&gt;=5.5,$P460&lt;=6.9),"Trung bình",IF(AND($P460&gt;=7,$P460&lt;=8.4),"Khá",IF(AND($P460&gt;=8.5,$P460&lt;=10),"Giỏi","")))))</f>
        <v>Trung bình</v>
      </c>
      <c r="S460" s="30" t="str">
        <f>IF(OR($G460=0,$H460=0,$I460=0,$J460=0),"Không đủ ĐKDT",IF(AND(O460=0,P460&gt;=4),"Không đạt",IF(O460="V", "Vắng", IF(O460="DC", "Đình chỉ thi",IF(O460="H", "Vắng có phép","")))))</f>
        <v/>
      </c>
      <c r="T460" s="31" t="str">
        <f t="array" ref="T460">IFERROR(VLOOKUP($C460&amp;$U460,CHOOSE({1,2},Data!$A$2:$A$5146&amp;Data!$B$2:$B$5146,Data!$C$2:$C$5146),2,0),"")</f>
        <v>102-A2</v>
      </c>
      <c r="U460" s="72" t="s">
        <v>3279</v>
      </c>
      <c r="V460" s="3" t="str">
        <f>IFERROR(LEFT($U460,LEN($U460)-3),"")</f>
        <v>ELE1319</v>
      </c>
      <c r="W460" s="3" t="str">
        <f>IFERROR(RIGHT($U460,2),"")</f>
        <v>06</v>
      </c>
      <c r="X460" s="53" t="str">
        <f>IF(S460="Không đủ ĐKDT","Học lại",IF(S460="Đình chỉ thi","Học lại",IF(AND(MID(F460,2,2)&lt;"12",S460="Vắng"),"Thi lại",IF(S460="Vắng có phép", "Thi lại",IF(AND((MID(F460,2,2)&lt;"12"),P460&lt;4.5),"Thi lại",IF(AND((MID(F460,2,2)&lt;"19"),P460&lt;4),"Học lại",IF(AND((MID(F460,2,2)&gt;"18"),P460&lt;4),"Thi lại",IF(AND(MID(F460,2,2)&gt;"18",O460=0),"Thi lại",IF(AND((MID(F460,2,2)&lt;"12"),O460=0),"Thi lại",IF(AND((MID(F460,2,2)&lt;"19"),(MID(F460,2,2)&gt;"11"),O460=0),"Học lại","Đạt"))))))))))</f>
        <v>Đạt</v>
      </c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</row>
    <row r="461" spans="1:39" ht="16.5" customHeight="1">
      <c r="A461" s="1">
        <v>452</v>
      </c>
      <c r="B461" s="21">
        <f>IF(LEN(C461=0),SUBTOTAL(3,$C$10:C461),"")</f>
        <v>452</v>
      </c>
      <c r="C461" s="22" t="s">
        <v>2693</v>
      </c>
      <c r="D461" s="23" t="s">
        <v>3840</v>
      </c>
      <c r="E461" s="24" t="s">
        <v>3514</v>
      </c>
      <c r="F461" s="22" t="s">
        <v>3407</v>
      </c>
      <c r="G461" s="25" t="s">
        <v>27</v>
      </c>
      <c r="H461" s="25">
        <v>6.5</v>
      </c>
      <c r="I461" s="25" t="s">
        <v>27</v>
      </c>
      <c r="J461" s="25">
        <v>9</v>
      </c>
      <c r="K461" s="32"/>
      <c r="L461" s="32"/>
      <c r="M461" s="32"/>
      <c r="N461" s="90"/>
      <c r="O461" s="51">
        <v>7</v>
      </c>
      <c r="P461" s="27">
        <f>IF(O461="H","I",IF(OR(O461="DC",O461="C",O461="V"),0,ROUND(SUMPRODUCT(G461:O461,$G$9:$O$9)/100,1)))</f>
        <v>7.1</v>
      </c>
      <c r="Q461" s="28" t="str">
        <f>IF(AND($P461&gt;=9,$P461&lt;=10),"A+","")&amp;IF(AND($P461&gt;=8.5,$P461&lt;=8.9),"A","")&amp;IF(AND($P461&gt;=8,$P461&lt;=8.4),"B+","")&amp;IF(AND($P461&gt;=7,$P461&lt;=7.9),"B","")&amp;IF(AND($P461&gt;=6.5,$P461&lt;=6.9),"C+","")&amp;IF(AND($P461&gt;=5.5,$P461&lt;=6.4),"C","")&amp;IF(AND($P461&gt;=5,$P461&lt;=5.4),"D+","")&amp;IF(AND($P461&gt;=4,$P461&lt;=4.9),"D","")&amp;IF(AND($P461&lt;4),"F","")</f>
        <v>B</v>
      </c>
      <c r="R461" s="29" t="str">
        <f>IF($P461&lt;4,"Kém",IF(AND($P461&gt;=4,$P461&lt;=5.4),"Trung bình yếu",IF(AND($P461&gt;=5.5,$P461&lt;=6.9),"Trung bình",IF(AND($P461&gt;=7,$P461&lt;=8.4),"Khá",IF(AND($P461&gt;=8.5,$P461&lt;=10),"Giỏi","")))))</f>
        <v>Khá</v>
      </c>
      <c r="S461" s="30" t="str">
        <f>IF(OR($G461=0,$H461=0,$I461=0,$J461=0),"Không đủ ĐKDT",IF(AND(O461=0,P461&gt;=4),"Không đạt",IF(O461="V", "Vắng", IF(O461="DC", "Đình chỉ thi",IF(O461="H", "Vắng có phép","")))))</f>
        <v/>
      </c>
      <c r="T461" s="31" t="str">
        <f t="array" ref="T461">IFERROR(VLOOKUP($C461&amp;$U461,CHOOSE({1,2},Data!$A$2:$A$5146&amp;Data!$B$2:$B$5146,Data!$C$2:$C$5146),2,0),"")</f>
        <v>102-A2</v>
      </c>
      <c r="U461" s="72" t="s">
        <v>3279</v>
      </c>
      <c r="V461" s="3" t="str">
        <f>IFERROR(LEFT($U461,LEN($U461)-3),"")</f>
        <v>ELE1319</v>
      </c>
      <c r="W461" s="3" t="str">
        <f>IFERROR(RIGHT($U461,2),"")</f>
        <v>06</v>
      </c>
      <c r="X461" s="53" t="str">
        <f>IF(S461="Không đủ ĐKDT","Học lại",IF(S461="Đình chỉ thi","Học lại",IF(AND(MID(F461,2,2)&lt;"12",S461="Vắng"),"Thi lại",IF(S461="Vắng có phép", "Thi lại",IF(AND((MID(F461,2,2)&lt;"12"),P461&lt;4.5),"Thi lại",IF(AND((MID(F461,2,2)&lt;"19"),P461&lt;4),"Học lại",IF(AND((MID(F461,2,2)&gt;"18"),P461&lt;4),"Thi lại",IF(AND(MID(F461,2,2)&gt;"18",O461=0),"Thi lại",IF(AND((MID(F461,2,2)&lt;"12"),O461=0),"Thi lại",IF(AND((MID(F461,2,2)&lt;"19"),(MID(F461,2,2)&gt;"11"),O461=0),"Học lại","Đạt"))))))))))</f>
        <v>Đạt</v>
      </c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</row>
    <row r="462" spans="1:39" ht="16.5" customHeight="1">
      <c r="A462" s="1">
        <v>453</v>
      </c>
      <c r="B462" s="21">
        <f>IF(LEN(C462=0),SUBTOTAL(3,$C$10:C462),"")</f>
        <v>453</v>
      </c>
      <c r="C462" s="22" t="s">
        <v>2433</v>
      </c>
      <c r="D462" s="23" t="s">
        <v>3382</v>
      </c>
      <c r="E462" s="24" t="s">
        <v>3841</v>
      </c>
      <c r="F462" s="22" t="s">
        <v>3842</v>
      </c>
      <c r="G462" s="25" t="s">
        <v>27</v>
      </c>
      <c r="H462" s="25">
        <v>5.5</v>
      </c>
      <c r="I462" s="25" t="s">
        <v>27</v>
      </c>
      <c r="J462" s="25">
        <v>9</v>
      </c>
      <c r="K462" s="32"/>
      <c r="L462" s="32"/>
      <c r="M462" s="32"/>
      <c r="N462" s="90"/>
      <c r="O462" s="51">
        <v>3</v>
      </c>
      <c r="P462" s="27">
        <f>IF(O462="H","I",IF(OR(O462="DC",O462="C",O462="V"),0,ROUND(SUMPRODUCT(G462:O462,$G$9:$O$9)/100,1)))</f>
        <v>4.0999999999999996</v>
      </c>
      <c r="Q462" s="28" t="str">
        <f>IF(AND($P462&gt;=9,$P462&lt;=10),"A+","")&amp;IF(AND($P462&gt;=8.5,$P462&lt;=8.9),"A","")&amp;IF(AND($P462&gt;=8,$P462&lt;=8.4),"B+","")&amp;IF(AND($P462&gt;=7,$P462&lt;=7.9),"B","")&amp;IF(AND($P462&gt;=6.5,$P462&lt;=6.9),"C+","")&amp;IF(AND($P462&gt;=5.5,$P462&lt;=6.4),"C","")&amp;IF(AND($P462&gt;=5,$P462&lt;=5.4),"D+","")&amp;IF(AND($P462&gt;=4,$P462&lt;=4.9),"D","")&amp;IF(AND($P462&lt;4),"F","")</f>
        <v>D</v>
      </c>
      <c r="R462" s="29" t="str">
        <f>IF($P462&lt;4,"Kém",IF(AND($P462&gt;=4,$P462&lt;=5.4),"Trung bình yếu",IF(AND($P462&gt;=5.5,$P462&lt;=6.9),"Trung bình",IF(AND($P462&gt;=7,$P462&lt;=8.4),"Khá",IF(AND($P462&gt;=8.5,$P462&lt;=10),"Giỏi","")))))</f>
        <v>Trung bình yếu</v>
      </c>
      <c r="S462" s="30" t="str">
        <f>IF(OR($G462=0,$H462=0,$I462=0,$J462=0),"Không đủ ĐKDT",IF(AND(O462=0,P462&gt;=4),"Không đạt",IF(O462="V", "Vắng", IF(O462="DC", "Đình chỉ thi",IF(O462="H", "Vắng có phép","")))))</f>
        <v/>
      </c>
      <c r="T462" s="31" t="str">
        <f t="array" ref="T462">IFERROR(VLOOKUP($C462&amp;$U462,CHOOSE({1,2},Data!$A$2:$A$5146&amp;Data!$B$2:$B$5146,Data!$C$2:$C$5146),2,0),"")</f>
        <v>102-A2</v>
      </c>
      <c r="U462" s="72" t="s">
        <v>3279</v>
      </c>
      <c r="V462" s="3" t="str">
        <f>IFERROR(LEFT($U462,LEN($U462)-3),"")</f>
        <v>ELE1319</v>
      </c>
      <c r="W462" s="3" t="str">
        <f>IFERROR(RIGHT($U462,2),"")</f>
        <v>06</v>
      </c>
      <c r="X462" s="53" t="str">
        <f>IF(S462="Không đủ ĐKDT","Học lại",IF(S462="Đình chỉ thi","Học lại",IF(AND(MID(F462,2,2)&lt;"12",S462="Vắng"),"Thi lại",IF(S462="Vắng có phép", "Thi lại",IF(AND((MID(F462,2,2)&lt;"12"),P462&lt;4.5),"Thi lại",IF(AND((MID(F462,2,2)&lt;"19"),P462&lt;4),"Học lại",IF(AND((MID(F462,2,2)&gt;"18"),P462&lt;4),"Thi lại",IF(AND(MID(F462,2,2)&gt;"18",O462=0),"Thi lại",IF(AND((MID(F462,2,2)&lt;"12"),O462=0),"Thi lại",IF(AND((MID(F462,2,2)&lt;"19"),(MID(F462,2,2)&gt;"11"),O462=0),"Học lại","Đạt"))))))))))</f>
        <v>Đạt</v>
      </c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</row>
    <row r="463" spans="1:39" ht="16.5" customHeight="1">
      <c r="A463" s="1">
        <v>454</v>
      </c>
      <c r="B463" s="21">
        <f>IF(LEN(C463=0),SUBTOTAL(3,$C$10:C463),"")</f>
        <v>454</v>
      </c>
      <c r="C463" s="22" t="s">
        <v>2625</v>
      </c>
      <c r="D463" s="23" t="s">
        <v>3429</v>
      </c>
      <c r="E463" s="24" t="s">
        <v>3624</v>
      </c>
      <c r="F463" s="22" t="s">
        <v>3384</v>
      </c>
      <c r="G463" s="25" t="s">
        <v>27</v>
      </c>
      <c r="H463" s="25">
        <v>4.5</v>
      </c>
      <c r="I463" s="25" t="s">
        <v>27</v>
      </c>
      <c r="J463" s="25">
        <v>8.5</v>
      </c>
      <c r="K463" s="32"/>
      <c r="L463" s="32"/>
      <c r="M463" s="32"/>
      <c r="N463" s="90"/>
      <c r="O463" s="51">
        <v>9</v>
      </c>
      <c r="P463" s="27">
        <f>IF(O463="H","I",IF(OR(O463="DC",O463="C",O463="V"),0,ROUND(SUMPRODUCT(G463:O463,$G$9:$O$9)/100,1)))</f>
        <v>8.1</v>
      </c>
      <c r="Q463" s="28" t="str">
        <f>IF(AND($P463&gt;=9,$P463&lt;=10),"A+","")&amp;IF(AND($P463&gt;=8.5,$P463&lt;=8.9),"A","")&amp;IF(AND($P463&gt;=8,$P463&lt;=8.4),"B+","")&amp;IF(AND($P463&gt;=7,$P463&lt;=7.9),"B","")&amp;IF(AND($P463&gt;=6.5,$P463&lt;=6.9),"C+","")&amp;IF(AND($P463&gt;=5.5,$P463&lt;=6.4),"C","")&amp;IF(AND($P463&gt;=5,$P463&lt;=5.4),"D+","")&amp;IF(AND($P463&gt;=4,$P463&lt;=4.9),"D","")&amp;IF(AND($P463&lt;4),"F","")</f>
        <v>B+</v>
      </c>
      <c r="R463" s="29" t="str">
        <f>IF($P463&lt;4,"Kém",IF(AND($P463&gt;=4,$P463&lt;=5.4),"Trung bình yếu",IF(AND($P463&gt;=5.5,$P463&lt;=6.9),"Trung bình",IF(AND($P463&gt;=7,$P463&lt;=8.4),"Khá",IF(AND($P463&gt;=8.5,$P463&lt;=10),"Giỏi","")))))</f>
        <v>Khá</v>
      </c>
      <c r="S463" s="30" t="str">
        <f>IF(OR($G463=0,$H463=0,$I463=0,$J463=0),"Không đủ ĐKDT",IF(AND(O463=0,P463&gt;=4),"Không đạt",IF(O463="V", "Vắng", IF(O463="DC", "Đình chỉ thi",IF(O463="H", "Vắng có phép","")))))</f>
        <v/>
      </c>
      <c r="T463" s="31" t="str">
        <f t="array" ref="T463">IFERROR(VLOOKUP($C463&amp;$U463,CHOOSE({1,2},Data!$A$2:$A$5146&amp;Data!$B$2:$B$5146,Data!$C$2:$C$5146),2,0),"")</f>
        <v>505-A2</v>
      </c>
      <c r="U463" s="72" t="s">
        <v>3279</v>
      </c>
      <c r="V463" s="3" t="str">
        <f>IFERROR(LEFT($U463,LEN($U463)-3),"")</f>
        <v>ELE1319</v>
      </c>
      <c r="W463" s="3" t="str">
        <f>IFERROR(RIGHT($U463,2),"")</f>
        <v>06</v>
      </c>
      <c r="X463" s="53" t="str">
        <f>IF(S463="Không đủ ĐKDT","Học lại",IF(S463="Đình chỉ thi","Học lại",IF(AND(MID(F463,2,2)&lt;"12",S463="Vắng"),"Thi lại",IF(S463="Vắng có phép", "Thi lại",IF(AND((MID(F463,2,2)&lt;"12"),P463&lt;4.5),"Thi lại",IF(AND((MID(F463,2,2)&lt;"19"),P463&lt;4),"Học lại",IF(AND((MID(F463,2,2)&gt;"18"),P463&lt;4),"Thi lại",IF(AND(MID(F463,2,2)&gt;"18",O463=0),"Thi lại",IF(AND((MID(F463,2,2)&lt;"12"),O463=0),"Thi lại",IF(AND((MID(F463,2,2)&lt;"19"),(MID(F463,2,2)&gt;"11"),O463=0),"Học lại","Đạt"))))))))))</f>
        <v>Đạt</v>
      </c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</row>
    <row r="464" spans="1:39" ht="16.5" customHeight="1">
      <c r="A464" s="1">
        <v>455</v>
      </c>
      <c r="B464" s="21">
        <f>IF(LEN(C464=0),SUBTOTAL(3,$C$10:C464),"")</f>
        <v>455</v>
      </c>
      <c r="C464" s="22" t="s">
        <v>430</v>
      </c>
      <c r="D464" s="23" t="s">
        <v>3561</v>
      </c>
      <c r="E464" s="24" t="s">
        <v>3685</v>
      </c>
      <c r="F464" s="22" t="s">
        <v>3455</v>
      </c>
      <c r="G464" s="25" t="s">
        <v>27</v>
      </c>
      <c r="H464" s="25">
        <v>7</v>
      </c>
      <c r="I464" s="25" t="s">
        <v>27</v>
      </c>
      <c r="J464" s="25">
        <v>9.5</v>
      </c>
      <c r="K464" s="32"/>
      <c r="L464" s="32"/>
      <c r="M464" s="32"/>
      <c r="N464" s="90"/>
      <c r="O464" s="51">
        <v>2.5</v>
      </c>
      <c r="P464" s="27">
        <f>IF(O464="H","I",IF(OR(O464="DC",O464="C",O464="V"),0,ROUND(SUMPRODUCT(G464:O464,$G$9:$O$9)/100,1)))</f>
        <v>4.0999999999999996</v>
      </c>
      <c r="Q464" s="28" t="str">
        <f>IF(AND($P464&gt;=9,$P464&lt;=10),"A+","")&amp;IF(AND($P464&gt;=8.5,$P464&lt;=8.9),"A","")&amp;IF(AND($P464&gt;=8,$P464&lt;=8.4),"B+","")&amp;IF(AND($P464&gt;=7,$P464&lt;=7.9),"B","")&amp;IF(AND($P464&gt;=6.5,$P464&lt;=6.9),"C+","")&amp;IF(AND($P464&gt;=5.5,$P464&lt;=6.4),"C","")&amp;IF(AND($P464&gt;=5,$P464&lt;=5.4),"D+","")&amp;IF(AND($P464&gt;=4,$P464&lt;=4.9),"D","")&amp;IF(AND($P464&lt;4),"F","")</f>
        <v>D</v>
      </c>
      <c r="R464" s="29" t="str">
        <f>IF($P464&lt;4,"Kém",IF(AND($P464&gt;=4,$P464&lt;=5.4),"Trung bình yếu",IF(AND($P464&gt;=5.5,$P464&lt;=6.9),"Trung bình",IF(AND($P464&gt;=7,$P464&lt;=8.4),"Khá",IF(AND($P464&gt;=8.5,$P464&lt;=10),"Giỏi","")))))</f>
        <v>Trung bình yếu</v>
      </c>
      <c r="S464" s="30" t="str">
        <f>IF(OR($G464=0,$H464=0,$I464=0,$J464=0),"Không đủ ĐKDT",IF(AND(O464=0,P464&gt;=4),"Không đạt",IF(O464="V", "Vắng", IF(O464="DC", "Đình chỉ thi",IF(O464="H", "Vắng có phép","")))))</f>
        <v/>
      </c>
      <c r="T464" s="31" t="str">
        <f t="array" ref="T464">IFERROR(VLOOKUP($C464&amp;$U464,CHOOSE({1,2},Data!$A$2:$A$5146&amp;Data!$B$2:$B$5146,Data!$C$2:$C$5146),2,0),"")</f>
        <v>505-A2</v>
      </c>
      <c r="U464" s="72" t="s">
        <v>3279</v>
      </c>
      <c r="V464" s="3" t="str">
        <f>IFERROR(LEFT($U464,LEN($U464)-3),"")</f>
        <v>ELE1319</v>
      </c>
      <c r="W464" s="3" t="str">
        <f>IFERROR(RIGHT($U464,2),"")</f>
        <v>06</v>
      </c>
      <c r="X464" s="53" t="str">
        <f>IF(S464="Không đủ ĐKDT","Học lại",IF(S464="Đình chỉ thi","Học lại",IF(AND(MID(F464,2,2)&lt;"12",S464="Vắng"),"Thi lại",IF(S464="Vắng có phép", "Thi lại",IF(AND((MID(F464,2,2)&lt;"12"),P464&lt;4.5),"Thi lại",IF(AND((MID(F464,2,2)&lt;"19"),P464&lt;4),"Học lại",IF(AND((MID(F464,2,2)&gt;"18"),P464&lt;4),"Thi lại",IF(AND(MID(F464,2,2)&gt;"18",O464=0),"Thi lại",IF(AND((MID(F464,2,2)&lt;"12"),O464=0),"Thi lại",IF(AND((MID(F464,2,2)&lt;"19"),(MID(F464,2,2)&gt;"11"),O464=0),"Học lại","Đạt"))))))))))</f>
        <v>Đạt</v>
      </c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</row>
    <row r="465" spans="1:39" ht="16.5" customHeight="1">
      <c r="A465" s="1">
        <v>456</v>
      </c>
      <c r="B465" s="21">
        <f>IF(LEN(C465=0),SUBTOTAL(3,$C$10:C465),"")</f>
        <v>456</v>
      </c>
      <c r="C465" s="22" t="s">
        <v>160</v>
      </c>
      <c r="D465" s="23" t="s">
        <v>3843</v>
      </c>
      <c r="E465" s="24" t="s">
        <v>3420</v>
      </c>
      <c r="F465" s="22" t="s">
        <v>3436</v>
      </c>
      <c r="G465" s="25" t="s">
        <v>27</v>
      </c>
      <c r="H465" s="25">
        <v>10</v>
      </c>
      <c r="I465" s="25" t="s">
        <v>27</v>
      </c>
      <c r="J465" s="25">
        <v>10</v>
      </c>
      <c r="K465" s="32"/>
      <c r="L465" s="32"/>
      <c r="M465" s="32"/>
      <c r="N465" s="90"/>
      <c r="O465" s="51">
        <v>3.5</v>
      </c>
      <c r="P465" s="27">
        <f>IF(O465="H","I",IF(OR(O465="DC",O465="C",O465="V"),0,ROUND(SUMPRODUCT(G465:O465,$G$9:$O$9)/100,1)))</f>
        <v>5.5</v>
      </c>
      <c r="Q465" s="28" t="str">
        <f>IF(AND($P465&gt;=9,$P465&lt;=10),"A+","")&amp;IF(AND($P465&gt;=8.5,$P465&lt;=8.9),"A","")&amp;IF(AND($P465&gt;=8,$P465&lt;=8.4),"B+","")&amp;IF(AND($P465&gt;=7,$P465&lt;=7.9),"B","")&amp;IF(AND($P465&gt;=6.5,$P465&lt;=6.9),"C+","")&amp;IF(AND($P465&gt;=5.5,$P465&lt;=6.4),"C","")&amp;IF(AND($P465&gt;=5,$P465&lt;=5.4),"D+","")&amp;IF(AND($P465&gt;=4,$P465&lt;=4.9),"D","")&amp;IF(AND($P465&lt;4),"F","")</f>
        <v>C</v>
      </c>
      <c r="R465" s="29" t="str">
        <f>IF($P465&lt;4,"Kém",IF(AND($P465&gt;=4,$P465&lt;=5.4),"Trung bình yếu",IF(AND($P465&gt;=5.5,$P465&lt;=6.9),"Trung bình",IF(AND($P465&gt;=7,$P465&lt;=8.4),"Khá",IF(AND($P465&gt;=8.5,$P465&lt;=10),"Giỏi","")))))</f>
        <v>Trung bình</v>
      </c>
      <c r="S465" s="30" t="str">
        <f>IF(OR($G465=0,$H465=0,$I465=0,$J465=0),"Không đủ ĐKDT",IF(AND(O465=0,P465&gt;=4),"Không đạt",IF(O465="V", "Vắng", IF(O465="DC", "Đình chỉ thi",IF(O465="H", "Vắng có phép","")))))</f>
        <v/>
      </c>
      <c r="T465" s="31" t="str">
        <f t="array" ref="T465">IFERROR(VLOOKUP($C465&amp;$U465,CHOOSE({1,2},Data!$A$2:$A$5146&amp;Data!$B$2:$B$5146,Data!$C$2:$C$5146),2,0),"")</f>
        <v>505-A2</v>
      </c>
      <c r="U465" s="72" t="s">
        <v>3279</v>
      </c>
      <c r="V465" s="3" t="str">
        <f>IFERROR(LEFT($U465,LEN($U465)-3),"")</f>
        <v>ELE1319</v>
      </c>
      <c r="W465" s="3" t="str">
        <f>IFERROR(RIGHT($U465,2),"")</f>
        <v>06</v>
      </c>
      <c r="X465" s="53" t="str">
        <f>IF(S465="Không đủ ĐKDT","Học lại",IF(S465="Đình chỉ thi","Học lại",IF(AND(MID(F465,2,2)&lt;"12",S465="Vắng"),"Thi lại",IF(S465="Vắng có phép", "Thi lại",IF(AND((MID(F465,2,2)&lt;"12"),P465&lt;4.5),"Thi lại",IF(AND((MID(F465,2,2)&lt;"19"),P465&lt;4),"Học lại",IF(AND((MID(F465,2,2)&gt;"18"),P465&lt;4),"Thi lại",IF(AND(MID(F465,2,2)&gt;"18",O465=0),"Thi lại",IF(AND((MID(F465,2,2)&lt;"12"),O465=0),"Thi lại",IF(AND((MID(F465,2,2)&lt;"19"),(MID(F465,2,2)&gt;"11"),O465=0),"Học lại","Đạt"))))))))))</f>
        <v>Đạt</v>
      </c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</row>
    <row r="466" spans="1:39" ht="16.5" customHeight="1">
      <c r="A466" s="1">
        <v>457</v>
      </c>
      <c r="B466" s="21">
        <f>IF(LEN(C466=0),SUBTOTAL(3,$C$10:C466),"")</f>
        <v>457</v>
      </c>
      <c r="C466" s="22" t="s">
        <v>2176</v>
      </c>
      <c r="D466" s="23" t="s">
        <v>3617</v>
      </c>
      <c r="E466" s="24" t="s">
        <v>3427</v>
      </c>
      <c r="F466" s="22" t="s">
        <v>3381</v>
      </c>
      <c r="G466" s="25" t="s">
        <v>27</v>
      </c>
      <c r="H466" s="25">
        <v>4</v>
      </c>
      <c r="I466" s="25" t="s">
        <v>27</v>
      </c>
      <c r="J466" s="25">
        <v>8</v>
      </c>
      <c r="K466" s="32"/>
      <c r="L466" s="32"/>
      <c r="M466" s="32"/>
      <c r="N466" s="90"/>
      <c r="O466" s="51">
        <v>6</v>
      </c>
      <c r="P466" s="27">
        <f>IF(O466="H","I",IF(OR(O466="DC",O466="C",O466="V"),0,ROUND(SUMPRODUCT(G466:O466,$G$9:$O$9)/100,1)))</f>
        <v>5.8</v>
      </c>
      <c r="Q466" s="28" t="str">
        <f>IF(AND($P466&gt;=9,$P466&lt;=10),"A+","")&amp;IF(AND($P466&gt;=8.5,$P466&lt;=8.9),"A","")&amp;IF(AND($P466&gt;=8,$P466&lt;=8.4),"B+","")&amp;IF(AND($P466&gt;=7,$P466&lt;=7.9),"B","")&amp;IF(AND($P466&gt;=6.5,$P466&lt;=6.9),"C+","")&amp;IF(AND($P466&gt;=5.5,$P466&lt;=6.4),"C","")&amp;IF(AND($P466&gt;=5,$P466&lt;=5.4),"D+","")&amp;IF(AND($P466&gt;=4,$P466&lt;=4.9),"D","")&amp;IF(AND($P466&lt;4),"F","")</f>
        <v>C</v>
      </c>
      <c r="R466" s="29" t="str">
        <f>IF($P466&lt;4,"Kém",IF(AND($P466&gt;=4,$P466&lt;=5.4),"Trung bình yếu",IF(AND($P466&gt;=5.5,$P466&lt;=6.9),"Trung bình",IF(AND($P466&gt;=7,$P466&lt;=8.4),"Khá",IF(AND($P466&gt;=8.5,$P466&lt;=10),"Giỏi","")))))</f>
        <v>Trung bình</v>
      </c>
      <c r="S466" s="30" t="str">
        <f>IF(OR($G466=0,$H466=0,$I466=0,$J466=0),"Không đủ ĐKDT",IF(AND(O466=0,P466&gt;=4),"Không đạt",IF(O466="V", "Vắng", IF(O466="DC", "Đình chỉ thi",IF(O466="H", "Vắng có phép","")))))</f>
        <v/>
      </c>
      <c r="T466" s="31" t="str">
        <f t="array" ref="T466">IFERROR(VLOOKUP($C466&amp;$U466,CHOOSE({1,2},Data!$A$2:$A$5146&amp;Data!$B$2:$B$5146,Data!$C$2:$C$5146),2,0),"")</f>
        <v>505-A2</v>
      </c>
      <c r="U466" s="72" t="s">
        <v>3279</v>
      </c>
      <c r="V466" s="3" t="str">
        <f>IFERROR(LEFT($U466,LEN($U466)-3),"")</f>
        <v>ELE1319</v>
      </c>
      <c r="W466" s="3" t="str">
        <f>IFERROR(RIGHT($U466,2),"")</f>
        <v>06</v>
      </c>
      <c r="X466" s="53" t="str">
        <f>IF(S466="Không đủ ĐKDT","Học lại",IF(S466="Đình chỉ thi","Học lại",IF(AND(MID(F466,2,2)&lt;"12",S466="Vắng"),"Thi lại",IF(S466="Vắng có phép", "Thi lại",IF(AND((MID(F466,2,2)&lt;"12"),P466&lt;4.5),"Thi lại",IF(AND((MID(F466,2,2)&lt;"19"),P466&lt;4),"Học lại",IF(AND((MID(F466,2,2)&gt;"18"),P466&lt;4),"Thi lại",IF(AND(MID(F466,2,2)&gt;"18",O466=0),"Thi lại",IF(AND((MID(F466,2,2)&lt;"12"),O466=0),"Thi lại",IF(AND((MID(F466,2,2)&lt;"19"),(MID(F466,2,2)&gt;"11"),O466=0),"Học lại","Đạt"))))))))))</f>
        <v>Đạt</v>
      </c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</row>
    <row r="467" spans="1:39" ht="16.5" customHeight="1">
      <c r="A467" s="1">
        <v>458</v>
      </c>
      <c r="B467" s="21">
        <f>IF(LEN(C467=0),SUBTOTAL(3,$C$10:C467),"")</f>
        <v>458</v>
      </c>
      <c r="C467" s="22" t="s">
        <v>2292</v>
      </c>
      <c r="D467" s="23" t="s">
        <v>3844</v>
      </c>
      <c r="E467" s="24" t="s">
        <v>3427</v>
      </c>
      <c r="F467" s="22" t="s">
        <v>3407</v>
      </c>
      <c r="G467" s="25" t="s">
        <v>27</v>
      </c>
      <c r="H467" s="25">
        <v>4.5</v>
      </c>
      <c r="I467" s="25" t="s">
        <v>27</v>
      </c>
      <c r="J467" s="25">
        <v>8.5</v>
      </c>
      <c r="K467" s="32"/>
      <c r="L467" s="32"/>
      <c r="M467" s="32"/>
      <c r="N467" s="90"/>
      <c r="O467" s="51">
        <v>6.5</v>
      </c>
      <c r="P467" s="27">
        <f>IF(O467="H","I",IF(OR(O467="DC",O467="C",O467="V"),0,ROUND(SUMPRODUCT(G467:O467,$G$9:$O$9)/100,1)))</f>
        <v>6.3</v>
      </c>
      <c r="Q467" s="28" t="str">
        <f>IF(AND($P467&gt;=9,$P467&lt;=10),"A+","")&amp;IF(AND($P467&gt;=8.5,$P467&lt;=8.9),"A","")&amp;IF(AND($P467&gt;=8,$P467&lt;=8.4),"B+","")&amp;IF(AND($P467&gt;=7,$P467&lt;=7.9),"B","")&amp;IF(AND($P467&gt;=6.5,$P467&lt;=6.9),"C+","")&amp;IF(AND($P467&gt;=5.5,$P467&lt;=6.4),"C","")&amp;IF(AND($P467&gt;=5,$P467&lt;=5.4),"D+","")&amp;IF(AND($P467&gt;=4,$P467&lt;=4.9),"D","")&amp;IF(AND($P467&lt;4),"F","")</f>
        <v>C</v>
      </c>
      <c r="R467" s="29" t="str">
        <f>IF($P467&lt;4,"Kém",IF(AND($P467&gt;=4,$P467&lt;=5.4),"Trung bình yếu",IF(AND($P467&gt;=5.5,$P467&lt;=6.9),"Trung bình",IF(AND($P467&gt;=7,$P467&lt;=8.4),"Khá",IF(AND($P467&gt;=8.5,$P467&lt;=10),"Giỏi","")))))</f>
        <v>Trung bình</v>
      </c>
      <c r="S467" s="30" t="str">
        <f>IF(OR($G467=0,$H467=0,$I467=0,$J467=0),"Không đủ ĐKDT",IF(AND(O467=0,P467&gt;=4),"Không đạt",IF(O467="V", "Vắng", IF(O467="DC", "Đình chỉ thi",IF(O467="H", "Vắng có phép","")))))</f>
        <v/>
      </c>
      <c r="T467" s="31" t="str">
        <f t="array" ref="T467">IFERROR(VLOOKUP($C467&amp;$U467,CHOOSE({1,2},Data!$A$2:$A$5146&amp;Data!$B$2:$B$5146,Data!$C$2:$C$5146),2,0),"")</f>
        <v>505-A2</v>
      </c>
      <c r="U467" s="72" t="s">
        <v>3279</v>
      </c>
      <c r="V467" s="3" t="str">
        <f>IFERROR(LEFT($U467,LEN($U467)-3),"")</f>
        <v>ELE1319</v>
      </c>
      <c r="W467" s="3" t="str">
        <f>IFERROR(RIGHT($U467,2),"")</f>
        <v>06</v>
      </c>
      <c r="X467" s="53" t="str">
        <f>IF(S467="Không đủ ĐKDT","Học lại",IF(S467="Đình chỉ thi","Học lại",IF(AND(MID(F467,2,2)&lt;"12",S467="Vắng"),"Thi lại",IF(S467="Vắng có phép", "Thi lại",IF(AND((MID(F467,2,2)&lt;"12"),P467&lt;4.5),"Thi lại",IF(AND((MID(F467,2,2)&lt;"19"),P467&lt;4),"Học lại",IF(AND((MID(F467,2,2)&gt;"18"),P467&lt;4),"Thi lại",IF(AND(MID(F467,2,2)&gt;"18",O467=0),"Thi lại",IF(AND((MID(F467,2,2)&lt;"12"),O467=0),"Thi lại",IF(AND((MID(F467,2,2)&lt;"19"),(MID(F467,2,2)&gt;"11"),O467=0),"Học lại","Đạt"))))))))))</f>
        <v>Đạt</v>
      </c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</row>
    <row r="468" spans="1:39" ht="16.5" customHeight="1">
      <c r="A468" s="1">
        <v>459</v>
      </c>
      <c r="B468" s="21">
        <f>IF(LEN(C468=0),SUBTOTAL(3,$C$10:C468),"")</f>
        <v>459</v>
      </c>
      <c r="C468" s="22" t="s">
        <v>3020</v>
      </c>
      <c r="D468" s="23" t="s">
        <v>3845</v>
      </c>
      <c r="E468" s="24" t="s">
        <v>3846</v>
      </c>
      <c r="F468" s="22" t="s">
        <v>3372</v>
      </c>
      <c r="G468" s="25" t="s">
        <v>27</v>
      </c>
      <c r="H468" s="25">
        <v>5.5</v>
      </c>
      <c r="I468" s="25" t="s">
        <v>27</v>
      </c>
      <c r="J468" s="25">
        <v>9</v>
      </c>
      <c r="K468" s="32"/>
      <c r="L468" s="32"/>
      <c r="M468" s="32"/>
      <c r="N468" s="90"/>
      <c r="O468" s="51">
        <v>7.5</v>
      </c>
      <c r="P468" s="27">
        <f>IF(O468="H","I",IF(OR(O468="DC",O468="C",O468="V"),0,ROUND(SUMPRODUCT(G468:O468,$G$9:$O$9)/100,1)))</f>
        <v>7.3</v>
      </c>
      <c r="Q468" s="28" t="str">
        <f>IF(AND($P468&gt;=9,$P468&lt;=10),"A+","")&amp;IF(AND($P468&gt;=8.5,$P468&lt;=8.9),"A","")&amp;IF(AND($P468&gt;=8,$P468&lt;=8.4),"B+","")&amp;IF(AND($P468&gt;=7,$P468&lt;=7.9),"B","")&amp;IF(AND($P468&gt;=6.5,$P468&lt;=6.9),"C+","")&amp;IF(AND($P468&gt;=5.5,$P468&lt;=6.4),"C","")&amp;IF(AND($P468&gt;=5,$P468&lt;=5.4),"D+","")&amp;IF(AND($P468&gt;=4,$P468&lt;=4.9),"D","")&amp;IF(AND($P468&lt;4),"F","")</f>
        <v>B</v>
      </c>
      <c r="R468" s="29" t="str">
        <f>IF($P468&lt;4,"Kém",IF(AND($P468&gt;=4,$P468&lt;=5.4),"Trung bình yếu",IF(AND($P468&gt;=5.5,$P468&lt;=6.9),"Trung bình",IF(AND($P468&gt;=7,$P468&lt;=8.4),"Khá",IF(AND($P468&gt;=8.5,$P468&lt;=10),"Giỏi","")))))</f>
        <v>Khá</v>
      </c>
      <c r="S468" s="30" t="str">
        <f>IF(OR($G468=0,$H468=0,$I468=0,$J468=0),"Không đủ ĐKDT",IF(AND(O468=0,P468&gt;=4),"Không đạt",IF(O468="V", "Vắng", IF(O468="DC", "Đình chỉ thi",IF(O468="H", "Vắng có phép","")))))</f>
        <v/>
      </c>
      <c r="T468" s="31" t="str">
        <f t="array" ref="T468">IFERROR(VLOOKUP($C468&amp;$U468,CHOOSE({1,2},Data!$A$2:$A$5146&amp;Data!$B$2:$B$5146,Data!$C$2:$C$5146),2,0),"")</f>
        <v>505-A2</v>
      </c>
      <c r="U468" s="72" t="s">
        <v>3279</v>
      </c>
      <c r="V468" s="3" t="str">
        <f>IFERROR(LEFT($U468,LEN($U468)-3),"")</f>
        <v>ELE1319</v>
      </c>
      <c r="W468" s="3" t="str">
        <f>IFERROR(RIGHT($U468,2),"")</f>
        <v>06</v>
      </c>
      <c r="X468" s="53" t="str">
        <f>IF(S468="Không đủ ĐKDT","Học lại",IF(S468="Đình chỉ thi","Học lại",IF(AND(MID(F468,2,2)&lt;"12",S468="Vắng"),"Thi lại",IF(S468="Vắng có phép", "Thi lại",IF(AND((MID(F468,2,2)&lt;"12"),P468&lt;4.5),"Thi lại",IF(AND((MID(F468,2,2)&lt;"19"),P468&lt;4),"Học lại",IF(AND((MID(F468,2,2)&gt;"18"),P468&lt;4),"Thi lại",IF(AND(MID(F468,2,2)&gt;"18",O468=0),"Thi lại",IF(AND((MID(F468,2,2)&lt;"12"),O468=0),"Thi lại",IF(AND((MID(F468,2,2)&lt;"19"),(MID(F468,2,2)&gt;"11"),O468=0),"Học lại","Đạt"))))))))))</f>
        <v>Đạt</v>
      </c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</row>
    <row r="469" spans="1:39" ht="16.5" customHeight="1">
      <c r="A469" s="1">
        <v>460</v>
      </c>
      <c r="B469" s="21">
        <f>IF(LEN(C469=0),SUBTOTAL(3,$C$10:C469),"")</f>
        <v>460</v>
      </c>
      <c r="C469" s="22" t="s">
        <v>2320</v>
      </c>
      <c r="D469" s="23" t="s">
        <v>3847</v>
      </c>
      <c r="E469" s="24" t="s">
        <v>3434</v>
      </c>
      <c r="F469" s="22" t="s">
        <v>3374</v>
      </c>
      <c r="G469" s="25" t="s">
        <v>27</v>
      </c>
      <c r="H469" s="25">
        <v>3.5</v>
      </c>
      <c r="I469" s="25" t="s">
        <v>27</v>
      </c>
      <c r="J469" s="25">
        <v>8</v>
      </c>
      <c r="K469" s="32"/>
      <c r="L469" s="32"/>
      <c r="M469" s="32"/>
      <c r="N469" s="90"/>
      <c r="O469" s="51">
        <v>7</v>
      </c>
      <c r="P469" s="27">
        <f>IF(O469="H","I",IF(OR(O469="DC",O469="C",O469="V"),0,ROUND(SUMPRODUCT(G469:O469,$G$9:$O$9)/100,1)))</f>
        <v>6.4</v>
      </c>
      <c r="Q469" s="28" t="str">
        <f>IF(AND($P469&gt;=9,$P469&lt;=10),"A+","")&amp;IF(AND($P469&gt;=8.5,$P469&lt;=8.9),"A","")&amp;IF(AND($P469&gt;=8,$P469&lt;=8.4),"B+","")&amp;IF(AND($P469&gt;=7,$P469&lt;=7.9),"B","")&amp;IF(AND($P469&gt;=6.5,$P469&lt;=6.9),"C+","")&amp;IF(AND($P469&gt;=5.5,$P469&lt;=6.4),"C","")&amp;IF(AND($P469&gt;=5,$P469&lt;=5.4),"D+","")&amp;IF(AND($P469&gt;=4,$P469&lt;=4.9),"D","")&amp;IF(AND($P469&lt;4),"F","")</f>
        <v>C</v>
      </c>
      <c r="R469" s="29" t="str">
        <f>IF($P469&lt;4,"Kém",IF(AND($P469&gt;=4,$P469&lt;=5.4),"Trung bình yếu",IF(AND($P469&gt;=5.5,$P469&lt;=6.9),"Trung bình",IF(AND($P469&gt;=7,$P469&lt;=8.4),"Khá",IF(AND($P469&gt;=8.5,$P469&lt;=10),"Giỏi","")))))</f>
        <v>Trung bình</v>
      </c>
      <c r="S469" s="30" t="str">
        <f>IF(OR($G469=0,$H469=0,$I469=0,$J469=0),"Không đủ ĐKDT",IF(AND(O469=0,P469&gt;=4),"Không đạt",IF(O469="V", "Vắng", IF(O469="DC", "Đình chỉ thi",IF(O469="H", "Vắng có phép","")))))</f>
        <v/>
      </c>
      <c r="T469" s="31" t="str">
        <f t="array" ref="T469">IFERROR(VLOOKUP($C469&amp;$U469,CHOOSE({1,2},Data!$A$2:$A$5146&amp;Data!$B$2:$B$5146,Data!$C$2:$C$5146),2,0),"")</f>
        <v>505-A2</v>
      </c>
      <c r="U469" s="72" t="s">
        <v>3279</v>
      </c>
      <c r="V469" s="3" t="str">
        <f>IFERROR(LEFT($U469,LEN($U469)-3),"")</f>
        <v>ELE1319</v>
      </c>
      <c r="W469" s="3" t="str">
        <f>IFERROR(RIGHT($U469,2),"")</f>
        <v>06</v>
      </c>
      <c r="X469" s="53" t="str">
        <f>IF(S469="Không đủ ĐKDT","Học lại",IF(S469="Đình chỉ thi","Học lại",IF(AND(MID(F469,2,2)&lt;"12",S469="Vắng"),"Thi lại",IF(S469="Vắng có phép", "Thi lại",IF(AND((MID(F469,2,2)&lt;"12"),P469&lt;4.5),"Thi lại",IF(AND((MID(F469,2,2)&lt;"19"),P469&lt;4),"Học lại",IF(AND((MID(F469,2,2)&gt;"18"),P469&lt;4),"Thi lại",IF(AND(MID(F469,2,2)&gt;"18",O469=0),"Thi lại",IF(AND((MID(F469,2,2)&lt;"12"),O469=0),"Thi lại",IF(AND((MID(F469,2,2)&lt;"19"),(MID(F469,2,2)&gt;"11"),O469=0),"Học lại","Đạt"))))))))))</f>
        <v>Đạt</v>
      </c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</row>
    <row r="470" spans="1:39" ht="16.5" customHeight="1">
      <c r="A470" s="1">
        <v>461</v>
      </c>
      <c r="B470" s="21">
        <f>IF(LEN(C470=0),SUBTOTAL(3,$C$10:C470),"")</f>
        <v>461</v>
      </c>
      <c r="C470" s="22" t="s">
        <v>2006</v>
      </c>
      <c r="D470" s="23" t="s">
        <v>3604</v>
      </c>
      <c r="E470" s="24" t="s">
        <v>3434</v>
      </c>
      <c r="F470" s="22" t="s">
        <v>3407</v>
      </c>
      <c r="G470" s="25" t="s">
        <v>27</v>
      </c>
      <c r="H470" s="25">
        <v>5</v>
      </c>
      <c r="I470" s="25" t="s">
        <v>27</v>
      </c>
      <c r="J470" s="25">
        <v>9</v>
      </c>
      <c r="K470" s="32"/>
      <c r="L470" s="32"/>
      <c r="M470" s="32"/>
      <c r="N470" s="90"/>
      <c r="O470" s="51">
        <v>4.5</v>
      </c>
      <c r="P470" s="27">
        <f>IF(O470="H","I",IF(OR(O470="DC",O470="C",O470="V"),0,ROUND(SUMPRODUCT(G470:O470,$G$9:$O$9)/100,1)))</f>
        <v>5.0999999999999996</v>
      </c>
      <c r="Q470" s="28" t="str">
        <f>IF(AND($P470&gt;=9,$P470&lt;=10),"A+","")&amp;IF(AND($P470&gt;=8.5,$P470&lt;=8.9),"A","")&amp;IF(AND($P470&gt;=8,$P470&lt;=8.4),"B+","")&amp;IF(AND($P470&gt;=7,$P470&lt;=7.9),"B","")&amp;IF(AND($P470&gt;=6.5,$P470&lt;=6.9),"C+","")&amp;IF(AND($P470&gt;=5.5,$P470&lt;=6.4),"C","")&amp;IF(AND($P470&gt;=5,$P470&lt;=5.4),"D+","")&amp;IF(AND($P470&gt;=4,$P470&lt;=4.9),"D","")&amp;IF(AND($P470&lt;4),"F","")</f>
        <v>D+</v>
      </c>
      <c r="R470" s="29" t="str">
        <f>IF($P470&lt;4,"Kém",IF(AND($P470&gt;=4,$P470&lt;=5.4),"Trung bình yếu",IF(AND($P470&gt;=5.5,$P470&lt;=6.9),"Trung bình",IF(AND($P470&gt;=7,$P470&lt;=8.4),"Khá",IF(AND($P470&gt;=8.5,$P470&lt;=10),"Giỏi","")))))</f>
        <v>Trung bình yếu</v>
      </c>
      <c r="S470" s="30" t="str">
        <f>IF(OR($G470=0,$H470=0,$I470=0,$J470=0),"Không đủ ĐKDT",IF(AND(O470=0,P470&gt;=4),"Không đạt",IF(O470="V", "Vắng", IF(O470="DC", "Đình chỉ thi",IF(O470="H", "Vắng có phép","")))))</f>
        <v/>
      </c>
      <c r="T470" s="31" t="str">
        <f t="array" ref="T470">IFERROR(VLOOKUP($C470&amp;$U470,CHOOSE({1,2},Data!$A$2:$A$5146&amp;Data!$B$2:$B$5146,Data!$C$2:$C$5146),2,0),"")</f>
        <v>505-A2</v>
      </c>
      <c r="U470" s="72" t="s">
        <v>3279</v>
      </c>
      <c r="V470" s="3" t="str">
        <f>IFERROR(LEFT($U470,LEN($U470)-3),"")</f>
        <v>ELE1319</v>
      </c>
      <c r="W470" s="3" t="str">
        <f>IFERROR(RIGHT($U470,2),"")</f>
        <v>06</v>
      </c>
      <c r="X470" s="53" t="str">
        <f>IF(S470="Không đủ ĐKDT","Học lại",IF(S470="Đình chỉ thi","Học lại",IF(AND(MID(F470,2,2)&lt;"12",S470="Vắng"),"Thi lại",IF(S470="Vắng có phép", "Thi lại",IF(AND((MID(F470,2,2)&lt;"12"),P470&lt;4.5),"Thi lại",IF(AND((MID(F470,2,2)&lt;"19"),P470&lt;4),"Học lại",IF(AND((MID(F470,2,2)&gt;"18"),P470&lt;4),"Thi lại",IF(AND(MID(F470,2,2)&gt;"18",O470=0),"Thi lại",IF(AND((MID(F470,2,2)&lt;"12"),O470=0),"Thi lại",IF(AND((MID(F470,2,2)&lt;"19"),(MID(F470,2,2)&gt;"11"),O470=0),"Học lại","Đạt"))))))))))</f>
        <v>Đạt</v>
      </c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</row>
    <row r="471" spans="1:39" ht="16.5" customHeight="1">
      <c r="A471" s="1">
        <v>462</v>
      </c>
      <c r="B471" s="21">
        <f>IF(LEN(C471=0),SUBTOTAL(3,$C$10:C471),"")</f>
        <v>462</v>
      </c>
      <c r="C471" s="22" t="s">
        <v>2226</v>
      </c>
      <c r="D471" s="23" t="s">
        <v>3848</v>
      </c>
      <c r="E471" s="24" t="s">
        <v>3434</v>
      </c>
      <c r="F471" s="22" t="s">
        <v>3391</v>
      </c>
      <c r="G471" s="25" t="s">
        <v>27</v>
      </c>
      <c r="H471" s="25">
        <v>7.5</v>
      </c>
      <c r="I471" s="25" t="s">
        <v>27</v>
      </c>
      <c r="J471" s="25">
        <v>9.5</v>
      </c>
      <c r="K471" s="32"/>
      <c r="L471" s="32"/>
      <c r="M471" s="32"/>
      <c r="N471" s="90"/>
      <c r="O471" s="51">
        <v>4.5</v>
      </c>
      <c r="P471" s="27">
        <f>IF(O471="H","I",IF(OR(O471="DC",O471="C",O471="V"),0,ROUND(SUMPRODUCT(G471:O471,$G$9:$O$9)/100,1)))</f>
        <v>5.6</v>
      </c>
      <c r="Q471" s="28" t="str">
        <f>IF(AND($P471&gt;=9,$P471&lt;=10),"A+","")&amp;IF(AND($P471&gt;=8.5,$P471&lt;=8.9),"A","")&amp;IF(AND($P471&gt;=8,$P471&lt;=8.4),"B+","")&amp;IF(AND($P471&gt;=7,$P471&lt;=7.9),"B","")&amp;IF(AND($P471&gt;=6.5,$P471&lt;=6.9),"C+","")&amp;IF(AND($P471&gt;=5.5,$P471&lt;=6.4),"C","")&amp;IF(AND($P471&gt;=5,$P471&lt;=5.4),"D+","")&amp;IF(AND($P471&gt;=4,$P471&lt;=4.9),"D","")&amp;IF(AND($P471&lt;4),"F","")</f>
        <v>C</v>
      </c>
      <c r="R471" s="29" t="str">
        <f>IF($P471&lt;4,"Kém",IF(AND($P471&gt;=4,$P471&lt;=5.4),"Trung bình yếu",IF(AND($P471&gt;=5.5,$P471&lt;=6.9),"Trung bình",IF(AND($P471&gt;=7,$P471&lt;=8.4),"Khá",IF(AND($P471&gt;=8.5,$P471&lt;=10),"Giỏi","")))))</f>
        <v>Trung bình</v>
      </c>
      <c r="S471" s="30" t="str">
        <f>IF(OR($G471=0,$H471=0,$I471=0,$J471=0),"Không đủ ĐKDT",IF(AND(O471=0,P471&gt;=4),"Không đạt",IF(O471="V", "Vắng", IF(O471="DC", "Đình chỉ thi",IF(O471="H", "Vắng có phép","")))))</f>
        <v/>
      </c>
      <c r="T471" s="31" t="str">
        <f t="array" ref="T471">IFERROR(VLOOKUP($C471&amp;$U471,CHOOSE({1,2},Data!$A$2:$A$5146&amp;Data!$B$2:$B$5146,Data!$C$2:$C$5146),2,0),"")</f>
        <v>505-A2</v>
      </c>
      <c r="U471" s="72" t="s">
        <v>3279</v>
      </c>
      <c r="V471" s="3" t="str">
        <f>IFERROR(LEFT($U471,LEN($U471)-3),"")</f>
        <v>ELE1319</v>
      </c>
      <c r="W471" s="3" t="str">
        <f>IFERROR(RIGHT($U471,2),"")</f>
        <v>06</v>
      </c>
      <c r="X471" s="53" t="str">
        <f>IF(S471="Không đủ ĐKDT","Học lại",IF(S471="Đình chỉ thi","Học lại",IF(AND(MID(F471,2,2)&lt;"12",S471="Vắng"),"Thi lại",IF(S471="Vắng có phép", "Thi lại",IF(AND((MID(F471,2,2)&lt;"12"),P471&lt;4.5),"Thi lại",IF(AND((MID(F471,2,2)&lt;"19"),P471&lt;4),"Học lại",IF(AND((MID(F471,2,2)&gt;"18"),P471&lt;4),"Thi lại",IF(AND(MID(F471,2,2)&gt;"18",O471=0),"Thi lại",IF(AND((MID(F471,2,2)&lt;"12"),O471=0),"Thi lại",IF(AND((MID(F471,2,2)&lt;"19"),(MID(F471,2,2)&gt;"11"),O471=0),"Học lại","Đạt"))))))))))</f>
        <v>Đạt</v>
      </c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</row>
    <row r="472" spans="1:39" ht="16.5" customHeight="1">
      <c r="A472" s="1">
        <v>463</v>
      </c>
      <c r="B472" s="21">
        <f>IF(LEN(C472=0),SUBTOTAL(3,$C$10:C472),"")</f>
        <v>463</v>
      </c>
      <c r="C472" s="22" t="s">
        <v>2973</v>
      </c>
      <c r="D472" s="23" t="s">
        <v>3811</v>
      </c>
      <c r="E472" s="24" t="s">
        <v>3529</v>
      </c>
      <c r="F472" s="22" t="s">
        <v>3407</v>
      </c>
      <c r="G472" s="25" t="s">
        <v>27</v>
      </c>
      <c r="H472" s="25">
        <v>7.5</v>
      </c>
      <c r="I472" s="25" t="s">
        <v>27</v>
      </c>
      <c r="J472" s="25">
        <v>9.5</v>
      </c>
      <c r="K472" s="32"/>
      <c r="L472" s="32"/>
      <c r="M472" s="32"/>
      <c r="N472" s="90"/>
      <c r="O472" s="51">
        <v>6</v>
      </c>
      <c r="P472" s="27">
        <f>IF(O472="H","I",IF(OR(O472="DC",O472="C",O472="V"),0,ROUND(SUMPRODUCT(G472:O472,$G$9:$O$9)/100,1)))</f>
        <v>6.7</v>
      </c>
      <c r="Q472" s="28" t="str">
        <f>IF(AND($P472&gt;=9,$P472&lt;=10),"A+","")&amp;IF(AND($P472&gt;=8.5,$P472&lt;=8.9),"A","")&amp;IF(AND($P472&gt;=8,$P472&lt;=8.4),"B+","")&amp;IF(AND($P472&gt;=7,$P472&lt;=7.9),"B","")&amp;IF(AND($P472&gt;=6.5,$P472&lt;=6.9),"C+","")&amp;IF(AND($P472&gt;=5.5,$P472&lt;=6.4),"C","")&amp;IF(AND($P472&gt;=5,$P472&lt;=5.4),"D+","")&amp;IF(AND($P472&gt;=4,$P472&lt;=4.9),"D","")&amp;IF(AND($P472&lt;4),"F","")</f>
        <v>C+</v>
      </c>
      <c r="R472" s="29" t="str">
        <f>IF($P472&lt;4,"Kém",IF(AND($P472&gt;=4,$P472&lt;=5.4),"Trung bình yếu",IF(AND($P472&gt;=5.5,$P472&lt;=6.9),"Trung bình",IF(AND($P472&gt;=7,$P472&lt;=8.4),"Khá",IF(AND($P472&gt;=8.5,$P472&lt;=10),"Giỏi","")))))</f>
        <v>Trung bình</v>
      </c>
      <c r="S472" s="30" t="str">
        <f>IF(OR($G472=0,$H472=0,$I472=0,$J472=0),"Không đủ ĐKDT",IF(AND(O472=0,P472&gt;=4),"Không đạt",IF(O472="V", "Vắng", IF(O472="DC", "Đình chỉ thi",IF(O472="H", "Vắng có phép","")))))</f>
        <v/>
      </c>
      <c r="T472" s="31" t="str">
        <f t="array" ref="T472">IFERROR(VLOOKUP($C472&amp;$U472,CHOOSE({1,2},Data!$A$2:$A$5146&amp;Data!$B$2:$B$5146,Data!$C$2:$C$5146),2,0),"")</f>
        <v>505-A2</v>
      </c>
      <c r="U472" s="72" t="s">
        <v>3279</v>
      </c>
      <c r="V472" s="3" t="str">
        <f>IFERROR(LEFT($U472,LEN($U472)-3),"")</f>
        <v>ELE1319</v>
      </c>
      <c r="W472" s="3" t="str">
        <f>IFERROR(RIGHT($U472,2),"")</f>
        <v>06</v>
      </c>
      <c r="X472" s="53" t="str">
        <f>IF(S472="Không đủ ĐKDT","Học lại",IF(S472="Đình chỉ thi","Học lại",IF(AND(MID(F472,2,2)&lt;"12",S472="Vắng"),"Thi lại",IF(S472="Vắng có phép", "Thi lại",IF(AND((MID(F472,2,2)&lt;"12"),P472&lt;4.5),"Thi lại",IF(AND((MID(F472,2,2)&lt;"19"),P472&lt;4),"Học lại",IF(AND((MID(F472,2,2)&gt;"18"),P472&lt;4),"Thi lại",IF(AND(MID(F472,2,2)&gt;"18",O472=0),"Thi lại",IF(AND((MID(F472,2,2)&lt;"12"),O472=0),"Thi lại",IF(AND((MID(F472,2,2)&lt;"19"),(MID(F472,2,2)&gt;"11"),O472=0),"Học lại","Đạt"))))))))))</f>
        <v>Đạt</v>
      </c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</row>
    <row r="473" spans="1:39" ht="16.5" customHeight="1">
      <c r="A473" s="1">
        <v>464</v>
      </c>
      <c r="B473" s="21">
        <f>IF(LEN(C473=0),SUBTOTAL(3,$C$10:C473),"")</f>
        <v>464</v>
      </c>
      <c r="C473" s="22" t="s">
        <v>1652</v>
      </c>
      <c r="D473" s="23" t="s">
        <v>3411</v>
      </c>
      <c r="E473" s="24" t="s">
        <v>3529</v>
      </c>
      <c r="F473" s="22" t="s">
        <v>3391</v>
      </c>
      <c r="G473" s="25" t="s">
        <v>27</v>
      </c>
      <c r="H473" s="25">
        <v>8</v>
      </c>
      <c r="I473" s="25" t="s">
        <v>27</v>
      </c>
      <c r="J473" s="25">
        <v>9.5</v>
      </c>
      <c r="K473" s="32"/>
      <c r="L473" s="32"/>
      <c r="M473" s="32"/>
      <c r="N473" s="90"/>
      <c r="O473" s="51">
        <v>5.5</v>
      </c>
      <c r="P473" s="27">
        <f>IF(O473="H","I",IF(OR(O473="DC",O473="C",O473="V"),0,ROUND(SUMPRODUCT(G473:O473,$G$9:$O$9)/100,1)))</f>
        <v>6.4</v>
      </c>
      <c r="Q473" s="28" t="str">
        <f>IF(AND($P473&gt;=9,$P473&lt;=10),"A+","")&amp;IF(AND($P473&gt;=8.5,$P473&lt;=8.9),"A","")&amp;IF(AND($P473&gt;=8,$P473&lt;=8.4),"B+","")&amp;IF(AND($P473&gt;=7,$P473&lt;=7.9),"B","")&amp;IF(AND($P473&gt;=6.5,$P473&lt;=6.9),"C+","")&amp;IF(AND($P473&gt;=5.5,$P473&lt;=6.4),"C","")&amp;IF(AND($P473&gt;=5,$P473&lt;=5.4),"D+","")&amp;IF(AND($P473&gt;=4,$P473&lt;=4.9),"D","")&amp;IF(AND($P473&lt;4),"F","")</f>
        <v>C</v>
      </c>
      <c r="R473" s="29" t="str">
        <f>IF($P473&lt;4,"Kém",IF(AND($P473&gt;=4,$P473&lt;=5.4),"Trung bình yếu",IF(AND($P473&gt;=5.5,$P473&lt;=6.9),"Trung bình",IF(AND($P473&gt;=7,$P473&lt;=8.4),"Khá",IF(AND($P473&gt;=8.5,$P473&lt;=10),"Giỏi","")))))</f>
        <v>Trung bình</v>
      </c>
      <c r="S473" s="30" t="str">
        <f>IF(OR($G473=0,$H473=0,$I473=0,$J473=0),"Không đủ ĐKDT",IF(AND(O473=0,P473&gt;=4),"Không đạt",IF(O473="V", "Vắng", IF(O473="DC", "Đình chỉ thi",IF(O473="H", "Vắng có phép","")))))</f>
        <v/>
      </c>
      <c r="T473" s="31" t="str">
        <f t="array" ref="T473">IFERROR(VLOOKUP($C473&amp;$U473,CHOOSE({1,2},Data!$A$2:$A$5146&amp;Data!$B$2:$B$5146,Data!$C$2:$C$5146),2,0),"")</f>
        <v>505-A2</v>
      </c>
      <c r="U473" s="72" t="s">
        <v>3279</v>
      </c>
      <c r="V473" s="3" t="str">
        <f>IFERROR(LEFT($U473,LEN($U473)-3),"")</f>
        <v>ELE1319</v>
      </c>
      <c r="W473" s="3" t="str">
        <f>IFERROR(RIGHT($U473,2),"")</f>
        <v>06</v>
      </c>
      <c r="X473" s="53" t="str">
        <f>IF(S473="Không đủ ĐKDT","Học lại",IF(S473="Đình chỉ thi","Học lại",IF(AND(MID(F473,2,2)&lt;"12",S473="Vắng"),"Thi lại",IF(S473="Vắng có phép", "Thi lại",IF(AND((MID(F473,2,2)&lt;"12"),P473&lt;4.5),"Thi lại",IF(AND((MID(F473,2,2)&lt;"19"),P473&lt;4),"Học lại",IF(AND((MID(F473,2,2)&gt;"18"),P473&lt;4),"Thi lại",IF(AND(MID(F473,2,2)&gt;"18",O473=0),"Thi lại",IF(AND((MID(F473,2,2)&lt;"12"),O473=0),"Thi lại",IF(AND((MID(F473,2,2)&lt;"19"),(MID(F473,2,2)&gt;"11"),O473=0),"Học lại","Đạt"))))))))))</f>
        <v>Đạt</v>
      </c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</row>
    <row r="474" spans="1:39" ht="16.5" customHeight="1">
      <c r="A474" s="1">
        <v>465</v>
      </c>
      <c r="B474" s="21">
        <f>IF(LEN(C474=0),SUBTOTAL(3,$C$10:C474),"")</f>
        <v>465</v>
      </c>
      <c r="C474" s="22" t="s">
        <v>2768</v>
      </c>
      <c r="D474" s="23" t="s">
        <v>3849</v>
      </c>
      <c r="E474" s="24" t="s">
        <v>3850</v>
      </c>
      <c r="F474" s="22" t="s">
        <v>3374</v>
      </c>
      <c r="G474" s="25" t="s">
        <v>27</v>
      </c>
      <c r="H474" s="25">
        <v>3.5</v>
      </c>
      <c r="I474" s="25" t="s">
        <v>27</v>
      </c>
      <c r="J474" s="25">
        <v>8</v>
      </c>
      <c r="K474" s="32"/>
      <c r="L474" s="32"/>
      <c r="M474" s="32"/>
      <c r="N474" s="90"/>
      <c r="O474" s="51">
        <v>5.5</v>
      </c>
      <c r="P474" s="27">
        <f>IF(O474="H","I",IF(OR(O474="DC",O474="C",O474="V"),0,ROUND(SUMPRODUCT(G474:O474,$G$9:$O$9)/100,1)))</f>
        <v>5.4</v>
      </c>
      <c r="Q474" s="28" t="str">
        <f>IF(AND($P474&gt;=9,$P474&lt;=10),"A+","")&amp;IF(AND($P474&gt;=8.5,$P474&lt;=8.9),"A","")&amp;IF(AND($P474&gt;=8,$P474&lt;=8.4),"B+","")&amp;IF(AND($P474&gt;=7,$P474&lt;=7.9),"B","")&amp;IF(AND($P474&gt;=6.5,$P474&lt;=6.9),"C+","")&amp;IF(AND($P474&gt;=5.5,$P474&lt;=6.4),"C","")&amp;IF(AND($P474&gt;=5,$P474&lt;=5.4),"D+","")&amp;IF(AND($P474&gt;=4,$P474&lt;=4.9),"D","")&amp;IF(AND($P474&lt;4),"F","")</f>
        <v>D+</v>
      </c>
      <c r="R474" s="29" t="str">
        <f>IF($P474&lt;4,"Kém",IF(AND($P474&gt;=4,$P474&lt;=5.4),"Trung bình yếu",IF(AND($P474&gt;=5.5,$P474&lt;=6.9),"Trung bình",IF(AND($P474&gt;=7,$P474&lt;=8.4),"Khá",IF(AND($P474&gt;=8.5,$P474&lt;=10),"Giỏi","")))))</f>
        <v>Trung bình yếu</v>
      </c>
      <c r="S474" s="30" t="str">
        <f>IF(OR($G474=0,$H474=0,$I474=0,$J474=0),"Không đủ ĐKDT",IF(AND(O474=0,P474&gt;=4),"Không đạt",IF(O474="V", "Vắng", IF(O474="DC", "Đình chỉ thi",IF(O474="H", "Vắng có phép","")))))</f>
        <v/>
      </c>
      <c r="T474" s="31" t="str">
        <f t="array" ref="T474">IFERROR(VLOOKUP($C474&amp;$U474,CHOOSE({1,2},Data!$A$2:$A$5146&amp;Data!$B$2:$B$5146,Data!$C$2:$C$5146),2,0),"")</f>
        <v>505-A2</v>
      </c>
      <c r="U474" s="72" t="s">
        <v>3279</v>
      </c>
      <c r="V474" s="3" t="str">
        <f>IFERROR(LEFT($U474,LEN($U474)-3),"")</f>
        <v>ELE1319</v>
      </c>
      <c r="W474" s="3" t="str">
        <f>IFERROR(RIGHT($U474,2),"")</f>
        <v>06</v>
      </c>
      <c r="X474" s="53" t="str">
        <f>IF(S474="Không đủ ĐKDT","Học lại",IF(S474="Đình chỉ thi","Học lại",IF(AND(MID(F474,2,2)&lt;"12",S474="Vắng"),"Thi lại",IF(S474="Vắng có phép", "Thi lại",IF(AND((MID(F474,2,2)&lt;"12"),P474&lt;4.5),"Thi lại",IF(AND((MID(F474,2,2)&lt;"19"),P474&lt;4),"Học lại",IF(AND((MID(F474,2,2)&gt;"18"),P474&lt;4),"Thi lại",IF(AND(MID(F474,2,2)&gt;"18",O474=0),"Thi lại",IF(AND((MID(F474,2,2)&lt;"12"),O474=0),"Thi lại",IF(AND((MID(F474,2,2)&lt;"19"),(MID(F474,2,2)&gt;"11"),O474=0),"Học lại","Đạt"))))))))))</f>
        <v>Đạt</v>
      </c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</row>
    <row r="475" spans="1:39" ht="16.5" customHeight="1">
      <c r="A475" s="1">
        <v>466</v>
      </c>
      <c r="B475" s="21">
        <f>IF(LEN(C475=0),SUBTOTAL(3,$C$10:C475),"")</f>
        <v>466</v>
      </c>
      <c r="C475" s="22" t="s">
        <v>1908</v>
      </c>
      <c r="D475" s="23" t="s">
        <v>3851</v>
      </c>
      <c r="E475" s="24" t="s">
        <v>3438</v>
      </c>
      <c r="F475" s="22" t="s">
        <v>3384</v>
      </c>
      <c r="G475" s="25" t="s">
        <v>27</v>
      </c>
      <c r="H475" s="25">
        <v>5.5</v>
      </c>
      <c r="I475" s="25" t="s">
        <v>27</v>
      </c>
      <c r="J475" s="25">
        <v>9</v>
      </c>
      <c r="K475" s="32"/>
      <c r="L475" s="32"/>
      <c r="M475" s="32"/>
      <c r="N475" s="90"/>
      <c r="O475" s="51">
        <v>6.5</v>
      </c>
      <c r="P475" s="27">
        <f>IF(O475="H","I",IF(OR(O475="DC",O475="C",O475="V"),0,ROUND(SUMPRODUCT(G475:O475,$G$9:$O$9)/100,1)))</f>
        <v>6.6</v>
      </c>
      <c r="Q475" s="28" t="str">
        <f>IF(AND($P475&gt;=9,$P475&lt;=10),"A+","")&amp;IF(AND($P475&gt;=8.5,$P475&lt;=8.9),"A","")&amp;IF(AND($P475&gt;=8,$P475&lt;=8.4),"B+","")&amp;IF(AND($P475&gt;=7,$P475&lt;=7.9),"B","")&amp;IF(AND($P475&gt;=6.5,$P475&lt;=6.9),"C+","")&amp;IF(AND($P475&gt;=5.5,$P475&lt;=6.4),"C","")&amp;IF(AND($P475&gt;=5,$P475&lt;=5.4),"D+","")&amp;IF(AND($P475&gt;=4,$P475&lt;=4.9),"D","")&amp;IF(AND($P475&lt;4),"F","")</f>
        <v>C+</v>
      </c>
      <c r="R475" s="29" t="str">
        <f>IF($P475&lt;4,"Kém",IF(AND($P475&gt;=4,$P475&lt;=5.4),"Trung bình yếu",IF(AND($P475&gt;=5.5,$P475&lt;=6.9),"Trung bình",IF(AND($P475&gt;=7,$P475&lt;=8.4),"Khá",IF(AND($P475&gt;=8.5,$P475&lt;=10),"Giỏi","")))))</f>
        <v>Trung bình</v>
      </c>
      <c r="S475" s="30" t="str">
        <f>IF(OR($G475=0,$H475=0,$I475=0,$J475=0),"Không đủ ĐKDT",IF(AND(O475=0,P475&gt;=4),"Không đạt",IF(O475="V", "Vắng", IF(O475="DC", "Đình chỉ thi",IF(O475="H", "Vắng có phép","")))))</f>
        <v/>
      </c>
      <c r="T475" s="31" t="str">
        <f t="array" ref="T475">IFERROR(VLOOKUP($C475&amp;$U475,CHOOSE({1,2},Data!$A$2:$A$5146&amp;Data!$B$2:$B$5146,Data!$C$2:$C$5146),2,0),"")</f>
        <v>505-A2</v>
      </c>
      <c r="U475" s="72" t="s">
        <v>3279</v>
      </c>
      <c r="V475" s="3" t="str">
        <f>IFERROR(LEFT($U475,LEN($U475)-3),"")</f>
        <v>ELE1319</v>
      </c>
      <c r="W475" s="3" t="str">
        <f>IFERROR(RIGHT($U475,2),"")</f>
        <v>06</v>
      </c>
      <c r="X475" s="53" t="str">
        <f>IF(S475="Không đủ ĐKDT","Học lại",IF(S475="Đình chỉ thi","Học lại",IF(AND(MID(F475,2,2)&lt;"12",S475="Vắng"),"Thi lại",IF(S475="Vắng có phép", "Thi lại",IF(AND((MID(F475,2,2)&lt;"12"),P475&lt;4.5),"Thi lại",IF(AND((MID(F475,2,2)&lt;"19"),P475&lt;4),"Học lại",IF(AND((MID(F475,2,2)&gt;"18"),P475&lt;4),"Thi lại",IF(AND(MID(F475,2,2)&gt;"18",O475=0),"Thi lại",IF(AND((MID(F475,2,2)&lt;"12"),O475=0),"Thi lại",IF(AND((MID(F475,2,2)&lt;"19"),(MID(F475,2,2)&gt;"11"),O475=0),"Học lại","Đạt"))))))))))</f>
        <v>Đạt</v>
      </c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</row>
    <row r="476" spans="1:39" ht="16.5" customHeight="1">
      <c r="A476" s="1">
        <v>467</v>
      </c>
      <c r="B476" s="21">
        <f>IF(LEN(C476=0),SUBTOTAL(3,$C$10:C476),"")</f>
        <v>467</v>
      </c>
      <c r="C476" s="22" t="s">
        <v>3150</v>
      </c>
      <c r="D476" s="23" t="s">
        <v>3732</v>
      </c>
      <c r="E476" s="24" t="s">
        <v>3438</v>
      </c>
      <c r="F476" s="22" t="s">
        <v>3370</v>
      </c>
      <c r="G476" s="25" t="s">
        <v>27</v>
      </c>
      <c r="H476" s="25">
        <v>0</v>
      </c>
      <c r="I476" s="25" t="s">
        <v>27</v>
      </c>
      <c r="J476" s="25">
        <v>0</v>
      </c>
      <c r="K476" s="32"/>
      <c r="L476" s="32"/>
      <c r="M476" s="32"/>
      <c r="N476" s="90"/>
      <c r="O476" s="51" t="s">
        <v>4016</v>
      </c>
      <c r="P476" s="27">
        <f>IF(O476="H","I",IF(OR(O476="DC",O476="C",O476="V"),0,ROUND(SUMPRODUCT(G476:O476,$G$9:$O$9)/100,1)))</f>
        <v>0</v>
      </c>
      <c r="Q476" s="28" t="str">
        <f>IF(AND($P476&gt;=9,$P476&lt;=10),"A+","")&amp;IF(AND($P476&gt;=8.5,$P476&lt;=8.9),"A","")&amp;IF(AND($P476&gt;=8,$P476&lt;=8.4),"B+","")&amp;IF(AND($P476&gt;=7,$P476&lt;=7.9),"B","")&amp;IF(AND($P476&gt;=6.5,$P476&lt;=6.9),"C+","")&amp;IF(AND($P476&gt;=5.5,$P476&lt;=6.4),"C","")&amp;IF(AND($P476&gt;=5,$P476&lt;=5.4),"D+","")&amp;IF(AND($P476&gt;=4,$P476&lt;=4.9),"D","")&amp;IF(AND($P476&lt;4),"F","")</f>
        <v>F</v>
      </c>
      <c r="R476" s="29" t="str">
        <f>IF($P476&lt;4,"Kém",IF(AND($P476&gt;=4,$P476&lt;=5.4),"Trung bình yếu",IF(AND($P476&gt;=5.5,$P476&lt;=6.9),"Trung bình",IF(AND($P476&gt;=7,$P476&lt;=8.4),"Khá",IF(AND($P476&gt;=8.5,$P476&lt;=10),"Giỏi","")))))</f>
        <v>Kém</v>
      </c>
      <c r="S476" s="30" t="str">
        <f>IF(OR($G476=0,$H476=0,$I476=0,$J476=0),"Không đủ ĐKDT",IF(AND(O476=0,P476&gt;=4),"Không đạt",IF(O476="V", "Vắng", IF(O476="DC", "Đình chỉ thi",IF(O476="H", "Vắng có phép","")))))</f>
        <v>Không đủ ĐKDT</v>
      </c>
      <c r="T476" s="31" t="str">
        <f t="array" ref="T476">IFERROR(VLOOKUP($C476&amp;$U476,CHOOSE({1,2},Data!$A$2:$A$5146&amp;Data!$B$2:$B$5146,Data!$C$2:$C$5146),2,0),"")</f>
        <v>505-A2</v>
      </c>
      <c r="U476" s="72" t="s">
        <v>3279</v>
      </c>
      <c r="V476" s="3" t="str">
        <f>IFERROR(LEFT($U476,LEN($U476)-3),"")</f>
        <v>ELE1319</v>
      </c>
      <c r="W476" s="3" t="str">
        <f>IFERROR(RIGHT($U476,2),"")</f>
        <v>06</v>
      </c>
      <c r="X476" s="53" t="str">
        <f>IF(S476="Không đủ ĐKDT","Học lại",IF(S476="Đình chỉ thi","Học lại",IF(AND(MID(F476,2,2)&lt;"12",S476="Vắng"),"Thi lại",IF(S476="Vắng có phép", "Thi lại",IF(AND((MID(F476,2,2)&lt;"12"),P476&lt;4.5),"Thi lại",IF(AND((MID(F476,2,2)&lt;"19"),P476&lt;4),"Học lại",IF(AND((MID(F476,2,2)&gt;"18"),P476&lt;4),"Thi lại",IF(AND(MID(F476,2,2)&gt;"18",O476=0),"Thi lại",IF(AND((MID(F476,2,2)&lt;"12"),O476=0),"Thi lại",IF(AND((MID(F476,2,2)&lt;"19"),(MID(F476,2,2)&gt;"11"),O476=0),"Học lại","Đạt"))))))))))</f>
        <v>Học lại</v>
      </c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</row>
    <row r="477" spans="1:39" ht="16.5" customHeight="1">
      <c r="A477" s="1">
        <v>468</v>
      </c>
      <c r="B477" s="21">
        <f>IF(LEN(C477=0),SUBTOTAL(3,$C$10:C477),"")</f>
        <v>468</v>
      </c>
      <c r="C477" s="22" t="s">
        <v>1803</v>
      </c>
      <c r="D477" s="23" t="s">
        <v>3851</v>
      </c>
      <c r="E477" s="24" t="s">
        <v>3700</v>
      </c>
      <c r="F477" s="22" t="s">
        <v>3425</v>
      </c>
      <c r="G477" s="25" t="s">
        <v>27</v>
      </c>
      <c r="H477" s="25">
        <v>2.5</v>
      </c>
      <c r="I477" s="25" t="s">
        <v>27</v>
      </c>
      <c r="J477" s="25">
        <v>7.5</v>
      </c>
      <c r="K477" s="32"/>
      <c r="L477" s="32"/>
      <c r="M477" s="32"/>
      <c r="N477" s="90"/>
      <c r="O477" s="51">
        <v>5</v>
      </c>
      <c r="P477" s="27">
        <f>IF(O477="H","I",IF(OR(O477="DC",O477="C",O477="V"),0,ROUND(SUMPRODUCT(G477:O477,$G$9:$O$9)/100,1)))</f>
        <v>4.8</v>
      </c>
      <c r="Q477" s="28" t="str">
        <f>IF(AND($P477&gt;=9,$P477&lt;=10),"A+","")&amp;IF(AND($P477&gt;=8.5,$P477&lt;=8.9),"A","")&amp;IF(AND($P477&gt;=8,$P477&lt;=8.4),"B+","")&amp;IF(AND($P477&gt;=7,$P477&lt;=7.9),"B","")&amp;IF(AND($P477&gt;=6.5,$P477&lt;=6.9),"C+","")&amp;IF(AND($P477&gt;=5.5,$P477&lt;=6.4),"C","")&amp;IF(AND($P477&gt;=5,$P477&lt;=5.4),"D+","")&amp;IF(AND($P477&gt;=4,$P477&lt;=4.9),"D","")&amp;IF(AND($P477&lt;4),"F","")</f>
        <v>D</v>
      </c>
      <c r="R477" s="29" t="str">
        <f>IF($P477&lt;4,"Kém",IF(AND($P477&gt;=4,$P477&lt;=5.4),"Trung bình yếu",IF(AND($P477&gt;=5.5,$P477&lt;=6.9),"Trung bình",IF(AND($P477&gt;=7,$P477&lt;=8.4),"Khá",IF(AND($P477&gt;=8.5,$P477&lt;=10),"Giỏi","")))))</f>
        <v>Trung bình yếu</v>
      </c>
      <c r="S477" s="30" t="str">
        <f>IF(OR($G477=0,$H477=0,$I477=0,$J477=0),"Không đủ ĐKDT",IF(AND(O477=0,P477&gt;=4),"Không đạt",IF(O477="V", "Vắng", IF(O477="DC", "Đình chỉ thi",IF(O477="H", "Vắng có phép","")))))</f>
        <v/>
      </c>
      <c r="T477" s="31" t="str">
        <f t="array" ref="T477">IFERROR(VLOOKUP($C477&amp;$U477,CHOOSE({1,2},Data!$A$2:$A$5146&amp;Data!$B$2:$B$5146,Data!$C$2:$C$5146),2,0),"")</f>
        <v>505-A2</v>
      </c>
      <c r="U477" s="72" t="s">
        <v>3279</v>
      </c>
      <c r="V477" s="3" t="str">
        <f>IFERROR(LEFT($U477,LEN($U477)-3),"")</f>
        <v>ELE1319</v>
      </c>
      <c r="W477" s="3" t="str">
        <f>IFERROR(RIGHT($U477,2),"")</f>
        <v>06</v>
      </c>
      <c r="X477" s="53" t="str">
        <f>IF(S477="Không đủ ĐKDT","Học lại",IF(S477="Đình chỉ thi","Học lại",IF(AND(MID(F477,2,2)&lt;"12",S477="Vắng"),"Thi lại",IF(S477="Vắng có phép", "Thi lại",IF(AND((MID(F477,2,2)&lt;"12"),P477&lt;4.5),"Thi lại",IF(AND((MID(F477,2,2)&lt;"19"),P477&lt;4),"Học lại",IF(AND((MID(F477,2,2)&gt;"18"),P477&lt;4),"Thi lại",IF(AND(MID(F477,2,2)&gt;"18",O477=0),"Thi lại",IF(AND((MID(F477,2,2)&lt;"12"),O477=0),"Thi lại",IF(AND((MID(F477,2,2)&lt;"19"),(MID(F477,2,2)&gt;"11"),O477=0),"Học lại","Đạt"))))))))))</f>
        <v>Đạt</v>
      </c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</row>
    <row r="478" spans="1:39" ht="16.5" customHeight="1">
      <c r="A478" s="1">
        <v>469</v>
      </c>
      <c r="B478" s="21">
        <f>IF(LEN(C478=0),SUBTOTAL(3,$C$10:C478),"")</f>
        <v>469</v>
      </c>
      <c r="C478" s="22" t="s">
        <v>2203</v>
      </c>
      <c r="D478" s="23" t="s">
        <v>3401</v>
      </c>
      <c r="E478" s="24" t="s">
        <v>3852</v>
      </c>
      <c r="F478" s="22" t="s">
        <v>3407</v>
      </c>
      <c r="G478" s="25" t="s">
        <v>27</v>
      </c>
      <c r="H478" s="25">
        <v>2.5</v>
      </c>
      <c r="I478" s="25" t="s">
        <v>27</v>
      </c>
      <c r="J478" s="25">
        <v>7.5</v>
      </c>
      <c r="K478" s="32"/>
      <c r="L478" s="32"/>
      <c r="M478" s="32"/>
      <c r="N478" s="90"/>
      <c r="O478" s="51">
        <v>5.5</v>
      </c>
      <c r="P478" s="27">
        <f>IF(O478="H","I",IF(OR(O478="DC",O478="C",O478="V"),0,ROUND(SUMPRODUCT(G478:O478,$G$9:$O$9)/100,1)))</f>
        <v>5.0999999999999996</v>
      </c>
      <c r="Q478" s="28" t="str">
        <f>IF(AND($P478&gt;=9,$P478&lt;=10),"A+","")&amp;IF(AND($P478&gt;=8.5,$P478&lt;=8.9),"A","")&amp;IF(AND($P478&gt;=8,$P478&lt;=8.4),"B+","")&amp;IF(AND($P478&gt;=7,$P478&lt;=7.9),"B","")&amp;IF(AND($P478&gt;=6.5,$P478&lt;=6.9),"C+","")&amp;IF(AND($P478&gt;=5.5,$P478&lt;=6.4),"C","")&amp;IF(AND($P478&gt;=5,$P478&lt;=5.4),"D+","")&amp;IF(AND($P478&gt;=4,$P478&lt;=4.9),"D","")&amp;IF(AND($P478&lt;4),"F","")</f>
        <v>D+</v>
      </c>
      <c r="R478" s="29" t="str">
        <f>IF($P478&lt;4,"Kém",IF(AND($P478&gt;=4,$P478&lt;=5.4),"Trung bình yếu",IF(AND($P478&gt;=5.5,$P478&lt;=6.9),"Trung bình",IF(AND($P478&gt;=7,$P478&lt;=8.4),"Khá",IF(AND($P478&gt;=8.5,$P478&lt;=10),"Giỏi","")))))</f>
        <v>Trung bình yếu</v>
      </c>
      <c r="S478" s="30" t="str">
        <f>IF(OR($G478=0,$H478=0,$I478=0,$J478=0),"Không đủ ĐKDT",IF(AND(O478=0,P478&gt;=4),"Không đạt",IF(O478="V", "Vắng", IF(O478="DC", "Đình chỉ thi",IF(O478="H", "Vắng có phép","")))))</f>
        <v/>
      </c>
      <c r="T478" s="31" t="str">
        <f t="array" ref="T478">IFERROR(VLOOKUP($C478&amp;$U478,CHOOSE({1,2},Data!$A$2:$A$5146&amp;Data!$B$2:$B$5146,Data!$C$2:$C$5146),2,0),"")</f>
        <v>505-A2</v>
      </c>
      <c r="U478" s="72" t="s">
        <v>3279</v>
      </c>
      <c r="V478" s="3" t="str">
        <f>IFERROR(LEFT($U478,LEN($U478)-3),"")</f>
        <v>ELE1319</v>
      </c>
      <c r="W478" s="3" t="str">
        <f>IFERROR(RIGHT($U478,2),"")</f>
        <v>06</v>
      </c>
      <c r="X478" s="53" t="str">
        <f>IF(S478="Không đủ ĐKDT","Học lại",IF(S478="Đình chỉ thi","Học lại",IF(AND(MID(F478,2,2)&lt;"12",S478="Vắng"),"Thi lại",IF(S478="Vắng có phép", "Thi lại",IF(AND((MID(F478,2,2)&lt;"12"),P478&lt;4.5),"Thi lại",IF(AND((MID(F478,2,2)&lt;"19"),P478&lt;4),"Học lại",IF(AND((MID(F478,2,2)&gt;"18"),P478&lt;4),"Thi lại",IF(AND(MID(F478,2,2)&gt;"18",O478=0),"Thi lại",IF(AND((MID(F478,2,2)&lt;"12"),O478=0),"Thi lại",IF(AND((MID(F478,2,2)&lt;"19"),(MID(F478,2,2)&gt;"11"),O478=0),"Học lại","Đạt"))))))))))</f>
        <v>Đạt</v>
      </c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</row>
    <row r="479" spans="1:39" ht="16.5" customHeight="1">
      <c r="A479" s="1">
        <v>470</v>
      </c>
      <c r="B479" s="21">
        <f>IF(LEN(C479=0),SUBTOTAL(3,$C$10:C479),"")</f>
        <v>470</v>
      </c>
      <c r="C479" s="22" t="s">
        <v>1961</v>
      </c>
      <c r="D479" s="23" t="s">
        <v>3534</v>
      </c>
      <c r="E479" s="24" t="s">
        <v>3853</v>
      </c>
      <c r="F479" s="22" t="s">
        <v>3372</v>
      </c>
      <c r="G479" s="25" t="s">
        <v>27</v>
      </c>
      <c r="H479" s="25">
        <v>6.5</v>
      </c>
      <c r="I479" s="25" t="s">
        <v>27</v>
      </c>
      <c r="J479" s="25">
        <v>9</v>
      </c>
      <c r="K479" s="32"/>
      <c r="L479" s="32"/>
      <c r="M479" s="32"/>
      <c r="N479" s="90"/>
      <c r="O479" s="51">
        <v>0.5</v>
      </c>
      <c r="P479" s="27">
        <f>IF(O479="H","I",IF(OR(O479="DC",O479="C",O479="V"),0,ROUND(SUMPRODUCT(G479:O479,$G$9:$O$9)/100,1)))</f>
        <v>2.6</v>
      </c>
      <c r="Q479" s="28" t="str">
        <f>IF(AND($P479&gt;=9,$P479&lt;=10),"A+","")&amp;IF(AND($P479&gt;=8.5,$P479&lt;=8.9),"A","")&amp;IF(AND($P479&gt;=8,$P479&lt;=8.4),"B+","")&amp;IF(AND($P479&gt;=7,$P479&lt;=7.9),"B","")&amp;IF(AND($P479&gt;=6.5,$P479&lt;=6.9),"C+","")&amp;IF(AND($P479&gt;=5.5,$P479&lt;=6.4),"C","")&amp;IF(AND($P479&gt;=5,$P479&lt;=5.4),"D+","")&amp;IF(AND($P479&gt;=4,$P479&lt;=4.9),"D","")&amp;IF(AND($P479&lt;4),"F","")</f>
        <v>F</v>
      </c>
      <c r="R479" s="29" t="str">
        <f>IF($P479&lt;4,"Kém",IF(AND($P479&gt;=4,$P479&lt;=5.4),"Trung bình yếu",IF(AND($P479&gt;=5.5,$P479&lt;=6.9),"Trung bình",IF(AND($P479&gt;=7,$P479&lt;=8.4),"Khá",IF(AND($P479&gt;=8.5,$P479&lt;=10),"Giỏi","")))))</f>
        <v>Kém</v>
      </c>
      <c r="S479" s="30" t="str">
        <f>IF(OR($G479=0,$H479=0,$I479=0,$J479=0),"Không đủ ĐKDT",IF(AND(O479=0,P479&gt;=4),"Không đạt",IF(O479="V", "Vắng", IF(O479="DC", "Đình chỉ thi",IF(O479="H", "Vắng có phép","")))))</f>
        <v/>
      </c>
      <c r="T479" s="31" t="str">
        <f t="array" ref="T479">IFERROR(VLOOKUP($C479&amp;$U479,CHOOSE({1,2},Data!$A$2:$A$5146&amp;Data!$B$2:$B$5146,Data!$C$2:$C$5146),2,0),"")</f>
        <v>505-A2</v>
      </c>
      <c r="U479" s="72" t="s">
        <v>3279</v>
      </c>
      <c r="V479" s="3" t="str">
        <f>IFERROR(LEFT($U479,LEN($U479)-3),"")</f>
        <v>ELE1319</v>
      </c>
      <c r="W479" s="3" t="str">
        <f>IFERROR(RIGHT($U479,2),"")</f>
        <v>06</v>
      </c>
      <c r="X479" s="53" t="str">
        <f>IF(S479="Không đủ ĐKDT","Học lại",IF(S479="Đình chỉ thi","Học lại",IF(AND(MID(F479,2,2)&lt;"12",S479="Vắng"),"Thi lại",IF(S479="Vắng có phép", "Thi lại",IF(AND((MID(F479,2,2)&lt;"12"),P479&lt;4.5),"Thi lại",IF(AND((MID(F479,2,2)&lt;"19"),P479&lt;4),"Học lại",IF(AND((MID(F479,2,2)&gt;"18"),P479&lt;4),"Thi lại",IF(AND(MID(F479,2,2)&gt;"18",O479=0),"Thi lại",IF(AND((MID(F479,2,2)&lt;"12"),O479=0),"Thi lại",IF(AND((MID(F479,2,2)&lt;"19"),(MID(F479,2,2)&gt;"11"),O479=0),"Học lại","Đạt"))))))))))</f>
        <v>Học lại</v>
      </c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</row>
    <row r="480" spans="1:39" ht="16.5" customHeight="1">
      <c r="A480" s="1">
        <v>471</v>
      </c>
      <c r="B480" s="21">
        <f>IF(LEN(C480=0),SUBTOTAL(3,$C$10:C480),"")</f>
        <v>471</v>
      </c>
      <c r="C480" s="22" t="s">
        <v>2748</v>
      </c>
      <c r="D480" s="23" t="s">
        <v>3854</v>
      </c>
      <c r="E480" s="24" t="s">
        <v>3551</v>
      </c>
      <c r="F480" s="22" t="s">
        <v>3391</v>
      </c>
      <c r="G480" s="25" t="s">
        <v>27</v>
      </c>
      <c r="H480" s="25">
        <v>8</v>
      </c>
      <c r="I480" s="25" t="s">
        <v>27</v>
      </c>
      <c r="J480" s="25">
        <v>9.5</v>
      </c>
      <c r="K480" s="32"/>
      <c r="L480" s="32"/>
      <c r="M480" s="32"/>
      <c r="N480" s="90"/>
      <c r="O480" s="51">
        <v>7</v>
      </c>
      <c r="P480" s="27">
        <f>IF(O480="H","I",IF(OR(O480="DC",O480="C",O480="V"),0,ROUND(SUMPRODUCT(G480:O480,$G$9:$O$9)/100,1)))</f>
        <v>7.5</v>
      </c>
      <c r="Q480" s="28" t="str">
        <f>IF(AND($P480&gt;=9,$P480&lt;=10),"A+","")&amp;IF(AND($P480&gt;=8.5,$P480&lt;=8.9),"A","")&amp;IF(AND($P480&gt;=8,$P480&lt;=8.4),"B+","")&amp;IF(AND($P480&gt;=7,$P480&lt;=7.9),"B","")&amp;IF(AND($P480&gt;=6.5,$P480&lt;=6.9),"C+","")&amp;IF(AND($P480&gt;=5.5,$P480&lt;=6.4),"C","")&amp;IF(AND($P480&gt;=5,$P480&lt;=5.4),"D+","")&amp;IF(AND($P480&gt;=4,$P480&lt;=4.9),"D","")&amp;IF(AND($P480&lt;4),"F","")</f>
        <v>B</v>
      </c>
      <c r="R480" s="29" t="str">
        <f>IF($P480&lt;4,"Kém",IF(AND($P480&gt;=4,$P480&lt;=5.4),"Trung bình yếu",IF(AND($P480&gt;=5.5,$P480&lt;=6.9),"Trung bình",IF(AND($P480&gt;=7,$P480&lt;=8.4),"Khá",IF(AND($P480&gt;=8.5,$P480&lt;=10),"Giỏi","")))))</f>
        <v>Khá</v>
      </c>
      <c r="S480" s="30" t="str">
        <f>IF(OR($G480=0,$H480=0,$I480=0,$J480=0),"Không đủ ĐKDT",IF(AND(O480=0,P480&gt;=4),"Không đạt",IF(O480="V", "Vắng", IF(O480="DC", "Đình chỉ thi",IF(O480="H", "Vắng có phép","")))))</f>
        <v/>
      </c>
      <c r="T480" s="31" t="str">
        <f t="array" ref="T480">IFERROR(VLOOKUP($C480&amp;$U480,CHOOSE({1,2},Data!$A$2:$A$5146&amp;Data!$B$2:$B$5146,Data!$C$2:$C$5146),2,0),"")</f>
        <v>505-A2</v>
      </c>
      <c r="U480" s="72" t="s">
        <v>3279</v>
      </c>
      <c r="V480" s="3" t="str">
        <f>IFERROR(LEFT($U480,LEN($U480)-3),"")</f>
        <v>ELE1319</v>
      </c>
      <c r="W480" s="3" t="str">
        <f>IFERROR(RIGHT($U480,2),"")</f>
        <v>06</v>
      </c>
      <c r="X480" s="53" t="str">
        <f>IF(S480="Không đủ ĐKDT","Học lại",IF(S480="Đình chỉ thi","Học lại",IF(AND(MID(F480,2,2)&lt;"12",S480="Vắng"),"Thi lại",IF(S480="Vắng có phép", "Thi lại",IF(AND((MID(F480,2,2)&lt;"12"),P480&lt;4.5),"Thi lại",IF(AND((MID(F480,2,2)&lt;"19"),P480&lt;4),"Học lại",IF(AND((MID(F480,2,2)&gt;"18"),P480&lt;4),"Thi lại",IF(AND(MID(F480,2,2)&gt;"18",O480=0),"Thi lại",IF(AND((MID(F480,2,2)&lt;"12"),O480=0),"Thi lại",IF(AND((MID(F480,2,2)&lt;"19"),(MID(F480,2,2)&gt;"11"),O480=0),"Học lại","Đạt"))))))))))</f>
        <v>Đạt</v>
      </c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</row>
    <row r="481" spans="1:39" ht="16.5" customHeight="1">
      <c r="A481" s="1">
        <v>472</v>
      </c>
      <c r="B481" s="21">
        <f>IF(LEN(C481=0),SUBTOTAL(3,$C$10:C481),"")</f>
        <v>472</v>
      </c>
      <c r="C481" s="22" t="s">
        <v>2055</v>
      </c>
      <c r="D481" s="23" t="s">
        <v>3441</v>
      </c>
      <c r="E481" s="24" t="s">
        <v>3457</v>
      </c>
      <c r="F481" s="22" t="s">
        <v>3384</v>
      </c>
      <c r="G481" s="25" t="s">
        <v>27</v>
      </c>
      <c r="H481" s="25">
        <v>4</v>
      </c>
      <c r="I481" s="25" t="s">
        <v>27</v>
      </c>
      <c r="J481" s="25">
        <v>8</v>
      </c>
      <c r="K481" s="32"/>
      <c r="L481" s="32"/>
      <c r="M481" s="32"/>
      <c r="N481" s="90"/>
      <c r="O481" s="51">
        <v>1.5</v>
      </c>
      <c r="P481" s="27">
        <f>IF(O481="H","I",IF(OR(O481="DC",O481="C",O481="V"),0,ROUND(SUMPRODUCT(G481:O481,$G$9:$O$9)/100,1)))</f>
        <v>2.7</v>
      </c>
      <c r="Q481" s="28" t="str">
        <f>IF(AND($P481&gt;=9,$P481&lt;=10),"A+","")&amp;IF(AND($P481&gt;=8.5,$P481&lt;=8.9),"A","")&amp;IF(AND($P481&gt;=8,$P481&lt;=8.4),"B+","")&amp;IF(AND($P481&gt;=7,$P481&lt;=7.9),"B","")&amp;IF(AND($P481&gt;=6.5,$P481&lt;=6.9),"C+","")&amp;IF(AND($P481&gt;=5.5,$P481&lt;=6.4),"C","")&amp;IF(AND($P481&gt;=5,$P481&lt;=5.4),"D+","")&amp;IF(AND($P481&gt;=4,$P481&lt;=4.9),"D","")&amp;IF(AND($P481&lt;4),"F","")</f>
        <v>F</v>
      </c>
      <c r="R481" s="29" t="str">
        <f>IF($P481&lt;4,"Kém",IF(AND($P481&gt;=4,$P481&lt;=5.4),"Trung bình yếu",IF(AND($P481&gt;=5.5,$P481&lt;=6.9),"Trung bình",IF(AND($P481&gt;=7,$P481&lt;=8.4),"Khá",IF(AND($P481&gt;=8.5,$P481&lt;=10),"Giỏi","")))))</f>
        <v>Kém</v>
      </c>
      <c r="S481" s="30" t="str">
        <f>IF(OR($G481=0,$H481=0,$I481=0,$J481=0),"Không đủ ĐKDT",IF(AND(O481=0,P481&gt;=4),"Không đạt",IF(O481="V", "Vắng", IF(O481="DC", "Đình chỉ thi",IF(O481="H", "Vắng có phép","")))))</f>
        <v/>
      </c>
      <c r="T481" s="31" t="str">
        <f t="array" ref="T481">IFERROR(VLOOKUP($C481&amp;$U481,CHOOSE({1,2},Data!$A$2:$A$5146&amp;Data!$B$2:$B$5146,Data!$C$2:$C$5146),2,0),"")</f>
        <v>505-A2</v>
      </c>
      <c r="U481" s="72" t="s">
        <v>3279</v>
      </c>
      <c r="V481" s="3" t="str">
        <f>IFERROR(LEFT($U481,LEN($U481)-3),"")</f>
        <v>ELE1319</v>
      </c>
      <c r="W481" s="3" t="str">
        <f>IFERROR(RIGHT($U481,2),"")</f>
        <v>06</v>
      </c>
      <c r="X481" s="53" t="str">
        <f>IF(S481="Không đủ ĐKDT","Học lại",IF(S481="Đình chỉ thi","Học lại",IF(AND(MID(F481,2,2)&lt;"12",S481="Vắng"),"Thi lại",IF(S481="Vắng có phép", "Thi lại",IF(AND((MID(F481,2,2)&lt;"12"),P481&lt;4.5),"Thi lại",IF(AND((MID(F481,2,2)&lt;"19"),P481&lt;4),"Học lại",IF(AND((MID(F481,2,2)&gt;"18"),P481&lt;4),"Thi lại",IF(AND(MID(F481,2,2)&gt;"18",O481=0),"Thi lại",IF(AND((MID(F481,2,2)&lt;"12"),O481=0),"Thi lại",IF(AND((MID(F481,2,2)&lt;"19"),(MID(F481,2,2)&gt;"11"),O481=0),"Học lại","Đạt"))))))))))</f>
        <v>Học lại</v>
      </c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</row>
    <row r="482" spans="1:39" ht="16.5" customHeight="1">
      <c r="A482" s="1">
        <v>473</v>
      </c>
      <c r="B482" s="21">
        <f>IF(LEN(C482=0),SUBTOTAL(3,$C$10:C482),"")</f>
        <v>473</v>
      </c>
      <c r="C482" s="22" t="s">
        <v>2306</v>
      </c>
      <c r="D482" s="23" t="s">
        <v>3553</v>
      </c>
      <c r="E482" s="24" t="s">
        <v>3809</v>
      </c>
      <c r="F482" s="22" t="s">
        <v>3381</v>
      </c>
      <c r="G482" s="25" t="s">
        <v>27</v>
      </c>
      <c r="H482" s="25">
        <v>8</v>
      </c>
      <c r="I482" s="25" t="s">
        <v>27</v>
      </c>
      <c r="J482" s="25">
        <v>9.5</v>
      </c>
      <c r="K482" s="32"/>
      <c r="L482" s="32"/>
      <c r="M482" s="32"/>
      <c r="N482" s="90"/>
      <c r="O482" s="51">
        <v>6.5</v>
      </c>
      <c r="P482" s="27">
        <f>IF(O482="H","I",IF(OR(O482="DC",O482="C",O482="V"),0,ROUND(SUMPRODUCT(G482:O482,$G$9:$O$9)/100,1)))</f>
        <v>7.1</v>
      </c>
      <c r="Q482" s="28" t="str">
        <f>IF(AND($P482&gt;=9,$P482&lt;=10),"A+","")&amp;IF(AND($P482&gt;=8.5,$P482&lt;=8.9),"A","")&amp;IF(AND($P482&gt;=8,$P482&lt;=8.4),"B+","")&amp;IF(AND($P482&gt;=7,$P482&lt;=7.9),"B","")&amp;IF(AND($P482&gt;=6.5,$P482&lt;=6.9),"C+","")&amp;IF(AND($P482&gt;=5.5,$P482&lt;=6.4),"C","")&amp;IF(AND($P482&gt;=5,$P482&lt;=5.4),"D+","")&amp;IF(AND($P482&gt;=4,$P482&lt;=4.9),"D","")&amp;IF(AND($P482&lt;4),"F","")</f>
        <v>B</v>
      </c>
      <c r="R482" s="29" t="str">
        <f>IF($P482&lt;4,"Kém",IF(AND($P482&gt;=4,$P482&lt;=5.4),"Trung bình yếu",IF(AND($P482&gt;=5.5,$P482&lt;=6.9),"Trung bình",IF(AND($P482&gt;=7,$P482&lt;=8.4),"Khá",IF(AND($P482&gt;=8.5,$P482&lt;=10),"Giỏi","")))))</f>
        <v>Khá</v>
      </c>
      <c r="S482" s="30" t="str">
        <f>IF(OR($G482=0,$H482=0,$I482=0,$J482=0),"Không đủ ĐKDT",IF(AND(O482=0,P482&gt;=4),"Không đạt",IF(O482="V", "Vắng", IF(O482="DC", "Đình chỉ thi",IF(O482="H", "Vắng có phép","")))))</f>
        <v/>
      </c>
      <c r="T482" s="31" t="str">
        <f t="array" ref="T482">IFERROR(VLOOKUP($C482&amp;$U482,CHOOSE({1,2},Data!$A$2:$A$5146&amp;Data!$B$2:$B$5146,Data!$C$2:$C$5146),2,0),"")</f>
        <v>505-A2</v>
      </c>
      <c r="U482" s="72" t="s">
        <v>3279</v>
      </c>
      <c r="V482" s="3" t="str">
        <f>IFERROR(LEFT($U482,LEN($U482)-3),"")</f>
        <v>ELE1319</v>
      </c>
      <c r="W482" s="3" t="str">
        <f>IFERROR(RIGHT($U482,2),"")</f>
        <v>06</v>
      </c>
      <c r="X482" s="53" t="str">
        <f>IF(S482="Không đủ ĐKDT","Học lại",IF(S482="Đình chỉ thi","Học lại",IF(AND(MID(F482,2,2)&lt;"12",S482="Vắng"),"Thi lại",IF(S482="Vắng có phép", "Thi lại",IF(AND((MID(F482,2,2)&lt;"12"),P482&lt;4.5),"Thi lại",IF(AND((MID(F482,2,2)&lt;"19"),P482&lt;4),"Học lại",IF(AND((MID(F482,2,2)&gt;"18"),P482&lt;4),"Thi lại",IF(AND(MID(F482,2,2)&gt;"18",O482=0),"Thi lại",IF(AND((MID(F482,2,2)&lt;"12"),O482=0),"Thi lại",IF(AND((MID(F482,2,2)&lt;"19"),(MID(F482,2,2)&gt;"11"),O482=0),"Học lại","Đạt"))))))))))</f>
        <v>Đạt</v>
      </c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</row>
    <row r="483" spans="1:39" ht="16.5" customHeight="1">
      <c r="A483" s="1">
        <v>474</v>
      </c>
      <c r="B483" s="21">
        <f>IF(LEN(C483=0),SUBTOTAL(3,$C$10:C483),"")</f>
        <v>474</v>
      </c>
      <c r="C483" s="22" t="s">
        <v>1962</v>
      </c>
      <c r="D483" s="23" t="s">
        <v>3553</v>
      </c>
      <c r="E483" s="24" t="s">
        <v>3855</v>
      </c>
      <c r="F483" s="22" t="s">
        <v>3372</v>
      </c>
      <c r="G483" s="25" t="s">
        <v>27</v>
      </c>
      <c r="H483" s="25">
        <v>5</v>
      </c>
      <c r="I483" s="25" t="s">
        <v>27</v>
      </c>
      <c r="J483" s="25">
        <v>9</v>
      </c>
      <c r="K483" s="32"/>
      <c r="L483" s="32"/>
      <c r="M483" s="32"/>
      <c r="N483" s="90"/>
      <c r="O483" s="51">
        <v>6</v>
      </c>
      <c r="P483" s="27">
        <f>IF(O483="H","I",IF(OR(O483="DC",O483="C",O483="V"),0,ROUND(SUMPRODUCT(G483:O483,$G$9:$O$9)/100,1)))</f>
        <v>6.1</v>
      </c>
      <c r="Q483" s="28" t="str">
        <f>IF(AND($P483&gt;=9,$P483&lt;=10),"A+","")&amp;IF(AND($P483&gt;=8.5,$P483&lt;=8.9),"A","")&amp;IF(AND($P483&gt;=8,$P483&lt;=8.4),"B+","")&amp;IF(AND($P483&gt;=7,$P483&lt;=7.9),"B","")&amp;IF(AND($P483&gt;=6.5,$P483&lt;=6.9),"C+","")&amp;IF(AND($P483&gt;=5.5,$P483&lt;=6.4),"C","")&amp;IF(AND($P483&gt;=5,$P483&lt;=5.4),"D+","")&amp;IF(AND($P483&gt;=4,$P483&lt;=4.9),"D","")&amp;IF(AND($P483&lt;4),"F","")</f>
        <v>C</v>
      </c>
      <c r="R483" s="29" t="str">
        <f>IF($P483&lt;4,"Kém",IF(AND($P483&gt;=4,$P483&lt;=5.4),"Trung bình yếu",IF(AND($P483&gt;=5.5,$P483&lt;=6.9),"Trung bình",IF(AND($P483&gt;=7,$P483&lt;=8.4),"Khá",IF(AND($P483&gt;=8.5,$P483&lt;=10),"Giỏi","")))))</f>
        <v>Trung bình</v>
      </c>
      <c r="S483" s="30" t="str">
        <f>IF(OR($G483=0,$H483=0,$I483=0,$J483=0),"Không đủ ĐKDT",IF(AND(O483=0,P483&gt;=4),"Không đạt",IF(O483="V", "Vắng", IF(O483="DC", "Đình chỉ thi",IF(O483="H", "Vắng có phép","")))))</f>
        <v/>
      </c>
      <c r="T483" s="31" t="str">
        <f t="array" ref="T483">IFERROR(VLOOKUP($C483&amp;$U483,CHOOSE({1,2},Data!$A$2:$A$5146&amp;Data!$B$2:$B$5146,Data!$C$2:$C$5146),2,0),"")</f>
        <v>505-A2</v>
      </c>
      <c r="U483" s="72" t="s">
        <v>3279</v>
      </c>
      <c r="V483" s="3" t="str">
        <f>IFERROR(LEFT($U483,LEN($U483)-3),"")</f>
        <v>ELE1319</v>
      </c>
      <c r="W483" s="3" t="str">
        <f>IFERROR(RIGHT($U483,2),"")</f>
        <v>06</v>
      </c>
      <c r="X483" s="53" t="str">
        <f>IF(S483="Không đủ ĐKDT","Học lại",IF(S483="Đình chỉ thi","Học lại",IF(AND(MID(F483,2,2)&lt;"12",S483="Vắng"),"Thi lại",IF(S483="Vắng có phép", "Thi lại",IF(AND((MID(F483,2,2)&lt;"12"),P483&lt;4.5),"Thi lại",IF(AND((MID(F483,2,2)&lt;"19"),P483&lt;4),"Học lại",IF(AND((MID(F483,2,2)&gt;"18"),P483&lt;4),"Thi lại",IF(AND(MID(F483,2,2)&gt;"18",O483=0),"Thi lại",IF(AND((MID(F483,2,2)&lt;"12"),O483=0),"Thi lại",IF(AND((MID(F483,2,2)&lt;"19"),(MID(F483,2,2)&gt;"11"),O483=0),"Học lại","Đạt"))))))))))</f>
        <v>Đạt</v>
      </c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</row>
    <row r="484" spans="1:39" ht="16.5" customHeight="1">
      <c r="A484" s="1">
        <v>475</v>
      </c>
      <c r="B484" s="21">
        <f>IF(LEN(C484=0),SUBTOTAL(3,$C$10:C484),"")</f>
        <v>475</v>
      </c>
      <c r="C484" s="22" t="s">
        <v>2666</v>
      </c>
      <c r="D484" s="23" t="s">
        <v>3856</v>
      </c>
      <c r="E484" s="24" t="s">
        <v>3857</v>
      </c>
      <c r="F484" s="22" t="s">
        <v>3391</v>
      </c>
      <c r="G484" s="25" t="s">
        <v>27</v>
      </c>
      <c r="H484" s="25">
        <v>8</v>
      </c>
      <c r="I484" s="25" t="s">
        <v>27</v>
      </c>
      <c r="J484" s="25">
        <v>9.5</v>
      </c>
      <c r="K484" s="32"/>
      <c r="L484" s="32"/>
      <c r="M484" s="32"/>
      <c r="N484" s="90"/>
      <c r="O484" s="51">
        <v>7.5</v>
      </c>
      <c r="P484" s="27">
        <f>IF(O484="H","I",IF(OR(O484="DC",O484="C",O484="V"),0,ROUND(SUMPRODUCT(G484:O484,$G$9:$O$9)/100,1)))</f>
        <v>7.8</v>
      </c>
      <c r="Q484" s="28" t="str">
        <f>IF(AND($P484&gt;=9,$P484&lt;=10),"A+","")&amp;IF(AND($P484&gt;=8.5,$P484&lt;=8.9),"A","")&amp;IF(AND($P484&gt;=8,$P484&lt;=8.4),"B+","")&amp;IF(AND($P484&gt;=7,$P484&lt;=7.9),"B","")&amp;IF(AND($P484&gt;=6.5,$P484&lt;=6.9),"C+","")&amp;IF(AND($P484&gt;=5.5,$P484&lt;=6.4),"C","")&amp;IF(AND($P484&gt;=5,$P484&lt;=5.4),"D+","")&amp;IF(AND($P484&gt;=4,$P484&lt;=4.9),"D","")&amp;IF(AND($P484&lt;4),"F","")</f>
        <v>B</v>
      </c>
      <c r="R484" s="29" t="str">
        <f>IF($P484&lt;4,"Kém",IF(AND($P484&gt;=4,$P484&lt;=5.4),"Trung bình yếu",IF(AND($P484&gt;=5.5,$P484&lt;=6.9),"Trung bình",IF(AND($P484&gt;=7,$P484&lt;=8.4),"Khá",IF(AND($P484&gt;=8.5,$P484&lt;=10),"Giỏi","")))))</f>
        <v>Khá</v>
      </c>
      <c r="S484" s="30" t="str">
        <f>IF(OR($G484=0,$H484=0,$I484=0,$J484=0),"Không đủ ĐKDT",IF(AND(O484=0,P484&gt;=4),"Không đạt",IF(O484="V", "Vắng", IF(O484="DC", "Đình chỉ thi",IF(O484="H", "Vắng có phép","")))))</f>
        <v/>
      </c>
      <c r="T484" s="31" t="str">
        <f t="array" ref="T484">IFERROR(VLOOKUP($C484&amp;$U484,CHOOSE({1,2},Data!$A$2:$A$5146&amp;Data!$B$2:$B$5146,Data!$C$2:$C$5146),2,0),"")</f>
        <v>505-A2</v>
      </c>
      <c r="U484" s="72" t="s">
        <v>3279</v>
      </c>
      <c r="V484" s="3" t="str">
        <f>IFERROR(LEFT($U484,LEN($U484)-3),"")</f>
        <v>ELE1319</v>
      </c>
      <c r="W484" s="3" t="str">
        <f>IFERROR(RIGHT($U484,2),"")</f>
        <v>06</v>
      </c>
      <c r="X484" s="53" t="str">
        <f>IF(S484="Không đủ ĐKDT","Học lại",IF(S484="Đình chỉ thi","Học lại",IF(AND(MID(F484,2,2)&lt;"12",S484="Vắng"),"Thi lại",IF(S484="Vắng có phép", "Thi lại",IF(AND((MID(F484,2,2)&lt;"12"),P484&lt;4.5),"Thi lại",IF(AND((MID(F484,2,2)&lt;"19"),P484&lt;4),"Học lại",IF(AND((MID(F484,2,2)&gt;"18"),P484&lt;4),"Thi lại",IF(AND(MID(F484,2,2)&gt;"18",O484=0),"Thi lại",IF(AND((MID(F484,2,2)&lt;"12"),O484=0),"Thi lại",IF(AND((MID(F484,2,2)&lt;"19"),(MID(F484,2,2)&gt;"11"),O484=0),"Học lại","Đạt"))))))))))</f>
        <v>Đạt</v>
      </c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</row>
    <row r="485" spans="1:39" ht="16.5" customHeight="1">
      <c r="A485" s="1">
        <v>476</v>
      </c>
      <c r="B485" s="21">
        <f>IF(LEN(C485=0),SUBTOTAL(3,$C$10:C485),"")</f>
        <v>476</v>
      </c>
      <c r="C485" s="22" t="s">
        <v>2139</v>
      </c>
      <c r="D485" s="23" t="s">
        <v>3468</v>
      </c>
      <c r="E485" s="24" t="s">
        <v>3596</v>
      </c>
      <c r="F485" s="22" t="s">
        <v>3398</v>
      </c>
      <c r="G485" s="25" t="s">
        <v>27</v>
      </c>
      <c r="H485" s="25">
        <v>7</v>
      </c>
      <c r="I485" s="25" t="s">
        <v>27</v>
      </c>
      <c r="J485" s="25">
        <v>9.5</v>
      </c>
      <c r="K485" s="32"/>
      <c r="L485" s="32"/>
      <c r="M485" s="32"/>
      <c r="N485" s="90"/>
      <c r="O485" s="51">
        <v>5.5</v>
      </c>
      <c r="P485" s="27">
        <f>IF(O485="H","I",IF(OR(O485="DC",O485="C",O485="V"),0,ROUND(SUMPRODUCT(G485:O485,$G$9:$O$9)/100,1)))</f>
        <v>6.2</v>
      </c>
      <c r="Q485" s="28" t="str">
        <f>IF(AND($P485&gt;=9,$P485&lt;=10),"A+","")&amp;IF(AND($P485&gt;=8.5,$P485&lt;=8.9),"A","")&amp;IF(AND($P485&gt;=8,$P485&lt;=8.4),"B+","")&amp;IF(AND($P485&gt;=7,$P485&lt;=7.9),"B","")&amp;IF(AND($P485&gt;=6.5,$P485&lt;=6.9),"C+","")&amp;IF(AND($P485&gt;=5.5,$P485&lt;=6.4),"C","")&amp;IF(AND($P485&gt;=5,$P485&lt;=5.4),"D+","")&amp;IF(AND($P485&gt;=4,$P485&lt;=4.9),"D","")&amp;IF(AND($P485&lt;4),"F","")</f>
        <v>C</v>
      </c>
      <c r="R485" s="29" t="str">
        <f>IF($P485&lt;4,"Kém",IF(AND($P485&gt;=4,$P485&lt;=5.4),"Trung bình yếu",IF(AND($P485&gt;=5.5,$P485&lt;=6.9),"Trung bình",IF(AND($P485&gt;=7,$P485&lt;=8.4),"Khá",IF(AND($P485&gt;=8.5,$P485&lt;=10),"Giỏi","")))))</f>
        <v>Trung bình</v>
      </c>
      <c r="S485" s="30" t="str">
        <f>IF(OR($G485=0,$H485=0,$I485=0,$J485=0),"Không đủ ĐKDT",IF(AND(O485=0,P485&gt;=4),"Không đạt",IF(O485="V", "Vắng", IF(O485="DC", "Đình chỉ thi",IF(O485="H", "Vắng có phép","")))))</f>
        <v/>
      </c>
      <c r="T485" s="31" t="str">
        <f t="array" ref="T485">IFERROR(VLOOKUP($C485&amp;$U485,CHOOSE({1,2},Data!$A$2:$A$5146&amp;Data!$B$2:$B$5146,Data!$C$2:$C$5146),2,0),"")</f>
        <v>505-A2</v>
      </c>
      <c r="U485" s="72" t="s">
        <v>3279</v>
      </c>
      <c r="V485" s="3" t="str">
        <f>IFERROR(LEFT($U485,LEN($U485)-3),"")</f>
        <v>ELE1319</v>
      </c>
      <c r="W485" s="3" t="str">
        <f>IFERROR(RIGHT($U485,2),"")</f>
        <v>06</v>
      </c>
      <c r="X485" s="53" t="str">
        <f>IF(S485="Không đủ ĐKDT","Học lại",IF(S485="Đình chỉ thi","Học lại",IF(AND(MID(F485,2,2)&lt;"12",S485="Vắng"),"Thi lại",IF(S485="Vắng có phép", "Thi lại",IF(AND((MID(F485,2,2)&lt;"12"),P485&lt;4.5),"Thi lại",IF(AND((MID(F485,2,2)&lt;"19"),P485&lt;4),"Học lại",IF(AND((MID(F485,2,2)&gt;"18"),P485&lt;4),"Thi lại",IF(AND(MID(F485,2,2)&gt;"18",O485=0),"Thi lại",IF(AND((MID(F485,2,2)&lt;"12"),O485=0),"Thi lại",IF(AND((MID(F485,2,2)&lt;"19"),(MID(F485,2,2)&gt;"11"),O485=0),"Học lại","Đạt"))))))))))</f>
        <v>Đạt</v>
      </c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</row>
    <row r="486" spans="1:39" ht="16.5" customHeight="1">
      <c r="A486" s="1">
        <v>477</v>
      </c>
      <c r="B486" s="21">
        <f>IF(LEN(C486=0),SUBTOTAL(3,$C$10:C486),"")</f>
        <v>477</v>
      </c>
      <c r="C486" s="22" t="s">
        <v>482</v>
      </c>
      <c r="D486" s="23" t="s">
        <v>3858</v>
      </c>
      <c r="E486" s="24" t="s">
        <v>3859</v>
      </c>
      <c r="F486" s="22" t="s">
        <v>3370</v>
      </c>
      <c r="G486" s="25" t="s">
        <v>27</v>
      </c>
      <c r="H486" s="25">
        <v>3</v>
      </c>
      <c r="I486" s="25" t="s">
        <v>27</v>
      </c>
      <c r="J486" s="25">
        <v>8</v>
      </c>
      <c r="K486" s="32"/>
      <c r="L486" s="32"/>
      <c r="M486" s="32"/>
      <c r="N486" s="90"/>
      <c r="O486" s="51">
        <v>5.5</v>
      </c>
      <c r="P486" s="27">
        <f>IF(O486="H","I",IF(OR(O486="DC",O486="C",O486="V"),0,ROUND(SUMPRODUCT(G486:O486,$G$9:$O$9)/100,1)))</f>
        <v>5.3</v>
      </c>
      <c r="Q486" s="28" t="str">
        <f>IF(AND($P486&gt;=9,$P486&lt;=10),"A+","")&amp;IF(AND($P486&gt;=8.5,$P486&lt;=8.9),"A","")&amp;IF(AND($P486&gt;=8,$P486&lt;=8.4),"B+","")&amp;IF(AND($P486&gt;=7,$P486&lt;=7.9),"B","")&amp;IF(AND($P486&gt;=6.5,$P486&lt;=6.9),"C+","")&amp;IF(AND($P486&gt;=5.5,$P486&lt;=6.4),"C","")&amp;IF(AND($P486&gt;=5,$P486&lt;=5.4),"D+","")&amp;IF(AND($P486&gt;=4,$P486&lt;=4.9),"D","")&amp;IF(AND($P486&lt;4),"F","")</f>
        <v>D+</v>
      </c>
      <c r="R486" s="29" t="str">
        <f>IF($P486&lt;4,"Kém",IF(AND($P486&gt;=4,$P486&lt;=5.4),"Trung bình yếu",IF(AND($P486&gt;=5.5,$P486&lt;=6.9),"Trung bình",IF(AND($P486&gt;=7,$P486&lt;=8.4),"Khá",IF(AND($P486&gt;=8.5,$P486&lt;=10),"Giỏi","")))))</f>
        <v>Trung bình yếu</v>
      </c>
      <c r="S486" s="30" t="str">
        <f>IF(OR($G486=0,$H486=0,$I486=0,$J486=0),"Không đủ ĐKDT",IF(AND(O486=0,P486&gt;=4),"Không đạt",IF(O486="V", "Vắng", IF(O486="DC", "Đình chỉ thi",IF(O486="H", "Vắng có phép","")))))</f>
        <v/>
      </c>
      <c r="T486" s="31" t="str">
        <f t="array" ref="T486">IFERROR(VLOOKUP($C486&amp;$U486,CHOOSE({1,2},Data!$A$2:$A$5146&amp;Data!$B$2:$B$5146,Data!$C$2:$C$5146),2,0),"")</f>
        <v>505-A2</v>
      </c>
      <c r="U486" s="72" t="s">
        <v>3279</v>
      </c>
      <c r="V486" s="3" t="str">
        <f>IFERROR(LEFT($U486,LEN($U486)-3),"")</f>
        <v>ELE1319</v>
      </c>
      <c r="W486" s="3" t="str">
        <f>IFERROR(RIGHT($U486,2),"")</f>
        <v>06</v>
      </c>
      <c r="X486" s="53" t="str">
        <f>IF(S486="Không đủ ĐKDT","Học lại",IF(S486="Đình chỉ thi","Học lại",IF(AND(MID(F486,2,2)&lt;"12",S486="Vắng"),"Thi lại",IF(S486="Vắng có phép", "Thi lại",IF(AND((MID(F486,2,2)&lt;"12"),P486&lt;4.5),"Thi lại",IF(AND((MID(F486,2,2)&lt;"19"),P486&lt;4),"Học lại",IF(AND((MID(F486,2,2)&gt;"18"),P486&lt;4),"Thi lại",IF(AND(MID(F486,2,2)&gt;"18",O486=0),"Thi lại",IF(AND((MID(F486,2,2)&lt;"12"),O486=0),"Thi lại",IF(AND((MID(F486,2,2)&lt;"19"),(MID(F486,2,2)&gt;"11"),O486=0),"Học lại","Đạt"))))))))))</f>
        <v>Đạt</v>
      </c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</row>
    <row r="487" spans="1:39" ht="16.5" customHeight="1">
      <c r="A487" s="1">
        <v>478</v>
      </c>
      <c r="B487" s="21">
        <f>IF(LEN(C487=0),SUBTOTAL(3,$C$10:C487),"")</f>
        <v>478</v>
      </c>
      <c r="C487" s="22" t="s">
        <v>2356</v>
      </c>
      <c r="D487" s="23" t="s">
        <v>3860</v>
      </c>
      <c r="E487" s="24" t="s">
        <v>3597</v>
      </c>
      <c r="F487" s="22" t="s">
        <v>3391</v>
      </c>
      <c r="G487" s="25" t="s">
        <v>27</v>
      </c>
      <c r="H487" s="25">
        <v>7</v>
      </c>
      <c r="I487" s="25" t="s">
        <v>27</v>
      </c>
      <c r="J487" s="25">
        <v>9.5</v>
      </c>
      <c r="K487" s="32"/>
      <c r="L487" s="32"/>
      <c r="M487" s="32"/>
      <c r="N487" s="90"/>
      <c r="O487" s="51">
        <v>5.5</v>
      </c>
      <c r="P487" s="27">
        <f>IF(O487="H","I",IF(OR(O487="DC",O487="C",O487="V"),0,ROUND(SUMPRODUCT(G487:O487,$G$9:$O$9)/100,1)))</f>
        <v>6.2</v>
      </c>
      <c r="Q487" s="28" t="str">
        <f>IF(AND($P487&gt;=9,$P487&lt;=10),"A+","")&amp;IF(AND($P487&gt;=8.5,$P487&lt;=8.9),"A","")&amp;IF(AND($P487&gt;=8,$P487&lt;=8.4),"B+","")&amp;IF(AND($P487&gt;=7,$P487&lt;=7.9),"B","")&amp;IF(AND($P487&gt;=6.5,$P487&lt;=6.9),"C+","")&amp;IF(AND($P487&gt;=5.5,$P487&lt;=6.4),"C","")&amp;IF(AND($P487&gt;=5,$P487&lt;=5.4),"D+","")&amp;IF(AND($P487&gt;=4,$P487&lt;=4.9),"D","")&amp;IF(AND($P487&lt;4),"F","")</f>
        <v>C</v>
      </c>
      <c r="R487" s="29" t="str">
        <f>IF($P487&lt;4,"Kém",IF(AND($P487&gt;=4,$P487&lt;=5.4),"Trung bình yếu",IF(AND($P487&gt;=5.5,$P487&lt;=6.9),"Trung bình",IF(AND($P487&gt;=7,$P487&lt;=8.4),"Khá",IF(AND($P487&gt;=8.5,$P487&lt;=10),"Giỏi","")))))</f>
        <v>Trung bình</v>
      </c>
      <c r="S487" s="30" t="str">
        <f>IF(OR($G487=0,$H487=0,$I487=0,$J487=0),"Không đủ ĐKDT",IF(AND(O487=0,P487&gt;=4),"Không đạt",IF(O487="V", "Vắng", IF(O487="DC", "Đình chỉ thi",IF(O487="H", "Vắng có phép","")))))</f>
        <v/>
      </c>
      <c r="T487" s="31" t="str">
        <f t="array" ref="T487">IFERROR(VLOOKUP($C487&amp;$U487,CHOOSE({1,2},Data!$A$2:$A$5146&amp;Data!$B$2:$B$5146,Data!$C$2:$C$5146),2,0),"")</f>
        <v>505-A2</v>
      </c>
      <c r="U487" s="72" t="s">
        <v>3279</v>
      </c>
      <c r="V487" s="3" t="str">
        <f>IFERROR(LEFT($U487,LEN($U487)-3),"")</f>
        <v>ELE1319</v>
      </c>
      <c r="W487" s="3" t="str">
        <f>IFERROR(RIGHT($U487,2),"")</f>
        <v>06</v>
      </c>
      <c r="X487" s="53" t="str">
        <f>IF(S487="Không đủ ĐKDT","Học lại",IF(S487="Đình chỉ thi","Học lại",IF(AND(MID(F487,2,2)&lt;"12",S487="Vắng"),"Thi lại",IF(S487="Vắng có phép", "Thi lại",IF(AND((MID(F487,2,2)&lt;"12"),P487&lt;4.5),"Thi lại",IF(AND((MID(F487,2,2)&lt;"19"),P487&lt;4),"Học lại",IF(AND((MID(F487,2,2)&gt;"18"),P487&lt;4),"Thi lại",IF(AND(MID(F487,2,2)&gt;"18",O487=0),"Thi lại",IF(AND((MID(F487,2,2)&lt;"12"),O487=0),"Thi lại",IF(AND((MID(F487,2,2)&lt;"19"),(MID(F487,2,2)&gt;"11"),O487=0),"Học lại","Đạt"))))))))))</f>
        <v>Đạt</v>
      </c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</row>
    <row r="488" spans="1:39" ht="16.5" customHeight="1">
      <c r="A488" s="1">
        <v>479</v>
      </c>
      <c r="B488" s="21">
        <f>IF(LEN(C488=0),SUBTOTAL(3,$C$10:C488),"")</f>
        <v>479</v>
      </c>
      <c r="C488" s="22" t="s">
        <v>2463</v>
      </c>
      <c r="D488" s="23" t="s">
        <v>3692</v>
      </c>
      <c r="E488" s="24" t="s">
        <v>3467</v>
      </c>
      <c r="F488" s="22" t="s">
        <v>3384</v>
      </c>
      <c r="G488" s="25" t="s">
        <v>27</v>
      </c>
      <c r="H488" s="25">
        <v>3</v>
      </c>
      <c r="I488" s="25" t="s">
        <v>27</v>
      </c>
      <c r="J488" s="25">
        <v>8</v>
      </c>
      <c r="K488" s="32"/>
      <c r="L488" s="32"/>
      <c r="M488" s="32"/>
      <c r="N488" s="90"/>
      <c r="O488" s="51">
        <v>7</v>
      </c>
      <c r="P488" s="27">
        <f>IF(O488="H","I",IF(OR(O488="DC",O488="C",O488="V"),0,ROUND(SUMPRODUCT(G488:O488,$G$9:$O$9)/100,1)))</f>
        <v>6.3</v>
      </c>
      <c r="Q488" s="28" t="str">
        <f>IF(AND($P488&gt;=9,$P488&lt;=10),"A+","")&amp;IF(AND($P488&gt;=8.5,$P488&lt;=8.9),"A","")&amp;IF(AND($P488&gt;=8,$P488&lt;=8.4),"B+","")&amp;IF(AND($P488&gt;=7,$P488&lt;=7.9),"B","")&amp;IF(AND($P488&gt;=6.5,$P488&lt;=6.9),"C+","")&amp;IF(AND($P488&gt;=5.5,$P488&lt;=6.4),"C","")&amp;IF(AND($P488&gt;=5,$P488&lt;=5.4),"D+","")&amp;IF(AND($P488&gt;=4,$P488&lt;=4.9),"D","")&amp;IF(AND($P488&lt;4),"F","")</f>
        <v>C</v>
      </c>
      <c r="R488" s="29" t="str">
        <f>IF($P488&lt;4,"Kém",IF(AND($P488&gt;=4,$P488&lt;=5.4),"Trung bình yếu",IF(AND($P488&gt;=5.5,$P488&lt;=6.9),"Trung bình",IF(AND($P488&gt;=7,$P488&lt;=8.4),"Khá",IF(AND($P488&gt;=8.5,$P488&lt;=10),"Giỏi","")))))</f>
        <v>Trung bình</v>
      </c>
      <c r="S488" s="30" t="str">
        <f>IF(OR($G488=0,$H488=0,$I488=0,$J488=0),"Không đủ ĐKDT",IF(AND(O488=0,P488&gt;=4),"Không đạt",IF(O488="V", "Vắng", IF(O488="DC", "Đình chỉ thi",IF(O488="H", "Vắng có phép","")))))</f>
        <v/>
      </c>
      <c r="T488" s="31" t="str">
        <f t="array" ref="T488">IFERROR(VLOOKUP($C488&amp;$U488,CHOOSE({1,2},Data!$A$2:$A$5146&amp;Data!$B$2:$B$5146,Data!$C$2:$C$5146),2,0),"")</f>
        <v>505-A2</v>
      </c>
      <c r="U488" s="72" t="s">
        <v>3279</v>
      </c>
      <c r="V488" s="3" t="str">
        <f>IFERROR(LEFT($U488,LEN($U488)-3),"")</f>
        <v>ELE1319</v>
      </c>
      <c r="W488" s="3" t="str">
        <f>IFERROR(RIGHT($U488,2),"")</f>
        <v>06</v>
      </c>
      <c r="X488" s="53" t="str">
        <f>IF(S488="Không đủ ĐKDT","Học lại",IF(S488="Đình chỉ thi","Học lại",IF(AND(MID(F488,2,2)&lt;"12",S488="Vắng"),"Thi lại",IF(S488="Vắng có phép", "Thi lại",IF(AND((MID(F488,2,2)&lt;"12"),P488&lt;4.5),"Thi lại",IF(AND((MID(F488,2,2)&lt;"19"),P488&lt;4),"Học lại",IF(AND((MID(F488,2,2)&gt;"18"),P488&lt;4),"Thi lại",IF(AND(MID(F488,2,2)&gt;"18",O488=0),"Thi lại",IF(AND((MID(F488,2,2)&lt;"12"),O488=0),"Thi lại",IF(AND((MID(F488,2,2)&lt;"19"),(MID(F488,2,2)&gt;"11"),O488=0),"Học lại","Đạt"))))))))))</f>
        <v>Đạt</v>
      </c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</row>
    <row r="489" spans="1:39" ht="16.5" customHeight="1">
      <c r="A489" s="1">
        <v>480</v>
      </c>
      <c r="B489" s="21">
        <f>IF(LEN(C489=0),SUBTOTAL(3,$C$10:C489),"")</f>
        <v>480</v>
      </c>
      <c r="C489" s="22" t="s">
        <v>3026</v>
      </c>
      <c r="D489" s="23" t="s">
        <v>3811</v>
      </c>
      <c r="E489" s="24" t="s">
        <v>3470</v>
      </c>
      <c r="F489" s="22" t="s">
        <v>3425</v>
      </c>
      <c r="G489" s="25" t="s">
        <v>27</v>
      </c>
      <c r="H489" s="25">
        <v>2.5</v>
      </c>
      <c r="I489" s="25" t="s">
        <v>27</v>
      </c>
      <c r="J489" s="25">
        <v>7.5</v>
      </c>
      <c r="K489" s="32"/>
      <c r="L489" s="32"/>
      <c r="M489" s="32"/>
      <c r="N489" s="90"/>
      <c r="O489" s="51">
        <v>2.5</v>
      </c>
      <c r="P489" s="27">
        <f>IF(O489="H","I",IF(OR(O489="DC",O489="C",O489="V"),0,ROUND(SUMPRODUCT(G489:O489,$G$9:$O$9)/100,1)))</f>
        <v>3</v>
      </c>
      <c r="Q489" s="28" t="str">
        <f>IF(AND($P489&gt;=9,$P489&lt;=10),"A+","")&amp;IF(AND($P489&gt;=8.5,$P489&lt;=8.9),"A","")&amp;IF(AND($P489&gt;=8,$P489&lt;=8.4),"B+","")&amp;IF(AND($P489&gt;=7,$P489&lt;=7.9),"B","")&amp;IF(AND($P489&gt;=6.5,$P489&lt;=6.9),"C+","")&amp;IF(AND($P489&gt;=5.5,$P489&lt;=6.4),"C","")&amp;IF(AND($P489&gt;=5,$P489&lt;=5.4),"D+","")&amp;IF(AND($P489&gt;=4,$P489&lt;=4.9),"D","")&amp;IF(AND($P489&lt;4),"F","")</f>
        <v>F</v>
      </c>
      <c r="R489" s="29" t="str">
        <f>IF($P489&lt;4,"Kém",IF(AND($P489&gt;=4,$P489&lt;=5.4),"Trung bình yếu",IF(AND($P489&gt;=5.5,$P489&lt;=6.9),"Trung bình",IF(AND($P489&gt;=7,$P489&lt;=8.4),"Khá",IF(AND($P489&gt;=8.5,$P489&lt;=10),"Giỏi","")))))</f>
        <v>Kém</v>
      </c>
      <c r="S489" s="30" t="str">
        <f>IF(OR($G489=0,$H489=0,$I489=0,$J489=0),"Không đủ ĐKDT",IF(AND(O489=0,P489&gt;=4),"Không đạt",IF(O489="V", "Vắng", IF(O489="DC", "Đình chỉ thi",IF(O489="H", "Vắng có phép","")))))</f>
        <v/>
      </c>
      <c r="T489" s="31" t="str">
        <f t="array" ref="T489">IFERROR(VLOOKUP($C489&amp;$U489,CHOOSE({1,2},Data!$A$2:$A$5146&amp;Data!$B$2:$B$5146,Data!$C$2:$C$5146),2,0),"")</f>
        <v>505-A2</v>
      </c>
      <c r="U489" s="72" t="s">
        <v>3279</v>
      </c>
      <c r="V489" s="3" t="str">
        <f>IFERROR(LEFT($U489,LEN($U489)-3),"")</f>
        <v>ELE1319</v>
      </c>
      <c r="W489" s="3" t="str">
        <f>IFERROR(RIGHT($U489,2),"")</f>
        <v>06</v>
      </c>
      <c r="X489" s="53" t="str">
        <f>IF(S489="Không đủ ĐKDT","Học lại",IF(S489="Đình chỉ thi","Học lại",IF(AND(MID(F489,2,2)&lt;"12",S489="Vắng"),"Thi lại",IF(S489="Vắng có phép", "Thi lại",IF(AND((MID(F489,2,2)&lt;"12"),P489&lt;4.5),"Thi lại",IF(AND((MID(F489,2,2)&lt;"19"),P489&lt;4),"Học lại",IF(AND((MID(F489,2,2)&gt;"18"),P489&lt;4),"Thi lại",IF(AND(MID(F489,2,2)&gt;"18",O489=0),"Thi lại",IF(AND((MID(F489,2,2)&lt;"12"),O489=0),"Thi lại",IF(AND((MID(F489,2,2)&lt;"19"),(MID(F489,2,2)&gt;"11"),O489=0),"Học lại","Đạt"))))))))))</f>
        <v>Học lại</v>
      </c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</row>
    <row r="490" spans="1:39" ht="16.5" customHeight="1">
      <c r="A490" s="1">
        <v>481</v>
      </c>
      <c r="B490" s="21">
        <f>IF(LEN(C490=0),SUBTOTAL(3,$C$10:C490),"")</f>
        <v>481</v>
      </c>
      <c r="C490" s="22" t="s">
        <v>2056</v>
      </c>
      <c r="D490" s="23" t="s">
        <v>3401</v>
      </c>
      <c r="E490" s="24" t="s">
        <v>3599</v>
      </c>
      <c r="F490" s="22" t="s">
        <v>3368</v>
      </c>
      <c r="G490" s="25" t="s">
        <v>27</v>
      </c>
      <c r="H490" s="25">
        <v>9</v>
      </c>
      <c r="I490" s="25" t="s">
        <v>27</v>
      </c>
      <c r="J490" s="25">
        <v>10</v>
      </c>
      <c r="K490" s="32"/>
      <c r="L490" s="32"/>
      <c r="M490" s="32"/>
      <c r="N490" s="90"/>
      <c r="O490" s="51">
        <v>9.5</v>
      </c>
      <c r="P490" s="27">
        <f>IF(O490="H","I",IF(OR(O490="DC",O490="C",O490="V"),0,ROUND(SUMPRODUCT(G490:O490,$G$9:$O$9)/100,1)))</f>
        <v>9.5</v>
      </c>
      <c r="Q490" s="28" t="str">
        <f>IF(AND($P490&gt;=9,$P490&lt;=10),"A+","")&amp;IF(AND($P490&gt;=8.5,$P490&lt;=8.9),"A","")&amp;IF(AND($P490&gt;=8,$P490&lt;=8.4),"B+","")&amp;IF(AND($P490&gt;=7,$P490&lt;=7.9),"B","")&amp;IF(AND($P490&gt;=6.5,$P490&lt;=6.9),"C+","")&amp;IF(AND($P490&gt;=5.5,$P490&lt;=6.4),"C","")&amp;IF(AND($P490&gt;=5,$P490&lt;=5.4),"D+","")&amp;IF(AND($P490&gt;=4,$P490&lt;=4.9),"D","")&amp;IF(AND($P490&lt;4),"F","")</f>
        <v>A+</v>
      </c>
      <c r="R490" s="29" t="str">
        <f>IF($P490&lt;4,"Kém",IF(AND($P490&gt;=4,$P490&lt;=5.4),"Trung bình yếu",IF(AND($P490&gt;=5.5,$P490&lt;=6.9),"Trung bình",IF(AND($P490&gt;=7,$P490&lt;=8.4),"Khá",IF(AND($P490&gt;=8.5,$P490&lt;=10),"Giỏi","")))))</f>
        <v>Giỏi</v>
      </c>
      <c r="S490" s="30" t="str">
        <f>IF(OR($G490=0,$H490=0,$I490=0,$J490=0),"Không đủ ĐKDT",IF(AND(O490=0,P490&gt;=4),"Không đạt",IF(O490="V", "Vắng", IF(O490="DC", "Đình chỉ thi",IF(O490="H", "Vắng có phép","")))))</f>
        <v/>
      </c>
      <c r="T490" s="31" t="str">
        <f t="array" ref="T490">IFERROR(VLOOKUP($C490&amp;$U490,CHOOSE({1,2},Data!$A$2:$A$5146&amp;Data!$B$2:$B$5146,Data!$C$2:$C$5146),2,0),"")</f>
        <v>505-A2</v>
      </c>
      <c r="U490" s="72" t="s">
        <v>3279</v>
      </c>
      <c r="V490" s="3" t="str">
        <f>IFERROR(LEFT($U490,LEN($U490)-3),"")</f>
        <v>ELE1319</v>
      </c>
      <c r="W490" s="3" t="str">
        <f>IFERROR(RIGHT($U490,2),"")</f>
        <v>06</v>
      </c>
      <c r="X490" s="53" t="str">
        <f>IF(S490="Không đủ ĐKDT","Học lại",IF(S490="Đình chỉ thi","Học lại",IF(AND(MID(F490,2,2)&lt;"12",S490="Vắng"),"Thi lại",IF(S490="Vắng có phép", "Thi lại",IF(AND((MID(F490,2,2)&lt;"12"),P490&lt;4.5),"Thi lại",IF(AND((MID(F490,2,2)&lt;"19"),P490&lt;4),"Học lại",IF(AND((MID(F490,2,2)&gt;"18"),P490&lt;4),"Thi lại",IF(AND(MID(F490,2,2)&gt;"18",O490=0),"Thi lại",IF(AND((MID(F490,2,2)&lt;"12"),O490=0),"Thi lại",IF(AND((MID(F490,2,2)&lt;"19"),(MID(F490,2,2)&gt;"11"),O490=0),"Học lại","Đạt"))))))))))</f>
        <v>Đạt</v>
      </c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</row>
    <row r="491" spans="1:39" ht="16.5" customHeight="1">
      <c r="A491" s="1">
        <v>482</v>
      </c>
      <c r="B491" s="21">
        <f>IF(LEN(C491=0),SUBTOTAL(3,$C$10:C491),"")</f>
        <v>482</v>
      </c>
      <c r="C491" s="22" t="s">
        <v>450</v>
      </c>
      <c r="D491" s="23" t="s">
        <v>3579</v>
      </c>
      <c r="E491" s="24" t="s">
        <v>3599</v>
      </c>
      <c r="F491" s="22" t="s">
        <v>3463</v>
      </c>
      <c r="G491" s="25" t="s">
        <v>27</v>
      </c>
      <c r="H491" s="25">
        <v>8.5</v>
      </c>
      <c r="I491" s="25" t="s">
        <v>27</v>
      </c>
      <c r="J491" s="25">
        <v>10</v>
      </c>
      <c r="K491" s="32"/>
      <c r="L491" s="32"/>
      <c r="M491" s="32"/>
      <c r="N491" s="90"/>
      <c r="O491" s="51">
        <v>6.5</v>
      </c>
      <c r="P491" s="27">
        <f>IF(O491="H","I",IF(OR(O491="DC",O491="C",O491="V"),0,ROUND(SUMPRODUCT(G491:O491,$G$9:$O$9)/100,1)))</f>
        <v>7.3</v>
      </c>
      <c r="Q491" s="28" t="str">
        <f>IF(AND($P491&gt;=9,$P491&lt;=10),"A+","")&amp;IF(AND($P491&gt;=8.5,$P491&lt;=8.9),"A","")&amp;IF(AND($P491&gt;=8,$P491&lt;=8.4),"B+","")&amp;IF(AND($P491&gt;=7,$P491&lt;=7.9),"B","")&amp;IF(AND($P491&gt;=6.5,$P491&lt;=6.9),"C+","")&amp;IF(AND($P491&gt;=5.5,$P491&lt;=6.4),"C","")&amp;IF(AND($P491&gt;=5,$P491&lt;=5.4),"D+","")&amp;IF(AND($P491&gt;=4,$P491&lt;=4.9),"D","")&amp;IF(AND($P491&lt;4),"F","")</f>
        <v>B</v>
      </c>
      <c r="R491" s="29" t="str">
        <f>IF($P491&lt;4,"Kém",IF(AND($P491&gt;=4,$P491&lt;=5.4),"Trung bình yếu",IF(AND($P491&gt;=5.5,$P491&lt;=6.9),"Trung bình",IF(AND($P491&gt;=7,$P491&lt;=8.4),"Khá",IF(AND($P491&gt;=8.5,$P491&lt;=10),"Giỏi","")))))</f>
        <v>Khá</v>
      </c>
      <c r="S491" s="30" t="str">
        <f>IF(OR($G491=0,$H491=0,$I491=0,$J491=0),"Không đủ ĐKDT",IF(AND(O491=0,P491&gt;=4),"Không đạt",IF(O491="V", "Vắng", IF(O491="DC", "Đình chỉ thi",IF(O491="H", "Vắng có phép","")))))</f>
        <v/>
      </c>
      <c r="T491" s="31" t="str">
        <f t="array" ref="T491">IFERROR(VLOOKUP($C491&amp;$U491,CHOOSE({1,2},Data!$A$2:$A$5146&amp;Data!$B$2:$B$5146,Data!$C$2:$C$5146),2,0),"")</f>
        <v>505-A2</v>
      </c>
      <c r="U491" s="72" t="s">
        <v>3279</v>
      </c>
      <c r="V491" s="3" t="str">
        <f>IFERROR(LEFT($U491,LEN($U491)-3),"")</f>
        <v>ELE1319</v>
      </c>
      <c r="W491" s="3" t="str">
        <f>IFERROR(RIGHT($U491,2),"")</f>
        <v>06</v>
      </c>
      <c r="X491" s="53" t="str">
        <f>IF(S491="Không đủ ĐKDT","Học lại",IF(S491="Đình chỉ thi","Học lại",IF(AND(MID(F491,2,2)&lt;"12",S491="Vắng"),"Thi lại",IF(S491="Vắng có phép", "Thi lại",IF(AND((MID(F491,2,2)&lt;"12"),P491&lt;4.5),"Thi lại",IF(AND((MID(F491,2,2)&lt;"19"),P491&lt;4),"Học lại",IF(AND((MID(F491,2,2)&gt;"18"),P491&lt;4),"Thi lại",IF(AND(MID(F491,2,2)&gt;"18",O491=0),"Thi lại",IF(AND((MID(F491,2,2)&lt;"12"),O491=0),"Thi lại",IF(AND((MID(F491,2,2)&lt;"19"),(MID(F491,2,2)&gt;"11"),O491=0),"Học lại","Đạt"))))))))))</f>
        <v>Đạt</v>
      </c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</row>
    <row r="492" spans="1:39" ht="16.5" customHeight="1">
      <c r="A492" s="1">
        <v>483</v>
      </c>
      <c r="B492" s="21">
        <f>IF(LEN(C492=0),SUBTOTAL(3,$C$10:C492),"")</f>
        <v>483</v>
      </c>
      <c r="C492" s="22" t="s">
        <v>2160</v>
      </c>
      <c r="D492" s="23" t="s">
        <v>3375</v>
      </c>
      <c r="E492" s="24" t="s">
        <v>3471</v>
      </c>
      <c r="F492" s="22" t="s">
        <v>3455</v>
      </c>
      <c r="G492" s="25" t="s">
        <v>27</v>
      </c>
      <c r="H492" s="25">
        <v>0</v>
      </c>
      <c r="I492" s="25" t="s">
        <v>27</v>
      </c>
      <c r="J492" s="25">
        <v>0</v>
      </c>
      <c r="K492" s="32"/>
      <c r="L492" s="32"/>
      <c r="M492" s="32"/>
      <c r="N492" s="90"/>
      <c r="O492" s="51" t="s">
        <v>4016</v>
      </c>
      <c r="P492" s="27">
        <f>IF(O492="H","I",IF(OR(O492="DC",O492="C",O492="V"),0,ROUND(SUMPRODUCT(G492:O492,$G$9:$O$9)/100,1)))</f>
        <v>0</v>
      </c>
      <c r="Q492" s="28" t="str">
        <f>IF(AND($P492&gt;=9,$P492&lt;=10),"A+","")&amp;IF(AND($P492&gt;=8.5,$P492&lt;=8.9),"A","")&amp;IF(AND($P492&gt;=8,$P492&lt;=8.4),"B+","")&amp;IF(AND($P492&gt;=7,$P492&lt;=7.9),"B","")&amp;IF(AND($P492&gt;=6.5,$P492&lt;=6.9),"C+","")&amp;IF(AND($P492&gt;=5.5,$P492&lt;=6.4),"C","")&amp;IF(AND($P492&gt;=5,$P492&lt;=5.4),"D+","")&amp;IF(AND($P492&gt;=4,$P492&lt;=4.9),"D","")&amp;IF(AND($P492&lt;4),"F","")</f>
        <v>F</v>
      </c>
      <c r="R492" s="29" t="str">
        <f>IF($P492&lt;4,"Kém",IF(AND($P492&gt;=4,$P492&lt;=5.4),"Trung bình yếu",IF(AND($P492&gt;=5.5,$P492&lt;=6.9),"Trung bình",IF(AND($P492&gt;=7,$P492&lt;=8.4),"Khá",IF(AND($P492&gt;=8.5,$P492&lt;=10),"Giỏi","")))))</f>
        <v>Kém</v>
      </c>
      <c r="S492" s="30" t="str">
        <f>IF(OR($G492=0,$H492=0,$I492=0,$J492=0),"Không đủ ĐKDT",IF(AND(O492=0,P492&gt;=4),"Không đạt",IF(O492="V", "Vắng", IF(O492="DC", "Đình chỉ thi",IF(O492="H", "Vắng có phép","")))))</f>
        <v>Không đủ ĐKDT</v>
      </c>
      <c r="T492" s="31" t="str">
        <f t="array" ref="T492">IFERROR(VLOOKUP($C492&amp;$U492,CHOOSE({1,2},Data!$A$2:$A$5146&amp;Data!$B$2:$B$5146,Data!$C$2:$C$5146),2,0),"")</f>
        <v>505-A2</v>
      </c>
      <c r="U492" s="72" t="s">
        <v>3279</v>
      </c>
      <c r="V492" s="3" t="str">
        <f>IFERROR(LEFT($U492,LEN($U492)-3),"")</f>
        <v>ELE1319</v>
      </c>
      <c r="W492" s="3" t="str">
        <f>IFERROR(RIGHT($U492,2),"")</f>
        <v>06</v>
      </c>
      <c r="X492" s="53" t="str">
        <f>IF(S492="Không đủ ĐKDT","Học lại",IF(S492="Đình chỉ thi","Học lại",IF(AND(MID(F492,2,2)&lt;"12",S492="Vắng"),"Thi lại",IF(S492="Vắng có phép", "Thi lại",IF(AND((MID(F492,2,2)&lt;"12"),P492&lt;4.5),"Thi lại",IF(AND((MID(F492,2,2)&lt;"19"),P492&lt;4),"Học lại",IF(AND((MID(F492,2,2)&gt;"18"),P492&lt;4),"Thi lại",IF(AND(MID(F492,2,2)&gt;"18",O492=0),"Thi lại",IF(AND((MID(F492,2,2)&lt;"12"),O492=0),"Thi lại",IF(AND((MID(F492,2,2)&lt;"19"),(MID(F492,2,2)&gt;"11"),O492=0),"Học lại","Đạt"))))))))))</f>
        <v>Học lại</v>
      </c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</row>
    <row r="493" spans="1:39" ht="16.5" customHeight="1">
      <c r="A493" s="1">
        <v>484</v>
      </c>
      <c r="B493" s="21">
        <f>IF(LEN(C493=0),SUBTOTAL(3,$C$10:C493),"")</f>
        <v>484</v>
      </c>
      <c r="C493" s="22" t="s">
        <v>483</v>
      </c>
      <c r="D493" s="23" t="s">
        <v>3861</v>
      </c>
      <c r="E493" s="24" t="s">
        <v>3471</v>
      </c>
      <c r="F493" s="22" t="s">
        <v>3370</v>
      </c>
      <c r="G493" s="25" t="s">
        <v>27</v>
      </c>
      <c r="H493" s="25">
        <v>3</v>
      </c>
      <c r="I493" s="25" t="s">
        <v>27</v>
      </c>
      <c r="J493" s="25">
        <v>8</v>
      </c>
      <c r="K493" s="32"/>
      <c r="L493" s="32"/>
      <c r="M493" s="32"/>
      <c r="N493" s="90"/>
      <c r="O493" s="51">
        <v>5.5</v>
      </c>
      <c r="P493" s="27">
        <f>IF(O493="H","I",IF(OR(O493="DC",O493="C",O493="V"),0,ROUND(SUMPRODUCT(G493:O493,$G$9:$O$9)/100,1)))</f>
        <v>5.3</v>
      </c>
      <c r="Q493" s="28" t="str">
        <f>IF(AND($P493&gt;=9,$P493&lt;=10),"A+","")&amp;IF(AND($P493&gt;=8.5,$P493&lt;=8.9),"A","")&amp;IF(AND($P493&gt;=8,$P493&lt;=8.4),"B+","")&amp;IF(AND($P493&gt;=7,$P493&lt;=7.9),"B","")&amp;IF(AND($P493&gt;=6.5,$P493&lt;=6.9),"C+","")&amp;IF(AND($P493&gt;=5.5,$P493&lt;=6.4),"C","")&amp;IF(AND($P493&gt;=5,$P493&lt;=5.4),"D+","")&amp;IF(AND($P493&gt;=4,$P493&lt;=4.9),"D","")&amp;IF(AND($P493&lt;4),"F","")</f>
        <v>D+</v>
      </c>
      <c r="R493" s="29" t="str">
        <f>IF($P493&lt;4,"Kém",IF(AND($P493&gt;=4,$P493&lt;=5.4),"Trung bình yếu",IF(AND($P493&gt;=5.5,$P493&lt;=6.9),"Trung bình",IF(AND($P493&gt;=7,$P493&lt;=8.4),"Khá",IF(AND($P493&gt;=8.5,$P493&lt;=10),"Giỏi","")))))</f>
        <v>Trung bình yếu</v>
      </c>
      <c r="S493" s="30" t="str">
        <f>IF(OR($G493=0,$H493=0,$I493=0,$J493=0),"Không đủ ĐKDT",IF(AND(O493=0,P493&gt;=4),"Không đạt",IF(O493="V", "Vắng", IF(O493="DC", "Đình chỉ thi",IF(O493="H", "Vắng có phép","")))))</f>
        <v/>
      </c>
      <c r="T493" s="31" t="str">
        <f t="array" ref="T493">IFERROR(VLOOKUP($C493&amp;$U493,CHOOSE({1,2},Data!$A$2:$A$5146&amp;Data!$B$2:$B$5146,Data!$C$2:$C$5146),2,0),"")</f>
        <v>505-A2</v>
      </c>
      <c r="U493" s="72" t="s">
        <v>3279</v>
      </c>
      <c r="V493" s="3" t="str">
        <f>IFERROR(LEFT($U493,LEN($U493)-3),"")</f>
        <v>ELE1319</v>
      </c>
      <c r="W493" s="3" t="str">
        <f>IFERROR(RIGHT($U493,2),"")</f>
        <v>06</v>
      </c>
      <c r="X493" s="53" t="str">
        <f>IF(S493="Không đủ ĐKDT","Học lại",IF(S493="Đình chỉ thi","Học lại",IF(AND(MID(F493,2,2)&lt;"12",S493="Vắng"),"Thi lại",IF(S493="Vắng có phép", "Thi lại",IF(AND((MID(F493,2,2)&lt;"12"),P493&lt;4.5),"Thi lại",IF(AND((MID(F493,2,2)&lt;"19"),P493&lt;4),"Học lại",IF(AND((MID(F493,2,2)&gt;"18"),P493&lt;4),"Thi lại",IF(AND(MID(F493,2,2)&gt;"18",O493=0),"Thi lại",IF(AND((MID(F493,2,2)&lt;"12"),O493=0),"Thi lại",IF(AND((MID(F493,2,2)&lt;"19"),(MID(F493,2,2)&gt;"11"),O493=0),"Học lại","Đạt"))))))))))</f>
        <v>Đạt</v>
      </c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</row>
    <row r="494" spans="1:39" ht="16.5" customHeight="1">
      <c r="A494" s="1">
        <v>485</v>
      </c>
      <c r="B494" s="21">
        <f>IF(LEN(C494=0),SUBTOTAL(3,$C$10:C494),"")</f>
        <v>485</v>
      </c>
      <c r="C494" s="22" t="s">
        <v>419</v>
      </c>
      <c r="D494" s="23" t="s">
        <v>3466</v>
      </c>
      <c r="E494" s="24" t="s">
        <v>3471</v>
      </c>
      <c r="F494" s="22" t="s">
        <v>3463</v>
      </c>
      <c r="G494" s="25" t="s">
        <v>27</v>
      </c>
      <c r="H494" s="25">
        <v>5.5</v>
      </c>
      <c r="I494" s="25" t="s">
        <v>27</v>
      </c>
      <c r="J494" s="25">
        <v>9</v>
      </c>
      <c r="K494" s="32"/>
      <c r="L494" s="32"/>
      <c r="M494" s="32"/>
      <c r="N494" s="90"/>
      <c r="O494" s="51">
        <v>4.5</v>
      </c>
      <c r="P494" s="27">
        <f>IF(O494="H","I",IF(OR(O494="DC",O494="C",O494="V"),0,ROUND(SUMPRODUCT(G494:O494,$G$9:$O$9)/100,1)))</f>
        <v>5.2</v>
      </c>
      <c r="Q494" s="28" t="str">
        <f>IF(AND($P494&gt;=9,$P494&lt;=10),"A+","")&amp;IF(AND($P494&gt;=8.5,$P494&lt;=8.9),"A","")&amp;IF(AND($P494&gt;=8,$P494&lt;=8.4),"B+","")&amp;IF(AND($P494&gt;=7,$P494&lt;=7.9),"B","")&amp;IF(AND($P494&gt;=6.5,$P494&lt;=6.9),"C+","")&amp;IF(AND($P494&gt;=5.5,$P494&lt;=6.4),"C","")&amp;IF(AND($P494&gt;=5,$P494&lt;=5.4),"D+","")&amp;IF(AND($P494&gt;=4,$P494&lt;=4.9),"D","")&amp;IF(AND($P494&lt;4),"F","")</f>
        <v>D+</v>
      </c>
      <c r="R494" s="29" t="str">
        <f>IF($P494&lt;4,"Kém",IF(AND($P494&gt;=4,$P494&lt;=5.4),"Trung bình yếu",IF(AND($P494&gt;=5.5,$P494&lt;=6.9),"Trung bình",IF(AND($P494&gt;=7,$P494&lt;=8.4),"Khá",IF(AND($P494&gt;=8.5,$P494&lt;=10),"Giỏi","")))))</f>
        <v>Trung bình yếu</v>
      </c>
      <c r="S494" s="30" t="str">
        <f>IF(OR($G494=0,$H494=0,$I494=0,$J494=0),"Không đủ ĐKDT",IF(AND(O494=0,P494&gt;=4),"Không đạt",IF(O494="V", "Vắng", IF(O494="DC", "Đình chỉ thi",IF(O494="H", "Vắng có phép","")))))</f>
        <v/>
      </c>
      <c r="T494" s="31" t="str">
        <f t="array" ref="T494">IFERROR(VLOOKUP($C494&amp;$U494,CHOOSE({1,2},Data!$A$2:$A$5146&amp;Data!$B$2:$B$5146,Data!$C$2:$C$5146),2,0),"")</f>
        <v>505-A2</v>
      </c>
      <c r="U494" s="72" t="s">
        <v>3279</v>
      </c>
      <c r="V494" s="3" t="str">
        <f>IFERROR(LEFT($U494,LEN($U494)-3),"")</f>
        <v>ELE1319</v>
      </c>
      <c r="W494" s="3" t="str">
        <f>IFERROR(RIGHT($U494,2),"")</f>
        <v>06</v>
      </c>
      <c r="X494" s="53" t="str">
        <f>IF(S494="Không đủ ĐKDT","Học lại",IF(S494="Đình chỉ thi","Học lại",IF(AND(MID(F494,2,2)&lt;"12",S494="Vắng"),"Thi lại",IF(S494="Vắng có phép", "Thi lại",IF(AND((MID(F494,2,2)&lt;"12"),P494&lt;4.5),"Thi lại",IF(AND((MID(F494,2,2)&lt;"19"),P494&lt;4),"Học lại",IF(AND((MID(F494,2,2)&gt;"18"),P494&lt;4),"Thi lại",IF(AND(MID(F494,2,2)&gt;"18",O494=0),"Thi lại",IF(AND((MID(F494,2,2)&lt;"12"),O494=0),"Thi lại",IF(AND((MID(F494,2,2)&lt;"19"),(MID(F494,2,2)&gt;"11"),O494=0),"Học lại","Đạt"))))))))))</f>
        <v>Đạt</v>
      </c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</row>
    <row r="495" spans="1:39" ht="16.5" customHeight="1">
      <c r="A495" s="1">
        <v>486</v>
      </c>
      <c r="B495" s="21">
        <f>IF(LEN(C495=0),SUBTOTAL(3,$C$10:C495),"")</f>
        <v>486</v>
      </c>
      <c r="C495" s="22" t="s">
        <v>1887</v>
      </c>
      <c r="D495" s="23" t="s">
        <v>3606</v>
      </c>
      <c r="E495" s="24" t="s">
        <v>3471</v>
      </c>
      <c r="F495" s="22" t="s">
        <v>3368</v>
      </c>
      <c r="G495" s="25" t="s">
        <v>27</v>
      </c>
      <c r="H495" s="25">
        <v>2</v>
      </c>
      <c r="I495" s="25" t="s">
        <v>27</v>
      </c>
      <c r="J495" s="25">
        <v>7</v>
      </c>
      <c r="K495" s="32"/>
      <c r="L495" s="32"/>
      <c r="M495" s="32"/>
      <c r="N495" s="90"/>
      <c r="O495" s="51">
        <v>0.5</v>
      </c>
      <c r="P495" s="27">
        <f>IF(O495="H","I",IF(OR(O495="DC",O495="C",O495="V"),0,ROUND(SUMPRODUCT(G495:O495,$G$9:$O$9)/100,1)))</f>
        <v>1.5</v>
      </c>
      <c r="Q495" s="28" t="str">
        <f>IF(AND($P495&gt;=9,$P495&lt;=10),"A+","")&amp;IF(AND($P495&gt;=8.5,$P495&lt;=8.9),"A","")&amp;IF(AND($P495&gt;=8,$P495&lt;=8.4),"B+","")&amp;IF(AND($P495&gt;=7,$P495&lt;=7.9),"B","")&amp;IF(AND($P495&gt;=6.5,$P495&lt;=6.9),"C+","")&amp;IF(AND($P495&gt;=5.5,$P495&lt;=6.4),"C","")&amp;IF(AND($P495&gt;=5,$P495&lt;=5.4),"D+","")&amp;IF(AND($P495&gt;=4,$P495&lt;=4.9),"D","")&amp;IF(AND($P495&lt;4),"F","")</f>
        <v>F</v>
      </c>
      <c r="R495" s="29" t="str">
        <f>IF($P495&lt;4,"Kém",IF(AND($P495&gt;=4,$P495&lt;=5.4),"Trung bình yếu",IF(AND($P495&gt;=5.5,$P495&lt;=6.9),"Trung bình",IF(AND($P495&gt;=7,$P495&lt;=8.4),"Khá",IF(AND($P495&gt;=8.5,$P495&lt;=10),"Giỏi","")))))</f>
        <v>Kém</v>
      </c>
      <c r="S495" s="30" t="str">
        <f>IF(OR($G495=0,$H495=0,$I495=0,$J495=0),"Không đủ ĐKDT",IF(AND(O495=0,P495&gt;=4),"Không đạt",IF(O495="V", "Vắng", IF(O495="DC", "Đình chỉ thi",IF(O495="H", "Vắng có phép","")))))</f>
        <v/>
      </c>
      <c r="T495" s="31" t="str">
        <f t="array" ref="T495">IFERROR(VLOOKUP($C495&amp;$U495,CHOOSE({1,2},Data!$A$2:$A$5146&amp;Data!$B$2:$B$5146,Data!$C$2:$C$5146),2,0),"")</f>
        <v>505-A2</v>
      </c>
      <c r="U495" s="72" t="s">
        <v>3279</v>
      </c>
      <c r="V495" s="3" t="str">
        <f>IFERROR(LEFT($U495,LEN($U495)-3),"")</f>
        <v>ELE1319</v>
      </c>
      <c r="W495" s="3" t="str">
        <f>IFERROR(RIGHT($U495,2),"")</f>
        <v>06</v>
      </c>
      <c r="X495" s="53" t="str">
        <f>IF(S495="Không đủ ĐKDT","Học lại",IF(S495="Đình chỉ thi","Học lại",IF(AND(MID(F495,2,2)&lt;"12",S495="Vắng"),"Thi lại",IF(S495="Vắng có phép", "Thi lại",IF(AND((MID(F495,2,2)&lt;"12"),P495&lt;4.5),"Thi lại",IF(AND((MID(F495,2,2)&lt;"19"),P495&lt;4),"Học lại",IF(AND((MID(F495,2,2)&gt;"18"),P495&lt;4),"Thi lại",IF(AND(MID(F495,2,2)&gt;"18",O495=0),"Thi lại",IF(AND((MID(F495,2,2)&lt;"12"),O495=0),"Thi lại",IF(AND((MID(F495,2,2)&lt;"19"),(MID(F495,2,2)&gt;"11"),O495=0),"Học lại","Đạt"))))))))))</f>
        <v>Học lại</v>
      </c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</row>
    <row r="496" spans="1:39" ht="16.5" customHeight="1">
      <c r="A496" s="1">
        <v>487</v>
      </c>
      <c r="B496" s="21">
        <f>IF(LEN(C496=0),SUBTOTAL(3,$C$10:C496),"")</f>
        <v>487</v>
      </c>
      <c r="C496" s="22" t="s">
        <v>403</v>
      </c>
      <c r="D496" s="23" t="s">
        <v>3862</v>
      </c>
      <c r="E496" s="24" t="s">
        <v>3723</v>
      </c>
      <c r="F496" s="22" t="s">
        <v>3398</v>
      </c>
      <c r="G496" s="25" t="s">
        <v>27</v>
      </c>
      <c r="H496" s="25">
        <v>9.5</v>
      </c>
      <c r="I496" s="25" t="s">
        <v>27</v>
      </c>
      <c r="J496" s="25">
        <v>9.5</v>
      </c>
      <c r="K496" s="32"/>
      <c r="L496" s="32"/>
      <c r="M496" s="32"/>
      <c r="N496" s="90"/>
      <c r="O496" s="51">
        <v>6</v>
      </c>
      <c r="P496" s="27">
        <f>IF(O496="H","I",IF(OR(O496="DC",O496="C",O496="V"),0,ROUND(SUMPRODUCT(G496:O496,$G$9:$O$9)/100,1)))</f>
        <v>7.1</v>
      </c>
      <c r="Q496" s="28" t="str">
        <f>IF(AND($P496&gt;=9,$P496&lt;=10),"A+","")&amp;IF(AND($P496&gt;=8.5,$P496&lt;=8.9),"A","")&amp;IF(AND($P496&gt;=8,$P496&lt;=8.4),"B+","")&amp;IF(AND($P496&gt;=7,$P496&lt;=7.9),"B","")&amp;IF(AND($P496&gt;=6.5,$P496&lt;=6.9),"C+","")&amp;IF(AND($P496&gt;=5.5,$P496&lt;=6.4),"C","")&amp;IF(AND($P496&gt;=5,$P496&lt;=5.4),"D+","")&amp;IF(AND($P496&gt;=4,$P496&lt;=4.9),"D","")&amp;IF(AND($P496&lt;4),"F","")</f>
        <v>B</v>
      </c>
      <c r="R496" s="29" t="str">
        <f>IF($P496&lt;4,"Kém",IF(AND($P496&gt;=4,$P496&lt;=5.4),"Trung bình yếu",IF(AND($P496&gt;=5.5,$P496&lt;=6.9),"Trung bình",IF(AND($P496&gt;=7,$P496&lt;=8.4),"Khá",IF(AND($P496&gt;=8.5,$P496&lt;=10),"Giỏi","")))))</f>
        <v>Khá</v>
      </c>
      <c r="S496" s="30" t="str">
        <f>IF(OR($G496=0,$H496=0,$I496=0,$J496=0),"Không đủ ĐKDT",IF(AND(O496=0,P496&gt;=4),"Không đạt",IF(O496="V", "Vắng", IF(O496="DC", "Đình chỉ thi",IF(O496="H", "Vắng có phép","")))))</f>
        <v/>
      </c>
      <c r="T496" s="31" t="str">
        <f t="array" ref="T496">IFERROR(VLOOKUP($C496&amp;$U496,CHOOSE({1,2},Data!$A$2:$A$5146&amp;Data!$B$2:$B$5146,Data!$C$2:$C$5146),2,0),"")</f>
        <v>702-A2</v>
      </c>
      <c r="U496" s="72" t="s">
        <v>751</v>
      </c>
      <c r="V496" s="3" t="str">
        <f>IFERROR(LEFT($U496,LEN($U496)-3),"")</f>
        <v>ELE1319</v>
      </c>
      <c r="W496" s="3" t="str">
        <f>IFERROR(RIGHT($U496,2),"")</f>
        <v>03</v>
      </c>
      <c r="X496" s="53" t="str">
        <f>IF(S496="Không đủ ĐKDT","Học lại",IF(S496="Đình chỉ thi","Học lại",IF(AND(MID(F496,2,2)&lt;"12",S496="Vắng"),"Thi lại",IF(S496="Vắng có phép", "Thi lại",IF(AND((MID(F496,2,2)&lt;"12"),P496&lt;4.5),"Thi lại",IF(AND((MID(F496,2,2)&lt;"19"),P496&lt;4),"Học lại",IF(AND((MID(F496,2,2)&gt;"18"),P496&lt;4),"Thi lại",IF(AND(MID(F496,2,2)&gt;"18",O496=0),"Thi lại",IF(AND((MID(F496,2,2)&lt;"12"),O496=0),"Thi lại",IF(AND((MID(F496,2,2)&lt;"19"),(MID(F496,2,2)&gt;"11"),O496=0),"Học lại","Đạt"))))))))))</f>
        <v>Đạt</v>
      </c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</row>
    <row r="497" spans="1:39" ht="16.5" customHeight="1">
      <c r="A497" s="1">
        <v>488</v>
      </c>
      <c r="B497" s="21">
        <f>IF(LEN(C497=0),SUBTOTAL(3,$C$10:C497),"")</f>
        <v>488</v>
      </c>
      <c r="C497" s="22" t="s">
        <v>1620</v>
      </c>
      <c r="D497" s="23" t="s">
        <v>3863</v>
      </c>
      <c r="E497" s="24" t="s">
        <v>3367</v>
      </c>
      <c r="F497" s="22" t="s">
        <v>3463</v>
      </c>
      <c r="G497" s="25" t="s">
        <v>27</v>
      </c>
      <c r="H497" s="25">
        <v>10</v>
      </c>
      <c r="I497" s="25" t="s">
        <v>27</v>
      </c>
      <c r="J497" s="25">
        <v>9.5</v>
      </c>
      <c r="K497" s="32"/>
      <c r="L497" s="32"/>
      <c r="M497" s="32"/>
      <c r="N497" s="90"/>
      <c r="O497" s="51">
        <v>7.5</v>
      </c>
      <c r="P497" s="27">
        <f>IF(O497="H","I",IF(OR(O497="DC",O497="C",O497="V"),0,ROUND(SUMPRODUCT(G497:O497,$G$9:$O$9)/100,1)))</f>
        <v>8.1999999999999993</v>
      </c>
      <c r="Q497" s="28" t="str">
        <f>IF(AND($P497&gt;=9,$P497&lt;=10),"A+","")&amp;IF(AND($P497&gt;=8.5,$P497&lt;=8.9),"A","")&amp;IF(AND($P497&gt;=8,$P497&lt;=8.4),"B+","")&amp;IF(AND($P497&gt;=7,$P497&lt;=7.9),"B","")&amp;IF(AND($P497&gt;=6.5,$P497&lt;=6.9),"C+","")&amp;IF(AND($P497&gt;=5.5,$P497&lt;=6.4),"C","")&amp;IF(AND($P497&gt;=5,$P497&lt;=5.4),"D+","")&amp;IF(AND($P497&gt;=4,$P497&lt;=4.9),"D","")&amp;IF(AND($P497&lt;4),"F","")</f>
        <v>B+</v>
      </c>
      <c r="R497" s="29" t="str">
        <f>IF($P497&lt;4,"Kém",IF(AND($P497&gt;=4,$P497&lt;=5.4),"Trung bình yếu",IF(AND($P497&gt;=5.5,$P497&lt;=6.9),"Trung bình",IF(AND($P497&gt;=7,$P497&lt;=8.4),"Khá",IF(AND($P497&gt;=8.5,$P497&lt;=10),"Giỏi","")))))</f>
        <v>Khá</v>
      </c>
      <c r="S497" s="30" t="str">
        <f>IF(OR($G497=0,$H497=0,$I497=0,$J497=0),"Không đủ ĐKDT",IF(AND(O497=0,P497&gt;=4),"Không đạt",IF(O497="V", "Vắng", IF(O497="DC", "Đình chỉ thi",IF(O497="H", "Vắng có phép","")))))</f>
        <v/>
      </c>
      <c r="T497" s="31" t="str">
        <f t="array" ref="T497">IFERROR(VLOOKUP($C497&amp;$U497,CHOOSE({1,2},Data!$A$2:$A$5146&amp;Data!$B$2:$B$5146,Data!$C$2:$C$5146),2,0),"")</f>
        <v>702-A2</v>
      </c>
      <c r="U497" s="72" t="s">
        <v>751</v>
      </c>
      <c r="V497" s="3" t="str">
        <f>IFERROR(LEFT($U497,LEN($U497)-3),"")</f>
        <v>ELE1319</v>
      </c>
      <c r="W497" s="3" t="str">
        <f>IFERROR(RIGHT($U497,2),"")</f>
        <v>03</v>
      </c>
      <c r="X497" s="53" t="str">
        <f>IF(S497="Không đủ ĐKDT","Học lại",IF(S497="Đình chỉ thi","Học lại",IF(AND(MID(F497,2,2)&lt;"12",S497="Vắng"),"Thi lại",IF(S497="Vắng có phép", "Thi lại",IF(AND((MID(F497,2,2)&lt;"12"),P497&lt;4.5),"Thi lại",IF(AND((MID(F497,2,2)&lt;"19"),P497&lt;4),"Học lại",IF(AND((MID(F497,2,2)&gt;"18"),P497&lt;4),"Thi lại",IF(AND(MID(F497,2,2)&gt;"18",O497=0),"Thi lại",IF(AND((MID(F497,2,2)&lt;"12"),O497=0),"Thi lại",IF(AND((MID(F497,2,2)&lt;"19"),(MID(F497,2,2)&gt;"11"),O497=0),"Học lại","Đạt"))))))))))</f>
        <v>Đạt</v>
      </c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</row>
    <row r="498" spans="1:39" ht="16.5" customHeight="1">
      <c r="A498" s="1">
        <v>489</v>
      </c>
      <c r="B498" s="21">
        <f>IF(LEN(C498=0),SUBTOTAL(3,$C$10:C498),"")</f>
        <v>489</v>
      </c>
      <c r="C498" s="22" t="s">
        <v>170</v>
      </c>
      <c r="D498" s="23" t="s">
        <v>3864</v>
      </c>
      <c r="E498" s="24" t="s">
        <v>3367</v>
      </c>
      <c r="F498" s="22" t="s">
        <v>3436</v>
      </c>
      <c r="G498" s="25" t="s">
        <v>27</v>
      </c>
      <c r="H498" s="25">
        <v>8.5</v>
      </c>
      <c r="I498" s="25" t="s">
        <v>27</v>
      </c>
      <c r="J498" s="25">
        <v>7.5</v>
      </c>
      <c r="K498" s="32"/>
      <c r="L498" s="32"/>
      <c r="M498" s="32"/>
      <c r="N498" s="90"/>
      <c r="O498" s="51">
        <v>0</v>
      </c>
      <c r="P498" s="27">
        <f>IF(O498="H","I",IF(OR(O498="DC",O498="C",O498="V"),0,ROUND(SUMPRODUCT(G498:O498,$G$9:$O$9)/100,1)))</f>
        <v>2.5</v>
      </c>
      <c r="Q498" s="28" t="str">
        <f>IF(AND($P498&gt;=9,$P498&lt;=10),"A+","")&amp;IF(AND($P498&gt;=8.5,$P498&lt;=8.9),"A","")&amp;IF(AND($P498&gt;=8,$P498&lt;=8.4),"B+","")&amp;IF(AND($P498&gt;=7,$P498&lt;=7.9),"B","")&amp;IF(AND($P498&gt;=6.5,$P498&lt;=6.9),"C+","")&amp;IF(AND($P498&gt;=5.5,$P498&lt;=6.4),"C","")&amp;IF(AND($P498&gt;=5,$P498&lt;=5.4),"D+","")&amp;IF(AND($P498&gt;=4,$P498&lt;=4.9),"D","")&amp;IF(AND($P498&lt;4),"F","")</f>
        <v>F</v>
      </c>
      <c r="R498" s="29" t="str">
        <f>IF($P498&lt;4,"Kém",IF(AND($P498&gt;=4,$P498&lt;=5.4),"Trung bình yếu",IF(AND($P498&gt;=5.5,$P498&lt;=6.9),"Trung bình",IF(AND($P498&gt;=7,$P498&lt;=8.4),"Khá",IF(AND($P498&gt;=8.5,$P498&lt;=10),"Giỏi","")))))</f>
        <v>Kém</v>
      </c>
      <c r="S498" s="30" t="str">
        <f>IF(OR($G498=0,$H498=0,$I498=0,$J498=0),"Không đủ ĐKDT",IF(AND(O498=0,P498&gt;=4),"Không đạt",IF(O498="V", "Vắng", IF(O498="DC", "Đình chỉ thi",IF(O498="H", "Vắng có phép","")))))</f>
        <v/>
      </c>
      <c r="T498" s="31" t="str">
        <f t="array" ref="T498">IFERROR(VLOOKUP($C498&amp;$U498,CHOOSE({1,2},Data!$A$2:$A$5146&amp;Data!$B$2:$B$5146,Data!$C$2:$C$5146),2,0),"")</f>
        <v>702-A2</v>
      </c>
      <c r="U498" s="72" t="s">
        <v>751</v>
      </c>
      <c r="V498" s="3" t="str">
        <f>IFERROR(LEFT($U498,LEN($U498)-3),"")</f>
        <v>ELE1319</v>
      </c>
      <c r="W498" s="3" t="str">
        <f>IFERROR(RIGHT($U498,2),"")</f>
        <v>03</v>
      </c>
      <c r="X498" s="53" t="str">
        <f>IF(S498="Không đủ ĐKDT","Học lại",IF(S498="Đình chỉ thi","Học lại",IF(AND(MID(F498,2,2)&lt;"12",S498="Vắng"),"Thi lại",IF(S498="Vắng có phép", "Thi lại",IF(AND((MID(F498,2,2)&lt;"12"),P498&lt;4.5),"Thi lại",IF(AND((MID(F498,2,2)&lt;"19"),P498&lt;4),"Học lại",IF(AND((MID(F498,2,2)&gt;"18"),P498&lt;4),"Thi lại",IF(AND(MID(F498,2,2)&gt;"18",O498=0),"Thi lại",IF(AND((MID(F498,2,2)&lt;"12"),O498=0),"Thi lại",IF(AND((MID(F498,2,2)&lt;"19"),(MID(F498,2,2)&gt;"11"),O498=0),"Học lại","Đạt"))))))))))</f>
        <v>Học lại</v>
      </c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</row>
    <row r="499" spans="1:39" ht="16.5" customHeight="1">
      <c r="A499" s="1">
        <v>490</v>
      </c>
      <c r="B499" s="21">
        <f>IF(LEN(C499=0),SUBTOTAL(3,$C$10:C499),"")</f>
        <v>490</v>
      </c>
      <c r="C499" s="22" t="s">
        <v>2092</v>
      </c>
      <c r="D499" s="23" t="s">
        <v>3582</v>
      </c>
      <c r="E499" s="24" t="s">
        <v>3367</v>
      </c>
      <c r="F499" s="22" t="s">
        <v>3455</v>
      </c>
      <c r="G499" s="25" t="s">
        <v>27</v>
      </c>
      <c r="H499" s="25">
        <v>6.5</v>
      </c>
      <c r="I499" s="25" t="s">
        <v>27</v>
      </c>
      <c r="J499" s="25">
        <v>8.5</v>
      </c>
      <c r="K499" s="32"/>
      <c r="L499" s="32"/>
      <c r="M499" s="32"/>
      <c r="N499" s="90"/>
      <c r="O499" s="51">
        <v>2</v>
      </c>
      <c r="P499" s="27">
        <f>IF(O499="H","I",IF(OR(O499="DC",O499="C",O499="V"),0,ROUND(SUMPRODUCT(G499:O499,$G$9:$O$9)/100,1)))</f>
        <v>3.6</v>
      </c>
      <c r="Q499" s="28" t="str">
        <f>IF(AND($P499&gt;=9,$P499&lt;=10),"A+","")&amp;IF(AND($P499&gt;=8.5,$P499&lt;=8.9),"A","")&amp;IF(AND($P499&gt;=8,$P499&lt;=8.4),"B+","")&amp;IF(AND($P499&gt;=7,$P499&lt;=7.9),"B","")&amp;IF(AND($P499&gt;=6.5,$P499&lt;=6.9),"C+","")&amp;IF(AND($P499&gt;=5.5,$P499&lt;=6.4),"C","")&amp;IF(AND($P499&gt;=5,$P499&lt;=5.4),"D+","")&amp;IF(AND($P499&gt;=4,$P499&lt;=4.9),"D","")&amp;IF(AND($P499&lt;4),"F","")</f>
        <v>F</v>
      </c>
      <c r="R499" s="29" t="str">
        <f>IF($P499&lt;4,"Kém",IF(AND($P499&gt;=4,$P499&lt;=5.4),"Trung bình yếu",IF(AND($P499&gt;=5.5,$P499&lt;=6.9),"Trung bình",IF(AND($P499&gt;=7,$P499&lt;=8.4),"Khá",IF(AND($P499&gt;=8.5,$P499&lt;=10),"Giỏi","")))))</f>
        <v>Kém</v>
      </c>
      <c r="S499" s="30" t="str">
        <f>IF(OR($G499=0,$H499=0,$I499=0,$J499=0),"Không đủ ĐKDT",IF(AND(O499=0,P499&gt;=4),"Không đạt",IF(O499="V", "Vắng", IF(O499="DC", "Đình chỉ thi",IF(O499="H", "Vắng có phép","")))))</f>
        <v/>
      </c>
      <c r="T499" s="31" t="str">
        <f t="array" ref="T499">IFERROR(VLOOKUP($C499&amp;$U499,CHOOSE({1,2},Data!$A$2:$A$5146&amp;Data!$B$2:$B$5146,Data!$C$2:$C$5146),2,0),"")</f>
        <v>702-A2</v>
      </c>
      <c r="U499" s="72" t="s">
        <v>751</v>
      </c>
      <c r="V499" s="3" t="str">
        <f>IFERROR(LEFT($U499,LEN($U499)-3),"")</f>
        <v>ELE1319</v>
      </c>
      <c r="W499" s="3" t="str">
        <f>IFERROR(RIGHT($U499,2),"")</f>
        <v>03</v>
      </c>
      <c r="X499" s="53" t="str">
        <f>IF(S499="Không đủ ĐKDT","Học lại",IF(S499="Đình chỉ thi","Học lại",IF(AND(MID(F499,2,2)&lt;"12",S499="Vắng"),"Thi lại",IF(S499="Vắng có phép", "Thi lại",IF(AND((MID(F499,2,2)&lt;"12"),P499&lt;4.5),"Thi lại",IF(AND((MID(F499,2,2)&lt;"19"),P499&lt;4),"Học lại",IF(AND((MID(F499,2,2)&gt;"18"),P499&lt;4),"Thi lại",IF(AND(MID(F499,2,2)&gt;"18",O499=0),"Thi lại",IF(AND((MID(F499,2,2)&lt;"12"),O499=0),"Thi lại",IF(AND((MID(F499,2,2)&lt;"19"),(MID(F499,2,2)&gt;"11"),O499=0),"Học lại","Đạt"))))))))))</f>
        <v>Học lại</v>
      </c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</row>
    <row r="500" spans="1:39" ht="16.5" customHeight="1">
      <c r="A500" s="1">
        <v>491</v>
      </c>
      <c r="B500" s="21">
        <f>IF(LEN(C500=0),SUBTOTAL(3,$C$10:C500),"")</f>
        <v>491</v>
      </c>
      <c r="C500" s="22" t="s">
        <v>2113</v>
      </c>
      <c r="D500" s="23" t="s">
        <v>3865</v>
      </c>
      <c r="E500" s="24" t="s">
        <v>3380</v>
      </c>
      <c r="F500" s="22" t="s">
        <v>3370</v>
      </c>
      <c r="G500" s="25" t="s">
        <v>27</v>
      </c>
      <c r="H500" s="25">
        <v>7</v>
      </c>
      <c r="I500" s="25" t="s">
        <v>27</v>
      </c>
      <c r="J500" s="25">
        <v>7.5</v>
      </c>
      <c r="K500" s="32"/>
      <c r="L500" s="32"/>
      <c r="M500" s="32"/>
      <c r="N500" s="90"/>
      <c r="O500" s="51">
        <v>1</v>
      </c>
      <c r="P500" s="27">
        <f>IF(O500="H","I",IF(OR(O500="DC",O500="C",O500="V"),0,ROUND(SUMPRODUCT(G500:O500,$G$9:$O$9)/100,1)))</f>
        <v>2.9</v>
      </c>
      <c r="Q500" s="28" t="str">
        <f>IF(AND($P500&gt;=9,$P500&lt;=10),"A+","")&amp;IF(AND($P500&gt;=8.5,$P500&lt;=8.9),"A","")&amp;IF(AND($P500&gt;=8,$P500&lt;=8.4),"B+","")&amp;IF(AND($P500&gt;=7,$P500&lt;=7.9),"B","")&amp;IF(AND($P500&gt;=6.5,$P500&lt;=6.9),"C+","")&amp;IF(AND($P500&gt;=5.5,$P500&lt;=6.4),"C","")&amp;IF(AND($P500&gt;=5,$P500&lt;=5.4),"D+","")&amp;IF(AND($P500&gt;=4,$P500&lt;=4.9),"D","")&amp;IF(AND($P500&lt;4),"F","")</f>
        <v>F</v>
      </c>
      <c r="R500" s="29" t="str">
        <f>IF($P500&lt;4,"Kém",IF(AND($P500&gt;=4,$P500&lt;=5.4),"Trung bình yếu",IF(AND($P500&gt;=5.5,$P500&lt;=6.9),"Trung bình",IF(AND($P500&gt;=7,$P500&lt;=8.4),"Khá",IF(AND($P500&gt;=8.5,$P500&lt;=10),"Giỏi","")))))</f>
        <v>Kém</v>
      </c>
      <c r="S500" s="30" t="str">
        <f>IF(OR($G500=0,$H500=0,$I500=0,$J500=0),"Không đủ ĐKDT",IF(AND(O500=0,P500&gt;=4),"Không đạt",IF(O500="V", "Vắng", IF(O500="DC", "Đình chỉ thi",IF(O500="H", "Vắng có phép","")))))</f>
        <v/>
      </c>
      <c r="T500" s="31" t="str">
        <f t="array" ref="T500">IFERROR(VLOOKUP($C500&amp;$U500,CHOOSE({1,2},Data!$A$2:$A$5146&amp;Data!$B$2:$B$5146,Data!$C$2:$C$5146),2,0),"")</f>
        <v>702-A2</v>
      </c>
      <c r="U500" s="72" t="s">
        <v>751</v>
      </c>
      <c r="V500" s="3" t="str">
        <f>IFERROR(LEFT($U500,LEN($U500)-3),"")</f>
        <v>ELE1319</v>
      </c>
      <c r="W500" s="3" t="str">
        <f>IFERROR(RIGHT($U500,2),"")</f>
        <v>03</v>
      </c>
      <c r="X500" s="53" t="str">
        <f>IF(S500="Không đủ ĐKDT","Học lại",IF(S500="Đình chỉ thi","Học lại",IF(AND(MID(F500,2,2)&lt;"12",S500="Vắng"),"Thi lại",IF(S500="Vắng có phép", "Thi lại",IF(AND((MID(F500,2,2)&lt;"12"),P500&lt;4.5),"Thi lại",IF(AND((MID(F500,2,2)&lt;"19"),P500&lt;4),"Học lại",IF(AND((MID(F500,2,2)&gt;"18"),P500&lt;4),"Thi lại",IF(AND(MID(F500,2,2)&gt;"18",O500=0),"Thi lại",IF(AND((MID(F500,2,2)&lt;"12"),O500=0),"Thi lại",IF(AND((MID(F500,2,2)&lt;"19"),(MID(F500,2,2)&gt;"11"),O500=0),"Học lại","Đạt"))))))))))</f>
        <v>Học lại</v>
      </c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</row>
    <row r="501" spans="1:39" ht="16.5" customHeight="1">
      <c r="A501" s="1">
        <v>492</v>
      </c>
      <c r="B501" s="21">
        <f>IF(LEN(C501=0),SUBTOTAL(3,$C$10:C501),"")</f>
        <v>492</v>
      </c>
      <c r="C501" s="22" t="s">
        <v>464</v>
      </c>
      <c r="D501" s="23" t="s">
        <v>3866</v>
      </c>
      <c r="E501" s="24" t="s">
        <v>3380</v>
      </c>
      <c r="F501" s="22" t="s">
        <v>3463</v>
      </c>
      <c r="G501" s="25" t="s">
        <v>27</v>
      </c>
      <c r="H501" s="25">
        <v>8.5</v>
      </c>
      <c r="I501" s="25" t="s">
        <v>27</v>
      </c>
      <c r="J501" s="25">
        <v>8</v>
      </c>
      <c r="K501" s="32"/>
      <c r="L501" s="32"/>
      <c r="M501" s="32"/>
      <c r="N501" s="90"/>
      <c r="O501" s="51">
        <v>7</v>
      </c>
      <c r="P501" s="27">
        <f>IF(O501="H","I",IF(OR(O501="DC",O501="C",O501="V"),0,ROUND(SUMPRODUCT(G501:O501,$G$9:$O$9)/100,1)))</f>
        <v>7.4</v>
      </c>
      <c r="Q501" s="28" t="str">
        <f>IF(AND($P501&gt;=9,$P501&lt;=10),"A+","")&amp;IF(AND($P501&gt;=8.5,$P501&lt;=8.9),"A","")&amp;IF(AND($P501&gt;=8,$P501&lt;=8.4),"B+","")&amp;IF(AND($P501&gt;=7,$P501&lt;=7.9),"B","")&amp;IF(AND($P501&gt;=6.5,$P501&lt;=6.9),"C+","")&amp;IF(AND($P501&gt;=5.5,$P501&lt;=6.4),"C","")&amp;IF(AND($P501&gt;=5,$P501&lt;=5.4),"D+","")&amp;IF(AND($P501&gt;=4,$P501&lt;=4.9),"D","")&amp;IF(AND($P501&lt;4),"F","")</f>
        <v>B</v>
      </c>
      <c r="R501" s="29" t="str">
        <f>IF($P501&lt;4,"Kém",IF(AND($P501&gt;=4,$P501&lt;=5.4),"Trung bình yếu",IF(AND($P501&gt;=5.5,$P501&lt;=6.9),"Trung bình",IF(AND($P501&gt;=7,$P501&lt;=8.4),"Khá",IF(AND($P501&gt;=8.5,$P501&lt;=10),"Giỏi","")))))</f>
        <v>Khá</v>
      </c>
      <c r="S501" s="30" t="str">
        <f>IF(OR($G501=0,$H501=0,$I501=0,$J501=0),"Không đủ ĐKDT",IF(AND(O501=0,P501&gt;=4),"Không đạt",IF(O501="V", "Vắng", IF(O501="DC", "Đình chỉ thi",IF(O501="H", "Vắng có phép","")))))</f>
        <v/>
      </c>
      <c r="T501" s="31" t="str">
        <f t="array" ref="T501">IFERROR(VLOOKUP($C501&amp;$U501,CHOOSE({1,2},Data!$A$2:$A$5146&amp;Data!$B$2:$B$5146,Data!$C$2:$C$5146),2,0),"")</f>
        <v>702-A2</v>
      </c>
      <c r="U501" s="72" t="s">
        <v>751</v>
      </c>
      <c r="V501" s="3" t="str">
        <f>IFERROR(LEFT($U501,LEN($U501)-3),"")</f>
        <v>ELE1319</v>
      </c>
      <c r="W501" s="3" t="str">
        <f>IFERROR(RIGHT($U501,2),"")</f>
        <v>03</v>
      </c>
      <c r="X501" s="53" t="str">
        <f>IF(S501="Không đủ ĐKDT","Học lại",IF(S501="Đình chỉ thi","Học lại",IF(AND(MID(F501,2,2)&lt;"12",S501="Vắng"),"Thi lại",IF(S501="Vắng có phép", "Thi lại",IF(AND((MID(F501,2,2)&lt;"12"),P501&lt;4.5),"Thi lại",IF(AND((MID(F501,2,2)&lt;"19"),P501&lt;4),"Học lại",IF(AND((MID(F501,2,2)&gt;"18"),P501&lt;4),"Thi lại",IF(AND(MID(F501,2,2)&gt;"18",O501=0),"Thi lại",IF(AND((MID(F501,2,2)&lt;"12"),O501=0),"Thi lại",IF(AND((MID(F501,2,2)&lt;"19"),(MID(F501,2,2)&gt;"11"),O501=0),"Học lại","Đạt"))))))))))</f>
        <v>Đạt</v>
      </c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</row>
    <row r="502" spans="1:39" ht="16.5" customHeight="1">
      <c r="A502" s="1">
        <v>493</v>
      </c>
      <c r="B502" s="21">
        <f>IF(LEN(C502=0),SUBTOTAL(3,$C$10:C502),"")</f>
        <v>493</v>
      </c>
      <c r="C502" s="22" t="s">
        <v>2146</v>
      </c>
      <c r="D502" s="23" t="s">
        <v>3430</v>
      </c>
      <c r="E502" s="24" t="s">
        <v>3486</v>
      </c>
      <c r="F502" s="22" t="s">
        <v>3463</v>
      </c>
      <c r="G502" s="25" t="s">
        <v>27</v>
      </c>
      <c r="H502" s="25">
        <v>7.5</v>
      </c>
      <c r="I502" s="25" t="s">
        <v>27</v>
      </c>
      <c r="J502" s="25">
        <v>7.5</v>
      </c>
      <c r="K502" s="32"/>
      <c r="L502" s="32"/>
      <c r="M502" s="32"/>
      <c r="N502" s="90"/>
      <c r="O502" s="51">
        <v>3</v>
      </c>
      <c r="P502" s="27">
        <f>IF(O502="H","I",IF(OR(O502="DC",O502="C",O502="V"),0,ROUND(SUMPRODUCT(G502:O502,$G$9:$O$9)/100,1)))</f>
        <v>4.4000000000000004</v>
      </c>
      <c r="Q502" s="28" t="str">
        <f>IF(AND($P502&gt;=9,$P502&lt;=10),"A+","")&amp;IF(AND($P502&gt;=8.5,$P502&lt;=8.9),"A","")&amp;IF(AND($P502&gt;=8,$P502&lt;=8.4),"B+","")&amp;IF(AND($P502&gt;=7,$P502&lt;=7.9),"B","")&amp;IF(AND($P502&gt;=6.5,$P502&lt;=6.9),"C+","")&amp;IF(AND($P502&gt;=5.5,$P502&lt;=6.4),"C","")&amp;IF(AND($P502&gt;=5,$P502&lt;=5.4),"D+","")&amp;IF(AND($P502&gt;=4,$P502&lt;=4.9),"D","")&amp;IF(AND($P502&lt;4),"F","")</f>
        <v>D</v>
      </c>
      <c r="R502" s="29" t="str">
        <f>IF($P502&lt;4,"Kém",IF(AND($P502&gt;=4,$P502&lt;=5.4),"Trung bình yếu",IF(AND($P502&gt;=5.5,$P502&lt;=6.9),"Trung bình",IF(AND($P502&gt;=7,$P502&lt;=8.4),"Khá",IF(AND($P502&gt;=8.5,$P502&lt;=10),"Giỏi","")))))</f>
        <v>Trung bình yếu</v>
      </c>
      <c r="S502" s="30" t="str">
        <f>IF(OR($G502=0,$H502=0,$I502=0,$J502=0),"Không đủ ĐKDT",IF(AND(O502=0,P502&gt;=4),"Không đạt",IF(O502="V", "Vắng", IF(O502="DC", "Đình chỉ thi",IF(O502="H", "Vắng có phép","")))))</f>
        <v/>
      </c>
      <c r="T502" s="31" t="str">
        <f t="array" ref="T502">IFERROR(VLOOKUP($C502&amp;$U502,CHOOSE({1,2},Data!$A$2:$A$5146&amp;Data!$B$2:$B$5146,Data!$C$2:$C$5146),2,0),"")</f>
        <v>702-A2</v>
      </c>
      <c r="U502" s="72" t="s">
        <v>751</v>
      </c>
      <c r="V502" s="3" t="str">
        <f>IFERROR(LEFT($U502,LEN($U502)-3),"")</f>
        <v>ELE1319</v>
      </c>
      <c r="W502" s="3" t="str">
        <f>IFERROR(RIGHT($U502,2),"")</f>
        <v>03</v>
      </c>
      <c r="X502" s="53" t="str">
        <f>IF(S502="Không đủ ĐKDT","Học lại",IF(S502="Đình chỉ thi","Học lại",IF(AND(MID(F502,2,2)&lt;"12",S502="Vắng"),"Thi lại",IF(S502="Vắng có phép", "Thi lại",IF(AND((MID(F502,2,2)&lt;"12"),P502&lt;4.5),"Thi lại",IF(AND((MID(F502,2,2)&lt;"19"),P502&lt;4),"Học lại",IF(AND((MID(F502,2,2)&gt;"18"),P502&lt;4),"Thi lại",IF(AND(MID(F502,2,2)&gt;"18",O502=0),"Thi lại",IF(AND((MID(F502,2,2)&lt;"12"),O502=0),"Thi lại",IF(AND((MID(F502,2,2)&lt;"19"),(MID(F502,2,2)&gt;"11"),O502=0),"Học lại","Đạt"))))))))))</f>
        <v>Đạt</v>
      </c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</row>
    <row r="503" spans="1:39" ht="16.5" customHeight="1">
      <c r="A503" s="1">
        <v>494</v>
      </c>
      <c r="B503" s="21">
        <f>IF(LEN(C503=0),SUBTOTAL(3,$C$10:C503),"")</f>
        <v>494</v>
      </c>
      <c r="C503" s="22" t="s">
        <v>2093</v>
      </c>
      <c r="D503" s="23" t="s">
        <v>3531</v>
      </c>
      <c r="E503" s="24" t="s">
        <v>3489</v>
      </c>
      <c r="F503" s="22" t="s">
        <v>3463</v>
      </c>
      <c r="G503" s="25" t="s">
        <v>27</v>
      </c>
      <c r="H503" s="25">
        <v>7.5</v>
      </c>
      <c r="I503" s="25" t="s">
        <v>27</v>
      </c>
      <c r="J503" s="25">
        <v>8.5</v>
      </c>
      <c r="K503" s="32"/>
      <c r="L503" s="32"/>
      <c r="M503" s="32"/>
      <c r="N503" s="90"/>
      <c r="O503" s="51">
        <v>6.5</v>
      </c>
      <c r="P503" s="27">
        <f>IF(O503="H","I",IF(OR(O503="DC",O503="C",O503="V"),0,ROUND(SUMPRODUCT(G503:O503,$G$9:$O$9)/100,1)))</f>
        <v>6.9</v>
      </c>
      <c r="Q503" s="28" t="str">
        <f>IF(AND($P503&gt;=9,$P503&lt;=10),"A+","")&amp;IF(AND($P503&gt;=8.5,$P503&lt;=8.9),"A","")&amp;IF(AND($P503&gt;=8,$P503&lt;=8.4),"B+","")&amp;IF(AND($P503&gt;=7,$P503&lt;=7.9),"B","")&amp;IF(AND($P503&gt;=6.5,$P503&lt;=6.9),"C+","")&amp;IF(AND($P503&gt;=5.5,$P503&lt;=6.4),"C","")&amp;IF(AND($P503&gt;=5,$P503&lt;=5.4),"D+","")&amp;IF(AND($P503&gt;=4,$P503&lt;=4.9),"D","")&amp;IF(AND($P503&lt;4),"F","")</f>
        <v>C+</v>
      </c>
      <c r="R503" s="29" t="str">
        <f>IF($P503&lt;4,"Kém",IF(AND($P503&gt;=4,$P503&lt;=5.4),"Trung bình yếu",IF(AND($P503&gt;=5.5,$P503&lt;=6.9),"Trung bình",IF(AND($P503&gt;=7,$P503&lt;=8.4),"Khá",IF(AND($P503&gt;=8.5,$P503&lt;=10),"Giỏi","")))))</f>
        <v>Trung bình</v>
      </c>
      <c r="S503" s="30" t="str">
        <f>IF(OR($G503=0,$H503=0,$I503=0,$J503=0),"Không đủ ĐKDT",IF(AND(O503=0,P503&gt;=4),"Không đạt",IF(O503="V", "Vắng", IF(O503="DC", "Đình chỉ thi",IF(O503="H", "Vắng có phép","")))))</f>
        <v/>
      </c>
      <c r="T503" s="31" t="str">
        <f t="array" ref="T503">IFERROR(VLOOKUP($C503&amp;$U503,CHOOSE({1,2},Data!$A$2:$A$5146&amp;Data!$B$2:$B$5146,Data!$C$2:$C$5146),2,0),"")</f>
        <v>702-A2</v>
      </c>
      <c r="U503" s="72" t="s">
        <v>751</v>
      </c>
      <c r="V503" s="3" t="str">
        <f>IFERROR(LEFT($U503,LEN($U503)-3),"")</f>
        <v>ELE1319</v>
      </c>
      <c r="W503" s="3" t="str">
        <f>IFERROR(RIGHT($U503,2),"")</f>
        <v>03</v>
      </c>
      <c r="X503" s="53" t="str">
        <f>IF(S503="Không đủ ĐKDT","Học lại",IF(S503="Đình chỉ thi","Học lại",IF(AND(MID(F503,2,2)&lt;"12",S503="Vắng"),"Thi lại",IF(S503="Vắng có phép", "Thi lại",IF(AND((MID(F503,2,2)&lt;"12"),P503&lt;4.5),"Thi lại",IF(AND((MID(F503,2,2)&lt;"19"),P503&lt;4),"Học lại",IF(AND((MID(F503,2,2)&gt;"18"),P503&lt;4),"Thi lại",IF(AND(MID(F503,2,2)&gt;"18",O503=0),"Thi lại",IF(AND((MID(F503,2,2)&lt;"12"),O503=0),"Thi lại",IF(AND((MID(F503,2,2)&lt;"19"),(MID(F503,2,2)&gt;"11"),O503=0),"Học lại","Đạt"))))))))))</f>
        <v>Đạt</v>
      </c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</row>
    <row r="504" spans="1:39" ht="16.5" customHeight="1">
      <c r="A504" s="1">
        <v>495</v>
      </c>
      <c r="B504" s="21">
        <f>IF(LEN(C504=0),SUBTOTAL(3,$C$10:C504),"")</f>
        <v>495</v>
      </c>
      <c r="C504" s="22" t="s">
        <v>407</v>
      </c>
      <c r="D504" s="23" t="s">
        <v>3867</v>
      </c>
      <c r="E504" s="24" t="s">
        <v>3388</v>
      </c>
      <c r="F504" s="22" t="s">
        <v>3398</v>
      </c>
      <c r="G504" s="25" t="s">
        <v>27</v>
      </c>
      <c r="H504" s="25">
        <v>9.5</v>
      </c>
      <c r="I504" s="25" t="s">
        <v>27</v>
      </c>
      <c r="J504" s="25">
        <v>9.5</v>
      </c>
      <c r="K504" s="32"/>
      <c r="L504" s="32"/>
      <c r="M504" s="32"/>
      <c r="N504" s="90"/>
      <c r="O504" s="51">
        <v>8</v>
      </c>
      <c r="P504" s="27">
        <f>IF(O504="H","I",IF(OR(O504="DC",O504="C",O504="V"),0,ROUND(SUMPRODUCT(G504:O504,$G$9:$O$9)/100,1)))</f>
        <v>8.5</v>
      </c>
      <c r="Q504" s="28" t="str">
        <f>IF(AND($P504&gt;=9,$P504&lt;=10),"A+","")&amp;IF(AND($P504&gt;=8.5,$P504&lt;=8.9),"A","")&amp;IF(AND($P504&gt;=8,$P504&lt;=8.4),"B+","")&amp;IF(AND($P504&gt;=7,$P504&lt;=7.9),"B","")&amp;IF(AND($P504&gt;=6.5,$P504&lt;=6.9),"C+","")&amp;IF(AND($P504&gt;=5.5,$P504&lt;=6.4),"C","")&amp;IF(AND($P504&gt;=5,$P504&lt;=5.4),"D+","")&amp;IF(AND($P504&gt;=4,$P504&lt;=4.9),"D","")&amp;IF(AND($P504&lt;4),"F","")</f>
        <v>A</v>
      </c>
      <c r="R504" s="29" t="str">
        <f>IF($P504&lt;4,"Kém",IF(AND($P504&gt;=4,$P504&lt;=5.4),"Trung bình yếu",IF(AND($P504&gt;=5.5,$P504&lt;=6.9),"Trung bình",IF(AND($P504&gt;=7,$P504&lt;=8.4),"Khá",IF(AND($P504&gt;=8.5,$P504&lt;=10),"Giỏi","")))))</f>
        <v>Giỏi</v>
      </c>
      <c r="S504" s="30" t="str">
        <f>IF(OR($G504=0,$H504=0,$I504=0,$J504=0),"Không đủ ĐKDT",IF(AND(O504=0,P504&gt;=4),"Không đạt",IF(O504="V", "Vắng", IF(O504="DC", "Đình chỉ thi",IF(O504="H", "Vắng có phép","")))))</f>
        <v/>
      </c>
      <c r="T504" s="31" t="str">
        <f t="array" ref="T504">IFERROR(VLOOKUP($C504&amp;$U504,CHOOSE({1,2},Data!$A$2:$A$5146&amp;Data!$B$2:$B$5146,Data!$C$2:$C$5146),2,0),"")</f>
        <v>702-A2</v>
      </c>
      <c r="U504" s="72" t="s">
        <v>751</v>
      </c>
      <c r="V504" s="3" t="str">
        <f>IFERROR(LEFT($U504,LEN($U504)-3),"")</f>
        <v>ELE1319</v>
      </c>
      <c r="W504" s="3" t="str">
        <f>IFERROR(RIGHT($U504,2),"")</f>
        <v>03</v>
      </c>
      <c r="X504" s="53" t="str">
        <f>IF(S504="Không đủ ĐKDT","Học lại",IF(S504="Đình chỉ thi","Học lại",IF(AND(MID(F504,2,2)&lt;"12",S504="Vắng"),"Thi lại",IF(S504="Vắng có phép", "Thi lại",IF(AND((MID(F504,2,2)&lt;"12"),P504&lt;4.5),"Thi lại",IF(AND((MID(F504,2,2)&lt;"19"),P504&lt;4),"Học lại",IF(AND((MID(F504,2,2)&gt;"18"),P504&lt;4),"Thi lại",IF(AND(MID(F504,2,2)&gt;"18",O504=0),"Thi lại",IF(AND((MID(F504,2,2)&lt;"12"),O504=0),"Thi lại",IF(AND((MID(F504,2,2)&lt;"19"),(MID(F504,2,2)&gt;"11"),O504=0),"Học lại","Đạt"))))))))))</f>
        <v>Đạt</v>
      </c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</row>
    <row r="505" spans="1:39" ht="16.5" customHeight="1">
      <c r="A505" s="1">
        <v>496</v>
      </c>
      <c r="B505" s="21">
        <f>IF(LEN(C505=0),SUBTOTAL(3,$C$10:C505),"")</f>
        <v>496</v>
      </c>
      <c r="C505" s="22" t="s">
        <v>472</v>
      </c>
      <c r="D505" s="23" t="s">
        <v>3868</v>
      </c>
      <c r="E505" s="24" t="s">
        <v>3869</v>
      </c>
      <c r="F505" s="22" t="s">
        <v>3463</v>
      </c>
      <c r="G505" s="25" t="s">
        <v>27</v>
      </c>
      <c r="H505" s="25">
        <v>8</v>
      </c>
      <c r="I505" s="25" t="s">
        <v>27</v>
      </c>
      <c r="J505" s="25">
        <v>8</v>
      </c>
      <c r="K505" s="32"/>
      <c r="L505" s="32"/>
      <c r="M505" s="32"/>
      <c r="N505" s="90"/>
      <c r="O505" s="51">
        <v>7.5</v>
      </c>
      <c r="P505" s="27">
        <f>IF(O505="H","I",IF(OR(O505="DC",O505="C",O505="V"),0,ROUND(SUMPRODUCT(G505:O505,$G$9:$O$9)/100,1)))</f>
        <v>7.7</v>
      </c>
      <c r="Q505" s="28" t="str">
        <f>IF(AND($P505&gt;=9,$P505&lt;=10),"A+","")&amp;IF(AND($P505&gt;=8.5,$P505&lt;=8.9),"A","")&amp;IF(AND($P505&gt;=8,$P505&lt;=8.4),"B+","")&amp;IF(AND($P505&gt;=7,$P505&lt;=7.9),"B","")&amp;IF(AND($P505&gt;=6.5,$P505&lt;=6.9),"C+","")&amp;IF(AND($P505&gt;=5.5,$P505&lt;=6.4),"C","")&amp;IF(AND($P505&gt;=5,$P505&lt;=5.4),"D+","")&amp;IF(AND($P505&gt;=4,$P505&lt;=4.9),"D","")&amp;IF(AND($P505&lt;4),"F","")</f>
        <v>B</v>
      </c>
      <c r="R505" s="29" t="str">
        <f>IF($P505&lt;4,"Kém",IF(AND($P505&gt;=4,$P505&lt;=5.4),"Trung bình yếu",IF(AND($P505&gt;=5.5,$P505&lt;=6.9),"Trung bình",IF(AND($P505&gt;=7,$P505&lt;=8.4),"Khá",IF(AND($P505&gt;=8.5,$P505&lt;=10),"Giỏi","")))))</f>
        <v>Khá</v>
      </c>
      <c r="S505" s="30" t="str">
        <f>IF(OR($G505=0,$H505=0,$I505=0,$J505=0),"Không đủ ĐKDT",IF(AND(O505=0,P505&gt;=4),"Không đạt",IF(O505="V", "Vắng", IF(O505="DC", "Đình chỉ thi",IF(O505="H", "Vắng có phép","")))))</f>
        <v/>
      </c>
      <c r="T505" s="31" t="str">
        <f t="array" ref="T505">IFERROR(VLOOKUP($C505&amp;$U505,CHOOSE({1,2},Data!$A$2:$A$5146&amp;Data!$B$2:$B$5146,Data!$C$2:$C$5146),2,0),"")</f>
        <v>702-A2</v>
      </c>
      <c r="U505" s="72" t="s">
        <v>751</v>
      </c>
      <c r="V505" s="3" t="str">
        <f>IFERROR(LEFT($U505,LEN($U505)-3),"")</f>
        <v>ELE1319</v>
      </c>
      <c r="W505" s="3" t="str">
        <f>IFERROR(RIGHT($U505,2),"")</f>
        <v>03</v>
      </c>
      <c r="X505" s="53" t="str">
        <f>IF(S505="Không đủ ĐKDT","Học lại",IF(S505="Đình chỉ thi","Học lại",IF(AND(MID(F505,2,2)&lt;"12",S505="Vắng"),"Thi lại",IF(S505="Vắng có phép", "Thi lại",IF(AND((MID(F505,2,2)&lt;"12"),P505&lt;4.5),"Thi lại",IF(AND((MID(F505,2,2)&lt;"19"),P505&lt;4),"Học lại",IF(AND((MID(F505,2,2)&gt;"18"),P505&lt;4),"Thi lại",IF(AND(MID(F505,2,2)&gt;"18",O505=0),"Thi lại",IF(AND((MID(F505,2,2)&lt;"12"),O505=0),"Thi lại",IF(AND((MID(F505,2,2)&lt;"19"),(MID(F505,2,2)&gt;"11"),O505=0),"Học lại","Đạt"))))))))))</f>
        <v>Đạt</v>
      </c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</row>
    <row r="506" spans="1:39" ht="16.5" customHeight="1">
      <c r="A506" s="1">
        <v>497</v>
      </c>
      <c r="B506" s="21">
        <f>IF(LEN(C506=0),SUBTOTAL(3,$C$10:C506),"")</f>
        <v>497</v>
      </c>
      <c r="C506" s="22" t="s">
        <v>379</v>
      </c>
      <c r="D506" s="23" t="s">
        <v>3870</v>
      </c>
      <c r="E506" s="24" t="s">
        <v>3496</v>
      </c>
      <c r="F506" s="22" t="s">
        <v>3455</v>
      </c>
      <c r="G506" s="25" t="s">
        <v>27</v>
      </c>
      <c r="H506" s="25">
        <v>6.5</v>
      </c>
      <c r="I506" s="25" t="s">
        <v>27</v>
      </c>
      <c r="J506" s="25">
        <v>6.5</v>
      </c>
      <c r="K506" s="32"/>
      <c r="L506" s="32"/>
      <c r="M506" s="32"/>
      <c r="N506" s="90"/>
      <c r="O506" s="51">
        <v>1</v>
      </c>
      <c r="P506" s="27">
        <f>IF(O506="H","I",IF(OR(O506="DC",O506="C",O506="V"),0,ROUND(SUMPRODUCT(G506:O506,$G$9:$O$9)/100,1)))</f>
        <v>2.7</v>
      </c>
      <c r="Q506" s="28" t="str">
        <f>IF(AND($P506&gt;=9,$P506&lt;=10),"A+","")&amp;IF(AND($P506&gt;=8.5,$P506&lt;=8.9),"A","")&amp;IF(AND($P506&gt;=8,$P506&lt;=8.4),"B+","")&amp;IF(AND($P506&gt;=7,$P506&lt;=7.9),"B","")&amp;IF(AND($P506&gt;=6.5,$P506&lt;=6.9),"C+","")&amp;IF(AND($P506&gt;=5.5,$P506&lt;=6.4),"C","")&amp;IF(AND($P506&gt;=5,$P506&lt;=5.4),"D+","")&amp;IF(AND($P506&gt;=4,$P506&lt;=4.9),"D","")&amp;IF(AND($P506&lt;4),"F","")</f>
        <v>F</v>
      </c>
      <c r="R506" s="29" t="str">
        <f>IF($P506&lt;4,"Kém",IF(AND($P506&gt;=4,$P506&lt;=5.4),"Trung bình yếu",IF(AND($P506&gt;=5.5,$P506&lt;=6.9),"Trung bình",IF(AND($P506&gt;=7,$P506&lt;=8.4),"Khá",IF(AND($P506&gt;=8.5,$P506&lt;=10),"Giỏi","")))))</f>
        <v>Kém</v>
      </c>
      <c r="S506" s="30" t="str">
        <f>IF(OR($G506=0,$H506=0,$I506=0,$J506=0),"Không đủ ĐKDT",IF(AND(O506=0,P506&gt;=4),"Không đạt",IF(O506="V", "Vắng", IF(O506="DC", "Đình chỉ thi",IF(O506="H", "Vắng có phép","")))))</f>
        <v/>
      </c>
      <c r="T506" s="31" t="str">
        <f t="array" ref="T506">IFERROR(VLOOKUP($C506&amp;$U506,CHOOSE({1,2},Data!$A$2:$A$5146&amp;Data!$B$2:$B$5146,Data!$C$2:$C$5146),2,0),"")</f>
        <v>702-A2</v>
      </c>
      <c r="U506" s="72" t="s">
        <v>751</v>
      </c>
      <c r="V506" s="3" t="str">
        <f>IFERROR(LEFT($U506,LEN($U506)-3),"")</f>
        <v>ELE1319</v>
      </c>
      <c r="W506" s="3" t="str">
        <f>IFERROR(RIGHT($U506,2),"")</f>
        <v>03</v>
      </c>
      <c r="X506" s="53" t="str">
        <f>IF(S506="Không đủ ĐKDT","Học lại",IF(S506="Đình chỉ thi","Học lại",IF(AND(MID(F506,2,2)&lt;"12",S506="Vắng"),"Thi lại",IF(S506="Vắng có phép", "Thi lại",IF(AND((MID(F506,2,2)&lt;"12"),P506&lt;4.5),"Thi lại",IF(AND((MID(F506,2,2)&lt;"19"),P506&lt;4),"Học lại",IF(AND((MID(F506,2,2)&gt;"18"),P506&lt;4),"Thi lại",IF(AND(MID(F506,2,2)&gt;"18",O506=0),"Thi lại",IF(AND((MID(F506,2,2)&lt;"12"),O506=0),"Thi lại",IF(AND((MID(F506,2,2)&lt;"19"),(MID(F506,2,2)&gt;"11"),O506=0),"Học lại","Đạt"))))))))))</f>
        <v>Học lại</v>
      </c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</row>
    <row r="507" spans="1:39" ht="16.5" customHeight="1">
      <c r="A507" s="1">
        <v>498</v>
      </c>
      <c r="B507" s="21">
        <f>IF(LEN(C507=0),SUBTOTAL(3,$C$10:C507),"")</f>
        <v>498</v>
      </c>
      <c r="C507" s="22" t="s">
        <v>484</v>
      </c>
      <c r="D507" s="23" t="s">
        <v>3500</v>
      </c>
      <c r="E507" s="24" t="s">
        <v>3871</v>
      </c>
      <c r="F507" s="22" t="s">
        <v>3463</v>
      </c>
      <c r="G507" s="25" t="s">
        <v>27</v>
      </c>
      <c r="H507" s="25">
        <v>8.5</v>
      </c>
      <c r="I507" s="25" t="s">
        <v>27</v>
      </c>
      <c r="J507" s="25">
        <v>8</v>
      </c>
      <c r="K507" s="32"/>
      <c r="L507" s="32"/>
      <c r="M507" s="32"/>
      <c r="N507" s="90"/>
      <c r="O507" s="51">
        <v>4</v>
      </c>
      <c r="P507" s="27">
        <f>IF(O507="H","I",IF(OR(O507="DC",O507="C",O507="V"),0,ROUND(SUMPRODUCT(G507:O507,$G$9:$O$9)/100,1)))</f>
        <v>5.3</v>
      </c>
      <c r="Q507" s="28" t="str">
        <f>IF(AND($P507&gt;=9,$P507&lt;=10),"A+","")&amp;IF(AND($P507&gt;=8.5,$P507&lt;=8.9),"A","")&amp;IF(AND($P507&gt;=8,$P507&lt;=8.4),"B+","")&amp;IF(AND($P507&gt;=7,$P507&lt;=7.9),"B","")&amp;IF(AND($P507&gt;=6.5,$P507&lt;=6.9),"C+","")&amp;IF(AND($P507&gt;=5.5,$P507&lt;=6.4),"C","")&amp;IF(AND($P507&gt;=5,$P507&lt;=5.4),"D+","")&amp;IF(AND($P507&gt;=4,$P507&lt;=4.9),"D","")&amp;IF(AND($P507&lt;4),"F","")</f>
        <v>D+</v>
      </c>
      <c r="R507" s="29" t="str">
        <f>IF($P507&lt;4,"Kém",IF(AND($P507&gt;=4,$P507&lt;=5.4),"Trung bình yếu",IF(AND($P507&gt;=5.5,$P507&lt;=6.9),"Trung bình",IF(AND($P507&gt;=7,$P507&lt;=8.4),"Khá",IF(AND($P507&gt;=8.5,$P507&lt;=10),"Giỏi","")))))</f>
        <v>Trung bình yếu</v>
      </c>
      <c r="S507" s="30" t="str">
        <f>IF(OR($G507=0,$H507=0,$I507=0,$J507=0),"Không đủ ĐKDT",IF(AND(O507=0,P507&gt;=4),"Không đạt",IF(O507="V", "Vắng", IF(O507="DC", "Đình chỉ thi",IF(O507="H", "Vắng có phép","")))))</f>
        <v/>
      </c>
      <c r="T507" s="31" t="str">
        <f t="array" ref="T507">IFERROR(VLOOKUP($C507&amp;$U507,CHOOSE({1,2},Data!$A$2:$A$5146&amp;Data!$B$2:$B$5146,Data!$C$2:$C$5146),2,0),"")</f>
        <v>702-A2</v>
      </c>
      <c r="U507" s="72" t="s">
        <v>751</v>
      </c>
      <c r="V507" s="3" t="str">
        <f>IFERROR(LEFT($U507,LEN($U507)-3),"")</f>
        <v>ELE1319</v>
      </c>
      <c r="W507" s="3" t="str">
        <f>IFERROR(RIGHT($U507,2),"")</f>
        <v>03</v>
      </c>
      <c r="X507" s="53" t="str">
        <f>IF(S507="Không đủ ĐKDT","Học lại",IF(S507="Đình chỉ thi","Học lại",IF(AND(MID(F507,2,2)&lt;"12",S507="Vắng"),"Thi lại",IF(S507="Vắng có phép", "Thi lại",IF(AND((MID(F507,2,2)&lt;"12"),P507&lt;4.5),"Thi lại",IF(AND((MID(F507,2,2)&lt;"19"),P507&lt;4),"Học lại",IF(AND((MID(F507,2,2)&gt;"18"),P507&lt;4),"Thi lại",IF(AND(MID(F507,2,2)&gt;"18",O507=0),"Thi lại",IF(AND((MID(F507,2,2)&lt;"12"),O507=0),"Thi lại",IF(AND((MID(F507,2,2)&lt;"19"),(MID(F507,2,2)&gt;"11"),O507=0),"Học lại","Đạt"))))))))))</f>
        <v>Đạt</v>
      </c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</row>
    <row r="508" spans="1:39" ht="16.5" customHeight="1">
      <c r="A508" s="1">
        <v>499</v>
      </c>
      <c r="B508" s="21">
        <f>IF(LEN(C508=0),SUBTOTAL(3,$C$10:C508),"")</f>
        <v>499</v>
      </c>
      <c r="C508" s="22" t="s">
        <v>408</v>
      </c>
      <c r="D508" s="23" t="s">
        <v>3553</v>
      </c>
      <c r="E508" s="24" t="s">
        <v>3872</v>
      </c>
      <c r="F508" s="22" t="s">
        <v>3398</v>
      </c>
      <c r="G508" s="25" t="s">
        <v>27</v>
      </c>
      <c r="H508" s="25">
        <v>6.5</v>
      </c>
      <c r="I508" s="25" t="s">
        <v>27</v>
      </c>
      <c r="J508" s="25">
        <v>8</v>
      </c>
      <c r="K508" s="32"/>
      <c r="L508" s="32"/>
      <c r="M508" s="32"/>
      <c r="N508" s="90"/>
      <c r="O508" s="51">
        <v>7.5</v>
      </c>
      <c r="P508" s="27">
        <f>IF(O508="H","I",IF(OR(O508="DC",O508="C",O508="V"),0,ROUND(SUMPRODUCT(G508:O508,$G$9:$O$9)/100,1)))</f>
        <v>7.4</v>
      </c>
      <c r="Q508" s="28" t="str">
        <f>IF(AND($P508&gt;=9,$P508&lt;=10),"A+","")&amp;IF(AND($P508&gt;=8.5,$P508&lt;=8.9),"A","")&amp;IF(AND($P508&gt;=8,$P508&lt;=8.4),"B+","")&amp;IF(AND($P508&gt;=7,$P508&lt;=7.9),"B","")&amp;IF(AND($P508&gt;=6.5,$P508&lt;=6.9),"C+","")&amp;IF(AND($P508&gt;=5.5,$P508&lt;=6.4),"C","")&amp;IF(AND($P508&gt;=5,$P508&lt;=5.4),"D+","")&amp;IF(AND($P508&gt;=4,$P508&lt;=4.9),"D","")&amp;IF(AND($P508&lt;4),"F","")</f>
        <v>B</v>
      </c>
      <c r="R508" s="29" t="str">
        <f>IF($P508&lt;4,"Kém",IF(AND($P508&gt;=4,$P508&lt;=5.4),"Trung bình yếu",IF(AND($P508&gt;=5.5,$P508&lt;=6.9),"Trung bình",IF(AND($P508&gt;=7,$P508&lt;=8.4),"Khá",IF(AND($P508&gt;=8.5,$P508&lt;=10),"Giỏi","")))))</f>
        <v>Khá</v>
      </c>
      <c r="S508" s="30" t="str">
        <f>IF(OR($G508=0,$H508=0,$I508=0,$J508=0),"Không đủ ĐKDT",IF(AND(O508=0,P508&gt;=4),"Không đạt",IF(O508="V", "Vắng", IF(O508="DC", "Đình chỉ thi",IF(O508="H", "Vắng có phép","")))))</f>
        <v/>
      </c>
      <c r="T508" s="31" t="str">
        <f t="array" ref="T508">IFERROR(VLOOKUP($C508&amp;$U508,CHOOSE({1,2},Data!$A$2:$A$5146&amp;Data!$B$2:$B$5146,Data!$C$2:$C$5146),2,0),"")</f>
        <v>702-A2</v>
      </c>
      <c r="U508" s="72" t="s">
        <v>751</v>
      </c>
      <c r="V508" s="3" t="str">
        <f>IFERROR(LEFT($U508,LEN($U508)-3),"")</f>
        <v>ELE1319</v>
      </c>
      <c r="W508" s="3" t="str">
        <f>IFERROR(RIGHT($U508,2),"")</f>
        <v>03</v>
      </c>
      <c r="X508" s="53" t="str">
        <f>IF(S508="Không đủ ĐKDT","Học lại",IF(S508="Đình chỉ thi","Học lại",IF(AND(MID(F508,2,2)&lt;"12",S508="Vắng"),"Thi lại",IF(S508="Vắng có phép", "Thi lại",IF(AND((MID(F508,2,2)&lt;"12"),P508&lt;4.5),"Thi lại",IF(AND((MID(F508,2,2)&lt;"19"),P508&lt;4),"Học lại",IF(AND((MID(F508,2,2)&gt;"18"),P508&lt;4),"Thi lại",IF(AND(MID(F508,2,2)&gt;"18",O508=0),"Thi lại",IF(AND((MID(F508,2,2)&lt;"12"),O508=0),"Thi lại",IF(AND((MID(F508,2,2)&lt;"19"),(MID(F508,2,2)&gt;"11"),O508=0),"Học lại","Đạt"))))))))))</f>
        <v>Đạt</v>
      </c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</row>
    <row r="509" spans="1:39" ht="16.5" customHeight="1">
      <c r="A509" s="1">
        <v>500</v>
      </c>
      <c r="B509" s="21">
        <f>IF(LEN(C509=0),SUBTOTAL(3,$C$10:C509),"")</f>
        <v>500</v>
      </c>
      <c r="C509" s="22" t="s">
        <v>409</v>
      </c>
      <c r="D509" s="23" t="s">
        <v>3385</v>
      </c>
      <c r="E509" s="24" t="s">
        <v>3393</v>
      </c>
      <c r="F509" s="22" t="s">
        <v>3398</v>
      </c>
      <c r="G509" s="25" t="s">
        <v>27</v>
      </c>
      <c r="H509" s="25">
        <v>7.5</v>
      </c>
      <c r="I509" s="25" t="s">
        <v>27</v>
      </c>
      <c r="J509" s="25">
        <v>7.5</v>
      </c>
      <c r="K509" s="32"/>
      <c r="L509" s="32"/>
      <c r="M509" s="32"/>
      <c r="N509" s="90"/>
      <c r="O509" s="51">
        <v>2</v>
      </c>
      <c r="P509" s="27">
        <f>IF(O509="H","I",IF(OR(O509="DC",O509="C",O509="V"),0,ROUND(SUMPRODUCT(G509:O509,$G$9:$O$9)/100,1)))</f>
        <v>3.7</v>
      </c>
      <c r="Q509" s="28" t="str">
        <f>IF(AND($P509&gt;=9,$P509&lt;=10),"A+","")&amp;IF(AND($P509&gt;=8.5,$P509&lt;=8.9),"A","")&amp;IF(AND($P509&gt;=8,$P509&lt;=8.4),"B+","")&amp;IF(AND($P509&gt;=7,$P509&lt;=7.9),"B","")&amp;IF(AND($P509&gt;=6.5,$P509&lt;=6.9),"C+","")&amp;IF(AND($P509&gt;=5.5,$P509&lt;=6.4),"C","")&amp;IF(AND($P509&gt;=5,$P509&lt;=5.4),"D+","")&amp;IF(AND($P509&gt;=4,$P509&lt;=4.9),"D","")&amp;IF(AND($P509&lt;4),"F","")</f>
        <v>F</v>
      </c>
      <c r="R509" s="29" t="str">
        <f>IF($P509&lt;4,"Kém",IF(AND($P509&gt;=4,$P509&lt;=5.4),"Trung bình yếu",IF(AND($P509&gt;=5.5,$P509&lt;=6.9),"Trung bình",IF(AND($P509&gt;=7,$P509&lt;=8.4),"Khá",IF(AND($P509&gt;=8.5,$P509&lt;=10),"Giỏi","")))))</f>
        <v>Kém</v>
      </c>
      <c r="S509" s="30" t="str">
        <f>IF(OR($G509=0,$H509=0,$I509=0,$J509=0),"Không đủ ĐKDT",IF(AND(O509=0,P509&gt;=4),"Không đạt",IF(O509="V", "Vắng", IF(O509="DC", "Đình chỉ thi",IF(O509="H", "Vắng có phép","")))))</f>
        <v/>
      </c>
      <c r="T509" s="31" t="str">
        <f t="array" ref="T509">IFERROR(VLOOKUP($C509&amp;$U509,CHOOSE({1,2},Data!$A$2:$A$5146&amp;Data!$B$2:$B$5146,Data!$C$2:$C$5146),2,0),"")</f>
        <v>702-A2</v>
      </c>
      <c r="U509" s="72" t="s">
        <v>751</v>
      </c>
      <c r="V509" s="3" t="str">
        <f>IFERROR(LEFT($U509,LEN($U509)-3),"")</f>
        <v>ELE1319</v>
      </c>
      <c r="W509" s="3" t="str">
        <f>IFERROR(RIGHT($U509,2),"")</f>
        <v>03</v>
      </c>
      <c r="X509" s="53" t="str">
        <f>IF(S509="Không đủ ĐKDT","Học lại",IF(S509="Đình chỉ thi","Học lại",IF(AND(MID(F509,2,2)&lt;"12",S509="Vắng"),"Thi lại",IF(S509="Vắng có phép", "Thi lại",IF(AND((MID(F509,2,2)&lt;"12"),P509&lt;4.5),"Thi lại",IF(AND((MID(F509,2,2)&lt;"19"),P509&lt;4),"Học lại",IF(AND((MID(F509,2,2)&gt;"18"),P509&lt;4),"Thi lại",IF(AND(MID(F509,2,2)&gt;"18",O509=0),"Thi lại",IF(AND((MID(F509,2,2)&lt;"12"),O509=0),"Thi lại",IF(AND((MID(F509,2,2)&lt;"19"),(MID(F509,2,2)&gt;"11"),O509=0),"Học lại","Đạt"))))))))))</f>
        <v>Học lại</v>
      </c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</row>
    <row r="510" spans="1:39" ht="16.5" customHeight="1">
      <c r="A510" s="1">
        <v>501</v>
      </c>
      <c r="B510" s="21">
        <f>IF(LEN(C510=0),SUBTOTAL(3,$C$10:C510),"")</f>
        <v>501</v>
      </c>
      <c r="C510" s="22" t="s">
        <v>452</v>
      </c>
      <c r="D510" s="23" t="s">
        <v>3873</v>
      </c>
      <c r="E510" s="24" t="s">
        <v>3393</v>
      </c>
      <c r="F510" s="22" t="s">
        <v>3463</v>
      </c>
      <c r="G510" s="25" t="s">
        <v>27</v>
      </c>
      <c r="H510" s="25">
        <v>4</v>
      </c>
      <c r="I510" s="25" t="s">
        <v>27</v>
      </c>
      <c r="J510" s="25">
        <v>7.5</v>
      </c>
      <c r="K510" s="32"/>
      <c r="L510" s="32"/>
      <c r="M510" s="32"/>
      <c r="N510" s="90"/>
      <c r="O510" s="51">
        <v>1</v>
      </c>
      <c r="P510" s="27">
        <f>IF(O510="H","I",IF(OR(O510="DC",O510="C",O510="V"),0,ROUND(SUMPRODUCT(G510:O510,$G$9:$O$9)/100,1)))</f>
        <v>2.2999999999999998</v>
      </c>
      <c r="Q510" s="28" t="str">
        <f>IF(AND($P510&gt;=9,$P510&lt;=10),"A+","")&amp;IF(AND($P510&gt;=8.5,$P510&lt;=8.9),"A","")&amp;IF(AND($P510&gt;=8,$P510&lt;=8.4),"B+","")&amp;IF(AND($P510&gt;=7,$P510&lt;=7.9),"B","")&amp;IF(AND($P510&gt;=6.5,$P510&lt;=6.9),"C+","")&amp;IF(AND($P510&gt;=5.5,$P510&lt;=6.4),"C","")&amp;IF(AND($P510&gt;=5,$P510&lt;=5.4),"D+","")&amp;IF(AND($P510&gt;=4,$P510&lt;=4.9),"D","")&amp;IF(AND($P510&lt;4),"F","")</f>
        <v>F</v>
      </c>
      <c r="R510" s="29" t="str">
        <f>IF($P510&lt;4,"Kém",IF(AND($P510&gt;=4,$P510&lt;=5.4),"Trung bình yếu",IF(AND($P510&gt;=5.5,$P510&lt;=6.9),"Trung bình",IF(AND($P510&gt;=7,$P510&lt;=8.4),"Khá",IF(AND($P510&gt;=8.5,$P510&lt;=10),"Giỏi","")))))</f>
        <v>Kém</v>
      </c>
      <c r="S510" s="30" t="str">
        <f>IF(OR($G510=0,$H510=0,$I510=0,$J510=0),"Không đủ ĐKDT",IF(AND(O510=0,P510&gt;=4),"Không đạt",IF(O510="V", "Vắng", IF(O510="DC", "Đình chỉ thi",IF(O510="H", "Vắng có phép","")))))</f>
        <v/>
      </c>
      <c r="T510" s="31" t="str">
        <f t="array" ref="T510">IFERROR(VLOOKUP($C510&amp;$U510,CHOOSE({1,2},Data!$A$2:$A$5146&amp;Data!$B$2:$B$5146,Data!$C$2:$C$5146),2,0),"")</f>
        <v>702-A2</v>
      </c>
      <c r="U510" s="72" t="s">
        <v>751</v>
      </c>
      <c r="V510" s="3" t="str">
        <f>IFERROR(LEFT($U510,LEN($U510)-3),"")</f>
        <v>ELE1319</v>
      </c>
      <c r="W510" s="3" t="str">
        <f>IFERROR(RIGHT($U510,2),"")</f>
        <v>03</v>
      </c>
      <c r="X510" s="53" t="str">
        <f>IF(S510="Không đủ ĐKDT","Học lại",IF(S510="Đình chỉ thi","Học lại",IF(AND(MID(F510,2,2)&lt;"12",S510="Vắng"),"Thi lại",IF(S510="Vắng có phép", "Thi lại",IF(AND((MID(F510,2,2)&lt;"12"),P510&lt;4.5),"Thi lại",IF(AND((MID(F510,2,2)&lt;"19"),P510&lt;4),"Học lại",IF(AND((MID(F510,2,2)&gt;"18"),P510&lt;4),"Thi lại",IF(AND(MID(F510,2,2)&gt;"18",O510=0),"Thi lại",IF(AND((MID(F510,2,2)&lt;"12"),O510=0),"Thi lại",IF(AND((MID(F510,2,2)&lt;"19"),(MID(F510,2,2)&gt;"11"),O510=0),"Học lại","Đạt"))))))))))</f>
        <v>Học lại</v>
      </c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</row>
    <row r="511" spans="1:39" ht="16.5" customHeight="1">
      <c r="A511" s="1">
        <v>502</v>
      </c>
      <c r="B511" s="21">
        <f>IF(LEN(C511=0),SUBTOTAL(3,$C$10:C511),"")</f>
        <v>502</v>
      </c>
      <c r="C511" s="22" t="s">
        <v>380</v>
      </c>
      <c r="D511" s="23" t="s">
        <v>3510</v>
      </c>
      <c r="E511" s="24" t="s">
        <v>3874</v>
      </c>
      <c r="F511" s="22" t="s">
        <v>3463</v>
      </c>
      <c r="G511" s="25" t="s">
        <v>27</v>
      </c>
      <c r="H511" s="25">
        <v>7.5</v>
      </c>
      <c r="I511" s="25" t="s">
        <v>27</v>
      </c>
      <c r="J511" s="25">
        <v>8</v>
      </c>
      <c r="K511" s="32"/>
      <c r="L511" s="32"/>
      <c r="M511" s="32"/>
      <c r="N511" s="90"/>
      <c r="O511" s="51">
        <v>3.5</v>
      </c>
      <c r="P511" s="27">
        <f>IF(O511="H","I",IF(OR(O511="DC",O511="C",O511="V"),0,ROUND(SUMPRODUCT(G511:O511,$G$9:$O$9)/100,1)))</f>
        <v>4.8</v>
      </c>
      <c r="Q511" s="28" t="str">
        <f>IF(AND($P511&gt;=9,$P511&lt;=10),"A+","")&amp;IF(AND($P511&gt;=8.5,$P511&lt;=8.9),"A","")&amp;IF(AND($P511&gt;=8,$P511&lt;=8.4),"B+","")&amp;IF(AND($P511&gt;=7,$P511&lt;=7.9),"B","")&amp;IF(AND($P511&gt;=6.5,$P511&lt;=6.9),"C+","")&amp;IF(AND($P511&gt;=5.5,$P511&lt;=6.4),"C","")&amp;IF(AND($P511&gt;=5,$P511&lt;=5.4),"D+","")&amp;IF(AND($P511&gt;=4,$P511&lt;=4.9),"D","")&amp;IF(AND($P511&lt;4),"F","")</f>
        <v>D</v>
      </c>
      <c r="R511" s="29" t="str">
        <f>IF($P511&lt;4,"Kém",IF(AND($P511&gt;=4,$P511&lt;=5.4),"Trung bình yếu",IF(AND($P511&gt;=5.5,$P511&lt;=6.9),"Trung bình",IF(AND($P511&gt;=7,$P511&lt;=8.4),"Khá",IF(AND($P511&gt;=8.5,$P511&lt;=10),"Giỏi","")))))</f>
        <v>Trung bình yếu</v>
      </c>
      <c r="S511" s="30" t="str">
        <f>IF(OR($G511=0,$H511=0,$I511=0,$J511=0),"Không đủ ĐKDT",IF(AND(O511=0,P511&gt;=4),"Không đạt",IF(O511="V", "Vắng", IF(O511="DC", "Đình chỉ thi",IF(O511="H", "Vắng có phép","")))))</f>
        <v/>
      </c>
      <c r="T511" s="31" t="str">
        <f t="array" ref="T511">IFERROR(VLOOKUP($C511&amp;$U511,CHOOSE({1,2},Data!$A$2:$A$5146&amp;Data!$B$2:$B$5146,Data!$C$2:$C$5146),2,0),"")</f>
        <v>702-A2</v>
      </c>
      <c r="U511" s="72" t="s">
        <v>751</v>
      </c>
      <c r="V511" s="3" t="str">
        <f>IFERROR(LEFT($U511,LEN($U511)-3),"")</f>
        <v>ELE1319</v>
      </c>
      <c r="W511" s="3" t="str">
        <f>IFERROR(RIGHT($U511,2),"")</f>
        <v>03</v>
      </c>
      <c r="X511" s="53" t="str">
        <f>IF(S511="Không đủ ĐKDT","Học lại",IF(S511="Đình chỉ thi","Học lại",IF(AND(MID(F511,2,2)&lt;"12",S511="Vắng"),"Thi lại",IF(S511="Vắng có phép", "Thi lại",IF(AND((MID(F511,2,2)&lt;"12"),P511&lt;4.5),"Thi lại",IF(AND((MID(F511,2,2)&lt;"19"),P511&lt;4),"Học lại",IF(AND((MID(F511,2,2)&gt;"18"),P511&lt;4),"Thi lại",IF(AND(MID(F511,2,2)&gt;"18",O511=0),"Thi lại",IF(AND((MID(F511,2,2)&lt;"12"),O511=0),"Thi lại",IF(AND((MID(F511,2,2)&lt;"19"),(MID(F511,2,2)&gt;"11"),O511=0),"Học lại","Đạt"))))))))))</f>
        <v>Đạt</v>
      </c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</row>
    <row r="512" spans="1:39" ht="16.5" customHeight="1">
      <c r="A512" s="1">
        <v>503</v>
      </c>
      <c r="B512" s="21">
        <f>IF(LEN(C512=0),SUBTOTAL(3,$C$10:C512),"")</f>
        <v>503</v>
      </c>
      <c r="C512" s="22" t="s">
        <v>1623</v>
      </c>
      <c r="D512" s="23" t="s">
        <v>3875</v>
      </c>
      <c r="E512" s="24" t="s">
        <v>3578</v>
      </c>
      <c r="F512" s="22" t="s">
        <v>3455</v>
      </c>
      <c r="G512" s="25" t="s">
        <v>27</v>
      </c>
      <c r="H512" s="25">
        <v>9.5</v>
      </c>
      <c r="I512" s="25" t="s">
        <v>27</v>
      </c>
      <c r="J512" s="25">
        <v>9.5</v>
      </c>
      <c r="K512" s="32"/>
      <c r="L512" s="32"/>
      <c r="M512" s="32"/>
      <c r="N512" s="90"/>
      <c r="O512" s="51">
        <v>9.5</v>
      </c>
      <c r="P512" s="27">
        <f>IF(O512="H","I",IF(OR(O512="DC",O512="C",O512="V"),0,ROUND(SUMPRODUCT(G512:O512,$G$9:$O$9)/100,1)))</f>
        <v>9.5</v>
      </c>
      <c r="Q512" s="28" t="str">
        <f>IF(AND($P512&gt;=9,$P512&lt;=10),"A+","")&amp;IF(AND($P512&gt;=8.5,$P512&lt;=8.9),"A","")&amp;IF(AND($P512&gt;=8,$P512&lt;=8.4),"B+","")&amp;IF(AND($P512&gt;=7,$P512&lt;=7.9),"B","")&amp;IF(AND($P512&gt;=6.5,$P512&lt;=6.9),"C+","")&amp;IF(AND($P512&gt;=5.5,$P512&lt;=6.4),"C","")&amp;IF(AND($P512&gt;=5,$P512&lt;=5.4),"D+","")&amp;IF(AND($P512&gt;=4,$P512&lt;=4.9),"D","")&amp;IF(AND($P512&lt;4),"F","")</f>
        <v>A+</v>
      </c>
      <c r="R512" s="29" t="str">
        <f>IF($P512&lt;4,"Kém",IF(AND($P512&gt;=4,$P512&lt;=5.4),"Trung bình yếu",IF(AND($P512&gt;=5.5,$P512&lt;=6.9),"Trung bình",IF(AND($P512&gt;=7,$P512&lt;=8.4),"Khá",IF(AND($P512&gt;=8.5,$P512&lt;=10),"Giỏi","")))))</f>
        <v>Giỏi</v>
      </c>
      <c r="S512" s="30" t="str">
        <f>IF(OR($G512=0,$H512=0,$I512=0,$J512=0),"Không đủ ĐKDT",IF(AND(O512=0,P512&gt;=4),"Không đạt",IF(O512="V", "Vắng", IF(O512="DC", "Đình chỉ thi",IF(O512="H", "Vắng có phép","")))))</f>
        <v/>
      </c>
      <c r="T512" s="31" t="str">
        <f t="array" ref="T512">IFERROR(VLOOKUP($C512&amp;$U512,CHOOSE({1,2},Data!$A$2:$A$5146&amp;Data!$B$2:$B$5146,Data!$C$2:$C$5146),2,0),"")</f>
        <v>702-A2</v>
      </c>
      <c r="U512" s="72" t="s">
        <v>751</v>
      </c>
      <c r="V512" s="3" t="str">
        <f>IFERROR(LEFT($U512,LEN($U512)-3),"")</f>
        <v>ELE1319</v>
      </c>
      <c r="W512" s="3" t="str">
        <f>IFERROR(RIGHT($U512,2),"")</f>
        <v>03</v>
      </c>
      <c r="X512" s="53" t="str">
        <f>IF(S512="Không đủ ĐKDT","Học lại",IF(S512="Đình chỉ thi","Học lại",IF(AND(MID(F512,2,2)&lt;"12",S512="Vắng"),"Thi lại",IF(S512="Vắng có phép", "Thi lại",IF(AND((MID(F512,2,2)&lt;"12"),P512&lt;4.5),"Thi lại",IF(AND((MID(F512,2,2)&lt;"19"),P512&lt;4),"Học lại",IF(AND((MID(F512,2,2)&gt;"18"),P512&lt;4),"Thi lại",IF(AND(MID(F512,2,2)&gt;"18",O512=0),"Thi lại",IF(AND((MID(F512,2,2)&lt;"12"),O512=0),"Thi lại",IF(AND((MID(F512,2,2)&lt;"19"),(MID(F512,2,2)&gt;"11"),O512=0),"Học lại","Đạt"))))))))))</f>
        <v>Đạt</v>
      </c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</row>
    <row r="513" spans="1:39" ht="16.5" customHeight="1">
      <c r="A513" s="1">
        <v>504</v>
      </c>
      <c r="B513" s="21">
        <f>IF(LEN(C513=0),SUBTOTAL(3,$C$10:C513),"")</f>
        <v>504</v>
      </c>
      <c r="C513" s="22" t="s">
        <v>410</v>
      </c>
      <c r="D513" s="23" t="s">
        <v>3876</v>
      </c>
      <c r="E513" s="24" t="s">
        <v>3578</v>
      </c>
      <c r="F513" s="22" t="s">
        <v>3398</v>
      </c>
      <c r="G513" s="25" t="s">
        <v>27</v>
      </c>
      <c r="H513" s="25">
        <v>7.5</v>
      </c>
      <c r="I513" s="25" t="s">
        <v>27</v>
      </c>
      <c r="J513" s="25">
        <v>8</v>
      </c>
      <c r="K513" s="32"/>
      <c r="L513" s="32"/>
      <c r="M513" s="32"/>
      <c r="N513" s="90"/>
      <c r="O513" s="51">
        <v>5</v>
      </c>
      <c r="P513" s="27">
        <f>IF(O513="H","I",IF(OR(O513="DC",O513="C",O513="V"),0,ROUND(SUMPRODUCT(G513:O513,$G$9:$O$9)/100,1)))</f>
        <v>5.8</v>
      </c>
      <c r="Q513" s="28" t="str">
        <f>IF(AND($P513&gt;=9,$P513&lt;=10),"A+","")&amp;IF(AND($P513&gt;=8.5,$P513&lt;=8.9),"A","")&amp;IF(AND($P513&gt;=8,$P513&lt;=8.4),"B+","")&amp;IF(AND($P513&gt;=7,$P513&lt;=7.9),"B","")&amp;IF(AND($P513&gt;=6.5,$P513&lt;=6.9),"C+","")&amp;IF(AND($P513&gt;=5.5,$P513&lt;=6.4),"C","")&amp;IF(AND($P513&gt;=5,$P513&lt;=5.4),"D+","")&amp;IF(AND($P513&gt;=4,$P513&lt;=4.9),"D","")&amp;IF(AND($P513&lt;4),"F","")</f>
        <v>C</v>
      </c>
      <c r="R513" s="29" t="str">
        <f>IF($P513&lt;4,"Kém",IF(AND($P513&gt;=4,$P513&lt;=5.4),"Trung bình yếu",IF(AND($P513&gt;=5.5,$P513&lt;=6.9),"Trung bình",IF(AND($P513&gt;=7,$P513&lt;=8.4),"Khá",IF(AND($P513&gt;=8.5,$P513&lt;=10),"Giỏi","")))))</f>
        <v>Trung bình</v>
      </c>
      <c r="S513" s="30" t="str">
        <f>IF(OR($G513=0,$H513=0,$I513=0,$J513=0),"Không đủ ĐKDT",IF(AND(O513=0,P513&gt;=4),"Không đạt",IF(O513="V", "Vắng", IF(O513="DC", "Đình chỉ thi",IF(O513="H", "Vắng có phép","")))))</f>
        <v/>
      </c>
      <c r="T513" s="31" t="str">
        <f t="array" ref="T513">IFERROR(VLOOKUP($C513&amp;$U513,CHOOSE({1,2},Data!$A$2:$A$5146&amp;Data!$B$2:$B$5146,Data!$C$2:$C$5146),2,0),"")</f>
        <v>702-A2</v>
      </c>
      <c r="U513" s="72" t="s">
        <v>751</v>
      </c>
      <c r="V513" s="3" t="str">
        <f>IFERROR(LEFT($U513,LEN($U513)-3),"")</f>
        <v>ELE1319</v>
      </c>
      <c r="W513" s="3" t="str">
        <f>IFERROR(RIGHT($U513,2),"")</f>
        <v>03</v>
      </c>
      <c r="X513" s="53" t="str">
        <f>IF(S513="Không đủ ĐKDT","Học lại",IF(S513="Đình chỉ thi","Học lại",IF(AND(MID(F513,2,2)&lt;"12",S513="Vắng"),"Thi lại",IF(S513="Vắng có phép", "Thi lại",IF(AND((MID(F513,2,2)&lt;"12"),P513&lt;4.5),"Thi lại",IF(AND((MID(F513,2,2)&lt;"19"),P513&lt;4),"Học lại",IF(AND((MID(F513,2,2)&gt;"18"),P513&lt;4),"Thi lại",IF(AND(MID(F513,2,2)&gt;"18",O513=0),"Thi lại",IF(AND((MID(F513,2,2)&lt;"12"),O513=0),"Thi lại",IF(AND((MID(F513,2,2)&lt;"19"),(MID(F513,2,2)&gt;"11"),O513=0),"Học lại","Đạt"))))))))))</f>
        <v>Đạt</v>
      </c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</row>
    <row r="514" spans="1:39" ht="16.5" customHeight="1">
      <c r="A514" s="1">
        <v>505</v>
      </c>
      <c r="B514" s="21">
        <f>IF(LEN(C514=0),SUBTOTAL(3,$C$10:C514),"")</f>
        <v>505</v>
      </c>
      <c r="C514" s="22" t="s">
        <v>2288</v>
      </c>
      <c r="D514" s="23" t="s">
        <v>3877</v>
      </c>
      <c r="E514" s="24" t="s">
        <v>3578</v>
      </c>
      <c r="F514" s="22" t="s">
        <v>3407</v>
      </c>
      <c r="G514" s="25" t="s">
        <v>27</v>
      </c>
      <c r="H514" s="25">
        <v>7.5</v>
      </c>
      <c r="I514" s="25" t="s">
        <v>27</v>
      </c>
      <c r="J514" s="25">
        <v>7.5</v>
      </c>
      <c r="K514" s="32"/>
      <c r="L514" s="32"/>
      <c r="M514" s="32"/>
      <c r="N514" s="90"/>
      <c r="O514" s="51">
        <v>3.5</v>
      </c>
      <c r="P514" s="27">
        <f>IF(O514="H","I",IF(OR(O514="DC",O514="C",O514="V"),0,ROUND(SUMPRODUCT(G514:O514,$G$9:$O$9)/100,1)))</f>
        <v>4.7</v>
      </c>
      <c r="Q514" s="28" t="str">
        <f>IF(AND($P514&gt;=9,$P514&lt;=10),"A+","")&amp;IF(AND($P514&gt;=8.5,$P514&lt;=8.9),"A","")&amp;IF(AND($P514&gt;=8,$P514&lt;=8.4),"B+","")&amp;IF(AND($P514&gt;=7,$P514&lt;=7.9),"B","")&amp;IF(AND($P514&gt;=6.5,$P514&lt;=6.9),"C+","")&amp;IF(AND($P514&gt;=5.5,$P514&lt;=6.4),"C","")&amp;IF(AND($P514&gt;=5,$P514&lt;=5.4),"D+","")&amp;IF(AND($P514&gt;=4,$P514&lt;=4.9),"D","")&amp;IF(AND($P514&lt;4),"F","")</f>
        <v>D</v>
      </c>
      <c r="R514" s="29" t="str">
        <f>IF($P514&lt;4,"Kém",IF(AND($P514&gt;=4,$P514&lt;=5.4),"Trung bình yếu",IF(AND($P514&gt;=5.5,$P514&lt;=6.9),"Trung bình",IF(AND($P514&gt;=7,$P514&lt;=8.4),"Khá",IF(AND($P514&gt;=8.5,$P514&lt;=10),"Giỏi","")))))</f>
        <v>Trung bình yếu</v>
      </c>
      <c r="S514" s="30" t="str">
        <f>IF(OR($G514=0,$H514=0,$I514=0,$J514=0),"Không đủ ĐKDT",IF(AND(O514=0,P514&gt;=4),"Không đạt",IF(O514="V", "Vắng", IF(O514="DC", "Đình chỉ thi",IF(O514="H", "Vắng có phép","")))))</f>
        <v/>
      </c>
      <c r="T514" s="31" t="str">
        <f t="array" ref="T514">IFERROR(VLOOKUP($C514&amp;$U514,CHOOSE({1,2},Data!$A$2:$A$5146&amp;Data!$B$2:$B$5146,Data!$C$2:$C$5146),2,0),"")</f>
        <v>702-A2</v>
      </c>
      <c r="U514" s="72" t="s">
        <v>751</v>
      </c>
      <c r="V514" s="3" t="str">
        <f>IFERROR(LEFT($U514,LEN($U514)-3),"")</f>
        <v>ELE1319</v>
      </c>
      <c r="W514" s="3" t="str">
        <f>IFERROR(RIGHT($U514,2),"")</f>
        <v>03</v>
      </c>
      <c r="X514" s="53" t="str">
        <f>IF(S514="Không đủ ĐKDT","Học lại",IF(S514="Đình chỉ thi","Học lại",IF(AND(MID(F514,2,2)&lt;"12",S514="Vắng"),"Thi lại",IF(S514="Vắng có phép", "Thi lại",IF(AND((MID(F514,2,2)&lt;"12"),P514&lt;4.5),"Thi lại",IF(AND((MID(F514,2,2)&lt;"19"),P514&lt;4),"Học lại",IF(AND((MID(F514,2,2)&gt;"18"),P514&lt;4),"Thi lại",IF(AND(MID(F514,2,2)&gt;"18",O514=0),"Thi lại",IF(AND((MID(F514,2,2)&lt;"12"),O514=0),"Thi lại",IF(AND((MID(F514,2,2)&lt;"19"),(MID(F514,2,2)&gt;"11"),O514=0),"Học lại","Đạt"))))))))))</f>
        <v>Đạt</v>
      </c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</row>
    <row r="515" spans="1:39" ht="16.5" customHeight="1">
      <c r="A515" s="1">
        <v>506</v>
      </c>
      <c r="B515" s="21">
        <f>IF(LEN(C515=0),SUBTOTAL(3,$C$10:C515),"")</f>
        <v>506</v>
      </c>
      <c r="C515" s="22" t="s">
        <v>2149</v>
      </c>
      <c r="D515" s="23" t="s">
        <v>3415</v>
      </c>
      <c r="E515" s="24" t="s">
        <v>3578</v>
      </c>
      <c r="F515" s="22" t="s">
        <v>3370</v>
      </c>
      <c r="G515" s="25" t="s">
        <v>27</v>
      </c>
      <c r="H515" s="25">
        <v>9.5</v>
      </c>
      <c r="I515" s="25" t="s">
        <v>27</v>
      </c>
      <c r="J515" s="25">
        <v>9.5</v>
      </c>
      <c r="K515" s="32"/>
      <c r="L515" s="32"/>
      <c r="M515" s="32"/>
      <c r="N515" s="90"/>
      <c r="O515" s="51">
        <v>7</v>
      </c>
      <c r="P515" s="27">
        <f>IF(O515="H","I",IF(OR(O515="DC",O515="C",O515="V"),0,ROUND(SUMPRODUCT(G515:O515,$G$9:$O$9)/100,1)))</f>
        <v>7.8</v>
      </c>
      <c r="Q515" s="28" t="str">
        <f>IF(AND($P515&gt;=9,$P515&lt;=10),"A+","")&amp;IF(AND($P515&gt;=8.5,$P515&lt;=8.9),"A","")&amp;IF(AND($P515&gt;=8,$P515&lt;=8.4),"B+","")&amp;IF(AND($P515&gt;=7,$P515&lt;=7.9),"B","")&amp;IF(AND($P515&gt;=6.5,$P515&lt;=6.9),"C+","")&amp;IF(AND($P515&gt;=5.5,$P515&lt;=6.4),"C","")&amp;IF(AND($P515&gt;=5,$P515&lt;=5.4),"D+","")&amp;IF(AND($P515&gt;=4,$P515&lt;=4.9),"D","")&amp;IF(AND($P515&lt;4),"F","")</f>
        <v>B</v>
      </c>
      <c r="R515" s="29" t="str">
        <f>IF($P515&lt;4,"Kém",IF(AND($P515&gt;=4,$P515&lt;=5.4),"Trung bình yếu",IF(AND($P515&gt;=5.5,$P515&lt;=6.9),"Trung bình",IF(AND($P515&gt;=7,$P515&lt;=8.4),"Khá",IF(AND($P515&gt;=8.5,$P515&lt;=10),"Giỏi","")))))</f>
        <v>Khá</v>
      </c>
      <c r="S515" s="30" t="str">
        <f>IF(OR($G515=0,$H515=0,$I515=0,$J515=0),"Không đủ ĐKDT",IF(AND(O515=0,P515&gt;=4),"Không đạt",IF(O515="V", "Vắng", IF(O515="DC", "Đình chỉ thi",IF(O515="H", "Vắng có phép","")))))</f>
        <v/>
      </c>
      <c r="T515" s="31" t="str">
        <f t="array" ref="T515">IFERROR(VLOOKUP($C515&amp;$U515,CHOOSE({1,2},Data!$A$2:$A$5146&amp;Data!$B$2:$B$5146,Data!$C$2:$C$5146),2,0),"")</f>
        <v>702-A2</v>
      </c>
      <c r="U515" s="72" t="s">
        <v>751</v>
      </c>
      <c r="V515" s="3" t="str">
        <f>IFERROR(LEFT($U515,LEN($U515)-3),"")</f>
        <v>ELE1319</v>
      </c>
      <c r="W515" s="3" t="str">
        <f>IFERROR(RIGHT($U515,2),"")</f>
        <v>03</v>
      </c>
      <c r="X515" s="53" t="str">
        <f>IF(S515="Không đủ ĐKDT","Học lại",IF(S515="Đình chỉ thi","Học lại",IF(AND(MID(F515,2,2)&lt;"12",S515="Vắng"),"Thi lại",IF(S515="Vắng có phép", "Thi lại",IF(AND((MID(F515,2,2)&lt;"12"),P515&lt;4.5),"Thi lại",IF(AND((MID(F515,2,2)&lt;"19"),P515&lt;4),"Học lại",IF(AND((MID(F515,2,2)&gt;"18"),P515&lt;4),"Thi lại",IF(AND(MID(F515,2,2)&gt;"18",O515=0),"Thi lại",IF(AND((MID(F515,2,2)&lt;"12"),O515=0),"Thi lại",IF(AND((MID(F515,2,2)&lt;"19"),(MID(F515,2,2)&gt;"11"),O515=0),"Học lại","Đạt"))))))))))</f>
        <v>Đạt</v>
      </c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</row>
    <row r="516" spans="1:39" ht="16.5" customHeight="1">
      <c r="A516" s="1">
        <v>507</v>
      </c>
      <c r="B516" s="21">
        <f>IF(LEN(C516=0),SUBTOTAL(3,$C$10:C516),"")</f>
        <v>507</v>
      </c>
      <c r="C516" s="22" t="s">
        <v>423</v>
      </c>
      <c r="D516" s="23" t="s">
        <v>3878</v>
      </c>
      <c r="E516" s="24" t="s">
        <v>3578</v>
      </c>
      <c r="F516" s="22" t="s">
        <v>3398</v>
      </c>
      <c r="G516" s="25" t="s">
        <v>27</v>
      </c>
      <c r="H516" s="25">
        <v>9</v>
      </c>
      <c r="I516" s="25" t="s">
        <v>27</v>
      </c>
      <c r="J516" s="25">
        <v>7.5</v>
      </c>
      <c r="K516" s="32"/>
      <c r="L516" s="32"/>
      <c r="M516" s="32"/>
      <c r="N516" s="90"/>
      <c r="O516" s="51">
        <v>3</v>
      </c>
      <c r="P516" s="27">
        <f>IF(O516="H","I",IF(OR(O516="DC",O516="C",O516="V"),0,ROUND(SUMPRODUCT(G516:O516,$G$9:$O$9)/100,1)))</f>
        <v>4.7</v>
      </c>
      <c r="Q516" s="28" t="str">
        <f>IF(AND($P516&gt;=9,$P516&lt;=10),"A+","")&amp;IF(AND($P516&gt;=8.5,$P516&lt;=8.9),"A","")&amp;IF(AND($P516&gt;=8,$P516&lt;=8.4),"B+","")&amp;IF(AND($P516&gt;=7,$P516&lt;=7.9),"B","")&amp;IF(AND($P516&gt;=6.5,$P516&lt;=6.9),"C+","")&amp;IF(AND($P516&gt;=5.5,$P516&lt;=6.4),"C","")&amp;IF(AND($P516&gt;=5,$P516&lt;=5.4),"D+","")&amp;IF(AND($P516&gt;=4,$P516&lt;=4.9),"D","")&amp;IF(AND($P516&lt;4),"F","")</f>
        <v>D</v>
      </c>
      <c r="R516" s="29" t="str">
        <f>IF($P516&lt;4,"Kém",IF(AND($P516&gt;=4,$P516&lt;=5.4),"Trung bình yếu",IF(AND($P516&gt;=5.5,$P516&lt;=6.9),"Trung bình",IF(AND($P516&gt;=7,$P516&lt;=8.4),"Khá",IF(AND($P516&gt;=8.5,$P516&lt;=10),"Giỏi","")))))</f>
        <v>Trung bình yếu</v>
      </c>
      <c r="S516" s="30" t="str">
        <f>IF(OR($G516=0,$H516=0,$I516=0,$J516=0),"Không đủ ĐKDT",IF(AND(O516=0,P516&gt;=4),"Không đạt",IF(O516="V", "Vắng", IF(O516="DC", "Đình chỉ thi",IF(O516="H", "Vắng có phép","")))))</f>
        <v/>
      </c>
      <c r="T516" s="31" t="str">
        <f t="array" ref="T516">IFERROR(VLOOKUP($C516&amp;$U516,CHOOSE({1,2},Data!$A$2:$A$5146&amp;Data!$B$2:$B$5146,Data!$C$2:$C$5146),2,0),"")</f>
        <v>702-A2</v>
      </c>
      <c r="U516" s="72" t="s">
        <v>751</v>
      </c>
      <c r="V516" s="3" t="str">
        <f>IFERROR(LEFT($U516,LEN($U516)-3),"")</f>
        <v>ELE1319</v>
      </c>
      <c r="W516" s="3" t="str">
        <f>IFERROR(RIGHT($U516,2),"")</f>
        <v>03</v>
      </c>
      <c r="X516" s="53" t="str">
        <f>IF(S516="Không đủ ĐKDT","Học lại",IF(S516="Đình chỉ thi","Học lại",IF(AND(MID(F516,2,2)&lt;"12",S516="Vắng"),"Thi lại",IF(S516="Vắng có phép", "Thi lại",IF(AND((MID(F516,2,2)&lt;"12"),P516&lt;4.5),"Thi lại",IF(AND((MID(F516,2,2)&lt;"19"),P516&lt;4),"Học lại",IF(AND((MID(F516,2,2)&gt;"18"),P516&lt;4),"Thi lại",IF(AND(MID(F516,2,2)&gt;"18",O516=0),"Thi lại",IF(AND((MID(F516,2,2)&lt;"12"),O516=0),"Thi lại",IF(AND((MID(F516,2,2)&lt;"19"),(MID(F516,2,2)&gt;"11"),O516=0),"Học lại","Đạt"))))))))))</f>
        <v>Đạt</v>
      </c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</row>
    <row r="517" spans="1:39" ht="16.5" customHeight="1">
      <c r="A517" s="1">
        <v>508</v>
      </c>
      <c r="B517" s="21">
        <f>IF(LEN(C517=0),SUBTOTAL(3,$C$10:C517),"")</f>
        <v>508</v>
      </c>
      <c r="C517" s="22" t="s">
        <v>2096</v>
      </c>
      <c r="D517" s="23" t="s">
        <v>3371</v>
      </c>
      <c r="E517" s="24" t="s">
        <v>3665</v>
      </c>
      <c r="F517" s="22" t="s">
        <v>3455</v>
      </c>
      <c r="G517" s="25" t="s">
        <v>27</v>
      </c>
      <c r="H517" s="25">
        <v>9</v>
      </c>
      <c r="I517" s="25" t="s">
        <v>27</v>
      </c>
      <c r="J517" s="25">
        <v>8</v>
      </c>
      <c r="K517" s="32"/>
      <c r="L517" s="32"/>
      <c r="M517" s="32"/>
      <c r="N517" s="90"/>
      <c r="O517" s="51">
        <v>3</v>
      </c>
      <c r="P517" s="27">
        <f>IF(O517="H","I",IF(OR(O517="DC",O517="C",O517="V"),0,ROUND(SUMPRODUCT(G517:O517,$G$9:$O$9)/100,1)))</f>
        <v>4.7</v>
      </c>
      <c r="Q517" s="28" t="str">
        <f>IF(AND($P517&gt;=9,$P517&lt;=10),"A+","")&amp;IF(AND($P517&gt;=8.5,$P517&lt;=8.9),"A","")&amp;IF(AND($P517&gt;=8,$P517&lt;=8.4),"B+","")&amp;IF(AND($P517&gt;=7,$P517&lt;=7.9),"B","")&amp;IF(AND($P517&gt;=6.5,$P517&lt;=6.9),"C+","")&amp;IF(AND($P517&gt;=5.5,$P517&lt;=6.4),"C","")&amp;IF(AND($P517&gt;=5,$P517&lt;=5.4),"D+","")&amp;IF(AND($P517&gt;=4,$P517&lt;=4.9),"D","")&amp;IF(AND($P517&lt;4),"F","")</f>
        <v>D</v>
      </c>
      <c r="R517" s="29" t="str">
        <f>IF($P517&lt;4,"Kém",IF(AND($P517&gt;=4,$P517&lt;=5.4),"Trung bình yếu",IF(AND($P517&gt;=5.5,$P517&lt;=6.9),"Trung bình",IF(AND($P517&gt;=7,$P517&lt;=8.4),"Khá",IF(AND($P517&gt;=8.5,$P517&lt;=10),"Giỏi","")))))</f>
        <v>Trung bình yếu</v>
      </c>
      <c r="S517" s="30" t="str">
        <f>IF(OR($G517=0,$H517=0,$I517=0,$J517=0),"Không đủ ĐKDT",IF(AND(O517=0,P517&gt;=4),"Không đạt",IF(O517="V", "Vắng", IF(O517="DC", "Đình chỉ thi",IF(O517="H", "Vắng có phép","")))))</f>
        <v/>
      </c>
      <c r="T517" s="31" t="str">
        <f t="array" ref="T517">IFERROR(VLOOKUP($C517&amp;$U517,CHOOSE({1,2},Data!$A$2:$A$5146&amp;Data!$B$2:$B$5146,Data!$C$2:$C$5146),2,0),"")</f>
        <v>702-A2</v>
      </c>
      <c r="U517" s="72" t="s">
        <v>751</v>
      </c>
      <c r="V517" s="3" t="str">
        <f>IFERROR(LEFT($U517,LEN($U517)-3),"")</f>
        <v>ELE1319</v>
      </c>
      <c r="W517" s="3" t="str">
        <f>IFERROR(RIGHT($U517,2),"")</f>
        <v>03</v>
      </c>
      <c r="X517" s="53" t="str">
        <f>IF(S517="Không đủ ĐKDT","Học lại",IF(S517="Đình chỉ thi","Học lại",IF(AND(MID(F517,2,2)&lt;"12",S517="Vắng"),"Thi lại",IF(S517="Vắng có phép", "Thi lại",IF(AND((MID(F517,2,2)&lt;"12"),P517&lt;4.5),"Thi lại",IF(AND((MID(F517,2,2)&lt;"19"),P517&lt;4),"Học lại",IF(AND((MID(F517,2,2)&gt;"18"),P517&lt;4),"Thi lại",IF(AND(MID(F517,2,2)&gt;"18",O517=0),"Thi lại",IF(AND((MID(F517,2,2)&lt;"12"),O517=0),"Thi lại",IF(AND((MID(F517,2,2)&lt;"19"),(MID(F517,2,2)&gt;"11"),O517=0),"Học lại","Đạt"))))))))))</f>
        <v>Đạt</v>
      </c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</row>
    <row r="518" spans="1:39" ht="16.5" customHeight="1">
      <c r="A518" s="1">
        <v>509</v>
      </c>
      <c r="B518" s="21">
        <f>IF(LEN(C518=0),SUBTOTAL(3,$C$10:C518),"")</f>
        <v>509</v>
      </c>
      <c r="C518" s="22" t="s">
        <v>394</v>
      </c>
      <c r="D518" s="23" t="s">
        <v>3879</v>
      </c>
      <c r="E518" s="24" t="s">
        <v>3835</v>
      </c>
      <c r="F518" s="22" t="s">
        <v>3463</v>
      </c>
      <c r="G518" s="25" t="s">
        <v>27</v>
      </c>
      <c r="H518" s="25">
        <v>7.5</v>
      </c>
      <c r="I518" s="25" t="s">
        <v>27</v>
      </c>
      <c r="J518" s="25">
        <v>9</v>
      </c>
      <c r="K518" s="32"/>
      <c r="L518" s="32"/>
      <c r="M518" s="32"/>
      <c r="N518" s="90"/>
      <c r="O518" s="51">
        <v>4</v>
      </c>
      <c r="P518" s="27">
        <f>IF(O518="H","I",IF(OR(O518="DC",O518="C",O518="V"),0,ROUND(SUMPRODUCT(G518:O518,$G$9:$O$9)/100,1)))</f>
        <v>5.2</v>
      </c>
      <c r="Q518" s="28" t="str">
        <f>IF(AND($P518&gt;=9,$P518&lt;=10),"A+","")&amp;IF(AND($P518&gt;=8.5,$P518&lt;=8.9),"A","")&amp;IF(AND($P518&gt;=8,$P518&lt;=8.4),"B+","")&amp;IF(AND($P518&gt;=7,$P518&lt;=7.9),"B","")&amp;IF(AND($P518&gt;=6.5,$P518&lt;=6.9),"C+","")&amp;IF(AND($P518&gt;=5.5,$P518&lt;=6.4),"C","")&amp;IF(AND($P518&gt;=5,$P518&lt;=5.4),"D+","")&amp;IF(AND($P518&gt;=4,$P518&lt;=4.9),"D","")&amp;IF(AND($P518&lt;4),"F","")</f>
        <v>D+</v>
      </c>
      <c r="R518" s="29" t="str">
        <f>IF($P518&lt;4,"Kém",IF(AND($P518&gt;=4,$P518&lt;=5.4),"Trung bình yếu",IF(AND($P518&gt;=5.5,$P518&lt;=6.9),"Trung bình",IF(AND($P518&gt;=7,$P518&lt;=8.4),"Khá",IF(AND($P518&gt;=8.5,$P518&lt;=10),"Giỏi","")))))</f>
        <v>Trung bình yếu</v>
      </c>
      <c r="S518" s="30" t="str">
        <f>IF(OR($G518=0,$H518=0,$I518=0,$J518=0),"Không đủ ĐKDT",IF(AND(O518=0,P518&gt;=4),"Không đạt",IF(O518="V", "Vắng", IF(O518="DC", "Đình chỉ thi",IF(O518="H", "Vắng có phép","")))))</f>
        <v/>
      </c>
      <c r="T518" s="31" t="str">
        <f t="array" ref="T518">IFERROR(VLOOKUP($C518&amp;$U518,CHOOSE({1,2},Data!$A$2:$A$5146&amp;Data!$B$2:$B$5146,Data!$C$2:$C$5146),2,0),"")</f>
        <v>702-A2</v>
      </c>
      <c r="U518" s="72" t="s">
        <v>751</v>
      </c>
      <c r="V518" s="3" t="str">
        <f>IFERROR(LEFT($U518,LEN($U518)-3),"")</f>
        <v>ELE1319</v>
      </c>
      <c r="W518" s="3" t="str">
        <f>IFERROR(RIGHT($U518,2),"")</f>
        <v>03</v>
      </c>
      <c r="X518" s="53" t="str">
        <f>IF(S518="Không đủ ĐKDT","Học lại",IF(S518="Đình chỉ thi","Học lại",IF(AND(MID(F518,2,2)&lt;"12",S518="Vắng"),"Thi lại",IF(S518="Vắng có phép", "Thi lại",IF(AND((MID(F518,2,2)&lt;"12"),P518&lt;4.5),"Thi lại",IF(AND((MID(F518,2,2)&lt;"19"),P518&lt;4),"Học lại",IF(AND((MID(F518,2,2)&gt;"18"),P518&lt;4),"Thi lại",IF(AND(MID(F518,2,2)&gt;"18",O518=0),"Thi lại",IF(AND((MID(F518,2,2)&lt;"12"),O518=0),"Thi lại",IF(AND((MID(F518,2,2)&lt;"19"),(MID(F518,2,2)&gt;"11"),O518=0),"Học lại","Đạt"))))))))))</f>
        <v>Đạt</v>
      </c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</row>
    <row r="519" spans="1:39" ht="16.5" customHeight="1">
      <c r="A519" s="1">
        <v>510</v>
      </c>
      <c r="B519" s="21">
        <f>IF(LEN(C519=0),SUBTOTAL(3,$C$10:C519),"")</f>
        <v>510</v>
      </c>
      <c r="C519" s="22" t="s">
        <v>424</v>
      </c>
      <c r="D519" s="23" t="s">
        <v>3498</v>
      </c>
      <c r="E519" s="24" t="s">
        <v>3402</v>
      </c>
      <c r="F519" s="22" t="s">
        <v>3455</v>
      </c>
      <c r="G519" s="25" t="s">
        <v>27</v>
      </c>
      <c r="H519" s="25">
        <v>8.5</v>
      </c>
      <c r="I519" s="25" t="s">
        <v>27</v>
      </c>
      <c r="J519" s="25">
        <v>7.5</v>
      </c>
      <c r="K519" s="32"/>
      <c r="L519" s="32"/>
      <c r="M519" s="32"/>
      <c r="N519" s="90"/>
      <c r="O519" s="51">
        <v>4</v>
      </c>
      <c r="P519" s="27">
        <f>IF(O519="H","I",IF(OR(O519="DC",O519="C",O519="V"),0,ROUND(SUMPRODUCT(G519:O519,$G$9:$O$9)/100,1)))</f>
        <v>5.3</v>
      </c>
      <c r="Q519" s="28" t="str">
        <f>IF(AND($P519&gt;=9,$P519&lt;=10),"A+","")&amp;IF(AND($P519&gt;=8.5,$P519&lt;=8.9),"A","")&amp;IF(AND($P519&gt;=8,$P519&lt;=8.4),"B+","")&amp;IF(AND($P519&gt;=7,$P519&lt;=7.9),"B","")&amp;IF(AND($P519&gt;=6.5,$P519&lt;=6.9),"C+","")&amp;IF(AND($P519&gt;=5.5,$P519&lt;=6.4),"C","")&amp;IF(AND($P519&gt;=5,$P519&lt;=5.4),"D+","")&amp;IF(AND($P519&gt;=4,$P519&lt;=4.9),"D","")&amp;IF(AND($P519&lt;4),"F","")</f>
        <v>D+</v>
      </c>
      <c r="R519" s="29" t="str">
        <f>IF($P519&lt;4,"Kém",IF(AND($P519&gt;=4,$P519&lt;=5.4),"Trung bình yếu",IF(AND($P519&gt;=5.5,$P519&lt;=6.9),"Trung bình",IF(AND($P519&gt;=7,$P519&lt;=8.4),"Khá",IF(AND($P519&gt;=8.5,$P519&lt;=10),"Giỏi","")))))</f>
        <v>Trung bình yếu</v>
      </c>
      <c r="S519" s="30" t="str">
        <f>IF(OR($G519=0,$H519=0,$I519=0,$J519=0),"Không đủ ĐKDT",IF(AND(O519=0,P519&gt;=4),"Không đạt",IF(O519="V", "Vắng", IF(O519="DC", "Đình chỉ thi",IF(O519="H", "Vắng có phép","")))))</f>
        <v/>
      </c>
      <c r="T519" s="31" t="str">
        <f t="array" ref="T519">IFERROR(VLOOKUP($C519&amp;$U519,CHOOSE({1,2},Data!$A$2:$A$5146&amp;Data!$B$2:$B$5146,Data!$C$2:$C$5146),2,0),"")</f>
        <v>702-A2</v>
      </c>
      <c r="U519" s="72" t="s">
        <v>751</v>
      </c>
      <c r="V519" s="3" t="str">
        <f>IFERROR(LEFT($U519,LEN($U519)-3),"")</f>
        <v>ELE1319</v>
      </c>
      <c r="W519" s="3" t="str">
        <f>IFERROR(RIGHT($U519,2),"")</f>
        <v>03</v>
      </c>
      <c r="X519" s="53" t="str">
        <f>IF(S519="Không đủ ĐKDT","Học lại",IF(S519="Đình chỉ thi","Học lại",IF(AND(MID(F519,2,2)&lt;"12",S519="Vắng"),"Thi lại",IF(S519="Vắng có phép", "Thi lại",IF(AND((MID(F519,2,2)&lt;"12"),P519&lt;4.5),"Thi lại",IF(AND((MID(F519,2,2)&lt;"19"),P519&lt;4),"Học lại",IF(AND((MID(F519,2,2)&gt;"18"),P519&lt;4),"Thi lại",IF(AND(MID(F519,2,2)&gt;"18",O519=0),"Thi lại",IF(AND((MID(F519,2,2)&lt;"12"),O519=0),"Thi lại",IF(AND((MID(F519,2,2)&lt;"19"),(MID(F519,2,2)&gt;"11"),O519=0),"Học lại","Đạt"))))))))))</f>
        <v>Đạt</v>
      </c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</row>
    <row r="520" spans="1:39" ht="16.5" customHeight="1">
      <c r="A520" s="1">
        <v>511</v>
      </c>
      <c r="B520" s="21">
        <f>IF(LEN(C520=0),SUBTOTAL(3,$C$10:C520),"")</f>
        <v>511</v>
      </c>
      <c r="C520" s="22" t="s">
        <v>2150</v>
      </c>
      <c r="D520" s="23" t="s">
        <v>3880</v>
      </c>
      <c r="E520" s="24" t="s">
        <v>3402</v>
      </c>
      <c r="F520" s="22" t="s">
        <v>3463</v>
      </c>
      <c r="G520" s="25" t="s">
        <v>27</v>
      </c>
      <c r="H520" s="25">
        <v>8.5</v>
      </c>
      <c r="I520" s="25" t="s">
        <v>27</v>
      </c>
      <c r="J520" s="25">
        <v>8</v>
      </c>
      <c r="K520" s="32"/>
      <c r="L520" s="32"/>
      <c r="M520" s="32"/>
      <c r="N520" s="90"/>
      <c r="O520" s="51">
        <v>4.5</v>
      </c>
      <c r="P520" s="27">
        <f>IF(O520="H","I",IF(OR(O520="DC",O520="C",O520="V"),0,ROUND(SUMPRODUCT(G520:O520,$G$9:$O$9)/100,1)))</f>
        <v>5.7</v>
      </c>
      <c r="Q520" s="28" t="str">
        <f>IF(AND($P520&gt;=9,$P520&lt;=10),"A+","")&amp;IF(AND($P520&gt;=8.5,$P520&lt;=8.9),"A","")&amp;IF(AND($P520&gt;=8,$P520&lt;=8.4),"B+","")&amp;IF(AND($P520&gt;=7,$P520&lt;=7.9),"B","")&amp;IF(AND($P520&gt;=6.5,$P520&lt;=6.9),"C+","")&amp;IF(AND($P520&gt;=5.5,$P520&lt;=6.4),"C","")&amp;IF(AND($P520&gt;=5,$P520&lt;=5.4),"D+","")&amp;IF(AND($P520&gt;=4,$P520&lt;=4.9),"D","")&amp;IF(AND($P520&lt;4),"F","")</f>
        <v>C</v>
      </c>
      <c r="R520" s="29" t="str">
        <f>IF($P520&lt;4,"Kém",IF(AND($P520&gt;=4,$P520&lt;=5.4),"Trung bình yếu",IF(AND($P520&gt;=5.5,$P520&lt;=6.9),"Trung bình",IF(AND($P520&gt;=7,$P520&lt;=8.4),"Khá",IF(AND($P520&gt;=8.5,$P520&lt;=10),"Giỏi","")))))</f>
        <v>Trung bình</v>
      </c>
      <c r="S520" s="30" t="str">
        <f>IF(OR($G520=0,$H520=0,$I520=0,$J520=0),"Không đủ ĐKDT",IF(AND(O520=0,P520&gt;=4),"Không đạt",IF(O520="V", "Vắng", IF(O520="DC", "Đình chỉ thi",IF(O520="H", "Vắng có phép","")))))</f>
        <v/>
      </c>
      <c r="T520" s="31" t="str">
        <f t="array" ref="T520">IFERROR(VLOOKUP($C520&amp;$U520,CHOOSE({1,2},Data!$A$2:$A$5146&amp;Data!$B$2:$B$5146,Data!$C$2:$C$5146),2,0),"")</f>
        <v>702-A2</v>
      </c>
      <c r="U520" s="72" t="s">
        <v>751</v>
      </c>
      <c r="V520" s="3" t="str">
        <f>IFERROR(LEFT($U520,LEN($U520)-3),"")</f>
        <v>ELE1319</v>
      </c>
      <c r="W520" s="3" t="str">
        <f>IFERROR(RIGHT($U520,2),"")</f>
        <v>03</v>
      </c>
      <c r="X520" s="53" t="str">
        <f>IF(S520="Không đủ ĐKDT","Học lại",IF(S520="Đình chỉ thi","Học lại",IF(AND(MID(F520,2,2)&lt;"12",S520="Vắng"),"Thi lại",IF(S520="Vắng có phép", "Thi lại",IF(AND((MID(F520,2,2)&lt;"12"),P520&lt;4.5),"Thi lại",IF(AND((MID(F520,2,2)&lt;"19"),P520&lt;4),"Học lại",IF(AND((MID(F520,2,2)&gt;"18"),P520&lt;4),"Thi lại",IF(AND(MID(F520,2,2)&gt;"18",O520=0),"Thi lại",IF(AND((MID(F520,2,2)&lt;"12"),O520=0),"Thi lại",IF(AND((MID(F520,2,2)&lt;"19"),(MID(F520,2,2)&gt;"11"),O520=0),"Học lại","Đạt"))))))))))</f>
        <v>Đạt</v>
      </c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</row>
    <row r="521" spans="1:39" ht="16.5" customHeight="1">
      <c r="A521" s="1">
        <v>512</v>
      </c>
      <c r="B521" s="21">
        <f>IF(LEN(C521=0),SUBTOTAL(3,$C$10:C521),"")</f>
        <v>512</v>
      </c>
      <c r="C521" s="22" t="s">
        <v>2121</v>
      </c>
      <c r="D521" s="23" t="s">
        <v>3574</v>
      </c>
      <c r="E521" s="24" t="s">
        <v>3402</v>
      </c>
      <c r="F521" s="22" t="s">
        <v>3398</v>
      </c>
      <c r="G521" s="25" t="s">
        <v>27</v>
      </c>
      <c r="H521" s="25">
        <v>7.5</v>
      </c>
      <c r="I521" s="25" t="s">
        <v>27</v>
      </c>
      <c r="J521" s="25">
        <v>8</v>
      </c>
      <c r="K521" s="32"/>
      <c r="L521" s="32"/>
      <c r="M521" s="32"/>
      <c r="N521" s="90"/>
      <c r="O521" s="51">
        <v>2</v>
      </c>
      <c r="P521" s="27">
        <f>IF(O521="H","I",IF(OR(O521="DC",O521="C",O521="V"),0,ROUND(SUMPRODUCT(G521:O521,$G$9:$O$9)/100,1)))</f>
        <v>3.7</v>
      </c>
      <c r="Q521" s="28" t="str">
        <f>IF(AND($P521&gt;=9,$P521&lt;=10),"A+","")&amp;IF(AND($P521&gt;=8.5,$P521&lt;=8.9),"A","")&amp;IF(AND($P521&gt;=8,$P521&lt;=8.4),"B+","")&amp;IF(AND($P521&gt;=7,$P521&lt;=7.9),"B","")&amp;IF(AND($P521&gt;=6.5,$P521&lt;=6.9),"C+","")&amp;IF(AND($P521&gt;=5.5,$P521&lt;=6.4),"C","")&amp;IF(AND($P521&gt;=5,$P521&lt;=5.4),"D+","")&amp;IF(AND($P521&gt;=4,$P521&lt;=4.9),"D","")&amp;IF(AND($P521&lt;4),"F","")</f>
        <v>F</v>
      </c>
      <c r="R521" s="29" t="str">
        <f>IF($P521&lt;4,"Kém",IF(AND($P521&gt;=4,$P521&lt;=5.4),"Trung bình yếu",IF(AND($P521&gt;=5.5,$P521&lt;=6.9),"Trung bình",IF(AND($P521&gt;=7,$P521&lt;=8.4),"Khá",IF(AND($P521&gt;=8.5,$P521&lt;=10),"Giỏi","")))))</f>
        <v>Kém</v>
      </c>
      <c r="S521" s="30" t="str">
        <f>IF(OR($G521=0,$H521=0,$I521=0,$J521=0),"Không đủ ĐKDT",IF(AND(O521=0,P521&gt;=4),"Không đạt",IF(O521="V", "Vắng", IF(O521="DC", "Đình chỉ thi",IF(O521="H", "Vắng có phép","")))))</f>
        <v/>
      </c>
      <c r="T521" s="31" t="str">
        <f t="array" ref="T521">IFERROR(VLOOKUP($C521&amp;$U521,CHOOSE({1,2},Data!$A$2:$A$5146&amp;Data!$B$2:$B$5146,Data!$C$2:$C$5146),2,0),"")</f>
        <v>702-A2</v>
      </c>
      <c r="U521" s="72" t="s">
        <v>751</v>
      </c>
      <c r="V521" s="3" t="str">
        <f>IFERROR(LEFT($U521,LEN($U521)-3),"")</f>
        <v>ELE1319</v>
      </c>
      <c r="W521" s="3" t="str">
        <f>IFERROR(RIGHT($U521,2),"")</f>
        <v>03</v>
      </c>
      <c r="X521" s="53" t="str">
        <f>IF(S521="Không đủ ĐKDT","Học lại",IF(S521="Đình chỉ thi","Học lại",IF(AND(MID(F521,2,2)&lt;"12",S521="Vắng"),"Thi lại",IF(S521="Vắng có phép", "Thi lại",IF(AND((MID(F521,2,2)&lt;"12"),P521&lt;4.5),"Thi lại",IF(AND((MID(F521,2,2)&lt;"19"),P521&lt;4),"Học lại",IF(AND((MID(F521,2,2)&gt;"18"),P521&lt;4),"Thi lại",IF(AND(MID(F521,2,2)&gt;"18",O521=0),"Thi lại",IF(AND((MID(F521,2,2)&lt;"12"),O521=0),"Thi lại",IF(AND((MID(F521,2,2)&lt;"19"),(MID(F521,2,2)&gt;"11"),O521=0),"Học lại","Đạt"))))))))))</f>
        <v>Học lại</v>
      </c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</row>
    <row r="522" spans="1:39" ht="16.5" customHeight="1">
      <c r="A522" s="1">
        <v>513</v>
      </c>
      <c r="B522" s="21">
        <f>IF(LEN(C522=0),SUBTOTAL(3,$C$10:C522),"")</f>
        <v>513</v>
      </c>
      <c r="C522" s="22" t="s">
        <v>2123</v>
      </c>
      <c r="D522" s="23" t="s">
        <v>3581</v>
      </c>
      <c r="E522" s="24" t="s">
        <v>3406</v>
      </c>
      <c r="F522" s="22" t="s">
        <v>3455</v>
      </c>
      <c r="G522" s="25" t="s">
        <v>27</v>
      </c>
      <c r="H522" s="25">
        <v>7.5</v>
      </c>
      <c r="I522" s="25" t="s">
        <v>27</v>
      </c>
      <c r="J522" s="25">
        <v>6.5</v>
      </c>
      <c r="K522" s="32"/>
      <c r="L522" s="32"/>
      <c r="M522" s="32"/>
      <c r="N522" s="90"/>
      <c r="O522" s="51">
        <v>3</v>
      </c>
      <c r="P522" s="27">
        <f>IF(O522="H","I",IF(OR(O522="DC",O522="C",O522="V"),0,ROUND(SUMPRODUCT(G522:O522,$G$9:$O$9)/100,1)))</f>
        <v>4.3</v>
      </c>
      <c r="Q522" s="28" t="str">
        <f>IF(AND($P522&gt;=9,$P522&lt;=10),"A+","")&amp;IF(AND($P522&gt;=8.5,$P522&lt;=8.9),"A","")&amp;IF(AND($P522&gt;=8,$P522&lt;=8.4),"B+","")&amp;IF(AND($P522&gt;=7,$P522&lt;=7.9),"B","")&amp;IF(AND($P522&gt;=6.5,$P522&lt;=6.9),"C+","")&amp;IF(AND($P522&gt;=5.5,$P522&lt;=6.4),"C","")&amp;IF(AND($P522&gt;=5,$P522&lt;=5.4),"D+","")&amp;IF(AND($P522&gt;=4,$P522&lt;=4.9),"D","")&amp;IF(AND($P522&lt;4),"F","")</f>
        <v>D</v>
      </c>
      <c r="R522" s="29" t="str">
        <f>IF($P522&lt;4,"Kém",IF(AND($P522&gt;=4,$P522&lt;=5.4),"Trung bình yếu",IF(AND($P522&gt;=5.5,$P522&lt;=6.9),"Trung bình",IF(AND($P522&gt;=7,$P522&lt;=8.4),"Khá",IF(AND($P522&gt;=8.5,$P522&lt;=10),"Giỏi","")))))</f>
        <v>Trung bình yếu</v>
      </c>
      <c r="S522" s="30" t="str">
        <f>IF(OR($G522=0,$H522=0,$I522=0,$J522=0),"Không đủ ĐKDT",IF(AND(O522=0,P522&gt;=4),"Không đạt",IF(O522="V", "Vắng", IF(O522="DC", "Đình chỉ thi",IF(O522="H", "Vắng có phép","")))))</f>
        <v/>
      </c>
      <c r="T522" s="31" t="str">
        <f t="array" ref="T522">IFERROR(VLOOKUP($C522&amp;$U522,CHOOSE({1,2},Data!$A$2:$A$5146&amp;Data!$B$2:$B$5146,Data!$C$2:$C$5146),2,0),"")</f>
        <v>702-A2</v>
      </c>
      <c r="U522" s="72" t="s">
        <v>751</v>
      </c>
      <c r="V522" s="3" t="str">
        <f>IFERROR(LEFT($U522,LEN($U522)-3),"")</f>
        <v>ELE1319</v>
      </c>
      <c r="W522" s="3" t="str">
        <f>IFERROR(RIGHT($U522,2),"")</f>
        <v>03</v>
      </c>
      <c r="X522" s="53" t="str">
        <f>IF(S522="Không đủ ĐKDT","Học lại",IF(S522="Đình chỉ thi","Học lại",IF(AND(MID(F522,2,2)&lt;"12",S522="Vắng"),"Thi lại",IF(S522="Vắng có phép", "Thi lại",IF(AND((MID(F522,2,2)&lt;"12"),P522&lt;4.5),"Thi lại",IF(AND((MID(F522,2,2)&lt;"19"),P522&lt;4),"Học lại",IF(AND((MID(F522,2,2)&gt;"18"),P522&lt;4),"Thi lại",IF(AND(MID(F522,2,2)&gt;"18",O522=0),"Thi lại",IF(AND((MID(F522,2,2)&lt;"12"),O522=0),"Thi lại",IF(AND((MID(F522,2,2)&lt;"19"),(MID(F522,2,2)&gt;"11"),O522=0),"Học lại","Đạt"))))))))))</f>
        <v>Đạt</v>
      </c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</row>
    <row r="523" spans="1:39" ht="16.5" customHeight="1">
      <c r="A523" s="1">
        <v>514</v>
      </c>
      <c r="B523" s="21">
        <f>IF(LEN(C523=0),SUBTOTAL(3,$C$10:C523),"")</f>
        <v>514</v>
      </c>
      <c r="C523" s="22" t="s">
        <v>467</v>
      </c>
      <c r="D523" s="23" t="s">
        <v>3881</v>
      </c>
      <c r="E523" s="24" t="s">
        <v>3410</v>
      </c>
      <c r="F523" s="22" t="s">
        <v>3398</v>
      </c>
      <c r="G523" s="25" t="s">
        <v>27</v>
      </c>
      <c r="H523" s="25">
        <v>7.5</v>
      </c>
      <c r="I523" s="25" t="s">
        <v>27</v>
      </c>
      <c r="J523" s="25">
        <v>8.5</v>
      </c>
      <c r="K523" s="32"/>
      <c r="L523" s="32"/>
      <c r="M523" s="32"/>
      <c r="N523" s="90"/>
      <c r="O523" s="51">
        <v>3</v>
      </c>
      <c r="P523" s="27">
        <f>IF(O523="H","I",IF(OR(O523="DC",O523="C",O523="V"),0,ROUND(SUMPRODUCT(G523:O523,$G$9:$O$9)/100,1)))</f>
        <v>4.5</v>
      </c>
      <c r="Q523" s="28" t="str">
        <f>IF(AND($P523&gt;=9,$P523&lt;=10),"A+","")&amp;IF(AND($P523&gt;=8.5,$P523&lt;=8.9),"A","")&amp;IF(AND($P523&gt;=8,$P523&lt;=8.4),"B+","")&amp;IF(AND($P523&gt;=7,$P523&lt;=7.9),"B","")&amp;IF(AND($P523&gt;=6.5,$P523&lt;=6.9),"C+","")&amp;IF(AND($P523&gt;=5.5,$P523&lt;=6.4),"C","")&amp;IF(AND($P523&gt;=5,$P523&lt;=5.4),"D+","")&amp;IF(AND($P523&gt;=4,$P523&lt;=4.9),"D","")&amp;IF(AND($P523&lt;4),"F","")</f>
        <v>D</v>
      </c>
      <c r="R523" s="29" t="str">
        <f>IF($P523&lt;4,"Kém",IF(AND($P523&gt;=4,$P523&lt;=5.4),"Trung bình yếu",IF(AND($P523&gt;=5.5,$P523&lt;=6.9),"Trung bình",IF(AND($P523&gt;=7,$P523&lt;=8.4),"Khá",IF(AND($P523&gt;=8.5,$P523&lt;=10),"Giỏi","")))))</f>
        <v>Trung bình yếu</v>
      </c>
      <c r="S523" s="30" t="str">
        <f>IF(OR($G523=0,$H523=0,$I523=0,$J523=0),"Không đủ ĐKDT",IF(AND(O523=0,P523&gt;=4),"Không đạt",IF(O523="V", "Vắng", IF(O523="DC", "Đình chỉ thi",IF(O523="H", "Vắng có phép","")))))</f>
        <v/>
      </c>
      <c r="T523" s="31" t="str">
        <f t="array" ref="T523">IFERROR(VLOOKUP($C523&amp;$U523,CHOOSE({1,2},Data!$A$2:$A$5146&amp;Data!$B$2:$B$5146,Data!$C$2:$C$5146),2,0),"")</f>
        <v>702-A2</v>
      </c>
      <c r="U523" s="72" t="s">
        <v>751</v>
      </c>
      <c r="V523" s="3" t="str">
        <f>IFERROR(LEFT($U523,LEN($U523)-3),"")</f>
        <v>ELE1319</v>
      </c>
      <c r="W523" s="3" t="str">
        <f>IFERROR(RIGHT($U523,2),"")</f>
        <v>03</v>
      </c>
      <c r="X523" s="53" t="str">
        <f>IF(S523="Không đủ ĐKDT","Học lại",IF(S523="Đình chỉ thi","Học lại",IF(AND(MID(F523,2,2)&lt;"12",S523="Vắng"),"Thi lại",IF(S523="Vắng có phép", "Thi lại",IF(AND((MID(F523,2,2)&lt;"12"),P523&lt;4.5),"Thi lại",IF(AND((MID(F523,2,2)&lt;"19"),P523&lt;4),"Học lại",IF(AND((MID(F523,2,2)&gt;"18"),P523&lt;4),"Thi lại",IF(AND(MID(F523,2,2)&gt;"18",O523=0),"Thi lại",IF(AND((MID(F523,2,2)&lt;"12"),O523=0),"Thi lại",IF(AND((MID(F523,2,2)&lt;"19"),(MID(F523,2,2)&gt;"11"),O523=0),"Học lại","Đạt"))))))))))</f>
        <v>Đạt</v>
      </c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</row>
    <row r="524" spans="1:39" ht="16.5" customHeight="1">
      <c r="A524" s="1">
        <v>515</v>
      </c>
      <c r="B524" s="21">
        <f>IF(LEN(C524=0),SUBTOTAL(3,$C$10:C524),"")</f>
        <v>515</v>
      </c>
      <c r="C524" s="22" t="s">
        <v>2352</v>
      </c>
      <c r="D524" s="23" t="s">
        <v>3477</v>
      </c>
      <c r="E524" s="24" t="s">
        <v>3410</v>
      </c>
      <c r="F524" s="22" t="s">
        <v>3407</v>
      </c>
      <c r="G524" s="25" t="s">
        <v>27</v>
      </c>
      <c r="H524" s="25">
        <v>6.5</v>
      </c>
      <c r="I524" s="25" t="s">
        <v>27</v>
      </c>
      <c r="J524" s="25">
        <v>8.5</v>
      </c>
      <c r="K524" s="32"/>
      <c r="L524" s="32"/>
      <c r="M524" s="32"/>
      <c r="N524" s="90"/>
      <c r="O524" s="51">
        <v>7</v>
      </c>
      <c r="P524" s="27">
        <f>IF(O524="H","I",IF(OR(O524="DC",O524="C",O524="V"),0,ROUND(SUMPRODUCT(G524:O524,$G$9:$O$9)/100,1)))</f>
        <v>7.1</v>
      </c>
      <c r="Q524" s="28" t="str">
        <f>IF(AND($P524&gt;=9,$P524&lt;=10),"A+","")&amp;IF(AND($P524&gt;=8.5,$P524&lt;=8.9),"A","")&amp;IF(AND($P524&gt;=8,$P524&lt;=8.4),"B+","")&amp;IF(AND($P524&gt;=7,$P524&lt;=7.9),"B","")&amp;IF(AND($P524&gt;=6.5,$P524&lt;=6.9),"C+","")&amp;IF(AND($P524&gt;=5.5,$P524&lt;=6.4),"C","")&amp;IF(AND($P524&gt;=5,$P524&lt;=5.4),"D+","")&amp;IF(AND($P524&gt;=4,$P524&lt;=4.9),"D","")&amp;IF(AND($P524&lt;4),"F","")</f>
        <v>B</v>
      </c>
      <c r="R524" s="29" t="str">
        <f>IF($P524&lt;4,"Kém",IF(AND($P524&gt;=4,$P524&lt;=5.4),"Trung bình yếu",IF(AND($P524&gt;=5.5,$P524&lt;=6.9),"Trung bình",IF(AND($P524&gt;=7,$P524&lt;=8.4),"Khá",IF(AND($P524&gt;=8.5,$P524&lt;=10),"Giỏi","")))))</f>
        <v>Khá</v>
      </c>
      <c r="S524" s="30" t="str">
        <f>IF(OR($G524=0,$H524=0,$I524=0,$J524=0),"Không đủ ĐKDT",IF(AND(O524=0,P524&gt;=4),"Không đạt",IF(O524="V", "Vắng", IF(O524="DC", "Đình chỉ thi",IF(O524="H", "Vắng có phép","")))))</f>
        <v/>
      </c>
      <c r="T524" s="31" t="str">
        <f t="array" ref="T524">IFERROR(VLOOKUP($C524&amp;$U524,CHOOSE({1,2},Data!$A$2:$A$5146&amp;Data!$B$2:$B$5146,Data!$C$2:$C$5146),2,0),"")</f>
        <v>702-A2</v>
      </c>
      <c r="U524" s="72" t="s">
        <v>751</v>
      </c>
      <c r="V524" s="3" t="str">
        <f>IFERROR(LEFT($U524,LEN($U524)-3),"")</f>
        <v>ELE1319</v>
      </c>
      <c r="W524" s="3" t="str">
        <f>IFERROR(RIGHT($U524,2),"")</f>
        <v>03</v>
      </c>
      <c r="X524" s="53" t="str">
        <f>IF(S524="Không đủ ĐKDT","Học lại",IF(S524="Đình chỉ thi","Học lại",IF(AND(MID(F524,2,2)&lt;"12",S524="Vắng"),"Thi lại",IF(S524="Vắng có phép", "Thi lại",IF(AND((MID(F524,2,2)&lt;"12"),P524&lt;4.5),"Thi lại",IF(AND((MID(F524,2,2)&lt;"19"),P524&lt;4),"Học lại",IF(AND((MID(F524,2,2)&gt;"18"),P524&lt;4),"Thi lại",IF(AND(MID(F524,2,2)&gt;"18",O524=0),"Thi lại",IF(AND((MID(F524,2,2)&lt;"12"),O524=0),"Thi lại",IF(AND((MID(F524,2,2)&lt;"19"),(MID(F524,2,2)&gt;"11"),O524=0),"Học lại","Đạt"))))))))))</f>
        <v>Đạt</v>
      </c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</row>
    <row r="525" spans="1:39" ht="16.5" customHeight="1">
      <c r="A525" s="1">
        <v>516</v>
      </c>
      <c r="B525" s="21">
        <f>IF(LEN(C525=0),SUBTOTAL(3,$C$10:C525),"")</f>
        <v>516</v>
      </c>
      <c r="C525" s="22" t="s">
        <v>397</v>
      </c>
      <c r="D525" s="23" t="s">
        <v>3882</v>
      </c>
      <c r="E525" s="24" t="s">
        <v>3841</v>
      </c>
      <c r="F525" s="22" t="s">
        <v>3370</v>
      </c>
      <c r="G525" s="25" t="s">
        <v>27</v>
      </c>
      <c r="H525" s="25">
        <v>6.5</v>
      </c>
      <c r="I525" s="25" t="s">
        <v>27</v>
      </c>
      <c r="J525" s="25">
        <v>8</v>
      </c>
      <c r="K525" s="32"/>
      <c r="L525" s="32"/>
      <c r="M525" s="32"/>
      <c r="N525" s="90"/>
      <c r="O525" s="51">
        <v>3.5</v>
      </c>
      <c r="P525" s="27">
        <f>IF(O525="H","I",IF(OR(O525="DC",O525="C",O525="V"),0,ROUND(SUMPRODUCT(G525:O525,$G$9:$O$9)/100,1)))</f>
        <v>4.5999999999999996</v>
      </c>
      <c r="Q525" s="28" t="str">
        <f>IF(AND($P525&gt;=9,$P525&lt;=10),"A+","")&amp;IF(AND($P525&gt;=8.5,$P525&lt;=8.9),"A","")&amp;IF(AND($P525&gt;=8,$P525&lt;=8.4),"B+","")&amp;IF(AND($P525&gt;=7,$P525&lt;=7.9),"B","")&amp;IF(AND($P525&gt;=6.5,$P525&lt;=6.9),"C+","")&amp;IF(AND($P525&gt;=5.5,$P525&lt;=6.4),"C","")&amp;IF(AND($P525&gt;=5,$P525&lt;=5.4),"D+","")&amp;IF(AND($P525&gt;=4,$P525&lt;=4.9),"D","")&amp;IF(AND($P525&lt;4),"F","")</f>
        <v>D</v>
      </c>
      <c r="R525" s="29" t="str">
        <f>IF($P525&lt;4,"Kém",IF(AND($P525&gt;=4,$P525&lt;=5.4),"Trung bình yếu",IF(AND($P525&gt;=5.5,$P525&lt;=6.9),"Trung bình",IF(AND($P525&gt;=7,$P525&lt;=8.4),"Khá",IF(AND($P525&gt;=8.5,$P525&lt;=10),"Giỏi","")))))</f>
        <v>Trung bình yếu</v>
      </c>
      <c r="S525" s="30" t="str">
        <f>IF(OR($G525=0,$H525=0,$I525=0,$J525=0),"Không đủ ĐKDT",IF(AND(O525=0,P525&gt;=4),"Không đạt",IF(O525="V", "Vắng", IF(O525="DC", "Đình chỉ thi",IF(O525="H", "Vắng có phép","")))))</f>
        <v/>
      </c>
      <c r="T525" s="31" t="str">
        <f t="array" ref="T525">IFERROR(VLOOKUP($C525&amp;$U525,CHOOSE({1,2},Data!$A$2:$A$5146&amp;Data!$B$2:$B$5146,Data!$C$2:$C$5146),2,0),"")</f>
        <v>702-A2</v>
      </c>
      <c r="U525" s="72" t="s">
        <v>751</v>
      </c>
      <c r="V525" s="3" t="str">
        <f>IFERROR(LEFT($U525,LEN($U525)-3),"")</f>
        <v>ELE1319</v>
      </c>
      <c r="W525" s="3" t="str">
        <f>IFERROR(RIGHT($U525,2),"")</f>
        <v>03</v>
      </c>
      <c r="X525" s="53" t="str">
        <f>IF(S525="Không đủ ĐKDT","Học lại",IF(S525="Đình chỉ thi","Học lại",IF(AND(MID(F525,2,2)&lt;"12",S525="Vắng"),"Thi lại",IF(S525="Vắng có phép", "Thi lại",IF(AND((MID(F525,2,2)&lt;"12"),P525&lt;4.5),"Thi lại",IF(AND((MID(F525,2,2)&lt;"19"),P525&lt;4),"Học lại",IF(AND((MID(F525,2,2)&gt;"18"),P525&lt;4),"Thi lại",IF(AND(MID(F525,2,2)&gt;"18",O525=0),"Thi lại",IF(AND((MID(F525,2,2)&lt;"12"),O525=0),"Thi lại",IF(AND((MID(F525,2,2)&lt;"19"),(MID(F525,2,2)&gt;"11"),O525=0),"Học lại","Đạt"))))))))))</f>
        <v>Đạt</v>
      </c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</row>
    <row r="526" spans="1:39" ht="16.5" customHeight="1">
      <c r="A526" s="1">
        <v>517</v>
      </c>
      <c r="B526" s="21">
        <f>IF(LEN(C526=0),SUBTOTAL(3,$C$10:C526),"")</f>
        <v>517</v>
      </c>
      <c r="C526" s="22" t="s">
        <v>433</v>
      </c>
      <c r="D526" s="23" t="s">
        <v>3883</v>
      </c>
      <c r="E526" s="24" t="s">
        <v>3427</v>
      </c>
      <c r="F526" s="22" t="s">
        <v>3463</v>
      </c>
      <c r="G526" s="25" t="s">
        <v>27</v>
      </c>
      <c r="H526" s="25">
        <v>8.5</v>
      </c>
      <c r="I526" s="25" t="s">
        <v>27</v>
      </c>
      <c r="J526" s="25">
        <v>8</v>
      </c>
      <c r="K526" s="32"/>
      <c r="L526" s="32"/>
      <c r="M526" s="32"/>
      <c r="N526" s="90"/>
      <c r="O526" s="51">
        <v>9</v>
      </c>
      <c r="P526" s="27">
        <f>IF(O526="H","I",IF(OR(O526="DC",O526="C",O526="V"),0,ROUND(SUMPRODUCT(G526:O526,$G$9:$O$9)/100,1)))</f>
        <v>8.8000000000000007</v>
      </c>
      <c r="Q526" s="28" t="str">
        <f>IF(AND($P526&gt;=9,$P526&lt;=10),"A+","")&amp;IF(AND($P526&gt;=8.5,$P526&lt;=8.9),"A","")&amp;IF(AND($P526&gt;=8,$P526&lt;=8.4),"B+","")&amp;IF(AND($P526&gt;=7,$P526&lt;=7.9),"B","")&amp;IF(AND($P526&gt;=6.5,$P526&lt;=6.9),"C+","")&amp;IF(AND($P526&gt;=5.5,$P526&lt;=6.4),"C","")&amp;IF(AND($P526&gt;=5,$P526&lt;=5.4),"D+","")&amp;IF(AND($P526&gt;=4,$P526&lt;=4.9),"D","")&amp;IF(AND($P526&lt;4),"F","")</f>
        <v>A</v>
      </c>
      <c r="R526" s="29" t="str">
        <f>IF($P526&lt;4,"Kém",IF(AND($P526&gt;=4,$P526&lt;=5.4),"Trung bình yếu",IF(AND($P526&gt;=5.5,$P526&lt;=6.9),"Trung bình",IF(AND($P526&gt;=7,$P526&lt;=8.4),"Khá",IF(AND($P526&gt;=8.5,$P526&lt;=10),"Giỏi","")))))</f>
        <v>Giỏi</v>
      </c>
      <c r="S526" s="30" t="str">
        <f>IF(OR($G526=0,$H526=0,$I526=0,$J526=0),"Không đủ ĐKDT",IF(AND(O526=0,P526&gt;=4),"Không đạt",IF(O526="V", "Vắng", IF(O526="DC", "Đình chỉ thi",IF(O526="H", "Vắng có phép","")))))</f>
        <v/>
      </c>
      <c r="T526" s="31" t="str">
        <f t="array" ref="T526">IFERROR(VLOOKUP($C526&amp;$U526,CHOOSE({1,2},Data!$A$2:$A$5146&amp;Data!$B$2:$B$5146,Data!$C$2:$C$5146),2,0),"")</f>
        <v>702-A2</v>
      </c>
      <c r="U526" s="72" t="s">
        <v>751</v>
      </c>
      <c r="V526" s="3" t="str">
        <f>IFERROR(LEFT($U526,LEN($U526)-3),"")</f>
        <v>ELE1319</v>
      </c>
      <c r="W526" s="3" t="str">
        <f>IFERROR(RIGHT($U526,2),"")</f>
        <v>03</v>
      </c>
      <c r="X526" s="53" t="str">
        <f>IF(S526="Không đủ ĐKDT","Học lại",IF(S526="Đình chỉ thi","Học lại",IF(AND(MID(F526,2,2)&lt;"12",S526="Vắng"),"Thi lại",IF(S526="Vắng có phép", "Thi lại",IF(AND((MID(F526,2,2)&lt;"12"),P526&lt;4.5),"Thi lại",IF(AND((MID(F526,2,2)&lt;"19"),P526&lt;4),"Học lại",IF(AND((MID(F526,2,2)&gt;"18"),P526&lt;4),"Thi lại",IF(AND(MID(F526,2,2)&gt;"18",O526=0),"Thi lại",IF(AND((MID(F526,2,2)&lt;"12"),O526=0),"Thi lại",IF(AND((MID(F526,2,2)&lt;"19"),(MID(F526,2,2)&gt;"11"),O526=0),"Học lại","Đạt"))))))))))</f>
        <v>Đạt</v>
      </c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</row>
    <row r="527" spans="1:39" ht="16.5" customHeight="1">
      <c r="A527" s="1">
        <v>518</v>
      </c>
      <c r="B527" s="21">
        <f>IF(LEN(C527=0),SUBTOTAL(3,$C$10:C527),"")</f>
        <v>518</v>
      </c>
      <c r="C527" s="22" t="s">
        <v>413</v>
      </c>
      <c r="D527" s="23" t="s">
        <v>3884</v>
      </c>
      <c r="E527" s="24" t="s">
        <v>3427</v>
      </c>
      <c r="F527" s="22" t="s">
        <v>3398</v>
      </c>
      <c r="G527" s="25" t="s">
        <v>27</v>
      </c>
      <c r="H527" s="25">
        <v>8</v>
      </c>
      <c r="I527" s="25" t="s">
        <v>27</v>
      </c>
      <c r="J527" s="25">
        <v>7.5</v>
      </c>
      <c r="K527" s="32"/>
      <c r="L527" s="32"/>
      <c r="M527" s="32"/>
      <c r="N527" s="90"/>
      <c r="O527" s="51">
        <v>3</v>
      </c>
      <c r="P527" s="27">
        <f>IF(O527="H","I",IF(OR(O527="DC",O527="C",O527="V"),0,ROUND(SUMPRODUCT(G527:O527,$G$9:$O$9)/100,1)))</f>
        <v>4.5</v>
      </c>
      <c r="Q527" s="28" t="str">
        <f>IF(AND($P527&gt;=9,$P527&lt;=10),"A+","")&amp;IF(AND($P527&gt;=8.5,$P527&lt;=8.9),"A","")&amp;IF(AND($P527&gt;=8,$P527&lt;=8.4),"B+","")&amp;IF(AND($P527&gt;=7,$P527&lt;=7.9),"B","")&amp;IF(AND($P527&gt;=6.5,$P527&lt;=6.9),"C+","")&amp;IF(AND($P527&gt;=5.5,$P527&lt;=6.4),"C","")&amp;IF(AND($P527&gt;=5,$P527&lt;=5.4),"D+","")&amp;IF(AND($P527&gt;=4,$P527&lt;=4.9),"D","")&amp;IF(AND($P527&lt;4),"F","")</f>
        <v>D</v>
      </c>
      <c r="R527" s="29" t="str">
        <f>IF($P527&lt;4,"Kém",IF(AND($P527&gt;=4,$P527&lt;=5.4),"Trung bình yếu",IF(AND($P527&gt;=5.5,$P527&lt;=6.9),"Trung bình",IF(AND($P527&gt;=7,$P527&lt;=8.4),"Khá",IF(AND($P527&gt;=8.5,$P527&lt;=10),"Giỏi","")))))</f>
        <v>Trung bình yếu</v>
      </c>
      <c r="S527" s="30" t="str">
        <f>IF(OR($G527=0,$H527=0,$I527=0,$J527=0),"Không đủ ĐKDT",IF(AND(O527=0,P527&gt;=4),"Không đạt",IF(O527="V", "Vắng", IF(O527="DC", "Đình chỉ thi",IF(O527="H", "Vắng có phép","")))))</f>
        <v/>
      </c>
      <c r="T527" s="31" t="str">
        <f t="array" ref="T527">IFERROR(VLOOKUP($C527&amp;$U527,CHOOSE({1,2},Data!$A$2:$A$5146&amp;Data!$B$2:$B$5146,Data!$C$2:$C$5146),2,0),"")</f>
        <v>702-A2</v>
      </c>
      <c r="U527" s="72" t="s">
        <v>751</v>
      </c>
      <c r="V527" s="3" t="str">
        <f>IFERROR(LEFT($U527,LEN($U527)-3),"")</f>
        <v>ELE1319</v>
      </c>
      <c r="W527" s="3" t="str">
        <f>IFERROR(RIGHT($U527,2),"")</f>
        <v>03</v>
      </c>
      <c r="X527" s="53" t="str">
        <f>IF(S527="Không đủ ĐKDT","Học lại",IF(S527="Đình chỉ thi","Học lại",IF(AND(MID(F527,2,2)&lt;"12",S527="Vắng"),"Thi lại",IF(S527="Vắng có phép", "Thi lại",IF(AND((MID(F527,2,2)&lt;"12"),P527&lt;4.5),"Thi lại",IF(AND((MID(F527,2,2)&lt;"19"),P527&lt;4),"Học lại",IF(AND((MID(F527,2,2)&gt;"18"),P527&lt;4),"Thi lại",IF(AND(MID(F527,2,2)&gt;"18",O527=0),"Thi lại",IF(AND((MID(F527,2,2)&lt;"12"),O527=0),"Thi lại",IF(AND((MID(F527,2,2)&lt;"19"),(MID(F527,2,2)&gt;"11"),O527=0),"Học lại","Đạt"))))))))))</f>
        <v>Đạt</v>
      </c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</row>
    <row r="528" spans="1:39" ht="16.5" customHeight="1">
      <c r="A528" s="1">
        <v>519</v>
      </c>
      <c r="B528" s="21">
        <f>IF(LEN(C528=0),SUBTOTAL(3,$C$10:C528),"")</f>
        <v>519</v>
      </c>
      <c r="C528" s="22" t="s">
        <v>2293</v>
      </c>
      <c r="D528" s="23" t="s">
        <v>3885</v>
      </c>
      <c r="E528" s="24" t="s">
        <v>3427</v>
      </c>
      <c r="F528" s="22" t="s">
        <v>3374</v>
      </c>
      <c r="G528" s="25" t="s">
        <v>27</v>
      </c>
      <c r="H528" s="25">
        <v>8.5</v>
      </c>
      <c r="I528" s="25" t="s">
        <v>27</v>
      </c>
      <c r="J528" s="25">
        <v>8</v>
      </c>
      <c r="K528" s="32"/>
      <c r="L528" s="32"/>
      <c r="M528" s="32"/>
      <c r="N528" s="90"/>
      <c r="O528" s="51">
        <v>5.5</v>
      </c>
      <c r="P528" s="27">
        <f>IF(O528="H","I",IF(OR(O528="DC",O528="C",O528="V"),0,ROUND(SUMPRODUCT(G528:O528,$G$9:$O$9)/100,1)))</f>
        <v>6.4</v>
      </c>
      <c r="Q528" s="28" t="str">
        <f>IF(AND($P528&gt;=9,$P528&lt;=10),"A+","")&amp;IF(AND($P528&gt;=8.5,$P528&lt;=8.9),"A","")&amp;IF(AND($P528&gt;=8,$P528&lt;=8.4),"B+","")&amp;IF(AND($P528&gt;=7,$P528&lt;=7.9),"B","")&amp;IF(AND($P528&gt;=6.5,$P528&lt;=6.9),"C+","")&amp;IF(AND($P528&gt;=5.5,$P528&lt;=6.4),"C","")&amp;IF(AND($P528&gt;=5,$P528&lt;=5.4),"D+","")&amp;IF(AND($P528&gt;=4,$P528&lt;=4.9),"D","")&amp;IF(AND($P528&lt;4),"F","")</f>
        <v>C</v>
      </c>
      <c r="R528" s="29" t="str">
        <f>IF($P528&lt;4,"Kém",IF(AND($P528&gt;=4,$P528&lt;=5.4),"Trung bình yếu",IF(AND($P528&gt;=5.5,$P528&lt;=6.9),"Trung bình",IF(AND($P528&gt;=7,$P528&lt;=8.4),"Khá",IF(AND($P528&gt;=8.5,$P528&lt;=10),"Giỏi","")))))</f>
        <v>Trung bình</v>
      </c>
      <c r="S528" s="30" t="str">
        <f>IF(OR($G528=0,$H528=0,$I528=0,$J528=0),"Không đủ ĐKDT",IF(AND(O528=0,P528&gt;=4),"Không đạt",IF(O528="V", "Vắng", IF(O528="DC", "Đình chỉ thi",IF(O528="H", "Vắng có phép","")))))</f>
        <v/>
      </c>
      <c r="T528" s="31" t="str">
        <f t="array" ref="T528">IFERROR(VLOOKUP($C528&amp;$U528,CHOOSE({1,2},Data!$A$2:$A$5146&amp;Data!$B$2:$B$5146,Data!$C$2:$C$5146),2,0),"")</f>
        <v>702-A2</v>
      </c>
      <c r="U528" s="72" t="s">
        <v>751</v>
      </c>
      <c r="V528" s="3" t="str">
        <f>IFERROR(LEFT($U528,LEN($U528)-3),"")</f>
        <v>ELE1319</v>
      </c>
      <c r="W528" s="3" t="str">
        <f>IFERROR(RIGHT($U528,2),"")</f>
        <v>03</v>
      </c>
      <c r="X528" s="53" t="str">
        <f>IF(S528="Không đủ ĐKDT","Học lại",IF(S528="Đình chỉ thi","Học lại",IF(AND(MID(F528,2,2)&lt;"12",S528="Vắng"),"Thi lại",IF(S528="Vắng có phép", "Thi lại",IF(AND((MID(F528,2,2)&lt;"12"),P528&lt;4.5),"Thi lại",IF(AND((MID(F528,2,2)&lt;"19"),P528&lt;4),"Học lại",IF(AND((MID(F528,2,2)&gt;"18"),P528&lt;4),"Thi lại",IF(AND(MID(F528,2,2)&gt;"18",O528=0),"Thi lại",IF(AND((MID(F528,2,2)&lt;"12"),O528=0),"Thi lại",IF(AND((MID(F528,2,2)&lt;"19"),(MID(F528,2,2)&gt;"11"),O528=0),"Học lại","Đạt"))))))))))</f>
        <v>Đạt</v>
      </c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</row>
    <row r="529" spans="1:39" ht="16.5" customHeight="1">
      <c r="A529" s="1">
        <v>520</v>
      </c>
      <c r="B529" s="21">
        <f>IF(LEN(C529=0),SUBTOTAL(3,$C$10:C529),"")</f>
        <v>520</v>
      </c>
      <c r="C529" s="22" t="s">
        <v>414</v>
      </c>
      <c r="D529" s="23" t="s">
        <v>3415</v>
      </c>
      <c r="E529" s="24" t="s">
        <v>3886</v>
      </c>
      <c r="F529" s="22" t="s">
        <v>3398</v>
      </c>
      <c r="G529" s="25" t="s">
        <v>27</v>
      </c>
      <c r="H529" s="25">
        <v>8.5</v>
      </c>
      <c r="I529" s="25" t="s">
        <v>27</v>
      </c>
      <c r="J529" s="25">
        <v>8</v>
      </c>
      <c r="K529" s="32"/>
      <c r="L529" s="32"/>
      <c r="M529" s="32"/>
      <c r="N529" s="90"/>
      <c r="O529" s="51">
        <v>3</v>
      </c>
      <c r="P529" s="27">
        <f>IF(O529="H","I",IF(OR(O529="DC",O529="C",O529="V"),0,ROUND(SUMPRODUCT(G529:O529,$G$9:$O$9)/100,1)))</f>
        <v>4.5999999999999996</v>
      </c>
      <c r="Q529" s="28" t="str">
        <f>IF(AND($P529&gt;=9,$P529&lt;=10),"A+","")&amp;IF(AND($P529&gt;=8.5,$P529&lt;=8.9),"A","")&amp;IF(AND($P529&gt;=8,$P529&lt;=8.4),"B+","")&amp;IF(AND($P529&gt;=7,$P529&lt;=7.9),"B","")&amp;IF(AND($P529&gt;=6.5,$P529&lt;=6.9),"C+","")&amp;IF(AND($P529&gt;=5.5,$P529&lt;=6.4),"C","")&amp;IF(AND($P529&gt;=5,$P529&lt;=5.4),"D+","")&amp;IF(AND($P529&gt;=4,$P529&lt;=4.9),"D","")&amp;IF(AND($P529&lt;4),"F","")</f>
        <v>D</v>
      </c>
      <c r="R529" s="29" t="str">
        <f>IF($P529&lt;4,"Kém",IF(AND($P529&gt;=4,$P529&lt;=5.4),"Trung bình yếu",IF(AND($P529&gt;=5.5,$P529&lt;=6.9),"Trung bình",IF(AND($P529&gt;=7,$P529&lt;=8.4),"Khá",IF(AND($P529&gt;=8.5,$P529&lt;=10),"Giỏi","")))))</f>
        <v>Trung bình yếu</v>
      </c>
      <c r="S529" s="30" t="str">
        <f>IF(OR($G529=0,$H529=0,$I529=0,$J529=0),"Không đủ ĐKDT",IF(AND(O529=0,P529&gt;=4),"Không đạt",IF(O529="V", "Vắng", IF(O529="DC", "Đình chỉ thi",IF(O529="H", "Vắng có phép","")))))</f>
        <v/>
      </c>
      <c r="T529" s="31" t="str">
        <f t="array" ref="T529">IFERROR(VLOOKUP($C529&amp;$U529,CHOOSE({1,2},Data!$A$2:$A$5146&amp;Data!$B$2:$B$5146,Data!$C$2:$C$5146),2,0),"")</f>
        <v>201A-A3</v>
      </c>
      <c r="U529" s="72" t="s">
        <v>751</v>
      </c>
      <c r="V529" s="3" t="str">
        <f>IFERROR(LEFT($U529,LEN($U529)-3),"")</f>
        <v>ELE1319</v>
      </c>
      <c r="W529" s="3" t="str">
        <f>IFERROR(RIGHT($U529,2),"")</f>
        <v>03</v>
      </c>
      <c r="X529" s="53" t="str">
        <f>IF(S529="Không đủ ĐKDT","Học lại",IF(S529="Đình chỉ thi","Học lại",IF(AND(MID(F529,2,2)&lt;"12",S529="Vắng"),"Thi lại",IF(S529="Vắng có phép", "Thi lại",IF(AND((MID(F529,2,2)&lt;"12"),P529&lt;4.5),"Thi lại",IF(AND((MID(F529,2,2)&lt;"19"),P529&lt;4),"Học lại",IF(AND((MID(F529,2,2)&gt;"18"),P529&lt;4),"Thi lại",IF(AND(MID(F529,2,2)&gt;"18",O529=0),"Thi lại",IF(AND((MID(F529,2,2)&lt;"12"),O529=0),"Thi lại",IF(AND((MID(F529,2,2)&lt;"19"),(MID(F529,2,2)&gt;"11"),O529=0),"Học lại","Đạt"))))))))))</f>
        <v>Đạt</v>
      </c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</row>
    <row r="530" spans="1:39" ht="16.5" customHeight="1">
      <c r="A530" s="1">
        <v>521</v>
      </c>
      <c r="B530" s="21">
        <f>IF(LEN(C530=0),SUBTOTAL(3,$C$10:C530),"")</f>
        <v>521</v>
      </c>
      <c r="C530" s="22" t="s">
        <v>435</v>
      </c>
      <c r="D530" s="23" t="s">
        <v>3887</v>
      </c>
      <c r="E530" s="24" t="s">
        <v>3529</v>
      </c>
      <c r="F530" s="22" t="s">
        <v>3370</v>
      </c>
      <c r="G530" s="25" t="s">
        <v>27</v>
      </c>
      <c r="H530" s="25">
        <v>8.5</v>
      </c>
      <c r="I530" s="25" t="s">
        <v>27</v>
      </c>
      <c r="J530" s="25">
        <v>9.5</v>
      </c>
      <c r="K530" s="32"/>
      <c r="L530" s="32"/>
      <c r="M530" s="32"/>
      <c r="N530" s="90"/>
      <c r="O530" s="51">
        <v>8</v>
      </c>
      <c r="P530" s="27">
        <f>IF(O530="H","I",IF(OR(O530="DC",O530="C",O530="V"),0,ROUND(SUMPRODUCT(G530:O530,$G$9:$O$9)/100,1)))</f>
        <v>8.3000000000000007</v>
      </c>
      <c r="Q530" s="28" t="str">
        <f>IF(AND($P530&gt;=9,$P530&lt;=10),"A+","")&amp;IF(AND($P530&gt;=8.5,$P530&lt;=8.9),"A","")&amp;IF(AND($P530&gt;=8,$P530&lt;=8.4),"B+","")&amp;IF(AND($P530&gt;=7,$P530&lt;=7.9),"B","")&amp;IF(AND($P530&gt;=6.5,$P530&lt;=6.9),"C+","")&amp;IF(AND($P530&gt;=5.5,$P530&lt;=6.4),"C","")&amp;IF(AND($P530&gt;=5,$P530&lt;=5.4),"D+","")&amp;IF(AND($P530&gt;=4,$P530&lt;=4.9),"D","")&amp;IF(AND($P530&lt;4),"F","")</f>
        <v>B+</v>
      </c>
      <c r="R530" s="29" t="str">
        <f>IF($P530&lt;4,"Kém",IF(AND($P530&gt;=4,$P530&lt;=5.4),"Trung bình yếu",IF(AND($P530&gt;=5.5,$P530&lt;=6.9),"Trung bình",IF(AND($P530&gt;=7,$P530&lt;=8.4),"Khá",IF(AND($P530&gt;=8.5,$P530&lt;=10),"Giỏi","")))))</f>
        <v>Khá</v>
      </c>
      <c r="S530" s="30" t="str">
        <f>IF(OR($G530=0,$H530=0,$I530=0,$J530=0),"Không đủ ĐKDT",IF(AND(O530=0,P530&gt;=4),"Không đạt",IF(O530="V", "Vắng", IF(O530="DC", "Đình chỉ thi",IF(O530="H", "Vắng có phép","")))))</f>
        <v/>
      </c>
      <c r="T530" s="31" t="str">
        <f t="array" ref="T530">IFERROR(VLOOKUP($C530&amp;$U530,CHOOSE({1,2},Data!$A$2:$A$5146&amp;Data!$B$2:$B$5146,Data!$C$2:$C$5146),2,0),"")</f>
        <v>201A-A3</v>
      </c>
      <c r="U530" s="72" t="s">
        <v>751</v>
      </c>
      <c r="V530" s="3" t="str">
        <f>IFERROR(LEFT($U530,LEN($U530)-3),"")</f>
        <v>ELE1319</v>
      </c>
      <c r="W530" s="3" t="str">
        <f>IFERROR(RIGHT($U530,2),"")</f>
        <v>03</v>
      </c>
      <c r="X530" s="53" t="str">
        <f>IF(S530="Không đủ ĐKDT","Học lại",IF(S530="Đình chỉ thi","Học lại",IF(AND(MID(F530,2,2)&lt;"12",S530="Vắng"),"Thi lại",IF(S530="Vắng có phép", "Thi lại",IF(AND((MID(F530,2,2)&lt;"12"),P530&lt;4.5),"Thi lại",IF(AND((MID(F530,2,2)&lt;"19"),P530&lt;4),"Học lại",IF(AND((MID(F530,2,2)&gt;"18"),P530&lt;4),"Thi lại",IF(AND(MID(F530,2,2)&gt;"18",O530=0),"Thi lại",IF(AND((MID(F530,2,2)&lt;"12"),O530=0),"Thi lại",IF(AND((MID(F530,2,2)&lt;"19"),(MID(F530,2,2)&gt;"11"),O530=0),"Học lại","Đạt"))))))))))</f>
        <v>Đạt</v>
      </c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</row>
    <row r="531" spans="1:39" ht="16.5" customHeight="1">
      <c r="A531" s="1">
        <v>522</v>
      </c>
      <c r="B531" s="21">
        <f>IF(LEN(C531=0),SUBTOTAL(3,$C$10:C531),"")</f>
        <v>522</v>
      </c>
      <c r="C531" s="22" t="s">
        <v>446</v>
      </c>
      <c r="D531" s="23" t="s">
        <v>3811</v>
      </c>
      <c r="E531" s="24" t="s">
        <v>3529</v>
      </c>
      <c r="F531" s="22" t="s">
        <v>3463</v>
      </c>
      <c r="G531" s="25" t="s">
        <v>27</v>
      </c>
      <c r="H531" s="25">
        <v>8.5</v>
      </c>
      <c r="I531" s="25" t="s">
        <v>27</v>
      </c>
      <c r="J531" s="25">
        <v>5.5</v>
      </c>
      <c r="K531" s="32"/>
      <c r="L531" s="32"/>
      <c r="M531" s="32"/>
      <c r="N531" s="90"/>
      <c r="O531" s="51">
        <v>4</v>
      </c>
      <c r="P531" s="27">
        <f>IF(O531="H","I",IF(OR(O531="DC",O531="C",O531="V"),0,ROUND(SUMPRODUCT(G531:O531,$G$9:$O$9)/100,1)))</f>
        <v>5.0999999999999996</v>
      </c>
      <c r="Q531" s="28" t="str">
        <f>IF(AND($P531&gt;=9,$P531&lt;=10),"A+","")&amp;IF(AND($P531&gt;=8.5,$P531&lt;=8.9),"A","")&amp;IF(AND($P531&gt;=8,$P531&lt;=8.4),"B+","")&amp;IF(AND($P531&gt;=7,$P531&lt;=7.9),"B","")&amp;IF(AND($P531&gt;=6.5,$P531&lt;=6.9),"C+","")&amp;IF(AND($P531&gt;=5.5,$P531&lt;=6.4),"C","")&amp;IF(AND($P531&gt;=5,$P531&lt;=5.4),"D+","")&amp;IF(AND($P531&gt;=4,$P531&lt;=4.9),"D","")&amp;IF(AND($P531&lt;4),"F","")</f>
        <v>D+</v>
      </c>
      <c r="R531" s="29" t="str">
        <f>IF($P531&lt;4,"Kém",IF(AND($P531&gt;=4,$P531&lt;=5.4),"Trung bình yếu",IF(AND($P531&gt;=5.5,$P531&lt;=6.9),"Trung bình",IF(AND($P531&gt;=7,$P531&lt;=8.4),"Khá",IF(AND($P531&gt;=8.5,$P531&lt;=10),"Giỏi","")))))</f>
        <v>Trung bình yếu</v>
      </c>
      <c r="S531" s="30" t="str">
        <f>IF(OR($G531=0,$H531=0,$I531=0,$J531=0),"Không đủ ĐKDT",IF(AND(O531=0,P531&gt;=4),"Không đạt",IF(O531="V", "Vắng", IF(O531="DC", "Đình chỉ thi",IF(O531="H", "Vắng có phép","")))))</f>
        <v/>
      </c>
      <c r="T531" s="31" t="str">
        <f t="array" ref="T531">IFERROR(VLOOKUP($C531&amp;$U531,CHOOSE({1,2},Data!$A$2:$A$5146&amp;Data!$B$2:$B$5146,Data!$C$2:$C$5146),2,0),"")</f>
        <v>201A-A3</v>
      </c>
      <c r="U531" s="72" t="s">
        <v>751</v>
      </c>
      <c r="V531" s="3" t="str">
        <f>IFERROR(LEFT($U531,LEN($U531)-3),"")</f>
        <v>ELE1319</v>
      </c>
      <c r="W531" s="3" t="str">
        <f>IFERROR(RIGHT($U531,2),"")</f>
        <v>03</v>
      </c>
      <c r="X531" s="53" t="str">
        <f>IF(S531="Không đủ ĐKDT","Học lại",IF(S531="Đình chỉ thi","Học lại",IF(AND(MID(F531,2,2)&lt;"12",S531="Vắng"),"Thi lại",IF(S531="Vắng có phép", "Thi lại",IF(AND((MID(F531,2,2)&lt;"12"),P531&lt;4.5),"Thi lại",IF(AND((MID(F531,2,2)&lt;"19"),P531&lt;4),"Học lại",IF(AND((MID(F531,2,2)&gt;"18"),P531&lt;4),"Thi lại",IF(AND(MID(F531,2,2)&gt;"18",O531=0),"Thi lại",IF(AND((MID(F531,2,2)&lt;"12"),O531=0),"Thi lại",IF(AND((MID(F531,2,2)&lt;"19"),(MID(F531,2,2)&gt;"11"),O531=0),"Học lại","Đạt"))))))))))</f>
        <v>Đạt</v>
      </c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</row>
    <row r="532" spans="1:39" ht="16.5" customHeight="1">
      <c r="A532" s="1">
        <v>523</v>
      </c>
      <c r="B532" s="21">
        <f>IF(LEN(C532=0),SUBTOTAL(3,$C$10:C532),"")</f>
        <v>523</v>
      </c>
      <c r="C532" s="22" t="s">
        <v>454</v>
      </c>
      <c r="D532" s="23" t="s">
        <v>3440</v>
      </c>
      <c r="E532" s="24" t="s">
        <v>3438</v>
      </c>
      <c r="F532" s="22" t="s">
        <v>3455</v>
      </c>
      <c r="G532" s="25" t="s">
        <v>27</v>
      </c>
      <c r="H532" s="25">
        <v>7.5</v>
      </c>
      <c r="I532" s="25" t="s">
        <v>27</v>
      </c>
      <c r="J532" s="25">
        <v>7</v>
      </c>
      <c r="K532" s="32"/>
      <c r="L532" s="32"/>
      <c r="M532" s="32"/>
      <c r="N532" s="90"/>
      <c r="O532" s="51">
        <v>5</v>
      </c>
      <c r="P532" s="27">
        <f>IF(O532="H","I",IF(OR(O532="DC",O532="C",O532="V"),0,ROUND(SUMPRODUCT(G532:O532,$G$9:$O$9)/100,1)))</f>
        <v>5.7</v>
      </c>
      <c r="Q532" s="28" t="str">
        <f>IF(AND($P532&gt;=9,$P532&lt;=10),"A+","")&amp;IF(AND($P532&gt;=8.5,$P532&lt;=8.9),"A","")&amp;IF(AND($P532&gt;=8,$P532&lt;=8.4),"B+","")&amp;IF(AND($P532&gt;=7,$P532&lt;=7.9),"B","")&amp;IF(AND($P532&gt;=6.5,$P532&lt;=6.9),"C+","")&amp;IF(AND($P532&gt;=5.5,$P532&lt;=6.4),"C","")&amp;IF(AND($P532&gt;=5,$P532&lt;=5.4),"D+","")&amp;IF(AND($P532&gt;=4,$P532&lt;=4.9),"D","")&amp;IF(AND($P532&lt;4),"F","")</f>
        <v>C</v>
      </c>
      <c r="R532" s="29" t="str">
        <f>IF($P532&lt;4,"Kém",IF(AND($P532&gt;=4,$P532&lt;=5.4),"Trung bình yếu",IF(AND($P532&gt;=5.5,$P532&lt;=6.9),"Trung bình",IF(AND($P532&gt;=7,$P532&lt;=8.4),"Khá",IF(AND($P532&gt;=8.5,$P532&lt;=10),"Giỏi","")))))</f>
        <v>Trung bình</v>
      </c>
      <c r="S532" s="30" t="str">
        <f>IF(OR($G532=0,$H532=0,$I532=0,$J532=0),"Không đủ ĐKDT",IF(AND(O532=0,P532&gt;=4),"Không đạt",IF(O532="V", "Vắng", IF(O532="DC", "Đình chỉ thi",IF(O532="H", "Vắng có phép","")))))</f>
        <v/>
      </c>
      <c r="T532" s="31" t="str">
        <f t="array" ref="T532">IFERROR(VLOOKUP($C532&amp;$U532,CHOOSE({1,2},Data!$A$2:$A$5146&amp;Data!$B$2:$B$5146,Data!$C$2:$C$5146),2,0),"")</f>
        <v>201A-A3</v>
      </c>
      <c r="U532" s="72" t="s">
        <v>751</v>
      </c>
      <c r="V532" s="3" t="str">
        <f>IFERROR(LEFT($U532,LEN($U532)-3),"")</f>
        <v>ELE1319</v>
      </c>
      <c r="W532" s="3" t="str">
        <f>IFERROR(RIGHT($U532,2),"")</f>
        <v>03</v>
      </c>
      <c r="X532" s="53" t="str">
        <f>IF(S532="Không đủ ĐKDT","Học lại",IF(S532="Đình chỉ thi","Học lại",IF(AND(MID(F532,2,2)&lt;"12",S532="Vắng"),"Thi lại",IF(S532="Vắng có phép", "Thi lại",IF(AND((MID(F532,2,2)&lt;"12"),P532&lt;4.5),"Thi lại",IF(AND((MID(F532,2,2)&lt;"19"),P532&lt;4),"Học lại",IF(AND((MID(F532,2,2)&gt;"18"),P532&lt;4),"Thi lại",IF(AND(MID(F532,2,2)&gt;"18",O532=0),"Thi lại",IF(AND((MID(F532,2,2)&lt;"12"),O532=0),"Thi lại",IF(AND((MID(F532,2,2)&lt;"19"),(MID(F532,2,2)&gt;"11"),O532=0),"Học lại","Đạt"))))))))))</f>
        <v>Đạt</v>
      </c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</row>
    <row r="533" spans="1:39" ht="16.5" customHeight="1">
      <c r="A533" s="1">
        <v>524</v>
      </c>
      <c r="B533" s="21">
        <f>IF(LEN(C533=0),SUBTOTAL(3,$C$10:C533),"")</f>
        <v>524</v>
      </c>
      <c r="C533" s="22" t="s">
        <v>3157</v>
      </c>
      <c r="D533" s="23" t="s">
        <v>3511</v>
      </c>
      <c r="E533" s="24" t="s">
        <v>3700</v>
      </c>
      <c r="F533" s="22" t="s">
        <v>3888</v>
      </c>
      <c r="G533" s="25" t="s">
        <v>27</v>
      </c>
      <c r="H533" s="25">
        <v>8</v>
      </c>
      <c r="I533" s="25" t="s">
        <v>27</v>
      </c>
      <c r="J533" s="25">
        <v>2</v>
      </c>
      <c r="K533" s="32"/>
      <c r="L533" s="32"/>
      <c r="M533" s="32"/>
      <c r="N533" s="90"/>
      <c r="O533" s="51">
        <v>0</v>
      </c>
      <c r="P533" s="27">
        <f>IF(O533="H","I",IF(OR(O533="DC",O533="C",O533="V"),0,ROUND(SUMPRODUCT(G533:O533,$G$9:$O$9)/100,1)))</f>
        <v>1.8</v>
      </c>
      <c r="Q533" s="28" t="str">
        <f>IF(AND($P533&gt;=9,$P533&lt;=10),"A+","")&amp;IF(AND($P533&gt;=8.5,$P533&lt;=8.9),"A","")&amp;IF(AND($P533&gt;=8,$P533&lt;=8.4),"B+","")&amp;IF(AND($P533&gt;=7,$P533&lt;=7.9),"B","")&amp;IF(AND($P533&gt;=6.5,$P533&lt;=6.9),"C+","")&amp;IF(AND($P533&gt;=5.5,$P533&lt;=6.4),"C","")&amp;IF(AND($P533&gt;=5,$P533&lt;=5.4),"D+","")&amp;IF(AND($P533&gt;=4,$P533&lt;=4.9),"D","")&amp;IF(AND($P533&lt;4),"F","")</f>
        <v>F</v>
      </c>
      <c r="R533" s="29" t="str">
        <f>IF($P533&lt;4,"Kém",IF(AND($P533&gt;=4,$P533&lt;=5.4),"Trung bình yếu",IF(AND($P533&gt;=5.5,$P533&lt;=6.9),"Trung bình",IF(AND($P533&gt;=7,$P533&lt;=8.4),"Khá",IF(AND($P533&gt;=8.5,$P533&lt;=10),"Giỏi","")))))</f>
        <v>Kém</v>
      </c>
      <c r="S533" s="30" t="str">
        <f>IF(OR($G533=0,$H533=0,$I533=0,$J533=0),"Không đủ ĐKDT",IF(AND(O533=0,P533&gt;=4),"Không đạt",IF(O533="V", "Vắng", IF(O533="DC", "Đình chỉ thi",IF(O533="H", "Vắng có phép","")))))</f>
        <v/>
      </c>
      <c r="T533" s="31" t="str">
        <f t="array" ref="T533">IFERROR(VLOOKUP($C533&amp;$U533,CHOOSE({1,2},Data!$A$2:$A$5146&amp;Data!$B$2:$B$5146,Data!$C$2:$C$5146),2,0),"")</f>
        <v>201A-A3</v>
      </c>
      <c r="U533" s="72" t="s">
        <v>751</v>
      </c>
      <c r="V533" s="3" t="str">
        <f>IFERROR(LEFT($U533,LEN($U533)-3),"")</f>
        <v>ELE1319</v>
      </c>
      <c r="W533" s="3" t="str">
        <f>IFERROR(RIGHT($U533,2),"")</f>
        <v>03</v>
      </c>
      <c r="X533" s="53" t="str">
        <f>IF(S533="Không đủ ĐKDT","Học lại",IF(S533="Đình chỉ thi","Học lại",IF(AND(MID(F533,2,2)&lt;"12",S533="Vắng"),"Thi lại",IF(S533="Vắng có phép", "Thi lại",IF(AND((MID(F533,2,2)&lt;"12"),P533&lt;4.5),"Thi lại",IF(AND((MID(F533,2,2)&lt;"19"),P533&lt;4),"Học lại",IF(AND((MID(F533,2,2)&gt;"18"),P533&lt;4),"Thi lại",IF(AND(MID(F533,2,2)&gt;"18",O533=0),"Thi lại",IF(AND((MID(F533,2,2)&lt;"12"),O533=0),"Thi lại",IF(AND((MID(F533,2,2)&lt;"19"),(MID(F533,2,2)&gt;"11"),O533=0),"Học lại","Đạt"))))))))))</f>
        <v>Học lại</v>
      </c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</row>
    <row r="534" spans="1:39" ht="16.5" customHeight="1">
      <c r="A534" s="1">
        <v>525</v>
      </c>
      <c r="B534" s="21">
        <f>IF(LEN(C534=0),SUBTOTAL(3,$C$10:C534),"")</f>
        <v>525</v>
      </c>
      <c r="C534" s="22" t="s">
        <v>2155</v>
      </c>
      <c r="D534" s="23" t="s">
        <v>3456</v>
      </c>
      <c r="E534" s="24" t="s">
        <v>3446</v>
      </c>
      <c r="F534" s="22" t="s">
        <v>3455</v>
      </c>
      <c r="G534" s="25" t="s">
        <v>27</v>
      </c>
      <c r="H534" s="25">
        <v>9</v>
      </c>
      <c r="I534" s="25" t="s">
        <v>27</v>
      </c>
      <c r="J534" s="25">
        <v>7</v>
      </c>
      <c r="K534" s="32"/>
      <c r="L534" s="32"/>
      <c r="M534" s="32"/>
      <c r="N534" s="90"/>
      <c r="O534" s="51">
        <v>4</v>
      </c>
      <c r="P534" s="27">
        <f>IF(O534="H","I",IF(OR(O534="DC",O534="C",O534="V"),0,ROUND(SUMPRODUCT(G534:O534,$G$9:$O$9)/100,1)))</f>
        <v>5.3</v>
      </c>
      <c r="Q534" s="28" t="str">
        <f>IF(AND($P534&gt;=9,$P534&lt;=10),"A+","")&amp;IF(AND($P534&gt;=8.5,$P534&lt;=8.9),"A","")&amp;IF(AND($P534&gt;=8,$P534&lt;=8.4),"B+","")&amp;IF(AND($P534&gt;=7,$P534&lt;=7.9),"B","")&amp;IF(AND($P534&gt;=6.5,$P534&lt;=6.9),"C+","")&amp;IF(AND($P534&gt;=5.5,$P534&lt;=6.4),"C","")&amp;IF(AND($P534&gt;=5,$P534&lt;=5.4),"D+","")&amp;IF(AND($P534&gt;=4,$P534&lt;=4.9),"D","")&amp;IF(AND($P534&lt;4),"F","")</f>
        <v>D+</v>
      </c>
      <c r="R534" s="29" t="str">
        <f>IF($P534&lt;4,"Kém",IF(AND($P534&gt;=4,$P534&lt;=5.4),"Trung bình yếu",IF(AND($P534&gt;=5.5,$P534&lt;=6.9),"Trung bình",IF(AND($P534&gt;=7,$P534&lt;=8.4),"Khá",IF(AND($P534&gt;=8.5,$P534&lt;=10),"Giỏi","")))))</f>
        <v>Trung bình yếu</v>
      </c>
      <c r="S534" s="30" t="str">
        <f>IF(OR($G534=0,$H534=0,$I534=0,$J534=0),"Không đủ ĐKDT",IF(AND(O534=0,P534&gt;=4),"Không đạt",IF(O534="V", "Vắng", IF(O534="DC", "Đình chỉ thi",IF(O534="H", "Vắng có phép","")))))</f>
        <v/>
      </c>
      <c r="T534" s="31" t="str">
        <f t="array" ref="T534">IFERROR(VLOOKUP($C534&amp;$U534,CHOOSE({1,2},Data!$A$2:$A$5146&amp;Data!$B$2:$B$5146,Data!$C$2:$C$5146),2,0),"")</f>
        <v>201A-A3</v>
      </c>
      <c r="U534" s="72" t="s">
        <v>751</v>
      </c>
      <c r="V534" s="3" t="str">
        <f>IFERROR(LEFT($U534,LEN($U534)-3),"")</f>
        <v>ELE1319</v>
      </c>
      <c r="W534" s="3" t="str">
        <f>IFERROR(RIGHT($U534,2),"")</f>
        <v>03</v>
      </c>
      <c r="X534" s="53" t="str">
        <f>IF(S534="Không đủ ĐKDT","Học lại",IF(S534="Đình chỉ thi","Học lại",IF(AND(MID(F534,2,2)&lt;"12",S534="Vắng"),"Thi lại",IF(S534="Vắng có phép", "Thi lại",IF(AND((MID(F534,2,2)&lt;"12"),P534&lt;4.5),"Thi lại",IF(AND((MID(F534,2,2)&lt;"19"),P534&lt;4),"Học lại",IF(AND((MID(F534,2,2)&gt;"18"),P534&lt;4),"Thi lại",IF(AND(MID(F534,2,2)&gt;"18",O534=0),"Thi lại",IF(AND((MID(F534,2,2)&lt;"12"),O534=0),"Thi lại",IF(AND((MID(F534,2,2)&lt;"19"),(MID(F534,2,2)&gt;"11"),O534=0),"Học lại","Đạt"))))))))))</f>
        <v>Đạt</v>
      </c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</row>
    <row r="535" spans="1:39" ht="16.5" customHeight="1">
      <c r="A535" s="1">
        <v>526</v>
      </c>
      <c r="B535" s="21">
        <f>IF(LEN(C535=0),SUBTOTAL(3,$C$10:C535),"")</f>
        <v>526</v>
      </c>
      <c r="C535" s="22" t="s">
        <v>2103</v>
      </c>
      <c r="D535" s="23" t="s">
        <v>3419</v>
      </c>
      <c r="E535" s="24" t="s">
        <v>3759</v>
      </c>
      <c r="F535" s="22" t="s">
        <v>3463</v>
      </c>
      <c r="G535" s="25" t="s">
        <v>27</v>
      </c>
      <c r="H535" s="25">
        <v>9.5</v>
      </c>
      <c r="I535" s="25" t="s">
        <v>27</v>
      </c>
      <c r="J535" s="25">
        <v>9.5</v>
      </c>
      <c r="K535" s="32"/>
      <c r="L535" s="32"/>
      <c r="M535" s="32"/>
      <c r="N535" s="90"/>
      <c r="O535" s="51">
        <v>4</v>
      </c>
      <c r="P535" s="27">
        <f>IF(O535="H","I",IF(OR(O535="DC",O535="C",O535="V"),0,ROUND(SUMPRODUCT(G535:O535,$G$9:$O$9)/100,1)))</f>
        <v>5.7</v>
      </c>
      <c r="Q535" s="28" t="str">
        <f>IF(AND($P535&gt;=9,$P535&lt;=10),"A+","")&amp;IF(AND($P535&gt;=8.5,$P535&lt;=8.9),"A","")&amp;IF(AND($P535&gt;=8,$P535&lt;=8.4),"B+","")&amp;IF(AND($P535&gt;=7,$P535&lt;=7.9),"B","")&amp;IF(AND($P535&gt;=6.5,$P535&lt;=6.9),"C+","")&amp;IF(AND($P535&gt;=5.5,$P535&lt;=6.4),"C","")&amp;IF(AND($P535&gt;=5,$P535&lt;=5.4),"D+","")&amp;IF(AND($P535&gt;=4,$P535&lt;=4.9),"D","")&amp;IF(AND($P535&lt;4),"F","")</f>
        <v>C</v>
      </c>
      <c r="R535" s="29" t="str">
        <f>IF($P535&lt;4,"Kém",IF(AND($P535&gt;=4,$P535&lt;=5.4),"Trung bình yếu",IF(AND($P535&gt;=5.5,$P535&lt;=6.9),"Trung bình",IF(AND($P535&gt;=7,$P535&lt;=8.4),"Khá",IF(AND($P535&gt;=8.5,$P535&lt;=10),"Giỏi","")))))</f>
        <v>Trung bình</v>
      </c>
      <c r="S535" s="30" t="str">
        <f>IF(OR($G535=0,$H535=0,$I535=0,$J535=0),"Không đủ ĐKDT",IF(AND(O535=0,P535&gt;=4),"Không đạt",IF(O535="V", "Vắng", IF(O535="DC", "Đình chỉ thi",IF(O535="H", "Vắng có phép","")))))</f>
        <v/>
      </c>
      <c r="T535" s="31" t="str">
        <f t="array" ref="T535">IFERROR(VLOOKUP($C535&amp;$U535,CHOOSE({1,2},Data!$A$2:$A$5146&amp;Data!$B$2:$B$5146,Data!$C$2:$C$5146),2,0),"")</f>
        <v>201A-A3</v>
      </c>
      <c r="U535" s="72" t="s">
        <v>751</v>
      </c>
      <c r="V535" s="3" t="str">
        <f>IFERROR(LEFT($U535,LEN($U535)-3),"")</f>
        <v>ELE1319</v>
      </c>
      <c r="W535" s="3" t="str">
        <f>IFERROR(RIGHT($U535,2),"")</f>
        <v>03</v>
      </c>
      <c r="X535" s="53" t="str">
        <f>IF(S535="Không đủ ĐKDT","Học lại",IF(S535="Đình chỉ thi","Học lại",IF(AND(MID(F535,2,2)&lt;"12",S535="Vắng"),"Thi lại",IF(S535="Vắng có phép", "Thi lại",IF(AND((MID(F535,2,2)&lt;"12"),P535&lt;4.5),"Thi lại",IF(AND((MID(F535,2,2)&lt;"19"),P535&lt;4),"Học lại",IF(AND((MID(F535,2,2)&gt;"18"),P535&lt;4),"Thi lại",IF(AND(MID(F535,2,2)&gt;"18",O535=0),"Thi lại",IF(AND((MID(F535,2,2)&lt;"12"),O535=0),"Thi lại",IF(AND((MID(F535,2,2)&lt;"19"),(MID(F535,2,2)&gt;"11"),O535=0),"Học lại","Đạt"))))))))))</f>
        <v>Đạt</v>
      </c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</row>
    <row r="536" spans="1:39" ht="16.5" customHeight="1">
      <c r="A536" s="1">
        <v>527</v>
      </c>
      <c r="B536" s="21">
        <f>IF(LEN(C536=0),SUBTOTAL(3,$C$10:C536),"")</f>
        <v>527</v>
      </c>
      <c r="C536" s="22" t="s">
        <v>2104</v>
      </c>
      <c r="D536" s="23" t="s">
        <v>3515</v>
      </c>
      <c r="E536" s="24" t="s">
        <v>3759</v>
      </c>
      <c r="F536" s="22" t="s">
        <v>3398</v>
      </c>
      <c r="G536" s="25" t="s">
        <v>27</v>
      </c>
      <c r="H536" s="25">
        <v>9</v>
      </c>
      <c r="I536" s="25" t="s">
        <v>27</v>
      </c>
      <c r="J536" s="25">
        <v>8.5</v>
      </c>
      <c r="K536" s="32"/>
      <c r="L536" s="32"/>
      <c r="M536" s="32"/>
      <c r="N536" s="90"/>
      <c r="O536" s="51">
        <v>5</v>
      </c>
      <c r="P536" s="27">
        <f>IF(O536="H","I",IF(OR(O536="DC",O536="C",O536="V"),0,ROUND(SUMPRODUCT(G536:O536,$G$9:$O$9)/100,1)))</f>
        <v>6.2</v>
      </c>
      <c r="Q536" s="28" t="str">
        <f>IF(AND($P536&gt;=9,$P536&lt;=10),"A+","")&amp;IF(AND($P536&gt;=8.5,$P536&lt;=8.9),"A","")&amp;IF(AND($P536&gt;=8,$P536&lt;=8.4),"B+","")&amp;IF(AND($P536&gt;=7,$P536&lt;=7.9),"B","")&amp;IF(AND($P536&gt;=6.5,$P536&lt;=6.9),"C+","")&amp;IF(AND($P536&gt;=5.5,$P536&lt;=6.4),"C","")&amp;IF(AND($P536&gt;=5,$P536&lt;=5.4),"D+","")&amp;IF(AND($P536&gt;=4,$P536&lt;=4.9),"D","")&amp;IF(AND($P536&lt;4),"F","")</f>
        <v>C</v>
      </c>
      <c r="R536" s="29" t="str">
        <f>IF($P536&lt;4,"Kém",IF(AND($P536&gt;=4,$P536&lt;=5.4),"Trung bình yếu",IF(AND($P536&gt;=5.5,$P536&lt;=6.9),"Trung bình",IF(AND($P536&gt;=7,$P536&lt;=8.4),"Khá",IF(AND($P536&gt;=8.5,$P536&lt;=10),"Giỏi","")))))</f>
        <v>Trung bình</v>
      </c>
      <c r="S536" s="30" t="str">
        <f>IF(OR($G536=0,$H536=0,$I536=0,$J536=0),"Không đủ ĐKDT",IF(AND(O536=0,P536&gt;=4),"Không đạt",IF(O536="V", "Vắng", IF(O536="DC", "Đình chỉ thi",IF(O536="H", "Vắng có phép","")))))</f>
        <v/>
      </c>
      <c r="T536" s="31" t="str">
        <f t="array" ref="T536">IFERROR(VLOOKUP($C536&amp;$U536,CHOOSE({1,2},Data!$A$2:$A$5146&amp;Data!$B$2:$B$5146,Data!$C$2:$C$5146),2,0),"")</f>
        <v>201A-A3</v>
      </c>
      <c r="U536" s="72" t="s">
        <v>751</v>
      </c>
      <c r="V536" s="3" t="str">
        <f>IFERROR(LEFT($U536,LEN($U536)-3),"")</f>
        <v>ELE1319</v>
      </c>
      <c r="W536" s="3" t="str">
        <f>IFERROR(RIGHT($U536,2),"")</f>
        <v>03</v>
      </c>
      <c r="X536" s="53" t="str">
        <f>IF(S536="Không đủ ĐKDT","Học lại",IF(S536="Đình chỉ thi","Học lại",IF(AND(MID(F536,2,2)&lt;"12",S536="Vắng"),"Thi lại",IF(S536="Vắng có phép", "Thi lại",IF(AND((MID(F536,2,2)&lt;"12"),P536&lt;4.5),"Thi lại",IF(AND((MID(F536,2,2)&lt;"19"),P536&lt;4),"Học lại",IF(AND((MID(F536,2,2)&gt;"18"),P536&lt;4),"Thi lại",IF(AND(MID(F536,2,2)&gt;"18",O536=0),"Thi lại",IF(AND((MID(F536,2,2)&lt;"12"),O536=0),"Thi lại",IF(AND((MID(F536,2,2)&lt;"19"),(MID(F536,2,2)&gt;"11"),O536=0),"Học lại","Đạt"))))))))))</f>
        <v>Đạt</v>
      </c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</row>
    <row r="537" spans="1:39" ht="16.5" customHeight="1">
      <c r="A537" s="1">
        <v>528</v>
      </c>
      <c r="B537" s="21">
        <f>IF(LEN(C537=0),SUBTOTAL(3,$C$10:C537),"")</f>
        <v>528</v>
      </c>
      <c r="C537" s="22" t="s">
        <v>436</v>
      </c>
      <c r="D537" s="23" t="s">
        <v>3811</v>
      </c>
      <c r="E537" s="24" t="s">
        <v>3541</v>
      </c>
      <c r="F537" s="22" t="s">
        <v>3463</v>
      </c>
      <c r="G537" s="25" t="s">
        <v>27</v>
      </c>
      <c r="H537" s="25">
        <v>9</v>
      </c>
      <c r="I537" s="25" t="s">
        <v>27</v>
      </c>
      <c r="J537" s="25">
        <v>9.5</v>
      </c>
      <c r="K537" s="32"/>
      <c r="L537" s="32"/>
      <c r="M537" s="32"/>
      <c r="N537" s="90"/>
      <c r="O537" s="51">
        <v>9</v>
      </c>
      <c r="P537" s="27">
        <f>IF(O537="H","I",IF(OR(O537="DC",O537="C",O537="V"),0,ROUND(SUMPRODUCT(G537:O537,$G$9:$O$9)/100,1)))</f>
        <v>9.1</v>
      </c>
      <c r="Q537" s="28" t="str">
        <f>IF(AND($P537&gt;=9,$P537&lt;=10),"A+","")&amp;IF(AND($P537&gt;=8.5,$P537&lt;=8.9),"A","")&amp;IF(AND($P537&gt;=8,$P537&lt;=8.4),"B+","")&amp;IF(AND($P537&gt;=7,$P537&lt;=7.9),"B","")&amp;IF(AND($P537&gt;=6.5,$P537&lt;=6.9),"C+","")&amp;IF(AND($P537&gt;=5.5,$P537&lt;=6.4),"C","")&amp;IF(AND($P537&gt;=5,$P537&lt;=5.4),"D+","")&amp;IF(AND($P537&gt;=4,$P537&lt;=4.9),"D","")&amp;IF(AND($P537&lt;4),"F","")</f>
        <v>A+</v>
      </c>
      <c r="R537" s="29" t="str">
        <f>IF($P537&lt;4,"Kém",IF(AND($P537&gt;=4,$P537&lt;=5.4),"Trung bình yếu",IF(AND($P537&gt;=5.5,$P537&lt;=6.9),"Trung bình",IF(AND($P537&gt;=7,$P537&lt;=8.4),"Khá",IF(AND($P537&gt;=8.5,$P537&lt;=10),"Giỏi","")))))</f>
        <v>Giỏi</v>
      </c>
      <c r="S537" s="30" t="str">
        <f>IF(OR($G537=0,$H537=0,$I537=0,$J537=0),"Không đủ ĐKDT",IF(AND(O537=0,P537&gt;=4),"Không đạt",IF(O537="V", "Vắng", IF(O537="DC", "Đình chỉ thi",IF(O537="H", "Vắng có phép","")))))</f>
        <v/>
      </c>
      <c r="T537" s="31" t="str">
        <f t="array" ref="T537">IFERROR(VLOOKUP($C537&amp;$U537,CHOOSE({1,2},Data!$A$2:$A$5146&amp;Data!$B$2:$B$5146,Data!$C$2:$C$5146),2,0),"")</f>
        <v>201A-A3</v>
      </c>
      <c r="U537" s="72" t="s">
        <v>751</v>
      </c>
      <c r="V537" s="3" t="str">
        <f>IFERROR(LEFT($U537,LEN($U537)-3),"")</f>
        <v>ELE1319</v>
      </c>
      <c r="W537" s="3" t="str">
        <f>IFERROR(RIGHT($U537,2),"")</f>
        <v>03</v>
      </c>
      <c r="X537" s="53" t="str">
        <f>IF(S537="Không đủ ĐKDT","Học lại",IF(S537="Đình chỉ thi","Học lại",IF(AND(MID(F537,2,2)&lt;"12",S537="Vắng"),"Thi lại",IF(S537="Vắng có phép", "Thi lại",IF(AND((MID(F537,2,2)&lt;"12"),P537&lt;4.5),"Thi lại",IF(AND((MID(F537,2,2)&lt;"19"),P537&lt;4),"Học lại",IF(AND((MID(F537,2,2)&gt;"18"),P537&lt;4),"Thi lại",IF(AND(MID(F537,2,2)&gt;"18",O537=0),"Thi lại",IF(AND((MID(F537,2,2)&lt;"12"),O537=0),"Thi lại",IF(AND((MID(F537,2,2)&lt;"19"),(MID(F537,2,2)&gt;"11"),O537=0),"Học lại","Đạt"))))))))))</f>
        <v>Đạt</v>
      </c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</row>
    <row r="538" spans="1:39" ht="16.5" customHeight="1">
      <c r="A538" s="1">
        <v>529</v>
      </c>
      <c r="B538" s="21">
        <f>IF(LEN(C538=0),SUBTOTAL(3,$C$10:C538),"")</f>
        <v>529</v>
      </c>
      <c r="C538" s="22" t="s">
        <v>447</v>
      </c>
      <c r="D538" s="23" t="s">
        <v>3863</v>
      </c>
      <c r="E538" s="24" t="s">
        <v>3803</v>
      </c>
      <c r="F538" s="22" t="s">
        <v>3463</v>
      </c>
      <c r="G538" s="25" t="s">
        <v>27</v>
      </c>
      <c r="H538" s="25">
        <v>7.5</v>
      </c>
      <c r="I538" s="25" t="s">
        <v>27</v>
      </c>
      <c r="J538" s="25">
        <v>7.5</v>
      </c>
      <c r="K538" s="32"/>
      <c r="L538" s="32"/>
      <c r="M538" s="32"/>
      <c r="N538" s="90"/>
      <c r="O538" s="51">
        <v>2</v>
      </c>
      <c r="P538" s="27">
        <f>IF(O538="H","I",IF(OR(O538="DC",O538="C",O538="V"),0,ROUND(SUMPRODUCT(G538:O538,$G$9:$O$9)/100,1)))</f>
        <v>3.7</v>
      </c>
      <c r="Q538" s="28" t="str">
        <f>IF(AND($P538&gt;=9,$P538&lt;=10),"A+","")&amp;IF(AND($P538&gt;=8.5,$P538&lt;=8.9),"A","")&amp;IF(AND($P538&gt;=8,$P538&lt;=8.4),"B+","")&amp;IF(AND($P538&gt;=7,$P538&lt;=7.9),"B","")&amp;IF(AND($P538&gt;=6.5,$P538&lt;=6.9),"C+","")&amp;IF(AND($P538&gt;=5.5,$P538&lt;=6.4),"C","")&amp;IF(AND($P538&gt;=5,$P538&lt;=5.4),"D+","")&amp;IF(AND($P538&gt;=4,$P538&lt;=4.9),"D","")&amp;IF(AND($P538&lt;4),"F","")</f>
        <v>F</v>
      </c>
      <c r="R538" s="29" t="str">
        <f>IF($P538&lt;4,"Kém",IF(AND($P538&gt;=4,$P538&lt;=5.4),"Trung bình yếu",IF(AND($P538&gt;=5.5,$P538&lt;=6.9),"Trung bình",IF(AND($P538&gt;=7,$P538&lt;=8.4),"Khá",IF(AND($P538&gt;=8.5,$P538&lt;=10),"Giỏi","")))))</f>
        <v>Kém</v>
      </c>
      <c r="S538" s="30" t="str">
        <f>IF(OR($G538=0,$H538=0,$I538=0,$J538=0),"Không đủ ĐKDT",IF(AND(O538=0,P538&gt;=4),"Không đạt",IF(O538="V", "Vắng", IF(O538="DC", "Đình chỉ thi",IF(O538="H", "Vắng có phép","")))))</f>
        <v/>
      </c>
      <c r="T538" s="31" t="str">
        <f t="array" ref="T538">IFERROR(VLOOKUP($C538&amp;$U538,CHOOSE({1,2},Data!$A$2:$A$5146&amp;Data!$B$2:$B$5146,Data!$C$2:$C$5146),2,0),"")</f>
        <v>201A-A3</v>
      </c>
      <c r="U538" s="72" t="s">
        <v>751</v>
      </c>
      <c r="V538" s="3" t="str">
        <f>IFERROR(LEFT($U538,LEN($U538)-3),"")</f>
        <v>ELE1319</v>
      </c>
      <c r="W538" s="3" t="str">
        <f>IFERROR(RIGHT($U538,2),"")</f>
        <v>03</v>
      </c>
      <c r="X538" s="53" t="str">
        <f>IF(S538="Không đủ ĐKDT","Học lại",IF(S538="Đình chỉ thi","Học lại",IF(AND(MID(F538,2,2)&lt;"12",S538="Vắng"),"Thi lại",IF(S538="Vắng có phép", "Thi lại",IF(AND((MID(F538,2,2)&lt;"12"),P538&lt;4.5),"Thi lại",IF(AND((MID(F538,2,2)&lt;"19"),P538&lt;4),"Học lại",IF(AND((MID(F538,2,2)&gt;"18"),P538&lt;4),"Thi lại",IF(AND(MID(F538,2,2)&gt;"18",O538=0),"Thi lại",IF(AND((MID(F538,2,2)&lt;"12"),O538=0),"Thi lại",IF(AND((MID(F538,2,2)&lt;"19"),(MID(F538,2,2)&gt;"11"),O538=0),"Học lại","Đạt"))))))))))</f>
        <v>Học lại</v>
      </c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</row>
    <row r="539" spans="1:39" ht="16.5" customHeight="1">
      <c r="A539" s="1">
        <v>530</v>
      </c>
      <c r="B539" s="21">
        <f>IF(LEN(C539=0),SUBTOTAL(3,$C$10:C539),"")</f>
        <v>530</v>
      </c>
      <c r="C539" s="22" t="s">
        <v>437</v>
      </c>
      <c r="D539" s="23" t="s">
        <v>3889</v>
      </c>
      <c r="E539" s="24" t="s">
        <v>3702</v>
      </c>
      <c r="F539" s="22" t="s">
        <v>3463</v>
      </c>
      <c r="G539" s="25" t="s">
        <v>27</v>
      </c>
      <c r="H539" s="25">
        <v>9</v>
      </c>
      <c r="I539" s="25" t="s">
        <v>27</v>
      </c>
      <c r="J539" s="25">
        <v>8.5</v>
      </c>
      <c r="K539" s="32"/>
      <c r="L539" s="32"/>
      <c r="M539" s="32"/>
      <c r="N539" s="90"/>
      <c r="O539" s="51">
        <v>9.5</v>
      </c>
      <c r="P539" s="27">
        <f>IF(O539="H","I",IF(OR(O539="DC",O539="C",O539="V"),0,ROUND(SUMPRODUCT(G539:O539,$G$9:$O$9)/100,1)))</f>
        <v>9.3000000000000007</v>
      </c>
      <c r="Q539" s="28" t="str">
        <f>IF(AND($P539&gt;=9,$P539&lt;=10),"A+","")&amp;IF(AND($P539&gt;=8.5,$P539&lt;=8.9),"A","")&amp;IF(AND($P539&gt;=8,$P539&lt;=8.4),"B+","")&amp;IF(AND($P539&gt;=7,$P539&lt;=7.9),"B","")&amp;IF(AND($P539&gt;=6.5,$P539&lt;=6.9),"C+","")&amp;IF(AND($P539&gt;=5.5,$P539&lt;=6.4),"C","")&amp;IF(AND($P539&gt;=5,$P539&lt;=5.4),"D+","")&amp;IF(AND($P539&gt;=4,$P539&lt;=4.9),"D","")&amp;IF(AND($P539&lt;4),"F","")</f>
        <v>A+</v>
      </c>
      <c r="R539" s="29" t="str">
        <f>IF($P539&lt;4,"Kém",IF(AND($P539&gt;=4,$P539&lt;=5.4),"Trung bình yếu",IF(AND($P539&gt;=5.5,$P539&lt;=6.9),"Trung bình",IF(AND($P539&gt;=7,$P539&lt;=8.4),"Khá",IF(AND($P539&gt;=8.5,$P539&lt;=10),"Giỏi","")))))</f>
        <v>Giỏi</v>
      </c>
      <c r="S539" s="30" t="str">
        <f>IF(OR($G539=0,$H539=0,$I539=0,$J539=0),"Không đủ ĐKDT",IF(AND(O539=0,P539&gt;=4),"Không đạt",IF(O539="V", "Vắng", IF(O539="DC", "Đình chỉ thi",IF(O539="H", "Vắng có phép","")))))</f>
        <v/>
      </c>
      <c r="T539" s="31" t="str">
        <f t="array" ref="T539">IFERROR(VLOOKUP($C539&amp;$U539,CHOOSE({1,2},Data!$A$2:$A$5146&amp;Data!$B$2:$B$5146,Data!$C$2:$C$5146),2,0),"")</f>
        <v>201A-A3</v>
      </c>
      <c r="U539" s="72" t="s">
        <v>751</v>
      </c>
      <c r="V539" s="3" t="str">
        <f>IFERROR(LEFT($U539,LEN($U539)-3),"")</f>
        <v>ELE1319</v>
      </c>
      <c r="W539" s="3" t="str">
        <f>IFERROR(RIGHT($U539,2),"")</f>
        <v>03</v>
      </c>
      <c r="X539" s="53" t="str">
        <f>IF(S539="Không đủ ĐKDT","Học lại",IF(S539="Đình chỉ thi","Học lại",IF(AND(MID(F539,2,2)&lt;"12",S539="Vắng"),"Thi lại",IF(S539="Vắng có phép", "Thi lại",IF(AND((MID(F539,2,2)&lt;"12"),P539&lt;4.5),"Thi lại",IF(AND((MID(F539,2,2)&lt;"19"),P539&lt;4),"Học lại",IF(AND((MID(F539,2,2)&gt;"18"),P539&lt;4),"Thi lại",IF(AND(MID(F539,2,2)&gt;"18",O539=0),"Thi lại",IF(AND((MID(F539,2,2)&lt;"12"),O539=0),"Thi lại",IF(AND((MID(F539,2,2)&lt;"19"),(MID(F539,2,2)&gt;"11"),O539=0),"Học lại","Đạt"))))))))))</f>
        <v>Đạt</v>
      </c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</row>
    <row r="540" spans="1:39" ht="16.5" customHeight="1">
      <c r="A540" s="1">
        <v>531</v>
      </c>
      <c r="B540" s="21">
        <f>IF(LEN(C540=0),SUBTOTAL(3,$C$10:C540),"")</f>
        <v>531</v>
      </c>
      <c r="C540" s="22" t="s">
        <v>473</v>
      </c>
      <c r="D540" s="23" t="s">
        <v>3890</v>
      </c>
      <c r="E540" s="24" t="s">
        <v>3453</v>
      </c>
      <c r="F540" s="22" t="s">
        <v>3398</v>
      </c>
      <c r="G540" s="25" t="s">
        <v>27</v>
      </c>
      <c r="H540" s="25">
        <v>8.5</v>
      </c>
      <c r="I540" s="25" t="s">
        <v>27</v>
      </c>
      <c r="J540" s="25">
        <v>7</v>
      </c>
      <c r="K540" s="32"/>
      <c r="L540" s="32"/>
      <c r="M540" s="32"/>
      <c r="N540" s="90"/>
      <c r="O540" s="51">
        <v>2</v>
      </c>
      <c r="P540" s="27">
        <f>IF(O540="H","I",IF(OR(O540="DC",O540="C",O540="V"),0,ROUND(SUMPRODUCT(G540:O540,$G$9:$O$9)/100,1)))</f>
        <v>3.8</v>
      </c>
      <c r="Q540" s="28" t="str">
        <f>IF(AND($P540&gt;=9,$P540&lt;=10),"A+","")&amp;IF(AND($P540&gt;=8.5,$P540&lt;=8.9),"A","")&amp;IF(AND($P540&gt;=8,$P540&lt;=8.4),"B+","")&amp;IF(AND($P540&gt;=7,$P540&lt;=7.9),"B","")&amp;IF(AND($P540&gt;=6.5,$P540&lt;=6.9),"C+","")&amp;IF(AND($P540&gt;=5.5,$P540&lt;=6.4),"C","")&amp;IF(AND($P540&gt;=5,$P540&lt;=5.4),"D+","")&amp;IF(AND($P540&gt;=4,$P540&lt;=4.9),"D","")&amp;IF(AND($P540&lt;4),"F","")</f>
        <v>F</v>
      </c>
      <c r="R540" s="29" t="str">
        <f>IF($P540&lt;4,"Kém",IF(AND($P540&gt;=4,$P540&lt;=5.4),"Trung bình yếu",IF(AND($P540&gt;=5.5,$P540&lt;=6.9),"Trung bình",IF(AND($P540&gt;=7,$P540&lt;=8.4),"Khá",IF(AND($P540&gt;=8.5,$P540&lt;=10),"Giỏi","")))))</f>
        <v>Kém</v>
      </c>
      <c r="S540" s="30" t="str">
        <f>IF(OR($G540=0,$H540=0,$I540=0,$J540=0),"Không đủ ĐKDT",IF(AND(O540=0,P540&gt;=4),"Không đạt",IF(O540="V", "Vắng", IF(O540="DC", "Đình chỉ thi",IF(O540="H", "Vắng có phép","")))))</f>
        <v/>
      </c>
      <c r="T540" s="31" t="str">
        <f t="array" ref="T540">IFERROR(VLOOKUP($C540&amp;$U540,CHOOSE({1,2},Data!$A$2:$A$5146&amp;Data!$B$2:$B$5146,Data!$C$2:$C$5146),2,0),"")</f>
        <v>201A-A3</v>
      </c>
      <c r="U540" s="72" t="s">
        <v>751</v>
      </c>
      <c r="V540" s="3" t="str">
        <f>IFERROR(LEFT($U540,LEN($U540)-3),"")</f>
        <v>ELE1319</v>
      </c>
      <c r="W540" s="3" t="str">
        <f>IFERROR(RIGHT($U540,2),"")</f>
        <v>03</v>
      </c>
      <c r="X540" s="53" t="str">
        <f>IF(S540="Không đủ ĐKDT","Học lại",IF(S540="Đình chỉ thi","Học lại",IF(AND(MID(F540,2,2)&lt;"12",S540="Vắng"),"Thi lại",IF(S540="Vắng có phép", "Thi lại",IF(AND((MID(F540,2,2)&lt;"12"),P540&lt;4.5),"Thi lại",IF(AND((MID(F540,2,2)&lt;"19"),P540&lt;4),"Học lại",IF(AND((MID(F540,2,2)&gt;"18"),P540&lt;4),"Thi lại",IF(AND(MID(F540,2,2)&gt;"18",O540=0),"Thi lại",IF(AND((MID(F540,2,2)&lt;"12"),O540=0),"Thi lại",IF(AND((MID(F540,2,2)&lt;"19"),(MID(F540,2,2)&gt;"11"),O540=0),"Học lại","Đạt"))))))))))</f>
        <v>Học lại</v>
      </c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</row>
    <row r="541" spans="1:39" ht="16.5" customHeight="1">
      <c r="A541" s="1">
        <v>532</v>
      </c>
      <c r="B541" s="21">
        <f>IF(LEN(C541=0),SUBTOTAL(3,$C$10:C541),"")</f>
        <v>532</v>
      </c>
      <c r="C541" s="22" t="s">
        <v>462</v>
      </c>
      <c r="D541" s="23" t="s">
        <v>3758</v>
      </c>
      <c r="E541" s="24" t="s">
        <v>3852</v>
      </c>
      <c r="F541" s="22" t="s">
        <v>3463</v>
      </c>
      <c r="G541" s="25" t="s">
        <v>27</v>
      </c>
      <c r="H541" s="25">
        <v>9</v>
      </c>
      <c r="I541" s="25" t="s">
        <v>27</v>
      </c>
      <c r="J541" s="25">
        <v>6.5</v>
      </c>
      <c r="K541" s="32"/>
      <c r="L541" s="32"/>
      <c r="M541" s="32"/>
      <c r="N541" s="90"/>
      <c r="O541" s="51">
        <v>6</v>
      </c>
      <c r="P541" s="27">
        <f>IF(O541="H","I",IF(OR(O541="DC",O541="C",O541="V"),0,ROUND(SUMPRODUCT(G541:O541,$G$9:$O$9)/100,1)))</f>
        <v>6.7</v>
      </c>
      <c r="Q541" s="28" t="str">
        <f>IF(AND($P541&gt;=9,$P541&lt;=10),"A+","")&amp;IF(AND($P541&gt;=8.5,$P541&lt;=8.9),"A","")&amp;IF(AND($P541&gt;=8,$P541&lt;=8.4),"B+","")&amp;IF(AND($P541&gt;=7,$P541&lt;=7.9),"B","")&amp;IF(AND($P541&gt;=6.5,$P541&lt;=6.9),"C+","")&amp;IF(AND($P541&gt;=5.5,$P541&lt;=6.4),"C","")&amp;IF(AND($P541&gt;=5,$P541&lt;=5.4),"D+","")&amp;IF(AND($P541&gt;=4,$P541&lt;=4.9),"D","")&amp;IF(AND($P541&lt;4),"F","")</f>
        <v>C+</v>
      </c>
      <c r="R541" s="29" t="str">
        <f>IF($P541&lt;4,"Kém",IF(AND($P541&gt;=4,$P541&lt;=5.4),"Trung bình yếu",IF(AND($P541&gt;=5.5,$P541&lt;=6.9),"Trung bình",IF(AND($P541&gt;=7,$P541&lt;=8.4),"Khá",IF(AND($P541&gt;=8.5,$P541&lt;=10),"Giỏi","")))))</f>
        <v>Trung bình</v>
      </c>
      <c r="S541" s="30" t="str">
        <f>IF(OR($G541=0,$H541=0,$I541=0,$J541=0),"Không đủ ĐKDT",IF(AND(O541=0,P541&gt;=4),"Không đạt",IF(O541="V", "Vắng", IF(O541="DC", "Đình chỉ thi",IF(O541="H", "Vắng có phép","")))))</f>
        <v/>
      </c>
      <c r="T541" s="31" t="str">
        <f t="array" ref="T541">IFERROR(VLOOKUP($C541&amp;$U541,CHOOSE({1,2},Data!$A$2:$A$5146&amp;Data!$B$2:$B$5146,Data!$C$2:$C$5146),2,0),"")</f>
        <v>201A-A3</v>
      </c>
      <c r="U541" s="72" t="s">
        <v>751</v>
      </c>
      <c r="V541" s="3" t="str">
        <f>IFERROR(LEFT($U541,LEN($U541)-3),"")</f>
        <v>ELE1319</v>
      </c>
      <c r="W541" s="3" t="str">
        <f>IFERROR(RIGHT($U541,2),"")</f>
        <v>03</v>
      </c>
      <c r="X541" s="53" t="str">
        <f>IF(S541="Không đủ ĐKDT","Học lại",IF(S541="Đình chỉ thi","Học lại",IF(AND(MID(F541,2,2)&lt;"12",S541="Vắng"),"Thi lại",IF(S541="Vắng có phép", "Thi lại",IF(AND((MID(F541,2,2)&lt;"12"),P541&lt;4.5),"Thi lại",IF(AND((MID(F541,2,2)&lt;"19"),P541&lt;4),"Học lại",IF(AND((MID(F541,2,2)&gt;"18"),P541&lt;4),"Thi lại",IF(AND(MID(F541,2,2)&gt;"18",O541=0),"Thi lại",IF(AND((MID(F541,2,2)&lt;"12"),O541=0),"Thi lại",IF(AND((MID(F541,2,2)&lt;"19"),(MID(F541,2,2)&gt;"11"),O541=0),"Học lại","Đạt"))))))))))</f>
        <v>Đạt</v>
      </c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</row>
    <row r="542" spans="1:39" ht="16.5" customHeight="1">
      <c r="A542" s="1">
        <v>533</v>
      </c>
      <c r="B542" s="21">
        <f>IF(LEN(C542=0),SUBTOTAL(3,$C$10:C542),"")</f>
        <v>533</v>
      </c>
      <c r="C542" s="22" t="s">
        <v>480</v>
      </c>
      <c r="D542" s="23" t="s">
        <v>3490</v>
      </c>
      <c r="E542" s="24" t="s">
        <v>3549</v>
      </c>
      <c r="F542" s="22" t="s">
        <v>3455</v>
      </c>
      <c r="G542" s="25" t="s">
        <v>27</v>
      </c>
      <c r="H542" s="25">
        <v>8</v>
      </c>
      <c r="I542" s="25" t="s">
        <v>27</v>
      </c>
      <c r="J542" s="25">
        <v>5</v>
      </c>
      <c r="K542" s="32"/>
      <c r="L542" s="32"/>
      <c r="M542" s="32"/>
      <c r="N542" s="90"/>
      <c r="O542" s="51">
        <v>2</v>
      </c>
      <c r="P542" s="27">
        <f>IF(O542="H","I",IF(OR(O542="DC",O542="C",O542="V"),0,ROUND(SUMPRODUCT(G542:O542,$G$9:$O$9)/100,1)))</f>
        <v>3.5</v>
      </c>
      <c r="Q542" s="28" t="str">
        <f>IF(AND($P542&gt;=9,$P542&lt;=10),"A+","")&amp;IF(AND($P542&gt;=8.5,$P542&lt;=8.9),"A","")&amp;IF(AND($P542&gt;=8,$P542&lt;=8.4),"B+","")&amp;IF(AND($P542&gt;=7,$P542&lt;=7.9),"B","")&amp;IF(AND($P542&gt;=6.5,$P542&lt;=6.9),"C+","")&amp;IF(AND($P542&gt;=5.5,$P542&lt;=6.4),"C","")&amp;IF(AND($P542&gt;=5,$P542&lt;=5.4),"D+","")&amp;IF(AND($P542&gt;=4,$P542&lt;=4.9),"D","")&amp;IF(AND($P542&lt;4),"F","")</f>
        <v>F</v>
      </c>
      <c r="R542" s="29" t="str">
        <f>IF($P542&lt;4,"Kém",IF(AND($P542&gt;=4,$P542&lt;=5.4),"Trung bình yếu",IF(AND($P542&gt;=5.5,$P542&lt;=6.9),"Trung bình",IF(AND($P542&gt;=7,$P542&lt;=8.4),"Khá",IF(AND($P542&gt;=8.5,$P542&lt;=10),"Giỏi","")))))</f>
        <v>Kém</v>
      </c>
      <c r="S542" s="30" t="str">
        <f>IF(OR($G542=0,$H542=0,$I542=0,$J542=0),"Không đủ ĐKDT",IF(AND(O542=0,P542&gt;=4),"Không đạt",IF(O542="V", "Vắng", IF(O542="DC", "Đình chỉ thi",IF(O542="H", "Vắng có phép","")))))</f>
        <v/>
      </c>
      <c r="T542" s="31" t="str">
        <f t="array" ref="T542">IFERROR(VLOOKUP($C542&amp;$U542,CHOOSE({1,2},Data!$A$2:$A$5146&amp;Data!$B$2:$B$5146,Data!$C$2:$C$5146),2,0),"")</f>
        <v>201A-A3</v>
      </c>
      <c r="U542" s="72" t="s">
        <v>751</v>
      </c>
      <c r="V542" s="3" t="str">
        <f>IFERROR(LEFT($U542,LEN($U542)-3),"")</f>
        <v>ELE1319</v>
      </c>
      <c r="W542" s="3" t="str">
        <f>IFERROR(RIGHT($U542,2),"")</f>
        <v>03</v>
      </c>
      <c r="X542" s="53" t="str">
        <f>IF(S542="Không đủ ĐKDT","Học lại",IF(S542="Đình chỉ thi","Học lại",IF(AND(MID(F542,2,2)&lt;"12",S542="Vắng"),"Thi lại",IF(S542="Vắng có phép", "Thi lại",IF(AND((MID(F542,2,2)&lt;"12"),P542&lt;4.5),"Thi lại",IF(AND((MID(F542,2,2)&lt;"19"),P542&lt;4),"Học lại",IF(AND((MID(F542,2,2)&gt;"18"),P542&lt;4),"Thi lại",IF(AND(MID(F542,2,2)&gt;"18",O542=0),"Thi lại",IF(AND((MID(F542,2,2)&lt;"12"),O542=0),"Thi lại",IF(AND((MID(F542,2,2)&lt;"19"),(MID(F542,2,2)&gt;"11"),O542=0),"Học lại","Đạt"))))))))))</f>
        <v>Học lại</v>
      </c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</row>
    <row r="543" spans="1:39" ht="16.5" customHeight="1">
      <c r="A543" s="1">
        <v>534</v>
      </c>
      <c r="B543" s="21">
        <f>IF(LEN(C543=0),SUBTOTAL(3,$C$10:C543),"")</f>
        <v>534</v>
      </c>
      <c r="C543" s="22" t="s">
        <v>2107</v>
      </c>
      <c r="D543" s="23" t="s">
        <v>3498</v>
      </c>
      <c r="E543" s="24" t="s">
        <v>3457</v>
      </c>
      <c r="F543" s="22" t="s">
        <v>3455</v>
      </c>
      <c r="G543" s="25" t="s">
        <v>27</v>
      </c>
      <c r="H543" s="25">
        <v>8.5</v>
      </c>
      <c r="I543" s="25" t="s">
        <v>27</v>
      </c>
      <c r="J543" s="25">
        <v>7</v>
      </c>
      <c r="K543" s="32"/>
      <c r="L543" s="32"/>
      <c r="M543" s="32"/>
      <c r="N543" s="90"/>
      <c r="O543" s="51">
        <v>6</v>
      </c>
      <c r="P543" s="27">
        <f>IF(O543="H","I",IF(OR(O543="DC",O543="C",O543="V"),0,ROUND(SUMPRODUCT(G543:O543,$G$9:$O$9)/100,1)))</f>
        <v>6.6</v>
      </c>
      <c r="Q543" s="28" t="str">
        <f>IF(AND($P543&gt;=9,$P543&lt;=10),"A+","")&amp;IF(AND($P543&gt;=8.5,$P543&lt;=8.9),"A","")&amp;IF(AND($P543&gt;=8,$P543&lt;=8.4),"B+","")&amp;IF(AND($P543&gt;=7,$P543&lt;=7.9),"B","")&amp;IF(AND($P543&gt;=6.5,$P543&lt;=6.9),"C+","")&amp;IF(AND($P543&gt;=5.5,$P543&lt;=6.4),"C","")&amp;IF(AND($P543&gt;=5,$P543&lt;=5.4),"D+","")&amp;IF(AND($P543&gt;=4,$P543&lt;=4.9),"D","")&amp;IF(AND($P543&lt;4),"F","")</f>
        <v>C+</v>
      </c>
      <c r="R543" s="29" t="str">
        <f>IF($P543&lt;4,"Kém",IF(AND($P543&gt;=4,$P543&lt;=5.4),"Trung bình yếu",IF(AND($P543&gt;=5.5,$P543&lt;=6.9),"Trung bình",IF(AND($P543&gt;=7,$P543&lt;=8.4),"Khá",IF(AND($P543&gt;=8.5,$P543&lt;=10),"Giỏi","")))))</f>
        <v>Trung bình</v>
      </c>
      <c r="S543" s="30" t="str">
        <f>IF(OR($G543=0,$H543=0,$I543=0,$J543=0),"Không đủ ĐKDT",IF(AND(O543=0,P543&gt;=4),"Không đạt",IF(O543="V", "Vắng", IF(O543="DC", "Đình chỉ thi",IF(O543="H", "Vắng có phép","")))))</f>
        <v/>
      </c>
      <c r="T543" s="31" t="str">
        <f t="array" ref="T543">IFERROR(VLOOKUP($C543&amp;$U543,CHOOSE({1,2},Data!$A$2:$A$5146&amp;Data!$B$2:$B$5146,Data!$C$2:$C$5146),2,0),"")</f>
        <v>201A-A3</v>
      </c>
      <c r="U543" s="72" t="s">
        <v>751</v>
      </c>
      <c r="V543" s="3" t="str">
        <f>IFERROR(LEFT($U543,LEN($U543)-3),"")</f>
        <v>ELE1319</v>
      </c>
      <c r="W543" s="3" t="str">
        <f>IFERROR(RIGHT($U543,2),"")</f>
        <v>03</v>
      </c>
      <c r="X543" s="53" t="str">
        <f>IF(S543="Không đủ ĐKDT","Học lại",IF(S543="Đình chỉ thi","Học lại",IF(AND(MID(F543,2,2)&lt;"12",S543="Vắng"),"Thi lại",IF(S543="Vắng có phép", "Thi lại",IF(AND((MID(F543,2,2)&lt;"12"),P543&lt;4.5),"Thi lại",IF(AND((MID(F543,2,2)&lt;"19"),P543&lt;4),"Học lại",IF(AND((MID(F543,2,2)&gt;"18"),P543&lt;4),"Thi lại",IF(AND(MID(F543,2,2)&gt;"18",O543=0),"Thi lại",IF(AND((MID(F543,2,2)&lt;"12"),O543=0),"Thi lại",IF(AND((MID(F543,2,2)&lt;"19"),(MID(F543,2,2)&gt;"11"),O543=0),"Học lại","Đạt"))))))))))</f>
        <v>Đạt</v>
      </c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</row>
    <row r="544" spans="1:39" ht="16.5" customHeight="1">
      <c r="A544" s="1">
        <v>535</v>
      </c>
      <c r="B544" s="21">
        <f>IF(LEN(C544=0),SUBTOTAL(3,$C$10:C544),"")</f>
        <v>535</v>
      </c>
      <c r="C544" s="22" t="s">
        <v>265</v>
      </c>
      <c r="D544" s="23" t="s">
        <v>3862</v>
      </c>
      <c r="E544" s="24" t="s">
        <v>3457</v>
      </c>
      <c r="F544" s="22" t="s">
        <v>3370</v>
      </c>
      <c r="G544" s="25" t="s">
        <v>27</v>
      </c>
      <c r="H544" s="25">
        <v>8.5</v>
      </c>
      <c r="I544" s="25" t="s">
        <v>27</v>
      </c>
      <c r="J544" s="25">
        <v>8</v>
      </c>
      <c r="K544" s="32"/>
      <c r="L544" s="32"/>
      <c r="M544" s="32"/>
      <c r="N544" s="90"/>
      <c r="O544" s="51" t="s">
        <v>4017</v>
      </c>
      <c r="P544" s="27">
        <f>IF(O544="H","I",IF(OR(O544="DC",O544="C",O544="V"),0,ROUND(SUMPRODUCT(G544:O544,$G$9:$O$9)/100,1)))</f>
        <v>0</v>
      </c>
      <c r="Q544" s="28" t="str">
        <f>IF(AND($P544&gt;=9,$P544&lt;=10),"A+","")&amp;IF(AND($P544&gt;=8.5,$P544&lt;=8.9),"A","")&amp;IF(AND($P544&gt;=8,$P544&lt;=8.4),"B+","")&amp;IF(AND($P544&gt;=7,$P544&lt;=7.9),"B","")&amp;IF(AND($P544&gt;=6.5,$P544&lt;=6.9),"C+","")&amp;IF(AND($P544&gt;=5.5,$P544&lt;=6.4),"C","")&amp;IF(AND($P544&gt;=5,$P544&lt;=5.4),"D+","")&amp;IF(AND($P544&gt;=4,$P544&lt;=4.9),"D","")&amp;IF(AND($P544&lt;4),"F","")</f>
        <v>F</v>
      </c>
      <c r="R544" s="29" t="str">
        <f>IF($P544&lt;4,"Kém",IF(AND($P544&gt;=4,$P544&lt;=5.4),"Trung bình yếu",IF(AND($P544&gt;=5.5,$P544&lt;=6.9),"Trung bình",IF(AND($P544&gt;=7,$P544&lt;=8.4),"Khá",IF(AND($P544&gt;=8.5,$P544&lt;=10),"Giỏi","")))))</f>
        <v>Kém</v>
      </c>
      <c r="S544" s="30" t="str">
        <f>IF(OR($G544=0,$H544=0,$I544=0,$J544=0),"Không đủ ĐKDT",IF(AND(O544=0,P544&gt;=4),"Không đạt",IF(O544="V", "Vắng", IF(O544="DC", "Đình chỉ thi",IF(O544="H", "Vắng có phép","")))))</f>
        <v>Vắng</v>
      </c>
      <c r="T544" s="31" t="str">
        <f t="array" ref="T544">IFERROR(VLOOKUP($C544&amp;$U544,CHOOSE({1,2},Data!$A$2:$A$5146&amp;Data!$B$2:$B$5146,Data!$C$2:$C$5146),2,0),"")</f>
        <v>201A-A3</v>
      </c>
      <c r="U544" s="72" t="s">
        <v>751</v>
      </c>
      <c r="V544" s="3" t="str">
        <f>IFERROR(LEFT($U544,LEN($U544)-3),"")</f>
        <v>ELE1319</v>
      </c>
      <c r="W544" s="3" t="str">
        <f>IFERROR(RIGHT($U544,2),"")</f>
        <v>03</v>
      </c>
      <c r="X544" s="53" t="str">
        <f>IF(S544="Không đủ ĐKDT","Học lại",IF(S544="Đình chỉ thi","Học lại",IF(AND(MID(F544,2,2)&lt;"12",S544="Vắng"),"Thi lại",IF(S544="Vắng có phép", "Thi lại",IF(AND((MID(F544,2,2)&lt;"12"),P544&lt;4.5),"Thi lại",IF(AND((MID(F544,2,2)&lt;"19"),P544&lt;4),"Học lại",IF(AND((MID(F544,2,2)&gt;"18"),P544&lt;4),"Thi lại",IF(AND(MID(F544,2,2)&gt;"18",O544=0),"Thi lại",IF(AND((MID(F544,2,2)&lt;"12"),O544=0),"Thi lại",IF(AND((MID(F544,2,2)&lt;"19"),(MID(F544,2,2)&gt;"11"),O544=0),"Học lại","Đạt"))))))))))</f>
        <v>Học lại</v>
      </c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</row>
    <row r="545" spans="1:39" ht="16.5" customHeight="1">
      <c r="A545" s="1">
        <v>536</v>
      </c>
      <c r="B545" s="21">
        <f>IF(LEN(C545=0),SUBTOTAL(3,$C$10:C545),"")</f>
        <v>536</v>
      </c>
      <c r="C545" s="22" t="s">
        <v>2665</v>
      </c>
      <c r="D545" s="23" t="s">
        <v>3891</v>
      </c>
      <c r="E545" s="24" t="s">
        <v>3892</v>
      </c>
      <c r="F545" s="22" t="s">
        <v>3368</v>
      </c>
      <c r="G545" s="25" t="s">
        <v>27</v>
      </c>
      <c r="H545" s="25">
        <v>5</v>
      </c>
      <c r="I545" s="25" t="s">
        <v>27</v>
      </c>
      <c r="J545" s="25">
        <v>6.5</v>
      </c>
      <c r="K545" s="32"/>
      <c r="L545" s="32"/>
      <c r="M545" s="32"/>
      <c r="N545" s="90"/>
      <c r="O545" s="51">
        <v>7</v>
      </c>
      <c r="P545" s="27">
        <f>IF(O545="H","I",IF(OR(O545="DC",O545="C",O545="V"),0,ROUND(SUMPRODUCT(G545:O545,$G$9:$O$9)/100,1)))</f>
        <v>6.6</v>
      </c>
      <c r="Q545" s="28" t="str">
        <f>IF(AND($P545&gt;=9,$P545&lt;=10),"A+","")&amp;IF(AND($P545&gt;=8.5,$P545&lt;=8.9),"A","")&amp;IF(AND($P545&gt;=8,$P545&lt;=8.4),"B+","")&amp;IF(AND($P545&gt;=7,$P545&lt;=7.9),"B","")&amp;IF(AND($P545&gt;=6.5,$P545&lt;=6.9),"C+","")&amp;IF(AND($P545&gt;=5.5,$P545&lt;=6.4),"C","")&amp;IF(AND($P545&gt;=5,$P545&lt;=5.4),"D+","")&amp;IF(AND($P545&gt;=4,$P545&lt;=4.9),"D","")&amp;IF(AND($P545&lt;4),"F","")</f>
        <v>C+</v>
      </c>
      <c r="R545" s="29" t="str">
        <f>IF($P545&lt;4,"Kém",IF(AND($P545&gt;=4,$P545&lt;=5.4),"Trung bình yếu",IF(AND($P545&gt;=5.5,$P545&lt;=6.9),"Trung bình",IF(AND($P545&gt;=7,$P545&lt;=8.4),"Khá",IF(AND($P545&gt;=8.5,$P545&lt;=10),"Giỏi","")))))</f>
        <v>Trung bình</v>
      </c>
      <c r="S545" s="30" t="str">
        <f>IF(OR($G545=0,$H545=0,$I545=0,$J545=0),"Không đủ ĐKDT",IF(AND(O545=0,P545&gt;=4),"Không đạt",IF(O545="V", "Vắng", IF(O545="DC", "Đình chỉ thi",IF(O545="H", "Vắng có phép","")))))</f>
        <v/>
      </c>
      <c r="T545" s="31" t="str">
        <f t="array" ref="T545">IFERROR(VLOOKUP($C545&amp;$U545,CHOOSE({1,2},Data!$A$2:$A$5146&amp;Data!$B$2:$B$5146,Data!$C$2:$C$5146),2,0),"")</f>
        <v>201A-A3</v>
      </c>
      <c r="U545" s="72" t="s">
        <v>751</v>
      </c>
      <c r="V545" s="3" t="str">
        <f>IFERROR(LEFT($U545,LEN($U545)-3),"")</f>
        <v>ELE1319</v>
      </c>
      <c r="W545" s="3" t="str">
        <f>IFERROR(RIGHT($U545,2),"")</f>
        <v>03</v>
      </c>
      <c r="X545" s="53" t="str">
        <f>IF(S545="Không đủ ĐKDT","Học lại",IF(S545="Đình chỉ thi","Học lại",IF(AND(MID(F545,2,2)&lt;"12",S545="Vắng"),"Thi lại",IF(S545="Vắng có phép", "Thi lại",IF(AND((MID(F545,2,2)&lt;"12"),P545&lt;4.5),"Thi lại",IF(AND((MID(F545,2,2)&lt;"19"),P545&lt;4),"Học lại",IF(AND((MID(F545,2,2)&gt;"18"),P545&lt;4),"Thi lại",IF(AND(MID(F545,2,2)&gt;"18",O545=0),"Thi lại",IF(AND((MID(F545,2,2)&lt;"12"),O545=0),"Thi lại",IF(AND((MID(F545,2,2)&lt;"19"),(MID(F545,2,2)&gt;"11"),O545=0),"Học lại","Đạt"))))))))))</f>
        <v>Đạt</v>
      </c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</row>
    <row r="546" spans="1:39" ht="16.5" customHeight="1">
      <c r="A546" s="1">
        <v>537</v>
      </c>
      <c r="B546" s="21">
        <f>IF(LEN(C546=0),SUBTOTAL(3,$C$10:C546),"")</f>
        <v>537</v>
      </c>
      <c r="C546" s="22" t="s">
        <v>388</v>
      </c>
      <c r="D546" s="23" t="s">
        <v>3468</v>
      </c>
      <c r="E546" s="24" t="s">
        <v>3637</v>
      </c>
      <c r="F546" s="22" t="s">
        <v>3463</v>
      </c>
      <c r="G546" s="25" t="s">
        <v>27</v>
      </c>
      <c r="H546" s="25">
        <v>8</v>
      </c>
      <c r="I546" s="25" t="s">
        <v>27</v>
      </c>
      <c r="J546" s="25">
        <v>5</v>
      </c>
      <c r="K546" s="32"/>
      <c r="L546" s="32"/>
      <c r="M546" s="32"/>
      <c r="N546" s="90"/>
      <c r="O546" s="51">
        <v>5</v>
      </c>
      <c r="P546" s="27">
        <f>IF(O546="H","I",IF(OR(O546="DC",O546="C",O546="V"),0,ROUND(SUMPRODUCT(G546:O546,$G$9:$O$9)/100,1)))</f>
        <v>5.6</v>
      </c>
      <c r="Q546" s="28" t="str">
        <f>IF(AND($P546&gt;=9,$P546&lt;=10),"A+","")&amp;IF(AND($P546&gt;=8.5,$P546&lt;=8.9),"A","")&amp;IF(AND($P546&gt;=8,$P546&lt;=8.4),"B+","")&amp;IF(AND($P546&gt;=7,$P546&lt;=7.9),"B","")&amp;IF(AND($P546&gt;=6.5,$P546&lt;=6.9),"C+","")&amp;IF(AND($P546&gt;=5.5,$P546&lt;=6.4),"C","")&amp;IF(AND($P546&gt;=5,$P546&lt;=5.4),"D+","")&amp;IF(AND($P546&gt;=4,$P546&lt;=4.9),"D","")&amp;IF(AND($P546&lt;4),"F","")</f>
        <v>C</v>
      </c>
      <c r="R546" s="29" t="str">
        <f>IF($P546&lt;4,"Kém",IF(AND($P546&gt;=4,$P546&lt;=5.4),"Trung bình yếu",IF(AND($P546&gt;=5.5,$P546&lt;=6.9),"Trung bình",IF(AND($P546&gt;=7,$P546&lt;=8.4),"Khá",IF(AND($P546&gt;=8.5,$P546&lt;=10),"Giỏi","")))))</f>
        <v>Trung bình</v>
      </c>
      <c r="S546" s="30" t="str">
        <f>IF(OR($G546=0,$H546=0,$I546=0,$J546=0),"Không đủ ĐKDT",IF(AND(O546=0,P546&gt;=4),"Không đạt",IF(O546="V", "Vắng", IF(O546="DC", "Đình chỉ thi",IF(O546="H", "Vắng có phép","")))))</f>
        <v/>
      </c>
      <c r="T546" s="31" t="str">
        <f t="array" ref="T546">IFERROR(VLOOKUP($C546&amp;$U546,CHOOSE({1,2},Data!$A$2:$A$5146&amp;Data!$B$2:$B$5146,Data!$C$2:$C$5146),2,0),"")</f>
        <v>201A-A3</v>
      </c>
      <c r="U546" s="72" t="s">
        <v>751</v>
      </c>
      <c r="V546" s="3" t="str">
        <f>IFERROR(LEFT($U546,LEN($U546)-3),"")</f>
        <v>ELE1319</v>
      </c>
      <c r="W546" s="3" t="str">
        <f>IFERROR(RIGHT($U546,2),"")</f>
        <v>03</v>
      </c>
      <c r="X546" s="53" t="str">
        <f>IF(S546="Không đủ ĐKDT","Học lại",IF(S546="Đình chỉ thi","Học lại",IF(AND(MID(F546,2,2)&lt;"12",S546="Vắng"),"Thi lại",IF(S546="Vắng có phép", "Thi lại",IF(AND((MID(F546,2,2)&lt;"12"),P546&lt;4.5),"Thi lại",IF(AND((MID(F546,2,2)&lt;"19"),P546&lt;4),"Học lại",IF(AND((MID(F546,2,2)&gt;"18"),P546&lt;4),"Thi lại",IF(AND(MID(F546,2,2)&gt;"18",O546=0),"Thi lại",IF(AND((MID(F546,2,2)&lt;"12"),O546=0),"Thi lại",IF(AND((MID(F546,2,2)&lt;"19"),(MID(F546,2,2)&gt;"11"),O546=0),"Học lại","Đạt"))))))))))</f>
        <v>Đạt</v>
      </c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</row>
    <row r="547" spans="1:39" ht="16.5" customHeight="1">
      <c r="A547" s="1">
        <v>538</v>
      </c>
      <c r="B547" s="21">
        <f>IF(LEN(C547=0),SUBTOTAL(3,$C$10:C547),"")</f>
        <v>538</v>
      </c>
      <c r="C547" s="22" t="s">
        <v>2207</v>
      </c>
      <c r="D547" s="23" t="s">
        <v>3893</v>
      </c>
      <c r="E547" s="24" t="s">
        <v>3556</v>
      </c>
      <c r="F547" s="22" t="s">
        <v>3368</v>
      </c>
      <c r="G547" s="25" t="s">
        <v>27</v>
      </c>
      <c r="H547" s="25">
        <v>5</v>
      </c>
      <c r="I547" s="25" t="s">
        <v>27</v>
      </c>
      <c r="J547" s="25">
        <v>8</v>
      </c>
      <c r="K547" s="32"/>
      <c r="L547" s="32"/>
      <c r="M547" s="32"/>
      <c r="N547" s="90"/>
      <c r="O547" s="51">
        <v>3.5</v>
      </c>
      <c r="P547" s="27">
        <f>IF(O547="H","I",IF(OR(O547="DC",O547="C",O547="V"),0,ROUND(SUMPRODUCT(G547:O547,$G$9:$O$9)/100,1)))</f>
        <v>4.3</v>
      </c>
      <c r="Q547" s="28" t="str">
        <f>IF(AND($P547&gt;=9,$P547&lt;=10),"A+","")&amp;IF(AND($P547&gt;=8.5,$P547&lt;=8.9),"A","")&amp;IF(AND($P547&gt;=8,$P547&lt;=8.4),"B+","")&amp;IF(AND($P547&gt;=7,$P547&lt;=7.9),"B","")&amp;IF(AND($P547&gt;=6.5,$P547&lt;=6.9),"C+","")&amp;IF(AND($P547&gt;=5.5,$P547&lt;=6.4),"C","")&amp;IF(AND($P547&gt;=5,$P547&lt;=5.4),"D+","")&amp;IF(AND($P547&gt;=4,$P547&lt;=4.9),"D","")&amp;IF(AND($P547&lt;4),"F","")</f>
        <v>D</v>
      </c>
      <c r="R547" s="29" t="str">
        <f>IF($P547&lt;4,"Kém",IF(AND($P547&gt;=4,$P547&lt;=5.4),"Trung bình yếu",IF(AND($P547&gt;=5.5,$P547&lt;=6.9),"Trung bình",IF(AND($P547&gt;=7,$P547&lt;=8.4),"Khá",IF(AND($P547&gt;=8.5,$P547&lt;=10),"Giỏi","")))))</f>
        <v>Trung bình yếu</v>
      </c>
      <c r="S547" s="30" t="str">
        <f>IF(OR($G547=0,$H547=0,$I547=0,$J547=0),"Không đủ ĐKDT",IF(AND(O547=0,P547&gt;=4),"Không đạt",IF(O547="V", "Vắng", IF(O547="DC", "Đình chỉ thi",IF(O547="H", "Vắng có phép","")))))</f>
        <v/>
      </c>
      <c r="T547" s="31" t="str">
        <f t="array" ref="T547">IFERROR(VLOOKUP($C547&amp;$U547,CHOOSE({1,2},Data!$A$2:$A$5146&amp;Data!$B$2:$B$5146,Data!$C$2:$C$5146),2,0),"")</f>
        <v>201A-A3</v>
      </c>
      <c r="U547" s="72" t="s">
        <v>751</v>
      </c>
      <c r="V547" s="3" t="str">
        <f>IFERROR(LEFT($U547,LEN($U547)-3),"")</f>
        <v>ELE1319</v>
      </c>
      <c r="W547" s="3" t="str">
        <f>IFERROR(RIGHT($U547,2),"")</f>
        <v>03</v>
      </c>
      <c r="X547" s="53" t="str">
        <f>IF(S547="Không đủ ĐKDT","Học lại",IF(S547="Đình chỉ thi","Học lại",IF(AND(MID(F547,2,2)&lt;"12",S547="Vắng"),"Thi lại",IF(S547="Vắng có phép", "Thi lại",IF(AND((MID(F547,2,2)&lt;"12"),P547&lt;4.5),"Thi lại",IF(AND((MID(F547,2,2)&lt;"19"),P547&lt;4),"Học lại",IF(AND((MID(F547,2,2)&gt;"18"),P547&lt;4),"Thi lại",IF(AND(MID(F547,2,2)&gt;"18",O547=0),"Thi lại",IF(AND((MID(F547,2,2)&lt;"12"),O547=0),"Thi lại",IF(AND((MID(F547,2,2)&lt;"19"),(MID(F547,2,2)&gt;"11"),O547=0),"Học lại","Đạt"))))))))))</f>
        <v>Đạt</v>
      </c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</row>
    <row r="548" spans="1:39" ht="16.5" customHeight="1">
      <c r="A548" s="1">
        <v>539</v>
      </c>
      <c r="B548" s="21">
        <f>IF(LEN(C548=0),SUBTOTAL(3,$C$10:C548),"")</f>
        <v>539</v>
      </c>
      <c r="C548" s="22" t="s">
        <v>391</v>
      </c>
      <c r="D548" s="23" t="s">
        <v>3468</v>
      </c>
      <c r="E548" s="24" t="s">
        <v>3894</v>
      </c>
      <c r="F548" s="22" t="s">
        <v>3398</v>
      </c>
      <c r="G548" s="25" t="s">
        <v>27</v>
      </c>
      <c r="H548" s="25">
        <v>9</v>
      </c>
      <c r="I548" s="25" t="s">
        <v>27</v>
      </c>
      <c r="J548" s="25">
        <v>5</v>
      </c>
      <c r="K548" s="32"/>
      <c r="L548" s="32"/>
      <c r="M548" s="32"/>
      <c r="N548" s="90"/>
      <c r="O548" s="51">
        <v>6</v>
      </c>
      <c r="P548" s="27">
        <f>IF(O548="H","I",IF(OR(O548="DC",O548="C",O548="V"),0,ROUND(SUMPRODUCT(G548:O548,$G$9:$O$9)/100,1)))</f>
        <v>6.5</v>
      </c>
      <c r="Q548" s="28" t="str">
        <f>IF(AND($P548&gt;=9,$P548&lt;=10),"A+","")&amp;IF(AND($P548&gt;=8.5,$P548&lt;=8.9),"A","")&amp;IF(AND($P548&gt;=8,$P548&lt;=8.4),"B+","")&amp;IF(AND($P548&gt;=7,$P548&lt;=7.9),"B","")&amp;IF(AND($P548&gt;=6.5,$P548&lt;=6.9),"C+","")&amp;IF(AND($P548&gt;=5.5,$P548&lt;=6.4),"C","")&amp;IF(AND($P548&gt;=5,$P548&lt;=5.4),"D+","")&amp;IF(AND($P548&gt;=4,$P548&lt;=4.9),"D","")&amp;IF(AND($P548&lt;4),"F","")</f>
        <v>C+</v>
      </c>
      <c r="R548" s="29" t="str">
        <f>IF($P548&lt;4,"Kém",IF(AND($P548&gt;=4,$P548&lt;=5.4),"Trung bình yếu",IF(AND($P548&gt;=5.5,$P548&lt;=6.9),"Trung bình",IF(AND($P548&gt;=7,$P548&lt;=8.4),"Khá",IF(AND($P548&gt;=8.5,$P548&lt;=10),"Giỏi","")))))</f>
        <v>Trung bình</v>
      </c>
      <c r="S548" s="30" t="str">
        <f>IF(OR($G548=0,$H548=0,$I548=0,$J548=0),"Không đủ ĐKDT",IF(AND(O548=0,P548&gt;=4),"Không đạt",IF(O548="V", "Vắng", IF(O548="DC", "Đình chỉ thi",IF(O548="H", "Vắng có phép","")))))</f>
        <v/>
      </c>
      <c r="T548" s="31" t="str">
        <f t="array" ref="T548">IFERROR(VLOOKUP($C548&amp;$U548,CHOOSE({1,2},Data!$A$2:$A$5146&amp;Data!$B$2:$B$5146,Data!$C$2:$C$5146),2,0),"")</f>
        <v>201A-A3</v>
      </c>
      <c r="U548" s="72" t="s">
        <v>751</v>
      </c>
      <c r="V548" s="3" t="str">
        <f>IFERROR(LEFT($U548,LEN($U548)-3),"")</f>
        <v>ELE1319</v>
      </c>
      <c r="W548" s="3" t="str">
        <f>IFERROR(RIGHT($U548,2),"")</f>
        <v>03</v>
      </c>
      <c r="X548" s="53" t="str">
        <f>IF(S548="Không đủ ĐKDT","Học lại",IF(S548="Đình chỉ thi","Học lại",IF(AND(MID(F548,2,2)&lt;"12",S548="Vắng"),"Thi lại",IF(S548="Vắng có phép", "Thi lại",IF(AND((MID(F548,2,2)&lt;"12"),P548&lt;4.5),"Thi lại",IF(AND((MID(F548,2,2)&lt;"19"),P548&lt;4),"Học lại",IF(AND((MID(F548,2,2)&gt;"18"),P548&lt;4),"Thi lại",IF(AND(MID(F548,2,2)&gt;"18",O548=0),"Thi lại",IF(AND((MID(F548,2,2)&lt;"12"),O548=0),"Thi lại",IF(AND((MID(F548,2,2)&lt;"19"),(MID(F548,2,2)&gt;"11"),O548=0),"Học lại","Đạt"))))))))))</f>
        <v>Đạt</v>
      </c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</row>
    <row r="549" spans="1:39" ht="16.5" customHeight="1">
      <c r="A549" s="1">
        <v>540</v>
      </c>
      <c r="B549" s="21">
        <f>IF(LEN(C549=0),SUBTOTAL(3,$C$10:C549),"")</f>
        <v>540</v>
      </c>
      <c r="C549" s="22" t="s">
        <v>2814</v>
      </c>
      <c r="D549" s="23" t="s">
        <v>3895</v>
      </c>
      <c r="E549" s="24" t="s">
        <v>3896</v>
      </c>
      <c r="F549" s="22" t="s">
        <v>3368</v>
      </c>
      <c r="G549" s="25" t="s">
        <v>27</v>
      </c>
      <c r="H549" s="25">
        <v>9.5</v>
      </c>
      <c r="I549" s="25" t="s">
        <v>27</v>
      </c>
      <c r="J549" s="25">
        <v>9</v>
      </c>
      <c r="K549" s="32"/>
      <c r="L549" s="32"/>
      <c r="M549" s="32"/>
      <c r="N549" s="90"/>
      <c r="O549" s="51">
        <v>3</v>
      </c>
      <c r="P549" s="27">
        <f>IF(O549="H","I",IF(OR(O549="DC",O549="C",O549="V"),0,ROUND(SUMPRODUCT(G549:O549,$G$9:$O$9)/100,1)))</f>
        <v>4.9000000000000004</v>
      </c>
      <c r="Q549" s="28" t="str">
        <f>IF(AND($P549&gt;=9,$P549&lt;=10),"A+","")&amp;IF(AND($P549&gt;=8.5,$P549&lt;=8.9),"A","")&amp;IF(AND($P549&gt;=8,$P549&lt;=8.4),"B+","")&amp;IF(AND($P549&gt;=7,$P549&lt;=7.9),"B","")&amp;IF(AND($P549&gt;=6.5,$P549&lt;=6.9),"C+","")&amp;IF(AND($P549&gt;=5.5,$P549&lt;=6.4),"C","")&amp;IF(AND($P549&gt;=5,$P549&lt;=5.4),"D+","")&amp;IF(AND($P549&gt;=4,$P549&lt;=4.9),"D","")&amp;IF(AND($P549&lt;4),"F","")</f>
        <v>D</v>
      </c>
      <c r="R549" s="29" t="str">
        <f>IF($P549&lt;4,"Kém",IF(AND($P549&gt;=4,$P549&lt;=5.4),"Trung bình yếu",IF(AND($P549&gt;=5.5,$P549&lt;=6.9),"Trung bình",IF(AND($P549&gt;=7,$P549&lt;=8.4),"Khá",IF(AND($P549&gt;=8.5,$P549&lt;=10),"Giỏi","")))))</f>
        <v>Trung bình yếu</v>
      </c>
      <c r="S549" s="30" t="str">
        <f>IF(OR($G549=0,$H549=0,$I549=0,$J549=0),"Không đủ ĐKDT",IF(AND(O549=0,P549&gt;=4),"Không đạt",IF(O549="V", "Vắng", IF(O549="DC", "Đình chỉ thi",IF(O549="H", "Vắng có phép","")))))</f>
        <v/>
      </c>
      <c r="T549" s="31" t="str">
        <f t="array" ref="T549">IFERROR(VLOOKUP($C549&amp;$U549,CHOOSE({1,2},Data!$A$2:$A$5146&amp;Data!$B$2:$B$5146,Data!$C$2:$C$5146),2,0),"")</f>
        <v>201A-A3</v>
      </c>
      <c r="U549" s="72" t="s">
        <v>751</v>
      </c>
      <c r="V549" s="3" t="str">
        <f>IFERROR(LEFT($U549,LEN($U549)-3),"")</f>
        <v>ELE1319</v>
      </c>
      <c r="W549" s="3" t="str">
        <f>IFERROR(RIGHT($U549,2),"")</f>
        <v>03</v>
      </c>
      <c r="X549" s="53" t="str">
        <f>IF(S549="Không đủ ĐKDT","Học lại",IF(S549="Đình chỉ thi","Học lại",IF(AND(MID(F549,2,2)&lt;"12",S549="Vắng"),"Thi lại",IF(S549="Vắng có phép", "Thi lại",IF(AND((MID(F549,2,2)&lt;"12"),P549&lt;4.5),"Thi lại",IF(AND((MID(F549,2,2)&lt;"19"),P549&lt;4),"Học lại",IF(AND((MID(F549,2,2)&gt;"18"),P549&lt;4),"Thi lại",IF(AND(MID(F549,2,2)&gt;"18",O549=0),"Thi lại",IF(AND((MID(F549,2,2)&lt;"12"),O549=0),"Thi lại",IF(AND((MID(F549,2,2)&lt;"19"),(MID(F549,2,2)&gt;"11"),O549=0),"Học lại","Đạt"))))))))))</f>
        <v>Đạt</v>
      </c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</row>
    <row r="550" spans="1:39" ht="16.5" customHeight="1">
      <c r="A550" s="1">
        <v>541</v>
      </c>
      <c r="B550" s="21">
        <f>IF(LEN(C550=0),SUBTOTAL(3,$C$10:C550),"")</f>
        <v>541</v>
      </c>
      <c r="C550" s="22" t="s">
        <v>2157</v>
      </c>
      <c r="D550" s="23" t="s">
        <v>3897</v>
      </c>
      <c r="E550" s="24" t="s">
        <v>3596</v>
      </c>
      <c r="F550" s="22" t="s">
        <v>3463</v>
      </c>
      <c r="G550" s="25" t="s">
        <v>27</v>
      </c>
      <c r="H550" s="25">
        <v>8.5</v>
      </c>
      <c r="I550" s="25" t="s">
        <v>27</v>
      </c>
      <c r="J550" s="25">
        <v>8.5</v>
      </c>
      <c r="K550" s="32"/>
      <c r="L550" s="32"/>
      <c r="M550" s="32"/>
      <c r="N550" s="90"/>
      <c r="O550" s="51">
        <v>5.5</v>
      </c>
      <c r="P550" s="27">
        <f>IF(O550="H","I",IF(OR(O550="DC",O550="C",O550="V"),0,ROUND(SUMPRODUCT(G550:O550,$G$9:$O$9)/100,1)))</f>
        <v>6.4</v>
      </c>
      <c r="Q550" s="28" t="str">
        <f>IF(AND($P550&gt;=9,$P550&lt;=10),"A+","")&amp;IF(AND($P550&gt;=8.5,$P550&lt;=8.9),"A","")&amp;IF(AND($P550&gt;=8,$P550&lt;=8.4),"B+","")&amp;IF(AND($P550&gt;=7,$P550&lt;=7.9),"B","")&amp;IF(AND($P550&gt;=6.5,$P550&lt;=6.9),"C+","")&amp;IF(AND($P550&gt;=5.5,$P550&lt;=6.4),"C","")&amp;IF(AND($P550&gt;=5,$P550&lt;=5.4),"D+","")&amp;IF(AND($P550&gt;=4,$P550&lt;=4.9),"D","")&amp;IF(AND($P550&lt;4),"F","")</f>
        <v>C</v>
      </c>
      <c r="R550" s="29" t="str">
        <f>IF($P550&lt;4,"Kém",IF(AND($P550&gt;=4,$P550&lt;=5.4),"Trung bình yếu",IF(AND($P550&gt;=5.5,$P550&lt;=6.9),"Trung bình",IF(AND($P550&gt;=7,$P550&lt;=8.4),"Khá",IF(AND($P550&gt;=8.5,$P550&lt;=10),"Giỏi","")))))</f>
        <v>Trung bình</v>
      </c>
      <c r="S550" s="30" t="str">
        <f>IF(OR($G550=0,$H550=0,$I550=0,$J550=0),"Không đủ ĐKDT",IF(AND(O550=0,P550&gt;=4),"Không đạt",IF(O550="V", "Vắng", IF(O550="DC", "Đình chỉ thi",IF(O550="H", "Vắng có phép","")))))</f>
        <v/>
      </c>
      <c r="T550" s="31" t="str">
        <f t="array" ref="T550">IFERROR(VLOOKUP($C550&amp;$U550,CHOOSE({1,2},Data!$A$2:$A$5146&amp;Data!$B$2:$B$5146,Data!$C$2:$C$5146),2,0),"")</f>
        <v>201A-A3</v>
      </c>
      <c r="U550" s="72" t="s">
        <v>751</v>
      </c>
      <c r="V550" s="3" t="str">
        <f>IFERROR(LEFT($U550,LEN($U550)-3),"")</f>
        <v>ELE1319</v>
      </c>
      <c r="W550" s="3" t="str">
        <f>IFERROR(RIGHT($U550,2),"")</f>
        <v>03</v>
      </c>
      <c r="X550" s="53" t="str">
        <f>IF(S550="Không đủ ĐKDT","Học lại",IF(S550="Đình chỉ thi","Học lại",IF(AND(MID(F550,2,2)&lt;"12",S550="Vắng"),"Thi lại",IF(S550="Vắng có phép", "Thi lại",IF(AND((MID(F550,2,2)&lt;"12"),P550&lt;4.5),"Thi lại",IF(AND((MID(F550,2,2)&lt;"19"),P550&lt;4),"Học lại",IF(AND((MID(F550,2,2)&gt;"18"),P550&lt;4),"Thi lại",IF(AND(MID(F550,2,2)&gt;"18",O550=0),"Thi lại",IF(AND((MID(F550,2,2)&lt;"12"),O550=0),"Thi lại",IF(AND((MID(F550,2,2)&lt;"19"),(MID(F550,2,2)&gt;"11"),O550=0),"Học lại","Đạt"))))))))))</f>
        <v>Đạt</v>
      </c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</row>
    <row r="551" spans="1:39" ht="16.5" customHeight="1">
      <c r="A551" s="1">
        <v>542</v>
      </c>
      <c r="B551" s="21">
        <f>IF(LEN(C551=0),SUBTOTAL(3,$C$10:C551),"")</f>
        <v>542</v>
      </c>
      <c r="C551" s="22" t="s">
        <v>439</v>
      </c>
      <c r="D551" s="23" t="s">
        <v>3468</v>
      </c>
      <c r="E551" s="24" t="s">
        <v>3596</v>
      </c>
      <c r="F551" s="22" t="s">
        <v>3455</v>
      </c>
      <c r="G551" s="25" t="s">
        <v>27</v>
      </c>
      <c r="H551" s="25">
        <v>9</v>
      </c>
      <c r="I551" s="25" t="s">
        <v>27</v>
      </c>
      <c r="J551" s="25">
        <v>5</v>
      </c>
      <c r="K551" s="32"/>
      <c r="L551" s="32"/>
      <c r="M551" s="32"/>
      <c r="N551" s="90"/>
      <c r="O551" s="51">
        <v>9.5</v>
      </c>
      <c r="P551" s="27">
        <f>IF(O551="H","I",IF(OR(O551="DC",O551="C",O551="V"),0,ROUND(SUMPRODUCT(G551:O551,$G$9:$O$9)/100,1)))</f>
        <v>9</v>
      </c>
      <c r="Q551" s="28" t="str">
        <f>IF(AND($P551&gt;=9,$P551&lt;=10),"A+","")&amp;IF(AND($P551&gt;=8.5,$P551&lt;=8.9),"A","")&amp;IF(AND($P551&gt;=8,$P551&lt;=8.4),"B+","")&amp;IF(AND($P551&gt;=7,$P551&lt;=7.9),"B","")&amp;IF(AND($P551&gt;=6.5,$P551&lt;=6.9),"C+","")&amp;IF(AND($P551&gt;=5.5,$P551&lt;=6.4),"C","")&amp;IF(AND($P551&gt;=5,$P551&lt;=5.4),"D+","")&amp;IF(AND($P551&gt;=4,$P551&lt;=4.9),"D","")&amp;IF(AND($P551&lt;4),"F","")</f>
        <v>A+</v>
      </c>
      <c r="R551" s="29" t="str">
        <f>IF($P551&lt;4,"Kém",IF(AND($P551&gt;=4,$P551&lt;=5.4),"Trung bình yếu",IF(AND($P551&gt;=5.5,$P551&lt;=6.9),"Trung bình",IF(AND($P551&gt;=7,$P551&lt;=8.4),"Khá",IF(AND($P551&gt;=8.5,$P551&lt;=10),"Giỏi","")))))</f>
        <v>Giỏi</v>
      </c>
      <c r="S551" s="30" t="str">
        <f>IF(OR($G551=0,$H551=0,$I551=0,$J551=0),"Không đủ ĐKDT",IF(AND(O551=0,P551&gt;=4),"Không đạt",IF(O551="V", "Vắng", IF(O551="DC", "Đình chỉ thi",IF(O551="H", "Vắng có phép","")))))</f>
        <v/>
      </c>
      <c r="T551" s="31" t="str">
        <f t="array" ref="T551">IFERROR(VLOOKUP($C551&amp;$U551,CHOOSE({1,2},Data!$A$2:$A$5146&amp;Data!$B$2:$B$5146,Data!$C$2:$C$5146),2,0),"")</f>
        <v>201A-A3</v>
      </c>
      <c r="U551" s="72" t="s">
        <v>751</v>
      </c>
      <c r="V551" s="3" t="str">
        <f>IFERROR(LEFT($U551,LEN($U551)-3),"")</f>
        <v>ELE1319</v>
      </c>
      <c r="W551" s="3" t="str">
        <f>IFERROR(RIGHT($U551,2),"")</f>
        <v>03</v>
      </c>
      <c r="X551" s="53" t="str">
        <f>IF(S551="Không đủ ĐKDT","Học lại",IF(S551="Đình chỉ thi","Học lại",IF(AND(MID(F551,2,2)&lt;"12",S551="Vắng"),"Thi lại",IF(S551="Vắng có phép", "Thi lại",IF(AND((MID(F551,2,2)&lt;"12"),P551&lt;4.5),"Thi lại",IF(AND((MID(F551,2,2)&lt;"19"),P551&lt;4),"Học lại",IF(AND((MID(F551,2,2)&gt;"18"),P551&lt;4),"Thi lại",IF(AND(MID(F551,2,2)&gt;"18",O551=0),"Thi lại",IF(AND((MID(F551,2,2)&lt;"12"),O551=0),"Thi lại",IF(AND((MID(F551,2,2)&lt;"19"),(MID(F551,2,2)&gt;"11"),O551=0),"Học lại","Đạt"))))))))))</f>
        <v>Đạt</v>
      </c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</row>
    <row r="552" spans="1:39" ht="16.5" customHeight="1">
      <c r="A552" s="1">
        <v>543</v>
      </c>
      <c r="B552" s="21">
        <f>IF(LEN(C552=0),SUBTOTAL(3,$C$10:C552),"")</f>
        <v>543</v>
      </c>
      <c r="C552" s="22" t="s">
        <v>442</v>
      </c>
      <c r="D552" s="23" t="s">
        <v>3411</v>
      </c>
      <c r="E552" s="24" t="s">
        <v>3467</v>
      </c>
      <c r="F552" s="22" t="s">
        <v>3463</v>
      </c>
      <c r="G552" s="25" t="s">
        <v>27</v>
      </c>
      <c r="H552" s="25">
        <v>9</v>
      </c>
      <c r="I552" s="25" t="s">
        <v>27</v>
      </c>
      <c r="J552" s="25">
        <v>8</v>
      </c>
      <c r="K552" s="32"/>
      <c r="L552" s="32"/>
      <c r="M552" s="32"/>
      <c r="N552" s="90"/>
      <c r="O552" s="51">
        <v>6.5</v>
      </c>
      <c r="P552" s="27">
        <f>IF(O552="H","I",IF(OR(O552="DC",O552="C",O552="V"),0,ROUND(SUMPRODUCT(G552:O552,$G$9:$O$9)/100,1)))</f>
        <v>7.2</v>
      </c>
      <c r="Q552" s="28" t="str">
        <f>IF(AND($P552&gt;=9,$P552&lt;=10),"A+","")&amp;IF(AND($P552&gt;=8.5,$P552&lt;=8.9),"A","")&amp;IF(AND($P552&gt;=8,$P552&lt;=8.4),"B+","")&amp;IF(AND($P552&gt;=7,$P552&lt;=7.9),"B","")&amp;IF(AND($P552&gt;=6.5,$P552&lt;=6.9),"C+","")&amp;IF(AND($P552&gt;=5.5,$P552&lt;=6.4),"C","")&amp;IF(AND($P552&gt;=5,$P552&lt;=5.4),"D+","")&amp;IF(AND($P552&gt;=4,$P552&lt;=4.9),"D","")&amp;IF(AND($P552&lt;4),"F","")</f>
        <v>B</v>
      </c>
      <c r="R552" s="29" t="str">
        <f>IF($P552&lt;4,"Kém",IF(AND($P552&gt;=4,$P552&lt;=5.4),"Trung bình yếu",IF(AND($P552&gt;=5.5,$P552&lt;=6.9),"Trung bình",IF(AND($P552&gt;=7,$P552&lt;=8.4),"Khá",IF(AND($P552&gt;=8.5,$P552&lt;=10),"Giỏi","")))))</f>
        <v>Khá</v>
      </c>
      <c r="S552" s="30" t="str">
        <f>IF(OR($G552=0,$H552=0,$I552=0,$J552=0),"Không đủ ĐKDT",IF(AND(O552=0,P552&gt;=4),"Không đạt",IF(O552="V", "Vắng", IF(O552="DC", "Đình chỉ thi",IF(O552="H", "Vắng có phép","")))))</f>
        <v/>
      </c>
      <c r="T552" s="31" t="str">
        <f t="array" ref="T552">IFERROR(VLOOKUP($C552&amp;$U552,CHOOSE({1,2},Data!$A$2:$A$5146&amp;Data!$B$2:$B$5146,Data!$C$2:$C$5146),2,0),"")</f>
        <v>201A-A3</v>
      </c>
      <c r="U552" s="72" t="s">
        <v>751</v>
      </c>
      <c r="V552" s="3" t="str">
        <f>IFERROR(LEFT($U552,LEN($U552)-3),"")</f>
        <v>ELE1319</v>
      </c>
      <c r="W552" s="3" t="str">
        <f>IFERROR(RIGHT($U552,2),"")</f>
        <v>03</v>
      </c>
      <c r="X552" s="53" t="str">
        <f>IF(S552="Không đủ ĐKDT","Học lại",IF(S552="Đình chỉ thi","Học lại",IF(AND(MID(F552,2,2)&lt;"12",S552="Vắng"),"Thi lại",IF(S552="Vắng có phép", "Thi lại",IF(AND((MID(F552,2,2)&lt;"12"),P552&lt;4.5),"Thi lại",IF(AND((MID(F552,2,2)&lt;"19"),P552&lt;4),"Học lại",IF(AND((MID(F552,2,2)&gt;"18"),P552&lt;4),"Thi lại",IF(AND(MID(F552,2,2)&gt;"18",O552=0),"Thi lại",IF(AND((MID(F552,2,2)&lt;"12"),O552=0),"Thi lại",IF(AND((MID(F552,2,2)&lt;"19"),(MID(F552,2,2)&gt;"11"),O552=0),"Học lại","Đạt"))))))))))</f>
        <v>Đạt</v>
      </c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</row>
    <row r="553" spans="1:39" ht="16.5" customHeight="1">
      <c r="A553" s="1">
        <v>544</v>
      </c>
      <c r="B553" s="21">
        <f>IF(LEN(C553=0),SUBTOTAL(3,$C$10:C553),"")</f>
        <v>544</v>
      </c>
      <c r="C553" s="22" t="s">
        <v>457</v>
      </c>
      <c r="D553" s="23" t="s">
        <v>3898</v>
      </c>
      <c r="E553" s="24" t="s">
        <v>3467</v>
      </c>
      <c r="F553" s="22" t="s">
        <v>3455</v>
      </c>
      <c r="G553" s="25" t="s">
        <v>27</v>
      </c>
      <c r="H553" s="25">
        <v>5</v>
      </c>
      <c r="I553" s="25" t="s">
        <v>27</v>
      </c>
      <c r="J553" s="25">
        <v>5</v>
      </c>
      <c r="K553" s="32"/>
      <c r="L553" s="32"/>
      <c r="M553" s="32"/>
      <c r="N553" s="90"/>
      <c r="O553" s="51">
        <v>3</v>
      </c>
      <c r="P553" s="27">
        <f>IF(O553="H","I",IF(OR(O553="DC",O553="C",O553="V"),0,ROUND(SUMPRODUCT(G553:O553,$G$9:$O$9)/100,1)))</f>
        <v>3.6</v>
      </c>
      <c r="Q553" s="28" t="str">
        <f>IF(AND($P553&gt;=9,$P553&lt;=10),"A+","")&amp;IF(AND($P553&gt;=8.5,$P553&lt;=8.9),"A","")&amp;IF(AND($P553&gt;=8,$P553&lt;=8.4),"B+","")&amp;IF(AND($P553&gt;=7,$P553&lt;=7.9),"B","")&amp;IF(AND($P553&gt;=6.5,$P553&lt;=6.9),"C+","")&amp;IF(AND($P553&gt;=5.5,$P553&lt;=6.4),"C","")&amp;IF(AND($P553&gt;=5,$P553&lt;=5.4),"D+","")&amp;IF(AND($P553&gt;=4,$P553&lt;=4.9),"D","")&amp;IF(AND($P553&lt;4),"F","")</f>
        <v>F</v>
      </c>
      <c r="R553" s="29" t="str">
        <f>IF($P553&lt;4,"Kém",IF(AND($P553&gt;=4,$P553&lt;=5.4),"Trung bình yếu",IF(AND($P553&gt;=5.5,$P553&lt;=6.9),"Trung bình",IF(AND($P553&gt;=7,$P553&lt;=8.4),"Khá",IF(AND($P553&gt;=8.5,$P553&lt;=10),"Giỏi","")))))</f>
        <v>Kém</v>
      </c>
      <c r="S553" s="30" t="str">
        <f>IF(OR($G553=0,$H553=0,$I553=0,$J553=0),"Không đủ ĐKDT",IF(AND(O553=0,P553&gt;=4),"Không đạt",IF(O553="V", "Vắng", IF(O553="DC", "Đình chỉ thi",IF(O553="H", "Vắng có phép","")))))</f>
        <v/>
      </c>
      <c r="T553" s="31" t="str">
        <f t="array" ref="T553">IFERROR(VLOOKUP($C553&amp;$U553,CHOOSE({1,2},Data!$A$2:$A$5146&amp;Data!$B$2:$B$5146,Data!$C$2:$C$5146),2,0),"")</f>
        <v>201A-A3</v>
      </c>
      <c r="U553" s="72" t="s">
        <v>751</v>
      </c>
      <c r="V553" s="3" t="str">
        <f>IFERROR(LEFT($U553,LEN($U553)-3),"")</f>
        <v>ELE1319</v>
      </c>
      <c r="W553" s="3" t="str">
        <f>IFERROR(RIGHT($U553,2),"")</f>
        <v>03</v>
      </c>
      <c r="X553" s="53" t="str">
        <f>IF(S553="Không đủ ĐKDT","Học lại",IF(S553="Đình chỉ thi","Học lại",IF(AND(MID(F553,2,2)&lt;"12",S553="Vắng"),"Thi lại",IF(S553="Vắng có phép", "Thi lại",IF(AND((MID(F553,2,2)&lt;"12"),P553&lt;4.5),"Thi lại",IF(AND((MID(F553,2,2)&lt;"19"),P553&lt;4),"Học lại",IF(AND((MID(F553,2,2)&gt;"18"),P553&lt;4),"Thi lại",IF(AND(MID(F553,2,2)&gt;"18",O553=0),"Thi lại",IF(AND((MID(F553,2,2)&lt;"12"),O553=0),"Thi lại",IF(AND((MID(F553,2,2)&lt;"19"),(MID(F553,2,2)&gt;"11"),O553=0),"Học lại","Đạt"))))))))))</f>
        <v>Học lại</v>
      </c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</row>
    <row r="554" spans="1:39" ht="16.5" customHeight="1">
      <c r="A554" s="1">
        <v>545</v>
      </c>
      <c r="B554" s="21">
        <f>IF(LEN(C554=0),SUBTOTAL(3,$C$10:C554),"")</f>
        <v>545</v>
      </c>
      <c r="C554" s="22" t="s">
        <v>455</v>
      </c>
      <c r="D554" s="23" t="s">
        <v>3419</v>
      </c>
      <c r="E554" s="24" t="s">
        <v>3470</v>
      </c>
      <c r="F554" s="22" t="s">
        <v>3463</v>
      </c>
      <c r="G554" s="25" t="s">
        <v>27</v>
      </c>
      <c r="H554" s="25">
        <v>4</v>
      </c>
      <c r="I554" s="25" t="s">
        <v>27</v>
      </c>
      <c r="J554" s="25">
        <v>6.5</v>
      </c>
      <c r="K554" s="32"/>
      <c r="L554" s="32"/>
      <c r="M554" s="32"/>
      <c r="N554" s="90"/>
      <c r="O554" s="51">
        <v>1</v>
      </c>
      <c r="P554" s="27">
        <f>IF(O554="H","I",IF(OR(O554="DC",O554="C",O554="V"),0,ROUND(SUMPRODUCT(G554:O554,$G$9:$O$9)/100,1)))</f>
        <v>2.2000000000000002</v>
      </c>
      <c r="Q554" s="28" t="str">
        <f>IF(AND($P554&gt;=9,$P554&lt;=10),"A+","")&amp;IF(AND($P554&gt;=8.5,$P554&lt;=8.9),"A","")&amp;IF(AND($P554&gt;=8,$P554&lt;=8.4),"B+","")&amp;IF(AND($P554&gt;=7,$P554&lt;=7.9),"B","")&amp;IF(AND($P554&gt;=6.5,$P554&lt;=6.9),"C+","")&amp;IF(AND($P554&gt;=5.5,$P554&lt;=6.4),"C","")&amp;IF(AND($P554&gt;=5,$P554&lt;=5.4),"D+","")&amp;IF(AND($P554&gt;=4,$P554&lt;=4.9),"D","")&amp;IF(AND($P554&lt;4),"F","")</f>
        <v>F</v>
      </c>
      <c r="R554" s="29" t="str">
        <f>IF($P554&lt;4,"Kém",IF(AND($P554&gt;=4,$P554&lt;=5.4),"Trung bình yếu",IF(AND($P554&gt;=5.5,$P554&lt;=6.9),"Trung bình",IF(AND($P554&gt;=7,$P554&lt;=8.4),"Khá",IF(AND($P554&gt;=8.5,$P554&lt;=10),"Giỏi","")))))</f>
        <v>Kém</v>
      </c>
      <c r="S554" s="30" t="str">
        <f>IF(OR($G554=0,$H554=0,$I554=0,$J554=0),"Không đủ ĐKDT",IF(AND(O554=0,P554&gt;=4),"Không đạt",IF(O554="V", "Vắng", IF(O554="DC", "Đình chỉ thi",IF(O554="H", "Vắng có phép","")))))</f>
        <v/>
      </c>
      <c r="T554" s="31" t="str">
        <f t="array" ref="T554">IFERROR(VLOOKUP($C554&amp;$U554,CHOOSE({1,2},Data!$A$2:$A$5146&amp;Data!$B$2:$B$5146,Data!$C$2:$C$5146),2,0),"")</f>
        <v>201A-A3</v>
      </c>
      <c r="U554" s="72" t="s">
        <v>751</v>
      </c>
      <c r="V554" s="3" t="str">
        <f>IFERROR(LEFT($U554,LEN($U554)-3),"")</f>
        <v>ELE1319</v>
      </c>
      <c r="W554" s="3" t="str">
        <f>IFERROR(RIGHT($U554,2),"")</f>
        <v>03</v>
      </c>
      <c r="X554" s="53" t="str">
        <f>IF(S554="Không đủ ĐKDT","Học lại",IF(S554="Đình chỉ thi","Học lại",IF(AND(MID(F554,2,2)&lt;"12",S554="Vắng"),"Thi lại",IF(S554="Vắng có phép", "Thi lại",IF(AND((MID(F554,2,2)&lt;"12"),P554&lt;4.5),"Thi lại",IF(AND((MID(F554,2,2)&lt;"19"),P554&lt;4),"Học lại",IF(AND((MID(F554,2,2)&gt;"18"),P554&lt;4),"Thi lại",IF(AND(MID(F554,2,2)&gt;"18",O554=0),"Thi lại",IF(AND((MID(F554,2,2)&lt;"12"),O554=0),"Thi lại",IF(AND((MID(F554,2,2)&lt;"19"),(MID(F554,2,2)&gt;"11"),O554=0),"Học lại","Đạt"))))))))))</f>
        <v>Học lại</v>
      </c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</row>
    <row r="555" spans="1:39" ht="16.5" customHeight="1">
      <c r="A555" s="1">
        <v>546</v>
      </c>
      <c r="B555" s="21">
        <f>IF(LEN(C555=0),SUBTOTAL(3,$C$10:C555),"")</f>
        <v>546</v>
      </c>
      <c r="C555" s="22" t="s">
        <v>2212</v>
      </c>
      <c r="D555" s="23" t="s">
        <v>3899</v>
      </c>
      <c r="E555" s="24" t="s">
        <v>3599</v>
      </c>
      <c r="F555" s="22" t="s">
        <v>3368</v>
      </c>
      <c r="G555" s="25" t="s">
        <v>27</v>
      </c>
      <c r="H555" s="25">
        <v>9.5</v>
      </c>
      <c r="I555" s="25" t="s">
        <v>27</v>
      </c>
      <c r="J555" s="25">
        <v>8</v>
      </c>
      <c r="K555" s="32"/>
      <c r="L555" s="32"/>
      <c r="M555" s="32"/>
      <c r="N555" s="90"/>
      <c r="O555" s="51">
        <v>9.5</v>
      </c>
      <c r="P555" s="27">
        <f>IF(O555="H","I",IF(OR(O555="DC",O555="C",O555="V"),0,ROUND(SUMPRODUCT(G555:O555,$G$9:$O$9)/100,1)))</f>
        <v>9.4</v>
      </c>
      <c r="Q555" s="28" t="str">
        <f>IF(AND($P555&gt;=9,$P555&lt;=10),"A+","")&amp;IF(AND($P555&gt;=8.5,$P555&lt;=8.9),"A","")&amp;IF(AND($P555&gt;=8,$P555&lt;=8.4),"B+","")&amp;IF(AND($P555&gt;=7,$P555&lt;=7.9),"B","")&amp;IF(AND($P555&gt;=6.5,$P555&lt;=6.9),"C+","")&amp;IF(AND($P555&gt;=5.5,$P555&lt;=6.4),"C","")&amp;IF(AND($P555&gt;=5,$P555&lt;=5.4),"D+","")&amp;IF(AND($P555&gt;=4,$P555&lt;=4.9),"D","")&amp;IF(AND($P555&lt;4),"F","")</f>
        <v>A+</v>
      </c>
      <c r="R555" s="29" t="str">
        <f>IF($P555&lt;4,"Kém",IF(AND($P555&gt;=4,$P555&lt;=5.4),"Trung bình yếu",IF(AND($P555&gt;=5.5,$P555&lt;=6.9),"Trung bình",IF(AND($P555&gt;=7,$P555&lt;=8.4),"Khá",IF(AND($P555&gt;=8.5,$P555&lt;=10),"Giỏi","")))))</f>
        <v>Giỏi</v>
      </c>
      <c r="S555" s="30" t="str">
        <f>IF(OR($G555=0,$H555=0,$I555=0,$J555=0),"Không đủ ĐKDT",IF(AND(O555=0,P555&gt;=4),"Không đạt",IF(O555="V", "Vắng", IF(O555="DC", "Đình chỉ thi",IF(O555="H", "Vắng có phép","")))))</f>
        <v/>
      </c>
      <c r="T555" s="31" t="str">
        <f t="array" ref="T555">IFERROR(VLOOKUP($C555&amp;$U555,CHOOSE({1,2},Data!$A$2:$A$5146&amp;Data!$B$2:$B$5146,Data!$C$2:$C$5146),2,0),"")</f>
        <v>201A-A3</v>
      </c>
      <c r="U555" s="72" t="s">
        <v>751</v>
      </c>
      <c r="V555" s="3" t="str">
        <f>IFERROR(LEFT($U555,LEN($U555)-3),"")</f>
        <v>ELE1319</v>
      </c>
      <c r="W555" s="3" t="str">
        <f>IFERROR(RIGHT($U555,2),"")</f>
        <v>03</v>
      </c>
      <c r="X555" s="53" t="str">
        <f>IF(S555="Không đủ ĐKDT","Học lại",IF(S555="Đình chỉ thi","Học lại",IF(AND(MID(F555,2,2)&lt;"12",S555="Vắng"),"Thi lại",IF(S555="Vắng có phép", "Thi lại",IF(AND((MID(F555,2,2)&lt;"12"),P555&lt;4.5),"Thi lại",IF(AND((MID(F555,2,2)&lt;"19"),P555&lt;4),"Học lại",IF(AND((MID(F555,2,2)&gt;"18"),P555&lt;4),"Thi lại",IF(AND(MID(F555,2,2)&gt;"18",O555=0),"Thi lại",IF(AND((MID(F555,2,2)&lt;"12"),O555=0),"Thi lại",IF(AND((MID(F555,2,2)&lt;"19"),(MID(F555,2,2)&gt;"11"),O555=0),"Học lại","Đạt"))))))))))</f>
        <v>Đạt</v>
      </c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</row>
    <row r="556" spans="1:39" ht="16.5" customHeight="1">
      <c r="A556" s="1">
        <v>547</v>
      </c>
      <c r="B556" s="21">
        <f>IF(LEN(C556=0),SUBTOTAL(3,$C$10:C556),"")</f>
        <v>547</v>
      </c>
      <c r="C556" s="22" t="s">
        <v>400</v>
      </c>
      <c r="D556" s="23" t="s">
        <v>3900</v>
      </c>
      <c r="E556" s="24" t="s">
        <v>3599</v>
      </c>
      <c r="F556" s="22" t="s">
        <v>3370</v>
      </c>
      <c r="G556" s="25" t="s">
        <v>27</v>
      </c>
      <c r="H556" s="25">
        <v>7.5</v>
      </c>
      <c r="I556" s="25" t="s">
        <v>27</v>
      </c>
      <c r="J556" s="25">
        <v>8.5</v>
      </c>
      <c r="K556" s="32"/>
      <c r="L556" s="32"/>
      <c r="M556" s="32"/>
      <c r="N556" s="90"/>
      <c r="O556" s="51">
        <v>8.5</v>
      </c>
      <c r="P556" s="27">
        <f>IF(O556="H","I",IF(OR(O556="DC",O556="C",O556="V"),0,ROUND(SUMPRODUCT(G556:O556,$G$9:$O$9)/100,1)))</f>
        <v>8.3000000000000007</v>
      </c>
      <c r="Q556" s="28" t="str">
        <f>IF(AND($P556&gt;=9,$P556&lt;=10),"A+","")&amp;IF(AND($P556&gt;=8.5,$P556&lt;=8.9),"A","")&amp;IF(AND($P556&gt;=8,$P556&lt;=8.4),"B+","")&amp;IF(AND($P556&gt;=7,$P556&lt;=7.9),"B","")&amp;IF(AND($P556&gt;=6.5,$P556&lt;=6.9),"C+","")&amp;IF(AND($P556&gt;=5.5,$P556&lt;=6.4),"C","")&amp;IF(AND($P556&gt;=5,$P556&lt;=5.4),"D+","")&amp;IF(AND($P556&gt;=4,$P556&lt;=4.9),"D","")&amp;IF(AND($P556&lt;4),"F","")</f>
        <v>B+</v>
      </c>
      <c r="R556" s="29" t="str">
        <f>IF($P556&lt;4,"Kém",IF(AND($P556&gt;=4,$P556&lt;=5.4),"Trung bình yếu",IF(AND($P556&gt;=5.5,$P556&lt;=6.9),"Trung bình",IF(AND($P556&gt;=7,$P556&lt;=8.4),"Khá",IF(AND($P556&gt;=8.5,$P556&lt;=10),"Giỏi","")))))</f>
        <v>Khá</v>
      </c>
      <c r="S556" s="30" t="str">
        <f>IF(OR($G556=0,$H556=0,$I556=0,$J556=0),"Không đủ ĐKDT",IF(AND(O556=0,P556&gt;=4),"Không đạt",IF(O556="V", "Vắng", IF(O556="DC", "Đình chỉ thi",IF(O556="H", "Vắng có phép","")))))</f>
        <v/>
      </c>
      <c r="T556" s="31" t="str">
        <f t="array" ref="T556">IFERROR(VLOOKUP($C556&amp;$U556,CHOOSE({1,2},Data!$A$2:$A$5146&amp;Data!$B$2:$B$5146,Data!$C$2:$C$5146),2,0),"")</f>
        <v>201A-A3</v>
      </c>
      <c r="U556" s="72" t="s">
        <v>751</v>
      </c>
      <c r="V556" s="3" t="str">
        <f>IFERROR(LEFT($U556,LEN($U556)-3),"")</f>
        <v>ELE1319</v>
      </c>
      <c r="W556" s="3" t="str">
        <f>IFERROR(RIGHT($U556,2),"")</f>
        <v>03</v>
      </c>
      <c r="X556" s="53" t="str">
        <f>IF(S556="Không đủ ĐKDT","Học lại",IF(S556="Đình chỉ thi","Học lại",IF(AND(MID(F556,2,2)&lt;"12",S556="Vắng"),"Thi lại",IF(S556="Vắng có phép", "Thi lại",IF(AND((MID(F556,2,2)&lt;"12"),P556&lt;4.5),"Thi lại",IF(AND((MID(F556,2,2)&lt;"19"),P556&lt;4),"Học lại",IF(AND((MID(F556,2,2)&gt;"18"),P556&lt;4),"Thi lại",IF(AND(MID(F556,2,2)&gt;"18",O556=0),"Thi lại",IF(AND((MID(F556,2,2)&lt;"12"),O556=0),"Thi lại",IF(AND((MID(F556,2,2)&lt;"19"),(MID(F556,2,2)&gt;"11"),O556=0),"Học lại","Đạt"))))))))))</f>
        <v>Đạt</v>
      </c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</row>
    <row r="557" spans="1:39" ht="16.5" customHeight="1">
      <c r="A557" s="1">
        <v>548</v>
      </c>
      <c r="B557" s="21">
        <f>IF(LEN(C557=0),SUBTOTAL(3,$C$10:C557),"")</f>
        <v>548</v>
      </c>
      <c r="C557" s="22" t="s">
        <v>2159</v>
      </c>
      <c r="D557" s="23" t="s">
        <v>3411</v>
      </c>
      <c r="E557" s="24" t="s">
        <v>3599</v>
      </c>
      <c r="F557" s="22" t="s">
        <v>3370</v>
      </c>
      <c r="G557" s="25" t="s">
        <v>27</v>
      </c>
      <c r="H557" s="25">
        <v>10</v>
      </c>
      <c r="I557" s="25" t="s">
        <v>27</v>
      </c>
      <c r="J557" s="25">
        <v>9.5</v>
      </c>
      <c r="K557" s="32"/>
      <c r="L557" s="32"/>
      <c r="M557" s="32"/>
      <c r="N557" s="90"/>
      <c r="O557" s="51">
        <v>1.5</v>
      </c>
      <c r="P557" s="27">
        <f>IF(O557="H","I",IF(OR(O557="DC",O557="C",O557="V"),0,ROUND(SUMPRODUCT(G557:O557,$G$9:$O$9)/100,1)))</f>
        <v>4</v>
      </c>
      <c r="Q557" s="28" t="str">
        <f>IF(AND($P557&gt;=9,$P557&lt;=10),"A+","")&amp;IF(AND($P557&gt;=8.5,$P557&lt;=8.9),"A","")&amp;IF(AND($P557&gt;=8,$P557&lt;=8.4),"B+","")&amp;IF(AND($P557&gt;=7,$P557&lt;=7.9),"B","")&amp;IF(AND($P557&gt;=6.5,$P557&lt;=6.9),"C+","")&amp;IF(AND($P557&gt;=5.5,$P557&lt;=6.4),"C","")&amp;IF(AND($P557&gt;=5,$P557&lt;=5.4),"D+","")&amp;IF(AND($P557&gt;=4,$P557&lt;=4.9),"D","")&amp;IF(AND($P557&lt;4),"F","")</f>
        <v>D</v>
      </c>
      <c r="R557" s="29" t="str">
        <f>IF($P557&lt;4,"Kém",IF(AND($P557&gt;=4,$P557&lt;=5.4),"Trung bình yếu",IF(AND($P557&gt;=5.5,$P557&lt;=6.9),"Trung bình",IF(AND($P557&gt;=7,$P557&lt;=8.4),"Khá",IF(AND($P557&gt;=8.5,$P557&lt;=10),"Giỏi","")))))</f>
        <v>Trung bình yếu</v>
      </c>
      <c r="S557" s="30" t="str">
        <f>IF(OR($G557=0,$H557=0,$I557=0,$J557=0),"Không đủ ĐKDT",IF(AND(O557=0,P557&gt;=4),"Không đạt",IF(O557="V", "Vắng", IF(O557="DC", "Đình chỉ thi",IF(O557="H", "Vắng có phép","")))))</f>
        <v/>
      </c>
      <c r="T557" s="31" t="str">
        <f t="array" ref="T557">IFERROR(VLOOKUP($C557&amp;$U557,CHOOSE({1,2},Data!$A$2:$A$5146&amp;Data!$B$2:$B$5146,Data!$C$2:$C$5146),2,0),"")</f>
        <v>201A-A3</v>
      </c>
      <c r="U557" s="72" t="s">
        <v>751</v>
      </c>
      <c r="V557" s="3" t="str">
        <f>IFERROR(LEFT($U557,LEN($U557)-3),"")</f>
        <v>ELE1319</v>
      </c>
      <c r="W557" s="3" t="str">
        <f>IFERROR(RIGHT($U557,2),"")</f>
        <v>03</v>
      </c>
      <c r="X557" s="53" t="str">
        <f>IF(S557="Không đủ ĐKDT","Học lại",IF(S557="Đình chỉ thi","Học lại",IF(AND(MID(F557,2,2)&lt;"12",S557="Vắng"),"Thi lại",IF(S557="Vắng có phép", "Thi lại",IF(AND((MID(F557,2,2)&lt;"12"),P557&lt;4.5),"Thi lại",IF(AND((MID(F557,2,2)&lt;"19"),P557&lt;4),"Học lại",IF(AND((MID(F557,2,2)&gt;"18"),P557&lt;4),"Thi lại",IF(AND(MID(F557,2,2)&gt;"18",O557=0),"Thi lại",IF(AND((MID(F557,2,2)&lt;"12"),O557=0),"Thi lại",IF(AND((MID(F557,2,2)&lt;"19"),(MID(F557,2,2)&gt;"11"),O557=0),"Học lại","Đạt"))))))))))</f>
        <v>Đạt</v>
      </c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</row>
    <row r="558" spans="1:39" ht="16.5" customHeight="1">
      <c r="A558" s="1">
        <v>549</v>
      </c>
      <c r="B558" s="21">
        <f>IF(LEN(C558=0),SUBTOTAL(3,$C$10:C558),"")</f>
        <v>549</v>
      </c>
      <c r="C558" s="22" t="s">
        <v>443</v>
      </c>
      <c r="D558" s="23" t="s">
        <v>3901</v>
      </c>
      <c r="E558" s="24" t="s">
        <v>3902</v>
      </c>
      <c r="F558" s="22" t="s">
        <v>3455</v>
      </c>
      <c r="G558" s="25" t="s">
        <v>27</v>
      </c>
      <c r="H558" s="25">
        <v>9</v>
      </c>
      <c r="I558" s="25" t="s">
        <v>27</v>
      </c>
      <c r="J558" s="25">
        <v>7.5</v>
      </c>
      <c r="K558" s="32"/>
      <c r="L558" s="32"/>
      <c r="M558" s="32"/>
      <c r="N558" s="90"/>
      <c r="O558" s="51">
        <v>9.5</v>
      </c>
      <c r="P558" s="27">
        <f>IF(O558="H","I",IF(OR(O558="DC",O558="C",O558="V"),0,ROUND(SUMPRODUCT(G558:O558,$G$9:$O$9)/100,1)))</f>
        <v>9.1999999999999993</v>
      </c>
      <c r="Q558" s="28" t="str">
        <f>IF(AND($P558&gt;=9,$P558&lt;=10),"A+","")&amp;IF(AND($P558&gt;=8.5,$P558&lt;=8.9),"A","")&amp;IF(AND($P558&gt;=8,$P558&lt;=8.4),"B+","")&amp;IF(AND($P558&gt;=7,$P558&lt;=7.9),"B","")&amp;IF(AND($P558&gt;=6.5,$P558&lt;=6.9),"C+","")&amp;IF(AND($P558&gt;=5.5,$P558&lt;=6.4),"C","")&amp;IF(AND($P558&gt;=5,$P558&lt;=5.4),"D+","")&amp;IF(AND($P558&gt;=4,$P558&lt;=4.9),"D","")&amp;IF(AND($P558&lt;4),"F","")</f>
        <v>A+</v>
      </c>
      <c r="R558" s="29" t="str">
        <f>IF($P558&lt;4,"Kém",IF(AND($P558&gt;=4,$P558&lt;=5.4),"Trung bình yếu",IF(AND($P558&gt;=5.5,$P558&lt;=6.9),"Trung bình",IF(AND($P558&gt;=7,$P558&lt;=8.4),"Khá",IF(AND($P558&gt;=8.5,$P558&lt;=10),"Giỏi","")))))</f>
        <v>Giỏi</v>
      </c>
      <c r="S558" s="30" t="str">
        <f>IF(OR($G558=0,$H558=0,$I558=0,$J558=0),"Không đủ ĐKDT",IF(AND(O558=0,P558&gt;=4),"Không đạt",IF(O558="V", "Vắng", IF(O558="DC", "Đình chỉ thi",IF(O558="H", "Vắng có phép","")))))</f>
        <v/>
      </c>
      <c r="T558" s="31" t="str">
        <f t="array" ref="T558">IFERROR(VLOOKUP($C558&amp;$U558,CHOOSE({1,2},Data!$A$2:$A$5146&amp;Data!$B$2:$B$5146,Data!$C$2:$C$5146),2,0),"")</f>
        <v>201A-A3</v>
      </c>
      <c r="U558" s="72" t="s">
        <v>751</v>
      </c>
      <c r="V558" s="3" t="str">
        <f>IFERROR(LEFT($U558,LEN($U558)-3),"")</f>
        <v>ELE1319</v>
      </c>
      <c r="W558" s="3" t="str">
        <f>IFERROR(RIGHT($U558,2),"")</f>
        <v>03</v>
      </c>
      <c r="X558" s="53" t="str">
        <f>IF(S558="Không đủ ĐKDT","Học lại",IF(S558="Đình chỉ thi","Học lại",IF(AND(MID(F558,2,2)&lt;"12",S558="Vắng"),"Thi lại",IF(S558="Vắng có phép", "Thi lại",IF(AND((MID(F558,2,2)&lt;"12"),P558&lt;4.5),"Thi lại",IF(AND((MID(F558,2,2)&lt;"19"),P558&lt;4),"Học lại",IF(AND((MID(F558,2,2)&gt;"18"),P558&lt;4),"Thi lại",IF(AND(MID(F558,2,2)&gt;"18",O558=0),"Thi lại",IF(AND((MID(F558,2,2)&lt;"12"),O558=0),"Thi lại",IF(AND((MID(F558,2,2)&lt;"19"),(MID(F558,2,2)&gt;"11"),O558=0),"Học lại","Đạt"))))))))))</f>
        <v>Đạt</v>
      </c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</row>
    <row r="559" spans="1:39" ht="16.5" customHeight="1">
      <c r="A559" s="1">
        <v>550</v>
      </c>
      <c r="B559" s="21">
        <f>IF(LEN(C559=0),SUBTOTAL(3,$C$10:C559),"")</f>
        <v>550</v>
      </c>
      <c r="C559" s="22" t="s">
        <v>2162</v>
      </c>
      <c r="D559" s="23" t="s">
        <v>3767</v>
      </c>
      <c r="E559" s="24" t="s">
        <v>3476</v>
      </c>
      <c r="F559" s="22" t="s">
        <v>3398</v>
      </c>
      <c r="G559" s="25" t="s">
        <v>27</v>
      </c>
      <c r="H559" s="25">
        <v>6.5</v>
      </c>
      <c r="I559" s="25" t="s">
        <v>27</v>
      </c>
      <c r="J559" s="25">
        <v>8</v>
      </c>
      <c r="K559" s="32"/>
      <c r="L559" s="32"/>
      <c r="M559" s="32"/>
      <c r="N559" s="90"/>
      <c r="O559" s="51">
        <v>3</v>
      </c>
      <c r="P559" s="27">
        <f>IF(O559="H","I",IF(OR(O559="DC",O559="C",O559="V"),0,ROUND(SUMPRODUCT(G559:O559,$G$9:$O$9)/100,1)))</f>
        <v>4.2</v>
      </c>
      <c r="Q559" s="28" t="str">
        <f>IF(AND($P559&gt;=9,$P559&lt;=10),"A+","")&amp;IF(AND($P559&gt;=8.5,$P559&lt;=8.9),"A","")&amp;IF(AND($P559&gt;=8,$P559&lt;=8.4),"B+","")&amp;IF(AND($P559&gt;=7,$P559&lt;=7.9),"B","")&amp;IF(AND($P559&gt;=6.5,$P559&lt;=6.9),"C+","")&amp;IF(AND($P559&gt;=5.5,$P559&lt;=6.4),"C","")&amp;IF(AND($P559&gt;=5,$P559&lt;=5.4),"D+","")&amp;IF(AND($P559&gt;=4,$P559&lt;=4.9),"D","")&amp;IF(AND($P559&lt;4),"F","")</f>
        <v>D</v>
      </c>
      <c r="R559" s="29" t="str">
        <f>IF($P559&lt;4,"Kém",IF(AND($P559&gt;=4,$P559&lt;=5.4),"Trung bình yếu",IF(AND($P559&gt;=5.5,$P559&lt;=6.9),"Trung bình",IF(AND($P559&gt;=7,$P559&lt;=8.4),"Khá",IF(AND($P559&gt;=8.5,$P559&lt;=10),"Giỏi","")))))</f>
        <v>Trung bình yếu</v>
      </c>
      <c r="S559" s="30" t="str">
        <f>IF(OR($G559=0,$H559=0,$I559=0,$J559=0),"Không đủ ĐKDT",IF(AND(O559=0,P559&gt;=4),"Không đạt",IF(O559="V", "Vắng", IF(O559="DC", "Đình chỉ thi",IF(O559="H", "Vắng có phép","")))))</f>
        <v/>
      </c>
      <c r="T559" s="31" t="str">
        <f t="array" ref="T559">IFERROR(VLOOKUP($C559&amp;$U559,CHOOSE({1,2},Data!$A$2:$A$5146&amp;Data!$B$2:$B$5146,Data!$C$2:$C$5146),2,0),"")</f>
        <v>201A-A3</v>
      </c>
      <c r="U559" s="72" t="s">
        <v>751</v>
      </c>
      <c r="V559" s="3" t="str">
        <f>IFERROR(LEFT($U559,LEN($U559)-3),"")</f>
        <v>ELE1319</v>
      </c>
      <c r="W559" s="3" t="str">
        <f>IFERROR(RIGHT($U559,2),"")</f>
        <v>03</v>
      </c>
      <c r="X559" s="53" t="str">
        <f>IF(S559="Không đủ ĐKDT","Học lại",IF(S559="Đình chỉ thi","Học lại",IF(AND(MID(F559,2,2)&lt;"12",S559="Vắng"),"Thi lại",IF(S559="Vắng có phép", "Thi lại",IF(AND((MID(F559,2,2)&lt;"12"),P559&lt;4.5),"Thi lại",IF(AND((MID(F559,2,2)&lt;"19"),P559&lt;4),"Học lại",IF(AND((MID(F559,2,2)&gt;"18"),P559&lt;4),"Thi lại",IF(AND(MID(F559,2,2)&gt;"18",O559=0),"Thi lại",IF(AND((MID(F559,2,2)&lt;"12"),O559=0),"Thi lại",IF(AND((MID(F559,2,2)&lt;"19"),(MID(F559,2,2)&gt;"11"),O559=0),"Học lại","Đạt"))))))))))</f>
        <v>Đạt</v>
      </c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</row>
    <row r="560" spans="1:39" ht="16.5" customHeight="1">
      <c r="A560" s="1">
        <v>551</v>
      </c>
      <c r="B560" s="21">
        <f>IF(LEN(C560=0),SUBTOTAL(3,$C$10:C560),"")</f>
        <v>551</v>
      </c>
      <c r="C560" s="22" t="s">
        <v>444</v>
      </c>
      <c r="D560" s="23" t="s">
        <v>3462</v>
      </c>
      <c r="E560" s="24" t="s">
        <v>3481</v>
      </c>
      <c r="F560" s="22" t="s">
        <v>3398</v>
      </c>
      <c r="G560" s="25" t="s">
        <v>27</v>
      </c>
      <c r="H560" s="25">
        <v>8.5</v>
      </c>
      <c r="I560" s="25" t="s">
        <v>27</v>
      </c>
      <c r="J560" s="25">
        <v>5</v>
      </c>
      <c r="K560" s="32"/>
      <c r="L560" s="32"/>
      <c r="M560" s="32"/>
      <c r="N560" s="90"/>
      <c r="O560" s="51">
        <v>0.5</v>
      </c>
      <c r="P560" s="27">
        <f>IF(O560="H","I",IF(OR(O560="DC",O560="C",O560="V"),0,ROUND(SUMPRODUCT(G560:O560,$G$9:$O$9)/100,1)))</f>
        <v>2.6</v>
      </c>
      <c r="Q560" s="28" t="str">
        <f>IF(AND($P560&gt;=9,$P560&lt;=10),"A+","")&amp;IF(AND($P560&gt;=8.5,$P560&lt;=8.9),"A","")&amp;IF(AND($P560&gt;=8,$P560&lt;=8.4),"B+","")&amp;IF(AND($P560&gt;=7,$P560&lt;=7.9),"B","")&amp;IF(AND($P560&gt;=6.5,$P560&lt;=6.9),"C+","")&amp;IF(AND($P560&gt;=5.5,$P560&lt;=6.4),"C","")&amp;IF(AND($P560&gt;=5,$P560&lt;=5.4),"D+","")&amp;IF(AND($P560&gt;=4,$P560&lt;=4.9),"D","")&amp;IF(AND($P560&lt;4),"F","")</f>
        <v>F</v>
      </c>
      <c r="R560" s="29" t="str">
        <f>IF($P560&lt;4,"Kém",IF(AND($P560&gt;=4,$P560&lt;=5.4),"Trung bình yếu",IF(AND($P560&gt;=5.5,$P560&lt;=6.9),"Trung bình",IF(AND($P560&gt;=7,$P560&lt;=8.4),"Khá",IF(AND($P560&gt;=8.5,$P560&lt;=10),"Giỏi","")))))</f>
        <v>Kém</v>
      </c>
      <c r="S560" s="30" t="str">
        <f>IF(OR($G560=0,$H560=0,$I560=0,$J560=0),"Không đủ ĐKDT",IF(AND(O560=0,P560&gt;=4),"Không đạt",IF(O560="V", "Vắng", IF(O560="DC", "Đình chỉ thi",IF(O560="H", "Vắng có phép","")))))</f>
        <v/>
      </c>
      <c r="T560" s="31" t="str">
        <f t="array" ref="T560">IFERROR(VLOOKUP($C560&amp;$U560,CHOOSE({1,2},Data!$A$2:$A$5146&amp;Data!$B$2:$B$5146,Data!$C$2:$C$5146),2,0),"")</f>
        <v>201A-A3</v>
      </c>
      <c r="U560" s="72" t="s">
        <v>751</v>
      </c>
      <c r="V560" s="3" t="str">
        <f>IFERROR(LEFT($U560,LEN($U560)-3),"")</f>
        <v>ELE1319</v>
      </c>
      <c r="W560" s="3" t="str">
        <f>IFERROR(RIGHT($U560,2),"")</f>
        <v>03</v>
      </c>
      <c r="X560" s="53" t="str">
        <f>IF(S560="Không đủ ĐKDT","Học lại",IF(S560="Đình chỉ thi","Học lại",IF(AND(MID(F560,2,2)&lt;"12",S560="Vắng"),"Thi lại",IF(S560="Vắng có phép", "Thi lại",IF(AND((MID(F560,2,2)&lt;"12"),P560&lt;4.5),"Thi lại",IF(AND((MID(F560,2,2)&lt;"19"),P560&lt;4),"Học lại",IF(AND((MID(F560,2,2)&gt;"18"),P560&lt;4),"Thi lại",IF(AND(MID(F560,2,2)&gt;"18",O560=0),"Thi lại",IF(AND((MID(F560,2,2)&lt;"12"),O560=0),"Thi lại",IF(AND((MID(F560,2,2)&lt;"19"),(MID(F560,2,2)&gt;"11"),O560=0),"Học lại","Đạt"))))))))))</f>
        <v>Học lại</v>
      </c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</row>
    <row r="561" spans="1:39" ht="16.5" customHeight="1">
      <c r="A561" s="1">
        <v>552</v>
      </c>
      <c r="B561" s="21">
        <f>IF(LEN(C561=0),SUBTOTAL(3,$C$10:C561),"")</f>
        <v>552</v>
      </c>
      <c r="C561" s="22" t="s">
        <v>487</v>
      </c>
      <c r="D561" s="23" t="s">
        <v>3468</v>
      </c>
      <c r="E561" s="24" t="s">
        <v>3481</v>
      </c>
      <c r="F561" s="22" t="s">
        <v>3455</v>
      </c>
      <c r="G561" s="25" t="s">
        <v>27</v>
      </c>
      <c r="H561" s="25">
        <v>8</v>
      </c>
      <c r="I561" s="25" t="s">
        <v>27</v>
      </c>
      <c r="J561" s="25">
        <v>7.5</v>
      </c>
      <c r="K561" s="32"/>
      <c r="L561" s="32"/>
      <c r="M561" s="32"/>
      <c r="N561" s="90"/>
      <c r="O561" s="51">
        <v>5.5</v>
      </c>
      <c r="P561" s="27">
        <f>IF(O561="H","I",IF(OR(O561="DC",O561="C",O561="V"),0,ROUND(SUMPRODUCT(G561:O561,$G$9:$O$9)/100,1)))</f>
        <v>6.2</v>
      </c>
      <c r="Q561" s="28" t="str">
        <f>IF(AND($P561&gt;=9,$P561&lt;=10),"A+","")&amp;IF(AND($P561&gt;=8.5,$P561&lt;=8.9),"A","")&amp;IF(AND($P561&gt;=8,$P561&lt;=8.4),"B+","")&amp;IF(AND($P561&gt;=7,$P561&lt;=7.9),"B","")&amp;IF(AND($P561&gt;=6.5,$P561&lt;=6.9),"C+","")&amp;IF(AND($P561&gt;=5.5,$P561&lt;=6.4),"C","")&amp;IF(AND($P561&gt;=5,$P561&lt;=5.4),"D+","")&amp;IF(AND($P561&gt;=4,$P561&lt;=4.9),"D","")&amp;IF(AND($P561&lt;4),"F","")</f>
        <v>C</v>
      </c>
      <c r="R561" s="29" t="str">
        <f>IF($P561&lt;4,"Kém",IF(AND($P561&gt;=4,$P561&lt;=5.4),"Trung bình yếu",IF(AND($P561&gt;=5.5,$P561&lt;=6.9),"Trung bình",IF(AND($P561&gt;=7,$P561&lt;=8.4),"Khá",IF(AND($P561&gt;=8.5,$P561&lt;=10),"Giỏi","")))))</f>
        <v>Trung bình</v>
      </c>
      <c r="S561" s="30" t="str">
        <f>IF(OR($G561=0,$H561=0,$I561=0,$J561=0),"Không đủ ĐKDT",IF(AND(O561=0,P561&gt;=4),"Không đạt",IF(O561="V", "Vắng", IF(O561="DC", "Đình chỉ thi",IF(O561="H", "Vắng có phép","")))))</f>
        <v/>
      </c>
      <c r="T561" s="31" t="str">
        <f t="array" ref="T561">IFERROR(VLOOKUP($C561&amp;$U561,CHOOSE({1,2},Data!$A$2:$A$5146&amp;Data!$B$2:$B$5146,Data!$C$2:$C$5146),2,0),"")</f>
        <v>201A-A3</v>
      </c>
      <c r="U561" s="72" t="s">
        <v>751</v>
      </c>
      <c r="V561" s="3" t="str">
        <f>IFERROR(LEFT($U561,LEN($U561)-3),"")</f>
        <v>ELE1319</v>
      </c>
      <c r="W561" s="3" t="str">
        <f>IFERROR(RIGHT($U561,2),"")</f>
        <v>03</v>
      </c>
      <c r="X561" s="53" t="str">
        <f>IF(S561="Không đủ ĐKDT","Học lại",IF(S561="Đình chỉ thi","Học lại",IF(AND(MID(F561,2,2)&lt;"12",S561="Vắng"),"Thi lại",IF(S561="Vắng có phép", "Thi lại",IF(AND((MID(F561,2,2)&lt;"12"),P561&lt;4.5),"Thi lại",IF(AND((MID(F561,2,2)&lt;"19"),P561&lt;4),"Học lại",IF(AND((MID(F561,2,2)&gt;"18"),P561&lt;4),"Thi lại",IF(AND(MID(F561,2,2)&gt;"18",O561=0),"Thi lại",IF(AND((MID(F561,2,2)&lt;"12"),O561=0),"Thi lại",IF(AND((MID(F561,2,2)&lt;"19"),(MID(F561,2,2)&gt;"11"),O561=0),"Học lại","Đạt"))))))))))</f>
        <v>Đạt</v>
      </c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</row>
    <row r="562" spans="1:39" ht="16.5" customHeight="1">
      <c r="A562" s="1">
        <v>553</v>
      </c>
      <c r="B562" s="21">
        <f>IF(LEN(C562=0),SUBTOTAL(3,$C$10:C562),"")</f>
        <v>553</v>
      </c>
      <c r="C562" s="22" t="s">
        <v>1629</v>
      </c>
      <c r="D562" s="23" t="s">
        <v>3903</v>
      </c>
      <c r="E562" s="24" t="s">
        <v>3723</v>
      </c>
      <c r="F562" s="22" t="s">
        <v>3407</v>
      </c>
      <c r="G562" s="25" t="s">
        <v>27</v>
      </c>
      <c r="H562" s="25">
        <v>7</v>
      </c>
      <c r="I562" s="25" t="s">
        <v>27</v>
      </c>
      <c r="J562" s="25">
        <v>5</v>
      </c>
      <c r="K562" s="32"/>
      <c r="L562" s="32"/>
      <c r="M562" s="32"/>
      <c r="N562" s="90"/>
      <c r="O562" s="51">
        <v>5.5</v>
      </c>
      <c r="P562" s="27">
        <f>IF(O562="H","I",IF(OR(O562="DC",O562="C",O562="V"),0,ROUND(SUMPRODUCT(G562:O562,$G$9:$O$9)/100,1)))</f>
        <v>5.8</v>
      </c>
      <c r="Q562" s="28" t="str">
        <f>IF(AND($P562&gt;=9,$P562&lt;=10),"A+","")&amp;IF(AND($P562&gt;=8.5,$P562&lt;=8.9),"A","")&amp;IF(AND($P562&gt;=8,$P562&lt;=8.4),"B+","")&amp;IF(AND($P562&gt;=7,$P562&lt;=7.9),"B","")&amp;IF(AND($P562&gt;=6.5,$P562&lt;=6.9),"C+","")&amp;IF(AND($P562&gt;=5.5,$P562&lt;=6.4),"C","")&amp;IF(AND($P562&gt;=5,$P562&lt;=5.4),"D+","")&amp;IF(AND($P562&gt;=4,$P562&lt;=4.9),"D","")&amp;IF(AND($P562&lt;4),"F","")</f>
        <v>C</v>
      </c>
      <c r="R562" s="29" t="str">
        <f>IF($P562&lt;4,"Kém",IF(AND($P562&gt;=4,$P562&lt;=5.4),"Trung bình yếu",IF(AND($P562&gt;=5.5,$P562&lt;=6.9),"Trung bình",IF(AND($P562&gt;=7,$P562&lt;=8.4),"Khá",IF(AND($P562&gt;=8.5,$P562&lt;=10),"Giỏi","")))))</f>
        <v>Trung bình</v>
      </c>
      <c r="S562" s="30" t="str">
        <f>IF(OR($G562=0,$H562=0,$I562=0,$J562=0),"Không đủ ĐKDT",IF(AND(O562=0,P562&gt;=4),"Không đạt",IF(O562="V", "Vắng", IF(O562="DC", "Đình chỉ thi",IF(O562="H", "Vắng có phép","")))))</f>
        <v/>
      </c>
      <c r="T562" s="31" t="str">
        <f t="array" ref="T562">IFERROR(VLOOKUP($C562&amp;$U562,CHOOSE({1,2},Data!$A$2:$A$5146&amp;Data!$B$2:$B$5146,Data!$C$2:$C$5146),2,0),"")</f>
        <v>304-A2</v>
      </c>
      <c r="U562" s="72" t="s">
        <v>3281</v>
      </c>
      <c r="V562" s="3" t="str">
        <f>IFERROR(LEFT($U562,LEN($U562)-3),"")</f>
        <v>ELE1319</v>
      </c>
      <c r="W562" s="3" t="str">
        <f>IFERROR(RIGHT($U562,2),"")</f>
        <v>08</v>
      </c>
      <c r="X562" s="53" t="str">
        <f>IF(S562="Không đủ ĐKDT","Học lại",IF(S562="Đình chỉ thi","Học lại",IF(AND(MID(F562,2,2)&lt;"12",S562="Vắng"),"Thi lại",IF(S562="Vắng có phép", "Thi lại",IF(AND((MID(F562,2,2)&lt;"12"),P562&lt;4.5),"Thi lại",IF(AND((MID(F562,2,2)&lt;"19"),P562&lt;4),"Học lại",IF(AND((MID(F562,2,2)&gt;"18"),P562&lt;4),"Thi lại",IF(AND(MID(F562,2,2)&gt;"18",O562=0),"Thi lại",IF(AND((MID(F562,2,2)&lt;"12"),O562=0),"Thi lại",IF(AND((MID(F562,2,2)&lt;"19"),(MID(F562,2,2)&gt;"11"),O562=0),"Học lại","Đạt"))))))))))</f>
        <v>Đạt</v>
      </c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</row>
    <row r="563" spans="1:39" ht="17.25" customHeight="1">
      <c r="A563" s="1">
        <v>554</v>
      </c>
      <c r="B563" s="21">
        <f>IF(LEN(C563=0),SUBTOTAL(3,$C$10:C563),"")</f>
        <v>554</v>
      </c>
      <c r="C563" s="22" t="s">
        <v>2380</v>
      </c>
      <c r="D563" s="23" t="s">
        <v>3767</v>
      </c>
      <c r="E563" s="24" t="s">
        <v>3367</v>
      </c>
      <c r="F563" s="22" t="s">
        <v>3374</v>
      </c>
      <c r="G563" s="25" t="s">
        <v>27</v>
      </c>
      <c r="H563" s="25">
        <v>8</v>
      </c>
      <c r="I563" s="25" t="s">
        <v>27</v>
      </c>
      <c r="J563" s="25">
        <v>7</v>
      </c>
      <c r="K563" s="26"/>
      <c r="L563" s="26"/>
      <c r="M563" s="26"/>
      <c r="N563" s="90"/>
      <c r="O563" s="51">
        <v>1</v>
      </c>
      <c r="P563" s="27">
        <f>IF(O563="H","I",IF(OR(O563="DC",O563="C",O563="V"),0,ROUND(SUMPRODUCT(G563:O563,$G$9:$O$9)/100,1)))</f>
        <v>3</v>
      </c>
      <c r="Q563" s="28" t="str">
        <f>IF(AND($P563&gt;=9,$P563&lt;=10),"A+","")&amp;IF(AND($P563&gt;=8.5,$P563&lt;=8.9),"A","")&amp;IF(AND($P563&gt;=8,$P563&lt;=8.4),"B+","")&amp;IF(AND($P563&gt;=7,$P563&lt;=7.9),"B","")&amp;IF(AND($P563&gt;=6.5,$P563&lt;=6.9),"C+","")&amp;IF(AND($P563&gt;=5.5,$P563&lt;=6.4),"C","")&amp;IF(AND($P563&gt;=5,$P563&lt;=5.4),"D+","")&amp;IF(AND($P563&gt;=4,$P563&lt;=4.9),"D","")&amp;IF(AND($P563&lt;4),"F","")</f>
        <v>F</v>
      </c>
      <c r="R563" s="29" t="str">
        <f>IF($P563&lt;4,"Kém",IF(AND($P563&gt;=4,$P563&lt;=5.4),"Trung bình yếu",IF(AND($P563&gt;=5.5,$P563&lt;=6.9),"Trung bình",IF(AND($P563&gt;=7,$P563&lt;=8.4),"Khá",IF(AND($P563&gt;=8.5,$P563&lt;=10),"Giỏi","")))))</f>
        <v>Kém</v>
      </c>
      <c r="S563" s="30" t="str">
        <f>IF(OR($G563=0,$H563=0,$I563=0,$J563=0),"Không đủ ĐKDT",IF(AND(O563=0,P563&gt;=4),"Không đạt",IF(O563="V", "Vắng", IF(O563="DC", "Đình chỉ thi",IF(O563="H", "Vắng có phép","")))))</f>
        <v/>
      </c>
      <c r="T563" s="31" t="str">
        <f t="array" ref="T563">IFERROR(VLOOKUP($C563&amp;$U563,CHOOSE({1,2},Data!$A$2:$A$5146&amp;Data!$B$2:$B$5146,Data!$C$2:$C$5146),2,0),"")</f>
        <v>304-A2</v>
      </c>
      <c r="U563" s="72" t="s">
        <v>3281</v>
      </c>
      <c r="V563" s="3" t="str">
        <f>IFERROR(LEFT($U563,LEN($U563)-3),"")</f>
        <v>ELE1319</v>
      </c>
      <c r="W563" s="3" t="str">
        <f>IFERROR(RIGHT($U563,2),"")</f>
        <v>08</v>
      </c>
      <c r="X563" s="53" t="str">
        <f>IF(S563="Không đủ ĐKDT","Học lại",IF(S563="Đình chỉ thi","Học lại",IF(AND(MID(F563,2,2)&lt;"12",S563="Vắng"),"Thi lại",IF(S563="Vắng có phép", "Thi lại",IF(AND((MID(F563,2,2)&lt;"12"),P563&lt;4.5),"Thi lại",IF(AND((MID(F563,2,2)&lt;"19"),P563&lt;4),"Học lại",IF(AND((MID(F563,2,2)&gt;"18"),P563&lt;4),"Thi lại",IF(AND(MID(F563,2,2)&gt;"18",O563=0),"Thi lại",IF(AND((MID(F563,2,2)&lt;"12"),O563=0),"Thi lại",IF(AND((MID(F563,2,2)&lt;"19"),(MID(F563,2,2)&gt;"11"),O563=0),"Học lại","Đạt"))))))))))</f>
        <v>Học lại</v>
      </c>
      <c r="Y563" s="46"/>
      <c r="Z563" s="46"/>
      <c r="AA563" s="46"/>
      <c r="AB563" s="38"/>
      <c r="AC563" s="38"/>
      <c r="AD563" s="38"/>
      <c r="AE563" s="38"/>
      <c r="AF563" s="37"/>
      <c r="AG563" s="38"/>
      <c r="AH563" s="38"/>
      <c r="AI563" s="38"/>
      <c r="AJ563" s="38"/>
      <c r="AK563" s="38"/>
      <c r="AL563" s="38"/>
      <c r="AM563" s="39"/>
    </row>
    <row r="564" spans="1:39" ht="17.25" customHeight="1">
      <c r="A564" s="1">
        <v>555</v>
      </c>
      <c r="B564" s="21">
        <f>IF(LEN(C564=0),SUBTOTAL(3,$C$10:C564),"")</f>
        <v>555</v>
      </c>
      <c r="C564" s="22" t="s">
        <v>1705</v>
      </c>
      <c r="D564" s="23" t="s">
        <v>3904</v>
      </c>
      <c r="E564" s="24" t="s">
        <v>3367</v>
      </c>
      <c r="F564" s="22" t="s">
        <v>3384</v>
      </c>
      <c r="G564" s="25" t="s">
        <v>27</v>
      </c>
      <c r="H564" s="25">
        <v>9</v>
      </c>
      <c r="I564" s="25" t="s">
        <v>27</v>
      </c>
      <c r="J564" s="25">
        <v>9.5</v>
      </c>
      <c r="K564" s="32"/>
      <c r="L564" s="32"/>
      <c r="M564" s="32"/>
      <c r="N564" s="90"/>
      <c r="O564" s="51">
        <v>8.5</v>
      </c>
      <c r="P564" s="27">
        <f>IF(O564="H","I",IF(OR(O564="DC",O564="C",O564="V"),0,ROUND(SUMPRODUCT(G564:O564,$G$9:$O$9)/100,1)))</f>
        <v>8.6999999999999993</v>
      </c>
      <c r="Q564" s="28" t="str">
        <f>IF(AND($P564&gt;=9,$P564&lt;=10),"A+","")&amp;IF(AND($P564&gt;=8.5,$P564&lt;=8.9),"A","")&amp;IF(AND($P564&gt;=8,$P564&lt;=8.4),"B+","")&amp;IF(AND($P564&gt;=7,$P564&lt;=7.9),"B","")&amp;IF(AND($P564&gt;=6.5,$P564&lt;=6.9),"C+","")&amp;IF(AND($P564&gt;=5.5,$P564&lt;=6.4),"C","")&amp;IF(AND($P564&gt;=5,$P564&lt;=5.4),"D+","")&amp;IF(AND($P564&gt;=4,$P564&lt;=4.9),"D","")&amp;IF(AND($P564&lt;4),"F","")</f>
        <v>A</v>
      </c>
      <c r="R564" s="29" t="str">
        <f>IF($P564&lt;4,"Kém",IF(AND($P564&gt;=4,$P564&lt;=5.4),"Trung bình yếu",IF(AND($P564&gt;=5.5,$P564&lt;=6.9),"Trung bình",IF(AND($P564&gt;=7,$P564&lt;=8.4),"Khá",IF(AND($P564&gt;=8.5,$P564&lt;=10),"Giỏi","")))))</f>
        <v>Giỏi</v>
      </c>
      <c r="S564" s="30" t="str">
        <f>IF(OR($G564=0,$H564=0,$I564=0,$J564=0),"Không đủ ĐKDT",IF(AND(O564=0,P564&gt;=4),"Không đạt",IF(O564="V", "Vắng", IF(O564="DC", "Đình chỉ thi",IF(O564="H", "Vắng có phép","")))))</f>
        <v/>
      </c>
      <c r="T564" s="31" t="str">
        <f t="array" ref="T564">IFERROR(VLOOKUP($C564&amp;$U564,CHOOSE({1,2},Data!$A$2:$A$5146&amp;Data!$B$2:$B$5146,Data!$C$2:$C$5146),2,0),"")</f>
        <v>304-A2</v>
      </c>
      <c r="U564" s="72" t="s">
        <v>3281</v>
      </c>
      <c r="V564" s="3" t="str">
        <f>IFERROR(LEFT($U564,LEN($U564)-3),"")</f>
        <v>ELE1319</v>
      </c>
      <c r="W564" s="3" t="str">
        <f>IFERROR(RIGHT($U564,2),"")</f>
        <v>08</v>
      </c>
      <c r="X564" s="53" t="str">
        <f>IF(S564="Không đủ ĐKDT","Học lại",IF(S564="Đình chỉ thi","Học lại",IF(AND(MID(F564,2,2)&lt;"12",S564="Vắng"),"Thi lại",IF(S564="Vắng có phép", "Thi lại",IF(AND((MID(F564,2,2)&lt;"12"),P564&lt;4.5),"Thi lại",IF(AND((MID(F564,2,2)&lt;"19"),P564&lt;4),"Học lại",IF(AND((MID(F564,2,2)&gt;"18"),P564&lt;4),"Thi lại",IF(AND(MID(F564,2,2)&gt;"18",O564=0),"Thi lại",IF(AND((MID(F564,2,2)&lt;"12"),O564=0),"Thi lại",IF(AND((MID(F564,2,2)&lt;"19"),(MID(F564,2,2)&gt;"11"),O564=0),"Học lại","Đạt"))))))))))</f>
        <v>Đạt</v>
      </c>
      <c r="Y564" s="47"/>
      <c r="Z564" s="47"/>
      <c r="AA564" s="91"/>
      <c r="AB564" s="37"/>
      <c r="AC564" s="37"/>
      <c r="AD564" s="37"/>
      <c r="AE564" s="48"/>
      <c r="AF564" s="37"/>
      <c r="AG564" s="49"/>
      <c r="AH564" s="50"/>
      <c r="AI564" s="49"/>
      <c r="AJ564" s="50"/>
      <c r="AK564" s="49"/>
      <c r="AL564" s="37"/>
      <c r="AM564" s="48"/>
    </row>
    <row r="565" spans="1:39" ht="17.25" customHeight="1">
      <c r="A565" s="1">
        <v>556</v>
      </c>
      <c r="B565" s="21">
        <f>IF(LEN(C565=0),SUBTOTAL(3,$C$10:C565),"")</f>
        <v>556</v>
      </c>
      <c r="C565" s="22" t="s">
        <v>3068</v>
      </c>
      <c r="D565" s="23" t="s">
        <v>3864</v>
      </c>
      <c r="E565" s="24" t="s">
        <v>3367</v>
      </c>
      <c r="F565" s="22" t="s">
        <v>3372</v>
      </c>
      <c r="G565" s="25" t="s">
        <v>27</v>
      </c>
      <c r="H565" s="25">
        <v>5</v>
      </c>
      <c r="I565" s="25" t="s">
        <v>27</v>
      </c>
      <c r="J565" s="25">
        <v>5</v>
      </c>
      <c r="K565" s="32"/>
      <c r="L565" s="32"/>
      <c r="M565" s="32"/>
      <c r="N565" s="90"/>
      <c r="O565" s="51">
        <v>1</v>
      </c>
      <c r="P565" s="27">
        <f>IF(O565="H","I",IF(OR(O565="DC",O565="C",O565="V"),0,ROUND(SUMPRODUCT(G565:O565,$G$9:$O$9)/100,1)))</f>
        <v>2.2000000000000002</v>
      </c>
      <c r="Q565" s="28" t="str">
        <f>IF(AND($P565&gt;=9,$P565&lt;=10),"A+","")&amp;IF(AND($P565&gt;=8.5,$P565&lt;=8.9),"A","")&amp;IF(AND($P565&gt;=8,$P565&lt;=8.4),"B+","")&amp;IF(AND($P565&gt;=7,$P565&lt;=7.9),"B","")&amp;IF(AND($P565&gt;=6.5,$P565&lt;=6.9),"C+","")&amp;IF(AND($P565&gt;=5.5,$P565&lt;=6.4),"C","")&amp;IF(AND($P565&gt;=5,$P565&lt;=5.4),"D+","")&amp;IF(AND($P565&gt;=4,$P565&lt;=4.9),"D","")&amp;IF(AND($P565&lt;4),"F","")</f>
        <v>F</v>
      </c>
      <c r="R565" s="29" t="str">
        <f>IF($P565&lt;4,"Kém",IF(AND($P565&gt;=4,$P565&lt;=5.4),"Trung bình yếu",IF(AND($P565&gt;=5.5,$P565&lt;=6.9),"Trung bình",IF(AND($P565&gt;=7,$P565&lt;=8.4),"Khá",IF(AND($P565&gt;=8.5,$P565&lt;=10),"Giỏi","")))))</f>
        <v>Kém</v>
      </c>
      <c r="S565" s="30" t="str">
        <f>IF(OR($G565=0,$H565=0,$I565=0,$J565=0),"Không đủ ĐKDT",IF(AND(O565=0,P565&gt;=4),"Không đạt",IF(O565="V", "Vắng", IF(O565="DC", "Đình chỉ thi",IF(O565="H", "Vắng có phép","")))))</f>
        <v/>
      </c>
      <c r="T565" s="31" t="str">
        <f t="array" ref="T565">IFERROR(VLOOKUP($C565&amp;$U565,CHOOSE({1,2},Data!$A$2:$A$5146&amp;Data!$B$2:$B$5146,Data!$C$2:$C$5146),2,0),"")</f>
        <v>304-A2</v>
      </c>
      <c r="U565" s="72" t="s">
        <v>3281</v>
      </c>
      <c r="V565" s="3" t="str">
        <f>IFERROR(LEFT($U565,LEN($U565)-3),"")</f>
        <v>ELE1319</v>
      </c>
      <c r="W565" s="3" t="str">
        <f>IFERROR(RIGHT($U565,2),"")</f>
        <v>08</v>
      </c>
      <c r="X565" s="53" t="str">
        <f>IF(S565="Không đủ ĐKDT","Học lại",IF(S565="Đình chỉ thi","Học lại",IF(AND(MID(F565,2,2)&lt;"12",S565="Vắng"),"Thi lại",IF(S565="Vắng có phép", "Thi lại",IF(AND((MID(F565,2,2)&lt;"12"),P565&lt;4.5),"Thi lại",IF(AND((MID(F565,2,2)&lt;"19"),P565&lt;4),"Học lại",IF(AND((MID(F565,2,2)&gt;"18"),P565&lt;4),"Thi lại",IF(AND(MID(F565,2,2)&gt;"18",O565=0),"Thi lại",IF(AND((MID(F565,2,2)&lt;"12"),O565=0),"Thi lại",IF(AND((MID(F565,2,2)&lt;"19"),(MID(F565,2,2)&gt;"11"),O565=0),"Học lại","Đạt"))))))))))</f>
        <v>Học lại</v>
      </c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</row>
    <row r="566" spans="1:39" ht="17.25" customHeight="1">
      <c r="A566" s="1">
        <v>557</v>
      </c>
      <c r="B566" s="21">
        <f>IF(LEN(C566=0),SUBTOTAL(3,$C$10:C566),"")</f>
        <v>557</v>
      </c>
      <c r="C566" s="22" t="s">
        <v>2985</v>
      </c>
      <c r="D566" s="23" t="s">
        <v>3905</v>
      </c>
      <c r="E566" s="24" t="s">
        <v>3367</v>
      </c>
      <c r="F566" s="22" t="s">
        <v>3374</v>
      </c>
      <c r="G566" s="25" t="s">
        <v>27</v>
      </c>
      <c r="H566" s="25">
        <v>9</v>
      </c>
      <c r="I566" s="25" t="s">
        <v>27</v>
      </c>
      <c r="J566" s="25">
        <v>7</v>
      </c>
      <c r="K566" s="32"/>
      <c r="L566" s="32"/>
      <c r="M566" s="32"/>
      <c r="N566" s="90"/>
      <c r="O566" s="51">
        <v>1</v>
      </c>
      <c r="P566" s="27">
        <f>IF(O566="H","I",IF(OR(O566="DC",O566="C",O566="V"),0,ROUND(SUMPRODUCT(G566:O566,$G$9:$O$9)/100,1)))</f>
        <v>3.2</v>
      </c>
      <c r="Q566" s="28" t="str">
        <f>IF(AND($P566&gt;=9,$P566&lt;=10),"A+","")&amp;IF(AND($P566&gt;=8.5,$P566&lt;=8.9),"A","")&amp;IF(AND($P566&gt;=8,$P566&lt;=8.4),"B+","")&amp;IF(AND($P566&gt;=7,$P566&lt;=7.9),"B","")&amp;IF(AND($P566&gt;=6.5,$P566&lt;=6.9),"C+","")&amp;IF(AND($P566&gt;=5.5,$P566&lt;=6.4),"C","")&amp;IF(AND($P566&gt;=5,$P566&lt;=5.4),"D+","")&amp;IF(AND($P566&gt;=4,$P566&lt;=4.9),"D","")&amp;IF(AND($P566&lt;4),"F","")</f>
        <v>F</v>
      </c>
      <c r="R566" s="29" t="str">
        <f>IF($P566&lt;4,"Kém",IF(AND($P566&gt;=4,$P566&lt;=5.4),"Trung bình yếu",IF(AND($P566&gt;=5.5,$P566&lt;=6.9),"Trung bình",IF(AND($P566&gt;=7,$P566&lt;=8.4),"Khá",IF(AND($P566&gt;=8.5,$P566&lt;=10),"Giỏi","")))))</f>
        <v>Kém</v>
      </c>
      <c r="S566" s="30" t="str">
        <f>IF(OR($G566=0,$H566=0,$I566=0,$J566=0),"Không đủ ĐKDT",IF(AND(O566=0,P566&gt;=4),"Không đạt",IF(O566="V", "Vắng", IF(O566="DC", "Đình chỉ thi",IF(O566="H", "Vắng có phép","")))))</f>
        <v/>
      </c>
      <c r="T566" s="31" t="str">
        <f t="array" ref="T566">IFERROR(VLOOKUP($C566&amp;$U566,CHOOSE({1,2},Data!$A$2:$A$5146&amp;Data!$B$2:$B$5146,Data!$C$2:$C$5146),2,0),"")</f>
        <v>304-A2</v>
      </c>
      <c r="U566" s="72" t="s">
        <v>3281</v>
      </c>
      <c r="V566" s="3" t="str">
        <f>IFERROR(LEFT($U566,LEN($U566)-3),"")</f>
        <v>ELE1319</v>
      </c>
      <c r="W566" s="3" t="str">
        <f>IFERROR(RIGHT($U566,2),"")</f>
        <v>08</v>
      </c>
      <c r="X566" s="53" t="str">
        <f>IF(S566="Không đủ ĐKDT","Học lại",IF(S566="Đình chỉ thi","Học lại",IF(AND(MID(F566,2,2)&lt;"12",S566="Vắng"),"Thi lại",IF(S566="Vắng có phép", "Thi lại",IF(AND((MID(F566,2,2)&lt;"12"),P566&lt;4.5),"Thi lại",IF(AND((MID(F566,2,2)&lt;"19"),P566&lt;4),"Học lại",IF(AND((MID(F566,2,2)&gt;"18"),P566&lt;4),"Thi lại",IF(AND(MID(F566,2,2)&gt;"18",O566=0),"Thi lại",IF(AND((MID(F566,2,2)&lt;"12"),O566=0),"Thi lại",IF(AND((MID(F566,2,2)&lt;"19"),(MID(F566,2,2)&gt;"11"),O566=0),"Học lại","Đạt"))))))))))</f>
        <v>Học lại</v>
      </c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</row>
    <row r="567" spans="1:39" ht="17.25" customHeight="1">
      <c r="A567" s="1">
        <v>558</v>
      </c>
      <c r="B567" s="21">
        <f>IF(LEN(C567=0),SUBTOTAL(3,$C$10:C567),"")</f>
        <v>558</v>
      </c>
      <c r="C567" s="22" t="s">
        <v>2258</v>
      </c>
      <c r="D567" s="23" t="s">
        <v>3906</v>
      </c>
      <c r="E567" s="24" t="s">
        <v>3367</v>
      </c>
      <c r="F567" s="22" t="s">
        <v>3384</v>
      </c>
      <c r="G567" s="25" t="s">
        <v>27</v>
      </c>
      <c r="H567" s="25">
        <v>8</v>
      </c>
      <c r="I567" s="25" t="s">
        <v>27</v>
      </c>
      <c r="J567" s="25">
        <v>9</v>
      </c>
      <c r="K567" s="32"/>
      <c r="L567" s="32"/>
      <c r="M567" s="32"/>
      <c r="N567" s="90"/>
      <c r="O567" s="51">
        <v>1</v>
      </c>
      <c r="P567" s="27">
        <f>IF(O567="H","I",IF(OR(O567="DC",O567="C",O567="V"),0,ROUND(SUMPRODUCT(G567:O567,$G$9:$O$9)/100,1)))</f>
        <v>3.2</v>
      </c>
      <c r="Q567" s="28" t="str">
        <f>IF(AND($P567&gt;=9,$P567&lt;=10),"A+","")&amp;IF(AND($P567&gt;=8.5,$P567&lt;=8.9),"A","")&amp;IF(AND($P567&gt;=8,$P567&lt;=8.4),"B+","")&amp;IF(AND($P567&gt;=7,$P567&lt;=7.9),"B","")&amp;IF(AND($P567&gt;=6.5,$P567&lt;=6.9),"C+","")&amp;IF(AND($P567&gt;=5.5,$P567&lt;=6.4),"C","")&amp;IF(AND($P567&gt;=5,$P567&lt;=5.4),"D+","")&amp;IF(AND($P567&gt;=4,$P567&lt;=4.9),"D","")&amp;IF(AND($P567&lt;4),"F","")</f>
        <v>F</v>
      </c>
      <c r="R567" s="29" t="str">
        <f>IF($P567&lt;4,"Kém",IF(AND($P567&gt;=4,$P567&lt;=5.4),"Trung bình yếu",IF(AND($P567&gt;=5.5,$P567&lt;=6.9),"Trung bình",IF(AND($P567&gt;=7,$P567&lt;=8.4),"Khá",IF(AND($P567&gt;=8.5,$P567&lt;=10),"Giỏi","")))))</f>
        <v>Kém</v>
      </c>
      <c r="S567" s="30" t="str">
        <f>IF(OR($G567=0,$H567=0,$I567=0,$J567=0),"Không đủ ĐKDT",IF(AND(O567=0,P567&gt;=4),"Không đạt",IF(O567="V", "Vắng", IF(O567="DC", "Đình chỉ thi",IF(O567="H", "Vắng có phép","")))))</f>
        <v/>
      </c>
      <c r="T567" s="31" t="str">
        <f t="array" ref="T567">IFERROR(VLOOKUP($C567&amp;$U567,CHOOSE({1,2},Data!$A$2:$A$5146&amp;Data!$B$2:$B$5146,Data!$C$2:$C$5146),2,0),"")</f>
        <v>304-A2</v>
      </c>
      <c r="U567" s="72" t="s">
        <v>3281</v>
      </c>
      <c r="V567" s="3" t="str">
        <f>IFERROR(LEFT($U567,LEN($U567)-3),"")</f>
        <v>ELE1319</v>
      </c>
      <c r="W567" s="3" t="str">
        <f>IFERROR(RIGHT($U567,2),"")</f>
        <v>08</v>
      </c>
      <c r="X567" s="53" t="str">
        <f>IF(S567="Không đủ ĐKDT","Học lại",IF(S567="Đình chỉ thi","Học lại",IF(AND(MID(F567,2,2)&lt;"12",S567="Vắng"),"Thi lại",IF(S567="Vắng có phép", "Thi lại",IF(AND((MID(F567,2,2)&lt;"12"),P567&lt;4.5),"Thi lại",IF(AND((MID(F567,2,2)&lt;"19"),P567&lt;4),"Học lại",IF(AND((MID(F567,2,2)&gt;"18"),P567&lt;4),"Thi lại",IF(AND(MID(F567,2,2)&gt;"18",O567=0),"Thi lại",IF(AND((MID(F567,2,2)&lt;"12"),O567=0),"Thi lại",IF(AND((MID(F567,2,2)&lt;"19"),(MID(F567,2,2)&gt;"11"),O567=0),"Học lại","Đạt"))))))))))</f>
        <v>Học lại</v>
      </c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</row>
    <row r="568" spans="1:39" ht="17.25" customHeight="1">
      <c r="A568" s="1">
        <v>559</v>
      </c>
      <c r="B568" s="21">
        <f>IF(LEN(C568=0),SUBTOTAL(3,$C$10:C568),"")</f>
        <v>559</v>
      </c>
      <c r="C568" s="22" t="s">
        <v>2673</v>
      </c>
      <c r="D568" s="23" t="s">
        <v>3907</v>
      </c>
      <c r="E568" s="24" t="s">
        <v>3378</v>
      </c>
      <c r="F568" s="22" t="s">
        <v>3425</v>
      </c>
      <c r="G568" s="25" t="s">
        <v>27</v>
      </c>
      <c r="H568" s="25">
        <v>7</v>
      </c>
      <c r="I568" s="25" t="s">
        <v>27</v>
      </c>
      <c r="J568" s="25">
        <v>5</v>
      </c>
      <c r="K568" s="32"/>
      <c r="L568" s="32"/>
      <c r="M568" s="32"/>
      <c r="N568" s="90"/>
      <c r="O568" s="51">
        <v>2.5</v>
      </c>
      <c r="P568" s="27">
        <f>IF(O568="H","I",IF(OR(O568="DC",O568="C",O568="V"),0,ROUND(SUMPRODUCT(G568:O568,$G$9:$O$9)/100,1)))</f>
        <v>3.7</v>
      </c>
      <c r="Q568" s="28" t="str">
        <f>IF(AND($P568&gt;=9,$P568&lt;=10),"A+","")&amp;IF(AND($P568&gt;=8.5,$P568&lt;=8.9),"A","")&amp;IF(AND($P568&gt;=8,$P568&lt;=8.4),"B+","")&amp;IF(AND($P568&gt;=7,$P568&lt;=7.9),"B","")&amp;IF(AND($P568&gt;=6.5,$P568&lt;=6.9),"C+","")&amp;IF(AND($P568&gt;=5.5,$P568&lt;=6.4),"C","")&amp;IF(AND($P568&gt;=5,$P568&lt;=5.4),"D+","")&amp;IF(AND($P568&gt;=4,$P568&lt;=4.9),"D","")&amp;IF(AND($P568&lt;4),"F","")</f>
        <v>F</v>
      </c>
      <c r="R568" s="29" t="str">
        <f>IF($P568&lt;4,"Kém",IF(AND($P568&gt;=4,$P568&lt;=5.4),"Trung bình yếu",IF(AND($P568&gt;=5.5,$P568&lt;=6.9),"Trung bình",IF(AND($P568&gt;=7,$P568&lt;=8.4),"Khá",IF(AND($P568&gt;=8.5,$P568&lt;=10),"Giỏi","")))))</f>
        <v>Kém</v>
      </c>
      <c r="S568" s="30" t="str">
        <f>IF(OR($G568=0,$H568=0,$I568=0,$J568=0),"Không đủ ĐKDT",IF(AND(O568=0,P568&gt;=4),"Không đạt",IF(O568="V", "Vắng", IF(O568="DC", "Đình chỉ thi",IF(O568="H", "Vắng có phép","")))))</f>
        <v/>
      </c>
      <c r="T568" s="31" t="str">
        <f t="array" ref="T568">IFERROR(VLOOKUP($C568&amp;$U568,CHOOSE({1,2},Data!$A$2:$A$5146&amp;Data!$B$2:$B$5146,Data!$C$2:$C$5146),2,0),"")</f>
        <v>304-A2</v>
      </c>
      <c r="U568" s="72" t="s">
        <v>3281</v>
      </c>
      <c r="V568" s="3" t="str">
        <f>IFERROR(LEFT($U568,LEN($U568)-3),"")</f>
        <v>ELE1319</v>
      </c>
      <c r="W568" s="3" t="str">
        <f>IFERROR(RIGHT($U568,2),"")</f>
        <v>08</v>
      </c>
      <c r="X568" s="53" t="str">
        <f>IF(S568="Không đủ ĐKDT","Học lại",IF(S568="Đình chỉ thi","Học lại",IF(AND(MID(F568,2,2)&lt;"12",S568="Vắng"),"Thi lại",IF(S568="Vắng có phép", "Thi lại",IF(AND((MID(F568,2,2)&lt;"12"),P568&lt;4.5),"Thi lại",IF(AND((MID(F568,2,2)&lt;"19"),P568&lt;4),"Học lại",IF(AND((MID(F568,2,2)&gt;"18"),P568&lt;4),"Thi lại",IF(AND(MID(F568,2,2)&gt;"18",O568=0),"Thi lại",IF(AND((MID(F568,2,2)&lt;"12"),O568=0),"Thi lại",IF(AND((MID(F568,2,2)&lt;"19"),(MID(F568,2,2)&gt;"11"),O568=0),"Học lại","Đạt"))))))))))</f>
        <v>Học lại</v>
      </c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</row>
    <row r="569" spans="1:39" ht="17.25" customHeight="1">
      <c r="A569" s="1">
        <v>560</v>
      </c>
      <c r="B569" s="21">
        <f>IF(LEN(C569=0),SUBTOTAL(3,$C$10:C569),"")</f>
        <v>560</v>
      </c>
      <c r="C569" s="22" t="s">
        <v>3009</v>
      </c>
      <c r="D569" s="23" t="s">
        <v>3419</v>
      </c>
      <c r="E569" s="24" t="s">
        <v>3380</v>
      </c>
      <c r="F569" s="22" t="s">
        <v>3372</v>
      </c>
      <c r="G569" s="25" t="s">
        <v>27</v>
      </c>
      <c r="H569" s="25">
        <v>9</v>
      </c>
      <c r="I569" s="25" t="s">
        <v>27</v>
      </c>
      <c r="J569" s="25">
        <v>7.5</v>
      </c>
      <c r="K569" s="32"/>
      <c r="L569" s="32"/>
      <c r="M569" s="32"/>
      <c r="N569" s="90"/>
      <c r="O569" s="51">
        <v>0.5</v>
      </c>
      <c r="P569" s="27">
        <f>IF(O569="H","I",IF(OR(O569="DC",O569="C",O569="V"),0,ROUND(SUMPRODUCT(G569:O569,$G$9:$O$9)/100,1)))</f>
        <v>2.9</v>
      </c>
      <c r="Q569" s="28" t="str">
        <f>IF(AND($P569&gt;=9,$P569&lt;=10),"A+","")&amp;IF(AND($P569&gt;=8.5,$P569&lt;=8.9),"A","")&amp;IF(AND($P569&gt;=8,$P569&lt;=8.4),"B+","")&amp;IF(AND($P569&gt;=7,$P569&lt;=7.9),"B","")&amp;IF(AND($P569&gt;=6.5,$P569&lt;=6.9),"C+","")&amp;IF(AND($P569&gt;=5.5,$P569&lt;=6.4),"C","")&amp;IF(AND($P569&gt;=5,$P569&lt;=5.4),"D+","")&amp;IF(AND($P569&gt;=4,$P569&lt;=4.9),"D","")&amp;IF(AND($P569&lt;4),"F","")</f>
        <v>F</v>
      </c>
      <c r="R569" s="29" t="str">
        <f>IF($P569&lt;4,"Kém",IF(AND($P569&gt;=4,$P569&lt;=5.4),"Trung bình yếu",IF(AND($P569&gt;=5.5,$P569&lt;=6.9),"Trung bình",IF(AND($P569&gt;=7,$P569&lt;=8.4),"Khá",IF(AND($P569&gt;=8.5,$P569&lt;=10),"Giỏi","")))))</f>
        <v>Kém</v>
      </c>
      <c r="S569" s="30" t="str">
        <f>IF(OR($G569=0,$H569=0,$I569=0,$J569=0),"Không đủ ĐKDT",IF(AND(O569=0,P569&gt;=4),"Không đạt",IF(O569="V", "Vắng", IF(O569="DC", "Đình chỉ thi",IF(O569="H", "Vắng có phép","")))))</f>
        <v/>
      </c>
      <c r="T569" s="31" t="str">
        <f t="array" ref="T569">IFERROR(VLOOKUP($C569&amp;$U569,CHOOSE({1,2},Data!$A$2:$A$5146&amp;Data!$B$2:$B$5146,Data!$C$2:$C$5146),2,0),"")</f>
        <v>304-A2</v>
      </c>
      <c r="U569" s="72" t="s">
        <v>3281</v>
      </c>
      <c r="V569" s="3" t="str">
        <f>IFERROR(LEFT($U569,LEN($U569)-3),"")</f>
        <v>ELE1319</v>
      </c>
      <c r="W569" s="3" t="str">
        <f>IFERROR(RIGHT($U569,2),"")</f>
        <v>08</v>
      </c>
      <c r="X569" s="53" t="str">
        <f>IF(S569="Không đủ ĐKDT","Học lại",IF(S569="Đình chỉ thi","Học lại",IF(AND(MID(F569,2,2)&lt;"12",S569="Vắng"),"Thi lại",IF(S569="Vắng có phép", "Thi lại",IF(AND((MID(F569,2,2)&lt;"12"),P569&lt;4.5),"Thi lại",IF(AND((MID(F569,2,2)&lt;"19"),P569&lt;4),"Học lại",IF(AND((MID(F569,2,2)&gt;"18"),P569&lt;4),"Thi lại",IF(AND(MID(F569,2,2)&gt;"18",O569=0),"Thi lại",IF(AND((MID(F569,2,2)&lt;"12"),O569=0),"Thi lại",IF(AND((MID(F569,2,2)&lt;"19"),(MID(F569,2,2)&gt;"11"),O569=0),"Học lại","Đạt"))))))))))</f>
        <v>Học lại</v>
      </c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</row>
    <row r="570" spans="1:39" ht="17.25" customHeight="1">
      <c r="A570" s="1">
        <v>561</v>
      </c>
      <c r="B570" s="21">
        <f>IF(LEN(C570=0),SUBTOTAL(3,$C$10:C570),"")</f>
        <v>561</v>
      </c>
      <c r="C570" s="22" t="s">
        <v>874</v>
      </c>
      <c r="D570" s="23" t="s">
        <v>3908</v>
      </c>
      <c r="E570" s="24" t="s">
        <v>3909</v>
      </c>
      <c r="F570" s="22" t="s">
        <v>3720</v>
      </c>
      <c r="G570" s="25" t="s">
        <v>27</v>
      </c>
      <c r="H570" s="25">
        <v>9</v>
      </c>
      <c r="I570" s="25" t="s">
        <v>27</v>
      </c>
      <c r="J570" s="25">
        <v>8</v>
      </c>
      <c r="K570" s="32"/>
      <c r="L570" s="32"/>
      <c r="M570" s="32"/>
      <c r="N570" s="90"/>
      <c r="O570" s="51">
        <v>1</v>
      </c>
      <c r="P570" s="27">
        <f>IF(O570="H","I",IF(OR(O570="DC",O570="C",O570="V"),0,ROUND(SUMPRODUCT(G570:O570,$G$9:$O$9)/100,1)))</f>
        <v>3.3</v>
      </c>
      <c r="Q570" s="28" t="str">
        <f>IF(AND($P570&gt;=9,$P570&lt;=10),"A+","")&amp;IF(AND($P570&gt;=8.5,$P570&lt;=8.9),"A","")&amp;IF(AND($P570&gt;=8,$P570&lt;=8.4),"B+","")&amp;IF(AND($P570&gt;=7,$P570&lt;=7.9),"B","")&amp;IF(AND($P570&gt;=6.5,$P570&lt;=6.9),"C+","")&amp;IF(AND($P570&gt;=5.5,$P570&lt;=6.4),"C","")&amp;IF(AND($P570&gt;=5,$P570&lt;=5.4),"D+","")&amp;IF(AND($P570&gt;=4,$P570&lt;=4.9),"D","")&amp;IF(AND($P570&lt;4),"F","")</f>
        <v>F</v>
      </c>
      <c r="R570" s="29" t="str">
        <f>IF($P570&lt;4,"Kém",IF(AND($P570&gt;=4,$P570&lt;=5.4),"Trung bình yếu",IF(AND($P570&gt;=5.5,$P570&lt;=6.9),"Trung bình",IF(AND($P570&gt;=7,$P570&lt;=8.4),"Khá",IF(AND($P570&gt;=8.5,$P570&lt;=10),"Giỏi","")))))</f>
        <v>Kém</v>
      </c>
      <c r="S570" s="30" t="str">
        <f>IF(OR($G570=0,$H570=0,$I570=0,$J570=0),"Không đủ ĐKDT",IF(AND(O570=0,P570&gt;=4),"Không đạt",IF(O570="V", "Vắng", IF(O570="DC", "Đình chỉ thi",IF(O570="H", "Vắng có phép","")))))</f>
        <v/>
      </c>
      <c r="T570" s="31" t="str">
        <f t="array" ref="T570">IFERROR(VLOOKUP($C570&amp;$U570,CHOOSE({1,2},Data!$A$2:$A$5146&amp;Data!$B$2:$B$5146,Data!$C$2:$C$5146),2,0),"")</f>
        <v>304-A2</v>
      </c>
      <c r="U570" s="72" t="s">
        <v>3281</v>
      </c>
      <c r="V570" s="3" t="str">
        <f>IFERROR(LEFT($U570,LEN($U570)-3),"")</f>
        <v>ELE1319</v>
      </c>
      <c r="W570" s="3" t="str">
        <f>IFERROR(RIGHT($U570,2),"")</f>
        <v>08</v>
      </c>
      <c r="X570" s="53" t="str">
        <f>IF(S570="Không đủ ĐKDT","Học lại",IF(S570="Đình chỉ thi","Học lại",IF(AND(MID(F570,2,2)&lt;"12",S570="Vắng"),"Thi lại",IF(S570="Vắng có phép", "Thi lại",IF(AND((MID(F570,2,2)&lt;"12"),P570&lt;4.5),"Thi lại",IF(AND((MID(F570,2,2)&lt;"19"),P570&lt;4),"Học lại",IF(AND((MID(F570,2,2)&gt;"18"),P570&lt;4),"Thi lại",IF(AND(MID(F570,2,2)&gt;"18",O570=0),"Thi lại",IF(AND((MID(F570,2,2)&lt;"12"),O570=0),"Thi lại",IF(AND((MID(F570,2,2)&lt;"19"),(MID(F570,2,2)&gt;"11"),O570=0),"Học lại","Đạt"))))))))))</f>
        <v>Học lại</v>
      </c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</row>
    <row r="571" spans="1:39" ht="17.25" customHeight="1">
      <c r="A571" s="1">
        <v>562</v>
      </c>
      <c r="B571" s="21">
        <f>IF(LEN(C571=0),SUBTOTAL(3,$C$10:C571),"")</f>
        <v>562</v>
      </c>
      <c r="C571" s="22" t="s">
        <v>2744</v>
      </c>
      <c r="D571" s="23" t="s">
        <v>3430</v>
      </c>
      <c r="E571" s="24" t="s">
        <v>3910</v>
      </c>
      <c r="F571" s="22" t="s">
        <v>3368</v>
      </c>
      <c r="G571" s="25" t="s">
        <v>27</v>
      </c>
      <c r="H571" s="25">
        <v>9</v>
      </c>
      <c r="I571" s="25" t="s">
        <v>27</v>
      </c>
      <c r="J571" s="25">
        <v>8.5</v>
      </c>
      <c r="K571" s="32"/>
      <c r="L571" s="32"/>
      <c r="M571" s="32"/>
      <c r="N571" s="90"/>
      <c r="O571" s="51">
        <v>2</v>
      </c>
      <c r="P571" s="27">
        <f>IF(O571="H","I",IF(OR(O571="DC",O571="C",O571="V"),0,ROUND(SUMPRODUCT(G571:O571,$G$9:$O$9)/100,1)))</f>
        <v>4.0999999999999996</v>
      </c>
      <c r="Q571" s="28" t="str">
        <f>IF(AND($P571&gt;=9,$P571&lt;=10),"A+","")&amp;IF(AND($P571&gt;=8.5,$P571&lt;=8.9),"A","")&amp;IF(AND($P571&gt;=8,$P571&lt;=8.4),"B+","")&amp;IF(AND($P571&gt;=7,$P571&lt;=7.9),"B","")&amp;IF(AND($P571&gt;=6.5,$P571&lt;=6.9),"C+","")&amp;IF(AND($P571&gt;=5.5,$P571&lt;=6.4),"C","")&amp;IF(AND($P571&gt;=5,$P571&lt;=5.4),"D+","")&amp;IF(AND($P571&gt;=4,$P571&lt;=4.9),"D","")&amp;IF(AND($P571&lt;4),"F","")</f>
        <v>D</v>
      </c>
      <c r="R571" s="29" t="str">
        <f>IF($P571&lt;4,"Kém",IF(AND($P571&gt;=4,$P571&lt;=5.4),"Trung bình yếu",IF(AND($P571&gt;=5.5,$P571&lt;=6.9),"Trung bình",IF(AND($P571&gt;=7,$P571&lt;=8.4),"Khá",IF(AND($P571&gt;=8.5,$P571&lt;=10),"Giỏi","")))))</f>
        <v>Trung bình yếu</v>
      </c>
      <c r="S571" s="30" t="str">
        <f>IF(OR($G571=0,$H571=0,$I571=0,$J571=0),"Không đủ ĐKDT",IF(AND(O571=0,P571&gt;=4),"Không đạt",IF(O571="V", "Vắng", IF(O571="DC", "Đình chỉ thi",IF(O571="H", "Vắng có phép","")))))</f>
        <v/>
      </c>
      <c r="T571" s="31" t="str">
        <f t="array" ref="T571">IFERROR(VLOOKUP($C571&amp;$U571,CHOOSE({1,2},Data!$A$2:$A$5146&amp;Data!$B$2:$B$5146,Data!$C$2:$C$5146),2,0),"")</f>
        <v>304-A2</v>
      </c>
      <c r="U571" s="72" t="s">
        <v>3281</v>
      </c>
      <c r="V571" s="3" t="str">
        <f>IFERROR(LEFT($U571,LEN($U571)-3),"")</f>
        <v>ELE1319</v>
      </c>
      <c r="W571" s="3" t="str">
        <f>IFERROR(RIGHT($U571,2),"")</f>
        <v>08</v>
      </c>
      <c r="X571" s="53" t="str">
        <f>IF(S571="Không đủ ĐKDT","Học lại",IF(S571="Đình chỉ thi","Học lại",IF(AND(MID(F571,2,2)&lt;"12",S571="Vắng"),"Thi lại",IF(S571="Vắng có phép", "Thi lại",IF(AND((MID(F571,2,2)&lt;"12"),P571&lt;4.5),"Thi lại",IF(AND((MID(F571,2,2)&lt;"19"),P571&lt;4),"Học lại",IF(AND((MID(F571,2,2)&gt;"18"),P571&lt;4),"Thi lại",IF(AND(MID(F571,2,2)&gt;"18",O571=0),"Thi lại",IF(AND((MID(F571,2,2)&lt;"12"),O571=0),"Thi lại",IF(AND((MID(F571,2,2)&lt;"19"),(MID(F571,2,2)&gt;"11"),O571=0),"Học lại","Đạt"))))))))))</f>
        <v>Đạt</v>
      </c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</row>
    <row r="572" spans="1:39" ht="17.25" customHeight="1">
      <c r="A572" s="1">
        <v>563</v>
      </c>
      <c r="B572" s="21">
        <f>IF(LEN(C572=0),SUBTOTAL(3,$C$10:C572),"")</f>
        <v>563</v>
      </c>
      <c r="C572" s="22" t="s">
        <v>622</v>
      </c>
      <c r="D572" s="23" t="s">
        <v>3371</v>
      </c>
      <c r="E572" s="24" t="s">
        <v>3827</v>
      </c>
      <c r="F572" s="22" t="s">
        <v>3670</v>
      </c>
      <c r="G572" s="25" t="s">
        <v>27</v>
      </c>
      <c r="H572" s="25">
        <v>0</v>
      </c>
      <c r="I572" s="25" t="s">
        <v>27</v>
      </c>
      <c r="J572" s="25">
        <v>0</v>
      </c>
      <c r="K572" s="32"/>
      <c r="L572" s="32"/>
      <c r="M572" s="32"/>
      <c r="N572" s="90"/>
      <c r="O572" s="51" t="s">
        <v>4016</v>
      </c>
      <c r="P572" s="27">
        <f>IF(O572="H","I",IF(OR(O572="DC",O572="C",O572="V"),0,ROUND(SUMPRODUCT(G572:O572,$G$9:$O$9)/100,1)))</f>
        <v>0</v>
      </c>
      <c r="Q572" s="28" t="str">
        <f>IF(AND($P572&gt;=9,$P572&lt;=10),"A+","")&amp;IF(AND($P572&gt;=8.5,$P572&lt;=8.9),"A","")&amp;IF(AND($P572&gt;=8,$P572&lt;=8.4),"B+","")&amp;IF(AND($P572&gt;=7,$P572&lt;=7.9),"B","")&amp;IF(AND($P572&gt;=6.5,$P572&lt;=6.9),"C+","")&amp;IF(AND($P572&gt;=5.5,$P572&lt;=6.4),"C","")&amp;IF(AND($P572&gt;=5,$P572&lt;=5.4),"D+","")&amp;IF(AND($P572&gt;=4,$P572&lt;=4.9),"D","")&amp;IF(AND($P572&lt;4),"F","")</f>
        <v>F</v>
      </c>
      <c r="R572" s="29" t="str">
        <f>IF($P572&lt;4,"Kém",IF(AND($P572&gt;=4,$P572&lt;=5.4),"Trung bình yếu",IF(AND($P572&gt;=5.5,$P572&lt;=6.9),"Trung bình",IF(AND($P572&gt;=7,$P572&lt;=8.4),"Khá",IF(AND($P572&gt;=8.5,$P572&lt;=10),"Giỏi","")))))</f>
        <v>Kém</v>
      </c>
      <c r="S572" s="30" t="str">
        <f>IF(OR($G572=0,$H572=0,$I572=0,$J572=0),"Không đủ ĐKDT",IF(AND(O572=0,P572&gt;=4),"Không đạt",IF(O572="V", "Vắng", IF(O572="DC", "Đình chỉ thi",IF(O572="H", "Vắng có phép","")))))</f>
        <v>Không đủ ĐKDT</v>
      </c>
      <c r="T572" s="31" t="str">
        <f t="array" ref="T572">IFERROR(VLOOKUP($C572&amp;$U572,CHOOSE({1,2},Data!$A$2:$A$5146&amp;Data!$B$2:$B$5146,Data!$C$2:$C$5146),2,0),"")</f>
        <v>304-A2</v>
      </c>
      <c r="U572" s="72" t="s">
        <v>3281</v>
      </c>
      <c r="V572" s="3" t="str">
        <f>IFERROR(LEFT($U572,LEN($U572)-3),"")</f>
        <v>ELE1319</v>
      </c>
      <c r="W572" s="3" t="str">
        <f>IFERROR(RIGHT($U572,2),"")</f>
        <v>08</v>
      </c>
      <c r="X572" s="53" t="str">
        <f>IF(S572="Không đủ ĐKDT","Học lại",IF(S572="Đình chỉ thi","Học lại",IF(AND(MID(F572,2,2)&lt;"12",S572="Vắng"),"Thi lại",IF(S572="Vắng có phép", "Thi lại",IF(AND((MID(F572,2,2)&lt;"12"),P572&lt;4.5),"Thi lại",IF(AND((MID(F572,2,2)&lt;"19"),P572&lt;4),"Học lại",IF(AND((MID(F572,2,2)&gt;"18"),P572&lt;4),"Thi lại",IF(AND(MID(F572,2,2)&gt;"18",O572=0),"Thi lại",IF(AND((MID(F572,2,2)&lt;"12"),O572=0),"Thi lại",IF(AND((MID(F572,2,2)&lt;"19"),(MID(F572,2,2)&gt;"11"),O572=0),"Học lại","Đạt"))))))))))</f>
        <v>Học lại</v>
      </c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</row>
    <row r="573" spans="1:39" ht="17.25" customHeight="1">
      <c r="A573" s="1">
        <v>564</v>
      </c>
      <c r="B573" s="21">
        <f>IF(LEN(C573=0),SUBTOTAL(3,$C$10:C573),"")</f>
        <v>564</v>
      </c>
      <c r="C573" s="22" t="s">
        <v>2261</v>
      </c>
      <c r="D573" s="23" t="s">
        <v>3911</v>
      </c>
      <c r="E573" s="24" t="s">
        <v>3488</v>
      </c>
      <c r="F573" s="22" t="s">
        <v>3384</v>
      </c>
      <c r="G573" s="25" t="s">
        <v>27</v>
      </c>
      <c r="H573" s="25">
        <v>8</v>
      </c>
      <c r="I573" s="25" t="s">
        <v>27</v>
      </c>
      <c r="J573" s="25">
        <v>7</v>
      </c>
      <c r="K573" s="32"/>
      <c r="L573" s="32"/>
      <c r="M573" s="32"/>
      <c r="N573" s="90"/>
      <c r="O573" s="51">
        <v>7</v>
      </c>
      <c r="P573" s="27">
        <f>IF(O573="H","I",IF(OR(O573="DC",O573="C",O573="V"),0,ROUND(SUMPRODUCT(G573:O573,$G$9:$O$9)/100,1)))</f>
        <v>7.2</v>
      </c>
      <c r="Q573" s="28" t="str">
        <f>IF(AND($P573&gt;=9,$P573&lt;=10),"A+","")&amp;IF(AND($P573&gt;=8.5,$P573&lt;=8.9),"A","")&amp;IF(AND($P573&gt;=8,$P573&lt;=8.4),"B+","")&amp;IF(AND($P573&gt;=7,$P573&lt;=7.9),"B","")&amp;IF(AND($P573&gt;=6.5,$P573&lt;=6.9),"C+","")&amp;IF(AND($P573&gt;=5.5,$P573&lt;=6.4),"C","")&amp;IF(AND($P573&gt;=5,$P573&lt;=5.4),"D+","")&amp;IF(AND($P573&gt;=4,$P573&lt;=4.9),"D","")&amp;IF(AND($P573&lt;4),"F","")</f>
        <v>B</v>
      </c>
      <c r="R573" s="29" t="str">
        <f>IF($P573&lt;4,"Kém",IF(AND($P573&gt;=4,$P573&lt;=5.4),"Trung bình yếu",IF(AND($P573&gt;=5.5,$P573&lt;=6.9),"Trung bình",IF(AND($P573&gt;=7,$P573&lt;=8.4),"Khá",IF(AND($P573&gt;=8.5,$P573&lt;=10),"Giỏi","")))))</f>
        <v>Khá</v>
      </c>
      <c r="S573" s="30" t="str">
        <f>IF(OR($G573=0,$H573=0,$I573=0,$J573=0),"Không đủ ĐKDT",IF(AND(O573=0,P573&gt;=4),"Không đạt",IF(O573="V", "Vắng", IF(O573="DC", "Đình chỉ thi",IF(O573="H", "Vắng có phép","")))))</f>
        <v/>
      </c>
      <c r="T573" s="31" t="str">
        <f t="array" ref="T573">IFERROR(VLOOKUP($C573&amp;$U573,CHOOSE({1,2},Data!$A$2:$A$5146&amp;Data!$B$2:$B$5146,Data!$C$2:$C$5146),2,0),"")</f>
        <v>304-A2</v>
      </c>
      <c r="U573" s="72" t="s">
        <v>3281</v>
      </c>
      <c r="V573" s="3" t="str">
        <f>IFERROR(LEFT($U573,LEN($U573)-3),"")</f>
        <v>ELE1319</v>
      </c>
      <c r="W573" s="3" t="str">
        <f>IFERROR(RIGHT($U573,2),"")</f>
        <v>08</v>
      </c>
      <c r="X573" s="53" t="str">
        <f>IF(S573="Không đủ ĐKDT","Học lại",IF(S573="Đình chỉ thi","Học lại",IF(AND(MID(F573,2,2)&lt;"12",S573="Vắng"),"Thi lại",IF(S573="Vắng có phép", "Thi lại",IF(AND((MID(F573,2,2)&lt;"12"),P573&lt;4.5),"Thi lại",IF(AND((MID(F573,2,2)&lt;"19"),P573&lt;4),"Học lại",IF(AND((MID(F573,2,2)&gt;"18"),P573&lt;4),"Thi lại",IF(AND(MID(F573,2,2)&gt;"18",O573=0),"Thi lại",IF(AND((MID(F573,2,2)&lt;"12"),O573=0),"Thi lại",IF(AND((MID(F573,2,2)&lt;"19"),(MID(F573,2,2)&gt;"11"),O573=0),"Học lại","Đạt"))))))))))</f>
        <v>Đạt</v>
      </c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</row>
    <row r="574" spans="1:39" ht="17.25" customHeight="1">
      <c r="A574" s="1">
        <v>565</v>
      </c>
      <c r="B574" s="21">
        <f>IF(LEN(C574=0),SUBTOTAL(3,$C$10:C574),"")</f>
        <v>565</v>
      </c>
      <c r="C574" s="22" t="s">
        <v>2285</v>
      </c>
      <c r="D574" s="23" t="s">
        <v>3817</v>
      </c>
      <c r="E574" s="24" t="s">
        <v>3488</v>
      </c>
      <c r="F574" s="22" t="s">
        <v>3407</v>
      </c>
      <c r="G574" s="25" t="s">
        <v>27</v>
      </c>
      <c r="H574" s="25">
        <v>5</v>
      </c>
      <c r="I574" s="25" t="s">
        <v>27</v>
      </c>
      <c r="J574" s="25">
        <v>9</v>
      </c>
      <c r="K574" s="32"/>
      <c r="L574" s="32"/>
      <c r="M574" s="32"/>
      <c r="N574" s="90"/>
      <c r="O574" s="51">
        <v>3</v>
      </c>
      <c r="P574" s="27">
        <f>IF(O574="H","I",IF(OR(O574="DC",O574="C",O574="V"),0,ROUND(SUMPRODUCT(G574:O574,$G$9:$O$9)/100,1)))</f>
        <v>4</v>
      </c>
      <c r="Q574" s="28" t="str">
        <f>IF(AND($P574&gt;=9,$P574&lt;=10),"A+","")&amp;IF(AND($P574&gt;=8.5,$P574&lt;=8.9),"A","")&amp;IF(AND($P574&gt;=8,$P574&lt;=8.4),"B+","")&amp;IF(AND($P574&gt;=7,$P574&lt;=7.9),"B","")&amp;IF(AND($P574&gt;=6.5,$P574&lt;=6.9),"C+","")&amp;IF(AND($P574&gt;=5.5,$P574&lt;=6.4),"C","")&amp;IF(AND($P574&gt;=5,$P574&lt;=5.4),"D+","")&amp;IF(AND($P574&gt;=4,$P574&lt;=4.9),"D","")&amp;IF(AND($P574&lt;4),"F","")</f>
        <v>D</v>
      </c>
      <c r="R574" s="29" t="str">
        <f>IF($P574&lt;4,"Kém",IF(AND($P574&gt;=4,$P574&lt;=5.4),"Trung bình yếu",IF(AND($P574&gt;=5.5,$P574&lt;=6.9),"Trung bình",IF(AND($P574&gt;=7,$P574&lt;=8.4),"Khá",IF(AND($P574&gt;=8.5,$P574&lt;=10),"Giỏi","")))))</f>
        <v>Trung bình yếu</v>
      </c>
      <c r="S574" s="30" t="str">
        <f>IF(OR($G574=0,$H574=0,$I574=0,$J574=0),"Không đủ ĐKDT",IF(AND(O574=0,P574&gt;=4),"Không đạt",IF(O574="V", "Vắng", IF(O574="DC", "Đình chỉ thi",IF(O574="H", "Vắng có phép","")))))</f>
        <v/>
      </c>
      <c r="T574" s="31" t="str">
        <f t="array" ref="T574">IFERROR(VLOOKUP($C574&amp;$U574,CHOOSE({1,2},Data!$A$2:$A$5146&amp;Data!$B$2:$B$5146,Data!$C$2:$C$5146),2,0),"")</f>
        <v>304-A2</v>
      </c>
      <c r="U574" s="72" t="s">
        <v>3281</v>
      </c>
      <c r="V574" s="3" t="str">
        <f>IFERROR(LEFT($U574,LEN($U574)-3),"")</f>
        <v>ELE1319</v>
      </c>
      <c r="W574" s="3" t="str">
        <f>IFERROR(RIGHT($U574,2),"")</f>
        <v>08</v>
      </c>
      <c r="X574" s="53" t="str">
        <f>IF(S574="Không đủ ĐKDT","Học lại",IF(S574="Đình chỉ thi","Học lại",IF(AND(MID(F574,2,2)&lt;"12",S574="Vắng"),"Thi lại",IF(S574="Vắng có phép", "Thi lại",IF(AND((MID(F574,2,2)&lt;"12"),P574&lt;4.5),"Thi lại",IF(AND((MID(F574,2,2)&lt;"19"),P574&lt;4),"Học lại",IF(AND((MID(F574,2,2)&gt;"18"),P574&lt;4),"Thi lại",IF(AND(MID(F574,2,2)&gt;"18",O574=0),"Thi lại",IF(AND((MID(F574,2,2)&lt;"12"),O574=0),"Thi lại",IF(AND((MID(F574,2,2)&lt;"19"),(MID(F574,2,2)&gt;"11"),O574=0),"Học lại","Đạt"))))))))))</f>
        <v>Đạt</v>
      </c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</row>
    <row r="575" spans="1:39" ht="17.25" customHeight="1">
      <c r="A575" s="1">
        <v>566</v>
      </c>
      <c r="B575" s="21">
        <f>IF(LEN(C575=0),SUBTOTAL(3,$C$10:C575),"")</f>
        <v>566</v>
      </c>
      <c r="C575" s="22" t="s">
        <v>2312</v>
      </c>
      <c r="D575" s="23" t="s">
        <v>3550</v>
      </c>
      <c r="E575" s="24" t="s">
        <v>3488</v>
      </c>
      <c r="F575" s="22" t="s">
        <v>3374</v>
      </c>
      <c r="G575" s="25" t="s">
        <v>27</v>
      </c>
      <c r="H575" s="25">
        <v>8</v>
      </c>
      <c r="I575" s="25" t="s">
        <v>27</v>
      </c>
      <c r="J575" s="25">
        <v>7</v>
      </c>
      <c r="K575" s="32"/>
      <c r="L575" s="32"/>
      <c r="M575" s="32"/>
      <c r="N575" s="90"/>
      <c r="O575" s="51">
        <v>3</v>
      </c>
      <c r="P575" s="27">
        <f>IF(O575="H","I",IF(OR(O575="DC",O575="C",O575="V"),0,ROUND(SUMPRODUCT(G575:O575,$G$9:$O$9)/100,1)))</f>
        <v>4.4000000000000004</v>
      </c>
      <c r="Q575" s="28" t="str">
        <f>IF(AND($P575&gt;=9,$P575&lt;=10),"A+","")&amp;IF(AND($P575&gt;=8.5,$P575&lt;=8.9),"A","")&amp;IF(AND($P575&gt;=8,$P575&lt;=8.4),"B+","")&amp;IF(AND($P575&gt;=7,$P575&lt;=7.9),"B","")&amp;IF(AND($P575&gt;=6.5,$P575&lt;=6.9),"C+","")&amp;IF(AND($P575&gt;=5.5,$P575&lt;=6.4),"C","")&amp;IF(AND($P575&gt;=5,$P575&lt;=5.4),"D+","")&amp;IF(AND($P575&gt;=4,$P575&lt;=4.9),"D","")&amp;IF(AND($P575&lt;4),"F","")</f>
        <v>D</v>
      </c>
      <c r="R575" s="29" t="str">
        <f>IF($P575&lt;4,"Kém",IF(AND($P575&gt;=4,$P575&lt;=5.4),"Trung bình yếu",IF(AND($P575&gt;=5.5,$P575&lt;=6.9),"Trung bình",IF(AND($P575&gt;=7,$P575&lt;=8.4),"Khá",IF(AND($P575&gt;=8.5,$P575&lt;=10),"Giỏi","")))))</f>
        <v>Trung bình yếu</v>
      </c>
      <c r="S575" s="30" t="str">
        <f>IF(OR($G575=0,$H575=0,$I575=0,$J575=0),"Không đủ ĐKDT",IF(AND(O575=0,P575&gt;=4),"Không đạt",IF(O575="V", "Vắng", IF(O575="DC", "Đình chỉ thi",IF(O575="H", "Vắng có phép","")))))</f>
        <v/>
      </c>
      <c r="T575" s="31" t="str">
        <f t="array" ref="T575">IFERROR(VLOOKUP($C575&amp;$U575,CHOOSE({1,2},Data!$A$2:$A$5146&amp;Data!$B$2:$B$5146,Data!$C$2:$C$5146),2,0),"")</f>
        <v>304-A2</v>
      </c>
      <c r="U575" s="72" t="s">
        <v>3281</v>
      </c>
      <c r="V575" s="3" t="str">
        <f>IFERROR(LEFT($U575,LEN($U575)-3),"")</f>
        <v>ELE1319</v>
      </c>
      <c r="W575" s="3" t="str">
        <f>IFERROR(RIGHT($U575,2),"")</f>
        <v>08</v>
      </c>
      <c r="X575" s="53" t="str">
        <f>IF(S575="Không đủ ĐKDT","Học lại",IF(S575="Đình chỉ thi","Học lại",IF(AND(MID(F575,2,2)&lt;"12",S575="Vắng"),"Thi lại",IF(S575="Vắng có phép", "Thi lại",IF(AND((MID(F575,2,2)&lt;"12"),P575&lt;4.5),"Thi lại",IF(AND((MID(F575,2,2)&lt;"19"),P575&lt;4),"Học lại",IF(AND((MID(F575,2,2)&gt;"18"),P575&lt;4),"Thi lại",IF(AND(MID(F575,2,2)&gt;"18",O575=0),"Thi lại",IF(AND((MID(F575,2,2)&lt;"12"),O575=0),"Thi lại",IF(AND((MID(F575,2,2)&lt;"19"),(MID(F575,2,2)&gt;"11"),O575=0),"Học lại","Đạt"))))))))))</f>
        <v>Đạt</v>
      </c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</row>
    <row r="576" spans="1:39" ht="17.25" customHeight="1">
      <c r="A576" s="1">
        <v>567</v>
      </c>
      <c r="B576" s="21">
        <f>IF(LEN(C576=0),SUBTOTAL(3,$C$10:C576),"")</f>
        <v>567</v>
      </c>
      <c r="C576" s="22" t="s">
        <v>406</v>
      </c>
      <c r="D576" s="23" t="s">
        <v>3912</v>
      </c>
      <c r="E576" s="24" t="s">
        <v>3488</v>
      </c>
      <c r="F576" s="22" t="s">
        <v>3455</v>
      </c>
      <c r="G576" s="25" t="s">
        <v>27</v>
      </c>
      <c r="H576" s="25">
        <v>8</v>
      </c>
      <c r="I576" s="25" t="s">
        <v>27</v>
      </c>
      <c r="J576" s="25">
        <v>9</v>
      </c>
      <c r="K576" s="32"/>
      <c r="L576" s="32"/>
      <c r="M576" s="32"/>
      <c r="N576" s="90"/>
      <c r="O576" s="51">
        <v>4</v>
      </c>
      <c r="P576" s="27">
        <f>IF(O576="H","I",IF(OR(O576="DC",O576="C",O576="V"),0,ROUND(SUMPRODUCT(G576:O576,$G$9:$O$9)/100,1)))</f>
        <v>5.3</v>
      </c>
      <c r="Q576" s="28" t="str">
        <f>IF(AND($P576&gt;=9,$P576&lt;=10),"A+","")&amp;IF(AND($P576&gt;=8.5,$P576&lt;=8.9),"A","")&amp;IF(AND($P576&gt;=8,$P576&lt;=8.4),"B+","")&amp;IF(AND($P576&gt;=7,$P576&lt;=7.9),"B","")&amp;IF(AND($P576&gt;=6.5,$P576&lt;=6.9),"C+","")&amp;IF(AND($P576&gt;=5.5,$P576&lt;=6.4),"C","")&amp;IF(AND($P576&gt;=5,$P576&lt;=5.4),"D+","")&amp;IF(AND($P576&gt;=4,$P576&lt;=4.9),"D","")&amp;IF(AND($P576&lt;4),"F","")</f>
        <v>D+</v>
      </c>
      <c r="R576" s="29" t="str">
        <f>IF($P576&lt;4,"Kém",IF(AND($P576&gt;=4,$P576&lt;=5.4),"Trung bình yếu",IF(AND($P576&gt;=5.5,$P576&lt;=6.9),"Trung bình",IF(AND($P576&gt;=7,$P576&lt;=8.4),"Khá",IF(AND($P576&gt;=8.5,$P576&lt;=10),"Giỏi","")))))</f>
        <v>Trung bình yếu</v>
      </c>
      <c r="S576" s="30" t="str">
        <f>IF(OR($G576=0,$H576=0,$I576=0,$J576=0),"Không đủ ĐKDT",IF(AND(O576=0,P576&gt;=4),"Không đạt",IF(O576="V", "Vắng", IF(O576="DC", "Đình chỉ thi",IF(O576="H", "Vắng có phép","")))))</f>
        <v/>
      </c>
      <c r="T576" s="31" t="str">
        <f t="array" ref="T576">IFERROR(VLOOKUP($C576&amp;$U576,CHOOSE({1,2},Data!$A$2:$A$5146&amp;Data!$B$2:$B$5146,Data!$C$2:$C$5146),2,0),"")</f>
        <v>304-A2</v>
      </c>
      <c r="U576" s="72" t="s">
        <v>3281</v>
      </c>
      <c r="V576" s="3" t="str">
        <f>IFERROR(LEFT($U576,LEN($U576)-3),"")</f>
        <v>ELE1319</v>
      </c>
      <c r="W576" s="3" t="str">
        <f>IFERROR(RIGHT($U576,2),"")</f>
        <v>08</v>
      </c>
      <c r="X576" s="53" t="str">
        <f>IF(S576="Không đủ ĐKDT","Học lại",IF(S576="Đình chỉ thi","Học lại",IF(AND(MID(F576,2,2)&lt;"12",S576="Vắng"),"Thi lại",IF(S576="Vắng có phép", "Thi lại",IF(AND((MID(F576,2,2)&lt;"12"),P576&lt;4.5),"Thi lại",IF(AND((MID(F576,2,2)&lt;"19"),P576&lt;4),"Học lại",IF(AND((MID(F576,2,2)&gt;"18"),P576&lt;4),"Thi lại",IF(AND(MID(F576,2,2)&gt;"18",O576=0),"Thi lại",IF(AND((MID(F576,2,2)&lt;"12"),O576=0),"Thi lại",IF(AND((MID(F576,2,2)&lt;"19"),(MID(F576,2,2)&gt;"11"),O576=0),"Học lại","Đạt"))))))))))</f>
        <v>Đạt</v>
      </c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</row>
    <row r="577" spans="1:39" ht="17.25" customHeight="1">
      <c r="A577" s="1">
        <v>568</v>
      </c>
      <c r="B577" s="21">
        <f>IF(LEN(C577=0),SUBTOTAL(3,$C$10:C577),"")</f>
        <v>568</v>
      </c>
      <c r="C577" s="22" t="s">
        <v>1638</v>
      </c>
      <c r="D577" s="23" t="s">
        <v>3732</v>
      </c>
      <c r="E577" s="24" t="s">
        <v>3489</v>
      </c>
      <c r="F577" s="22" t="s">
        <v>3368</v>
      </c>
      <c r="G577" s="25" t="s">
        <v>27</v>
      </c>
      <c r="H577" s="25">
        <v>7.5</v>
      </c>
      <c r="I577" s="25" t="s">
        <v>27</v>
      </c>
      <c r="J577" s="25">
        <v>7</v>
      </c>
      <c r="K577" s="32"/>
      <c r="L577" s="32"/>
      <c r="M577" s="32"/>
      <c r="N577" s="90"/>
      <c r="O577" s="51">
        <v>2.5</v>
      </c>
      <c r="P577" s="27">
        <f>IF(O577="H","I",IF(OR(O577="DC",O577="C",O577="V"),0,ROUND(SUMPRODUCT(G577:O577,$G$9:$O$9)/100,1)))</f>
        <v>4</v>
      </c>
      <c r="Q577" s="28" t="str">
        <f>IF(AND($P577&gt;=9,$P577&lt;=10),"A+","")&amp;IF(AND($P577&gt;=8.5,$P577&lt;=8.9),"A","")&amp;IF(AND($P577&gt;=8,$P577&lt;=8.4),"B+","")&amp;IF(AND($P577&gt;=7,$P577&lt;=7.9),"B","")&amp;IF(AND($P577&gt;=6.5,$P577&lt;=6.9),"C+","")&amp;IF(AND($P577&gt;=5.5,$P577&lt;=6.4),"C","")&amp;IF(AND($P577&gt;=5,$P577&lt;=5.4),"D+","")&amp;IF(AND($P577&gt;=4,$P577&lt;=4.9),"D","")&amp;IF(AND($P577&lt;4),"F","")</f>
        <v>D</v>
      </c>
      <c r="R577" s="29" t="str">
        <f>IF($P577&lt;4,"Kém",IF(AND($P577&gt;=4,$P577&lt;=5.4),"Trung bình yếu",IF(AND($P577&gt;=5.5,$P577&lt;=6.9),"Trung bình",IF(AND($P577&gt;=7,$P577&lt;=8.4),"Khá",IF(AND($P577&gt;=8.5,$P577&lt;=10),"Giỏi","")))))</f>
        <v>Trung bình yếu</v>
      </c>
      <c r="S577" s="30" t="str">
        <f>IF(OR($G577=0,$H577=0,$I577=0,$J577=0),"Không đủ ĐKDT",IF(AND(O577=0,P577&gt;=4),"Không đạt",IF(O577="V", "Vắng", IF(O577="DC", "Đình chỉ thi",IF(O577="H", "Vắng có phép","")))))</f>
        <v/>
      </c>
      <c r="T577" s="31" t="str">
        <f t="array" ref="T577">IFERROR(VLOOKUP($C577&amp;$U577,CHOOSE({1,2},Data!$A$2:$A$5146&amp;Data!$B$2:$B$5146,Data!$C$2:$C$5146),2,0),"")</f>
        <v>304-A2</v>
      </c>
      <c r="U577" s="72" t="s">
        <v>3281</v>
      </c>
      <c r="V577" s="3" t="str">
        <f>IFERROR(LEFT($U577,LEN($U577)-3),"")</f>
        <v>ELE1319</v>
      </c>
      <c r="W577" s="3" t="str">
        <f>IFERROR(RIGHT($U577,2),"")</f>
        <v>08</v>
      </c>
      <c r="X577" s="53" t="str">
        <f>IF(S577="Không đủ ĐKDT","Học lại",IF(S577="Đình chỉ thi","Học lại",IF(AND(MID(F577,2,2)&lt;"12",S577="Vắng"),"Thi lại",IF(S577="Vắng có phép", "Thi lại",IF(AND((MID(F577,2,2)&lt;"12"),P577&lt;4.5),"Thi lại",IF(AND((MID(F577,2,2)&lt;"19"),P577&lt;4),"Học lại",IF(AND((MID(F577,2,2)&gt;"18"),P577&lt;4),"Thi lại",IF(AND(MID(F577,2,2)&gt;"18",O577=0),"Thi lại",IF(AND((MID(F577,2,2)&lt;"12"),O577=0),"Thi lại",IF(AND((MID(F577,2,2)&lt;"19"),(MID(F577,2,2)&gt;"11"),O577=0),"Học lại","Đạt"))))))))))</f>
        <v>Đạt</v>
      </c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</row>
    <row r="578" spans="1:39" ht="17.25" customHeight="1">
      <c r="A578" s="1">
        <v>569</v>
      </c>
      <c r="B578" s="21">
        <f>IF(LEN(C578=0),SUBTOTAL(3,$C$10:C578),"")</f>
        <v>569</v>
      </c>
      <c r="C578" s="22" t="s">
        <v>2756</v>
      </c>
      <c r="D578" s="23" t="s">
        <v>3400</v>
      </c>
      <c r="E578" s="24" t="s">
        <v>3489</v>
      </c>
      <c r="F578" s="22" t="s">
        <v>3374</v>
      </c>
      <c r="G578" s="25" t="s">
        <v>27</v>
      </c>
      <c r="H578" s="25">
        <v>9</v>
      </c>
      <c r="I578" s="25" t="s">
        <v>27</v>
      </c>
      <c r="J578" s="25">
        <v>7.5</v>
      </c>
      <c r="K578" s="32"/>
      <c r="L578" s="32"/>
      <c r="M578" s="32"/>
      <c r="N578" s="90"/>
      <c r="O578" s="51">
        <v>7.5</v>
      </c>
      <c r="P578" s="27">
        <f>IF(O578="H","I",IF(OR(O578="DC",O578="C",O578="V"),0,ROUND(SUMPRODUCT(G578:O578,$G$9:$O$9)/100,1)))</f>
        <v>7.8</v>
      </c>
      <c r="Q578" s="28" t="str">
        <f>IF(AND($P578&gt;=9,$P578&lt;=10),"A+","")&amp;IF(AND($P578&gt;=8.5,$P578&lt;=8.9),"A","")&amp;IF(AND($P578&gt;=8,$P578&lt;=8.4),"B+","")&amp;IF(AND($P578&gt;=7,$P578&lt;=7.9),"B","")&amp;IF(AND($P578&gt;=6.5,$P578&lt;=6.9),"C+","")&amp;IF(AND($P578&gt;=5.5,$P578&lt;=6.4),"C","")&amp;IF(AND($P578&gt;=5,$P578&lt;=5.4),"D+","")&amp;IF(AND($P578&gt;=4,$P578&lt;=4.9),"D","")&amp;IF(AND($P578&lt;4),"F","")</f>
        <v>B</v>
      </c>
      <c r="R578" s="29" t="str">
        <f>IF($P578&lt;4,"Kém",IF(AND($P578&gt;=4,$P578&lt;=5.4),"Trung bình yếu",IF(AND($P578&gt;=5.5,$P578&lt;=6.9),"Trung bình",IF(AND($P578&gt;=7,$P578&lt;=8.4),"Khá",IF(AND($P578&gt;=8.5,$P578&lt;=10),"Giỏi","")))))</f>
        <v>Khá</v>
      </c>
      <c r="S578" s="30" t="str">
        <f>IF(OR($G578=0,$H578=0,$I578=0,$J578=0),"Không đủ ĐKDT",IF(AND(O578=0,P578&gt;=4),"Không đạt",IF(O578="V", "Vắng", IF(O578="DC", "Đình chỉ thi",IF(O578="H", "Vắng có phép","")))))</f>
        <v/>
      </c>
      <c r="T578" s="31" t="str">
        <f t="array" ref="T578">IFERROR(VLOOKUP($C578&amp;$U578,CHOOSE({1,2},Data!$A$2:$A$5146&amp;Data!$B$2:$B$5146,Data!$C$2:$C$5146),2,0),"")</f>
        <v>304-A2</v>
      </c>
      <c r="U578" s="72" t="s">
        <v>3281</v>
      </c>
      <c r="V578" s="3" t="str">
        <f>IFERROR(LEFT($U578,LEN($U578)-3),"")</f>
        <v>ELE1319</v>
      </c>
      <c r="W578" s="3" t="str">
        <f>IFERROR(RIGHT($U578,2),"")</f>
        <v>08</v>
      </c>
      <c r="X578" s="53" t="str">
        <f>IF(S578="Không đủ ĐKDT","Học lại",IF(S578="Đình chỉ thi","Học lại",IF(AND(MID(F578,2,2)&lt;"12",S578="Vắng"),"Thi lại",IF(S578="Vắng có phép", "Thi lại",IF(AND((MID(F578,2,2)&lt;"12"),P578&lt;4.5),"Thi lại",IF(AND((MID(F578,2,2)&lt;"19"),P578&lt;4),"Học lại",IF(AND((MID(F578,2,2)&gt;"18"),P578&lt;4),"Thi lại",IF(AND(MID(F578,2,2)&gt;"18",O578=0),"Thi lại",IF(AND((MID(F578,2,2)&lt;"12"),O578=0),"Thi lại",IF(AND((MID(F578,2,2)&lt;"19"),(MID(F578,2,2)&gt;"11"),O578=0),"Học lại","Đạt"))))))))))</f>
        <v>Đạt</v>
      </c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</row>
    <row r="579" spans="1:39" ht="17.25" customHeight="1">
      <c r="A579" s="1">
        <v>570</v>
      </c>
      <c r="B579" s="21">
        <f>IF(LEN(C579=0),SUBTOTAL(3,$C$10:C579),"")</f>
        <v>570</v>
      </c>
      <c r="C579" s="22" t="s">
        <v>390</v>
      </c>
      <c r="D579" s="23" t="s">
        <v>3913</v>
      </c>
      <c r="E579" s="24" t="s">
        <v>3489</v>
      </c>
      <c r="F579" s="22" t="s">
        <v>3398</v>
      </c>
      <c r="G579" s="25" t="s">
        <v>27</v>
      </c>
      <c r="H579" s="25">
        <v>8</v>
      </c>
      <c r="I579" s="25" t="s">
        <v>27</v>
      </c>
      <c r="J579" s="25">
        <v>9</v>
      </c>
      <c r="K579" s="32"/>
      <c r="L579" s="32"/>
      <c r="M579" s="32"/>
      <c r="N579" s="90"/>
      <c r="O579" s="51">
        <v>4</v>
      </c>
      <c r="P579" s="27">
        <f>IF(O579="H","I",IF(OR(O579="DC",O579="C",O579="V"),0,ROUND(SUMPRODUCT(G579:O579,$G$9:$O$9)/100,1)))</f>
        <v>5.3</v>
      </c>
      <c r="Q579" s="28" t="str">
        <f>IF(AND($P579&gt;=9,$P579&lt;=10),"A+","")&amp;IF(AND($P579&gt;=8.5,$P579&lt;=8.9),"A","")&amp;IF(AND($P579&gt;=8,$P579&lt;=8.4),"B+","")&amp;IF(AND($P579&gt;=7,$P579&lt;=7.9),"B","")&amp;IF(AND($P579&gt;=6.5,$P579&lt;=6.9),"C+","")&amp;IF(AND($P579&gt;=5.5,$P579&lt;=6.4),"C","")&amp;IF(AND($P579&gt;=5,$P579&lt;=5.4),"D+","")&amp;IF(AND($P579&gt;=4,$P579&lt;=4.9),"D","")&amp;IF(AND($P579&lt;4),"F","")</f>
        <v>D+</v>
      </c>
      <c r="R579" s="29" t="str">
        <f>IF($P579&lt;4,"Kém",IF(AND($P579&gt;=4,$P579&lt;=5.4),"Trung bình yếu",IF(AND($P579&gt;=5.5,$P579&lt;=6.9),"Trung bình",IF(AND($P579&gt;=7,$P579&lt;=8.4),"Khá",IF(AND($P579&gt;=8.5,$P579&lt;=10),"Giỏi","")))))</f>
        <v>Trung bình yếu</v>
      </c>
      <c r="S579" s="30" t="str">
        <f>IF(OR($G579=0,$H579=0,$I579=0,$J579=0),"Không đủ ĐKDT",IF(AND(O579=0,P579&gt;=4),"Không đạt",IF(O579="V", "Vắng", IF(O579="DC", "Đình chỉ thi",IF(O579="H", "Vắng có phép","")))))</f>
        <v/>
      </c>
      <c r="T579" s="31" t="str">
        <f t="array" ref="T579">IFERROR(VLOOKUP($C579&amp;$U579,CHOOSE({1,2},Data!$A$2:$A$5146&amp;Data!$B$2:$B$5146,Data!$C$2:$C$5146),2,0),"")</f>
        <v>304-A2</v>
      </c>
      <c r="U579" s="72" t="s">
        <v>3281</v>
      </c>
      <c r="V579" s="3" t="str">
        <f>IFERROR(LEFT($U579,LEN($U579)-3),"")</f>
        <v>ELE1319</v>
      </c>
      <c r="W579" s="3" t="str">
        <f>IFERROR(RIGHT($U579,2),"")</f>
        <v>08</v>
      </c>
      <c r="X579" s="53" t="str">
        <f>IF(S579="Không đủ ĐKDT","Học lại",IF(S579="Đình chỉ thi","Học lại",IF(AND(MID(F579,2,2)&lt;"12",S579="Vắng"),"Thi lại",IF(S579="Vắng có phép", "Thi lại",IF(AND((MID(F579,2,2)&lt;"12"),P579&lt;4.5),"Thi lại",IF(AND((MID(F579,2,2)&lt;"19"),P579&lt;4),"Học lại",IF(AND((MID(F579,2,2)&gt;"18"),P579&lt;4),"Thi lại",IF(AND(MID(F579,2,2)&gt;"18",O579=0),"Thi lại",IF(AND((MID(F579,2,2)&lt;"12"),O579=0),"Thi lại",IF(AND((MID(F579,2,2)&lt;"19"),(MID(F579,2,2)&gt;"11"),O579=0),"Học lại","Đạt"))))))))))</f>
        <v>Đạt</v>
      </c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</row>
    <row r="580" spans="1:39" ht="17.25" customHeight="1">
      <c r="A580" s="1">
        <v>571</v>
      </c>
      <c r="B580" s="21">
        <f>IF(LEN(C580=0),SUBTOTAL(3,$C$10:C580),"")</f>
        <v>571</v>
      </c>
      <c r="C580" s="22" t="s">
        <v>2989</v>
      </c>
      <c r="D580" s="23" t="s">
        <v>3608</v>
      </c>
      <c r="E580" s="24" t="s">
        <v>3489</v>
      </c>
      <c r="F580" s="22" t="s">
        <v>3425</v>
      </c>
      <c r="G580" s="25" t="s">
        <v>27</v>
      </c>
      <c r="H580" s="25">
        <v>8</v>
      </c>
      <c r="I580" s="25" t="s">
        <v>27</v>
      </c>
      <c r="J580" s="25">
        <v>8</v>
      </c>
      <c r="K580" s="32"/>
      <c r="L580" s="32"/>
      <c r="M580" s="32"/>
      <c r="N580" s="90"/>
      <c r="O580" s="51">
        <v>7</v>
      </c>
      <c r="P580" s="27">
        <f>IF(O580="H","I",IF(OR(O580="DC",O580="C",O580="V"),0,ROUND(SUMPRODUCT(G580:O580,$G$9:$O$9)/100,1)))</f>
        <v>7.3</v>
      </c>
      <c r="Q580" s="28" t="str">
        <f>IF(AND($P580&gt;=9,$P580&lt;=10),"A+","")&amp;IF(AND($P580&gt;=8.5,$P580&lt;=8.9),"A","")&amp;IF(AND($P580&gt;=8,$P580&lt;=8.4),"B+","")&amp;IF(AND($P580&gt;=7,$P580&lt;=7.9),"B","")&amp;IF(AND($P580&gt;=6.5,$P580&lt;=6.9),"C+","")&amp;IF(AND($P580&gt;=5.5,$P580&lt;=6.4),"C","")&amp;IF(AND($P580&gt;=5,$P580&lt;=5.4),"D+","")&amp;IF(AND($P580&gt;=4,$P580&lt;=4.9),"D","")&amp;IF(AND($P580&lt;4),"F","")</f>
        <v>B</v>
      </c>
      <c r="R580" s="29" t="str">
        <f>IF($P580&lt;4,"Kém",IF(AND($P580&gt;=4,$P580&lt;=5.4),"Trung bình yếu",IF(AND($P580&gt;=5.5,$P580&lt;=6.9),"Trung bình",IF(AND($P580&gt;=7,$P580&lt;=8.4),"Khá",IF(AND($P580&gt;=8.5,$P580&lt;=10),"Giỏi","")))))</f>
        <v>Khá</v>
      </c>
      <c r="S580" s="30" t="str">
        <f>IF(OR($G580=0,$H580=0,$I580=0,$J580=0),"Không đủ ĐKDT",IF(AND(O580=0,P580&gt;=4),"Không đạt",IF(O580="V", "Vắng", IF(O580="DC", "Đình chỉ thi",IF(O580="H", "Vắng có phép","")))))</f>
        <v/>
      </c>
      <c r="T580" s="31" t="str">
        <f t="array" ref="T580">IFERROR(VLOOKUP($C580&amp;$U580,CHOOSE({1,2},Data!$A$2:$A$5146&amp;Data!$B$2:$B$5146,Data!$C$2:$C$5146),2,0),"")</f>
        <v>304-A2</v>
      </c>
      <c r="U580" s="72" t="s">
        <v>3281</v>
      </c>
      <c r="V580" s="3" t="str">
        <f>IFERROR(LEFT($U580,LEN($U580)-3),"")</f>
        <v>ELE1319</v>
      </c>
      <c r="W580" s="3" t="str">
        <f>IFERROR(RIGHT($U580,2),"")</f>
        <v>08</v>
      </c>
      <c r="X580" s="53" t="str">
        <f>IF(S580="Không đủ ĐKDT","Học lại",IF(S580="Đình chỉ thi","Học lại",IF(AND(MID(F580,2,2)&lt;"12",S580="Vắng"),"Thi lại",IF(S580="Vắng có phép", "Thi lại",IF(AND((MID(F580,2,2)&lt;"12"),P580&lt;4.5),"Thi lại",IF(AND((MID(F580,2,2)&lt;"19"),P580&lt;4),"Học lại",IF(AND((MID(F580,2,2)&gt;"18"),P580&lt;4),"Thi lại",IF(AND(MID(F580,2,2)&gt;"18",O580=0),"Thi lại",IF(AND((MID(F580,2,2)&lt;"12"),O580=0),"Thi lại",IF(AND((MID(F580,2,2)&lt;"19"),(MID(F580,2,2)&gt;"11"),O580=0),"Học lại","Đạt"))))))))))</f>
        <v>Đạt</v>
      </c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</row>
    <row r="581" spans="1:39" ht="17.25" customHeight="1">
      <c r="A581" s="1">
        <v>572</v>
      </c>
      <c r="B581" s="21">
        <f>IF(LEN(C581=0),SUBTOTAL(3,$C$10:C581),"")</f>
        <v>572</v>
      </c>
      <c r="C581" s="22" t="s">
        <v>2253</v>
      </c>
      <c r="D581" s="23" t="s">
        <v>3914</v>
      </c>
      <c r="E581" s="24" t="s">
        <v>3494</v>
      </c>
      <c r="F581" s="22" t="s">
        <v>3374</v>
      </c>
      <c r="G581" s="25" t="s">
        <v>27</v>
      </c>
      <c r="H581" s="25">
        <v>9</v>
      </c>
      <c r="I581" s="25" t="s">
        <v>27</v>
      </c>
      <c r="J581" s="25">
        <v>9</v>
      </c>
      <c r="K581" s="32"/>
      <c r="L581" s="32"/>
      <c r="M581" s="32"/>
      <c r="N581" s="90"/>
      <c r="O581" s="51">
        <v>6.5</v>
      </c>
      <c r="P581" s="27">
        <f>IF(O581="H","I",IF(OR(O581="DC",O581="C",O581="V"),0,ROUND(SUMPRODUCT(G581:O581,$G$9:$O$9)/100,1)))</f>
        <v>7.3</v>
      </c>
      <c r="Q581" s="28" t="str">
        <f>IF(AND($P581&gt;=9,$P581&lt;=10),"A+","")&amp;IF(AND($P581&gt;=8.5,$P581&lt;=8.9),"A","")&amp;IF(AND($P581&gt;=8,$P581&lt;=8.4),"B+","")&amp;IF(AND($P581&gt;=7,$P581&lt;=7.9),"B","")&amp;IF(AND($P581&gt;=6.5,$P581&lt;=6.9),"C+","")&amp;IF(AND($P581&gt;=5.5,$P581&lt;=6.4),"C","")&amp;IF(AND($P581&gt;=5,$P581&lt;=5.4),"D+","")&amp;IF(AND($P581&gt;=4,$P581&lt;=4.9),"D","")&amp;IF(AND($P581&lt;4),"F","")</f>
        <v>B</v>
      </c>
      <c r="R581" s="29" t="str">
        <f>IF($P581&lt;4,"Kém",IF(AND($P581&gt;=4,$P581&lt;=5.4),"Trung bình yếu",IF(AND($P581&gt;=5.5,$P581&lt;=6.9),"Trung bình",IF(AND($P581&gt;=7,$P581&lt;=8.4),"Khá",IF(AND($P581&gt;=8.5,$P581&lt;=10),"Giỏi","")))))</f>
        <v>Khá</v>
      </c>
      <c r="S581" s="30" t="str">
        <f>IF(OR($G581=0,$H581=0,$I581=0,$J581=0),"Không đủ ĐKDT",IF(AND(O581=0,P581&gt;=4),"Không đạt",IF(O581="V", "Vắng", IF(O581="DC", "Đình chỉ thi",IF(O581="H", "Vắng có phép","")))))</f>
        <v/>
      </c>
      <c r="T581" s="31" t="str">
        <f t="array" ref="T581">IFERROR(VLOOKUP($C581&amp;$U581,CHOOSE({1,2},Data!$A$2:$A$5146&amp;Data!$B$2:$B$5146,Data!$C$2:$C$5146),2,0),"")</f>
        <v>304-A2</v>
      </c>
      <c r="U581" s="72" t="s">
        <v>3281</v>
      </c>
      <c r="V581" s="3" t="str">
        <f>IFERROR(LEFT($U581,LEN($U581)-3),"")</f>
        <v>ELE1319</v>
      </c>
      <c r="W581" s="3" t="str">
        <f>IFERROR(RIGHT($U581,2),"")</f>
        <v>08</v>
      </c>
      <c r="X581" s="53" t="str">
        <f>IF(S581="Không đủ ĐKDT","Học lại",IF(S581="Đình chỉ thi","Học lại",IF(AND(MID(F581,2,2)&lt;"12",S581="Vắng"),"Thi lại",IF(S581="Vắng có phép", "Thi lại",IF(AND((MID(F581,2,2)&lt;"12"),P581&lt;4.5),"Thi lại",IF(AND((MID(F581,2,2)&lt;"19"),P581&lt;4),"Học lại",IF(AND((MID(F581,2,2)&gt;"18"),P581&lt;4),"Thi lại",IF(AND(MID(F581,2,2)&gt;"18",O581=0),"Thi lại",IF(AND((MID(F581,2,2)&lt;"12"),O581=0),"Thi lại",IF(AND((MID(F581,2,2)&lt;"19"),(MID(F581,2,2)&gt;"11"),O581=0),"Học lại","Đạt"))))))))))</f>
        <v>Đạt</v>
      </c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</row>
    <row r="582" spans="1:39" ht="17.25" customHeight="1">
      <c r="A582" s="1">
        <v>573</v>
      </c>
      <c r="B582" s="21">
        <f>IF(LEN(C582=0),SUBTOTAL(3,$C$10:C582),"")</f>
        <v>573</v>
      </c>
      <c r="C582" s="22" t="s">
        <v>2219</v>
      </c>
      <c r="D582" s="23" t="s">
        <v>3409</v>
      </c>
      <c r="E582" s="24" t="s">
        <v>3496</v>
      </c>
      <c r="F582" s="22" t="s">
        <v>3368</v>
      </c>
      <c r="G582" s="25" t="s">
        <v>27</v>
      </c>
      <c r="H582" s="25">
        <v>7.5</v>
      </c>
      <c r="I582" s="25" t="s">
        <v>27</v>
      </c>
      <c r="J582" s="25">
        <v>9</v>
      </c>
      <c r="K582" s="32"/>
      <c r="L582" s="32"/>
      <c r="M582" s="32"/>
      <c r="N582" s="90"/>
      <c r="O582" s="51">
        <v>4.5</v>
      </c>
      <c r="P582" s="27">
        <f>IF(O582="H","I",IF(OR(O582="DC",O582="C",O582="V"),0,ROUND(SUMPRODUCT(G582:O582,$G$9:$O$9)/100,1)))</f>
        <v>5.6</v>
      </c>
      <c r="Q582" s="28" t="str">
        <f>IF(AND($P582&gt;=9,$P582&lt;=10),"A+","")&amp;IF(AND($P582&gt;=8.5,$P582&lt;=8.9),"A","")&amp;IF(AND($P582&gt;=8,$P582&lt;=8.4),"B+","")&amp;IF(AND($P582&gt;=7,$P582&lt;=7.9),"B","")&amp;IF(AND($P582&gt;=6.5,$P582&lt;=6.9),"C+","")&amp;IF(AND($P582&gt;=5.5,$P582&lt;=6.4),"C","")&amp;IF(AND($P582&gt;=5,$P582&lt;=5.4),"D+","")&amp;IF(AND($P582&gt;=4,$P582&lt;=4.9),"D","")&amp;IF(AND($P582&lt;4),"F","")</f>
        <v>C</v>
      </c>
      <c r="R582" s="29" t="str">
        <f>IF($P582&lt;4,"Kém",IF(AND($P582&gt;=4,$P582&lt;=5.4),"Trung bình yếu",IF(AND($P582&gt;=5.5,$P582&lt;=6.9),"Trung bình",IF(AND($P582&gt;=7,$P582&lt;=8.4),"Khá",IF(AND($P582&gt;=8.5,$P582&lt;=10),"Giỏi","")))))</f>
        <v>Trung bình</v>
      </c>
      <c r="S582" s="30" t="str">
        <f>IF(OR($G582=0,$H582=0,$I582=0,$J582=0),"Không đủ ĐKDT",IF(AND(O582=0,P582&gt;=4),"Không đạt",IF(O582="V", "Vắng", IF(O582="DC", "Đình chỉ thi",IF(O582="H", "Vắng có phép","")))))</f>
        <v/>
      </c>
      <c r="T582" s="31" t="str">
        <f t="array" ref="T582">IFERROR(VLOOKUP($C582&amp;$U582,CHOOSE({1,2},Data!$A$2:$A$5146&amp;Data!$B$2:$B$5146,Data!$C$2:$C$5146),2,0),"")</f>
        <v>304-A2</v>
      </c>
      <c r="U582" s="72" t="s">
        <v>3281</v>
      </c>
      <c r="V582" s="3" t="str">
        <f>IFERROR(LEFT($U582,LEN($U582)-3),"")</f>
        <v>ELE1319</v>
      </c>
      <c r="W582" s="3" t="str">
        <f>IFERROR(RIGHT($U582,2),"")</f>
        <v>08</v>
      </c>
      <c r="X582" s="53" t="str">
        <f>IF(S582="Không đủ ĐKDT","Học lại",IF(S582="Đình chỉ thi","Học lại",IF(AND(MID(F582,2,2)&lt;"12",S582="Vắng"),"Thi lại",IF(S582="Vắng có phép", "Thi lại",IF(AND((MID(F582,2,2)&lt;"12"),P582&lt;4.5),"Thi lại",IF(AND((MID(F582,2,2)&lt;"19"),P582&lt;4),"Học lại",IF(AND((MID(F582,2,2)&gt;"18"),P582&lt;4),"Thi lại",IF(AND(MID(F582,2,2)&gt;"18",O582=0),"Thi lại",IF(AND((MID(F582,2,2)&lt;"12"),O582=0),"Thi lại",IF(AND((MID(F582,2,2)&lt;"19"),(MID(F582,2,2)&gt;"11"),O582=0),"Học lại","Đạt"))))))))))</f>
        <v>Đạt</v>
      </c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</row>
    <row r="583" spans="1:39" ht="17.25" customHeight="1">
      <c r="A583" s="1">
        <v>574</v>
      </c>
      <c r="B583" s="21">
        <f>IF(LEN(C583=0),SUBTOTAL(3,$C$10:C583),"")</f>
        <v>574</v>
      </c>
      <c r="C583" s="22" t="s">
        <v>1818</v>
      </c>
      <c r="D583" s="23" t="s">
        <v>3604</v>
      </c>
      <c r="E583" s="24" t="s">
        <v>3496</v>
      </c>
      <c r="F583" s="22" t="s">
        <v>3425</v>
      </c>
      <c r="G583" s="25" t="s">
        <v>27</v>
      </c>
      <c r="H583" s="25">
        <v>7.5</v>
      </c>
      <c r="I583" s="25" t="s">
        <v>27</v>
      </c>
      <c r="J583" s="25">
        <v>7.5</v>
      </c>
      <c r="K583" s="32"/>
      <c r="L583" s="32"/>
      <c r="M583" s="32"/>
      <c r="N583" s="90"/>
      <c r="O583" s="51">
        <v>7.5</v>
      </c>
      <c r="P583" s="27">
        <f>IF(O583="H","I",IF(OR(O583="DC",O583="C",O583="V"),0,ROUND(SUMPRODUCT(G583:O583,$G$9:$O$9)/100,1)))</f>
        <v>7.5</v>
      </c>
      <c r="Q583" s="28" t="str">
        <f>IF(AND($P583&gt;=9,$P583&lt;=10),"A+","")&amp;IF(AND($P583&gt;=8.5,$P583&lt;=8.9),"A","")&amp;IF(AND($P583&gt;=8,$P583&lt;=8.4),"B+","")&amp;IF(AND($P583&gt;=7,$P583&lt;=7.9),"B","")&amp;IF(AND($P583&gt;=6.5,$P583&lt;=6.9),"C+","")&amp;IF(AND($P583&gt;=5.5,$P583&lt;=6.4),"C","")&amp;IF(AND($P583&gt;=5,$P583&lt;=5.4),"D+","")&amp;IF(AND($P583&gt;=4,$P583&lt;=4.9),"D","")&amp;IF(AND($P583&lt;4),"F","")</f>
        <v>B</v>
      </c>
      <c r="R583" s="29" t="str">
        <f>IF($P583&lt;4,"Kém",IF(AND($P583&gt;=4,$P583&lt;=5.4),"Trung bình yếu",IF(AND($P583&gt;=5.5,$P583&lt;=6.9),"Trung bình",IF(AND($P583&gt;=7,$P583&lt;=8.4),"Khá",IF(AND($P583&gt;=8.5,$P583&lt;=10),"Giỏi","")))))</f>
        <v>Khá</v>
      </c>
      <c r="S583" s="30" t="str">
        <f>IF(OR($G583=0,$H583=0,$I583=0,$J583=0),"Không đủ ĐKDT",IF(AND(O583=0,P583&gt;=4),"Không đạt",IF(O583="V", "Vắng", IF(O583="DC", "Đình chỉ thi",IF(O583="H", "Vắng có phép","")))))</f>
        <v/>
      </c>
      <c r="T583" s="31" t="str">
        <f t="array" ref="T583">IFERROR(VLOOKUP($C583&amp;$U583,CHOOSE({1,2},Data!$A$2:$A$5146&amp;Data!$B$2:$B$5146,Data!$C$2:$C$5146),2,0),"")</f>
        <v>304-A2</v>
      </c>
      <c r="U583" s="72" t="s">
        <v>3281</v>
      </c>
      <c r="V583" s="3" t="str">
        <f>IFERROR(LEFT($U583,LEN($U583)-3),"")</f>
        <v>ELE1319</v>
      </c>
      <c r="W583" s="3" t="str">
        <f>IFERROR(RIGHT($U583,2),"")</f>
        <v>08</v>
      </c>
      <c r="X583" s="53" t="str">
        <f>IF(S583="Không đủ ĐKDT","Học lại",IF(S583="Đình chỉ thi","Học lại",IF(AND(MID(F583,2,2)&lt;"12",S583="Vắng"),"Thi lại",IF(S583="Vắng có phép", "Thi lại",IF(AND((MID(F583,2,2)&lt;"12"),P583&lt;4.5),"Thi lại",IF(AND((MID(F583,2,2)&lt;"19"),P583&lt;4),"Học lại",IF(AND((MID(F583,2,2)&gt;"18"),P583&lt;4),"Thi lại",IF(AND(MID(F583,2,2)&gt;"18",O583=0),"Thi lại",IF(AND((MID(F583,2,2)&lt;"12"),O583=0),"Thi lại",IF(AND((MID(F583,2,2)&lt;"19"),(MID(F583,2,2)&gt;"11"),O583=0),"Học lại","Đạt"))))))))))</f>
        <v>Đạt</v>
      </c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</row>
    <row r="584" spans="1:39" ht="17.25" customHeight="1">
      <c r="A584" s="1">
        <v>575</v>
      </c>
      <c r="B584" s="21">
        <f>IF(LEN(C584=0),SUBTOTAL(3,$C$10:C584),"")</f>
        <v>575</v>
      </c>
      <c r="C584" s="22" t="s">
        <v>2313</v>
      </c>
      <c r="D584" s="23" t="s">
        <v>3604</v>
      </c>
      <c r="E584" s="24" t="s">
        <v>3496</v>
      </c>
      <c r="F584" s="22" t="s">
        <v>3384</v>
      </c>
      <c r="G584" s="25" t="s">
        <v>27</v>
      </c>
      <c r="H584" s="25">
        <v>9</v>
      </c>
      <c r="I584" s="25" t="s">
        <v>27</v>
      </c>
      <c r="J584" s="25">
        <v>9</v>
      </c>
      <c r="K584" s="32"/>
      <c r="L584" s="32"/>
      <c r="M584" s="32"/>
      <c r="N584" s="90"/>
      <c r="O584" s="51">
        <v>5</v>
      </c>
      <c r="P584" s="27">
        <f>IF(O584="H","I",IF(OR(O584="DC",O584="C",O584="V"),0,ROUND(SUMPRODUCT(G584:O584,$G$9:$O$9)/100,1)))</f>
        <v>6.2</v>
      </c>
      <c r="Q584" s="28" t="str">
        <f>IF(AND($P584&gt;=9,$P584&lt;=10),"A+","")&amp;IF(AND($P584&gt;=8.5,$P584&lt;=8.9),"A","")&amp;IF(AND($P584&gt;=8,$P584&lt;=8.4),"B+","")&amp;IF(AND($P584&gt;=7,$P584&lt;=7.9),"B","")&amp;IF(AND($P584&gt;=6.5,$P584&lt;=6.9),"C+","")&amp;IF(AND($P584&gt;=5.5,$P584&lt;=6.4),"C","")&amp;IF(AND($P584&gt;=5,$P584&lt;=5.4),"D+","")&amp;IF(AND($P584&gt;=4,$P584&lt;=4.9),"D","")&amp;IF(AND($P584&lt;4),"F","")</f>
        <v>C</v>
      </c>
      <c r="R584" s="29" t="str">
        <f>IF($P584&lt;4,"Kém",IF(AND($P584&gt;=4,$P584&lt;=5.4),"Trung bình yếu",IF(AND($P584&gt;=5.5,$P584&lt;=6.9),"Trung bình",IF(AND($P584&gt;=7,$P584&lt;=8.4),"Khá",IF(AND($P584&gt;=8.5,$P584&lt;=10),"Giỏi","")))))</f>
        <v>Trung bình</v>
      </c>
      <c r="S584" s="30" t="str">
        <f>IF(OR($G584=0,$H584=0,$I584=0,$J584=0),"Không đủ ĐKDT",IF(AND(O584=0,P584&gt;=4),"Không đạt",IF(O584="V", "Vắng", IF(O584="DC", "Đình chỉ thi",IF(O584="H", "Vắng có phép","")))))</f>
        <v/>
      </c>
      <c r="T584" s="31" t="str">
        <f t="array" ref="T584">IFERROR(VLOOKUP($C584&amp;$U584,CHOOSE({1,2},Data!$A$2:$A$5146&amp;Data!$B$2:$B$5146,Data!$C$2:$C$5146),2,0),"")</f>
        <v>304-A2</v>
      </c>
      <c r="U584" s="72" t="s">
        <v>3281</v>
      </c>
      <c r="V584" s="3" t="str">
        <f>IFERROR(LEFT($U584,LEN($U584)-3),"")</f>
        <v>ELE1319</v>
      </c>
      <c r="W584" s="3" t="str">
        <f>IFERROR(RIGHT($U584,2),"")</f>
        <v>08</v>
      </c>
      <c r="X584" s="53" t="str">
        <f>IF(S584="Không đủ ĐKDT","Học lại",IF(S584="Đình chỉ thi","Học lại",IF(AND(MID(F584,2,2)&lt;"12",S584="Vắng"),"Thi lại",IF(S584="Vắng có phép", "Thi lại",IF(AND((MID(F584,2,2)&lt;"12"),P584&lt;4.5),"Thi lại",IF(AND((MID(F584,2,2)&lt;"19"),P584&lt;4),"Học lại",IF(AND((MID(F584,2,2)&gt;"18"),P584&lt;4),"Thi lại",IF(AND(MID(F584,2,2)&gt;"18",O584=0),"Thi lại",IF(AND((MID(F584,2,2)&lt;"12"),O584=0),"Thi lại",IF(AND((MID(F584,2,2)&lt;"19"),(MID(F584,2,2)&gt;"11"),O584=0),"Học lại","Đạt"))))))))))</f>
        <v>Đạt</v>
      </c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</row>
    <row r="585" spans="1:39" ht="17.25" customHeight="1">
      <c r="A585" s="1">
        <v>576</v>
      </c>
      <c r="B585" s="21">
        <f>IF(LEN(C585=0),SUBTOTAL(3,$C$10:C585),"")</f>
        <v>576</v>
      </c>
      <c r="C585" s="22" t="s">
        <v>2357</v>
      </c>
      <c r="D585" s="23" t="s">
        <v>3915</v>
      </c>
      <c r="E585" s="24" t="s">
        <v>3496</v>
      </c>
      <c r="F585" s="22" t="s">
        <v>3372</v>
      </c>
      <c r="G585" s="25" t="s">
        <v>27</v>
      </c>
      <c r="H585" s="25">
        <v>9</v>
      </c>
      <c r="I585" s="25" t="s">
        <v>27</v>
      </c>
      <c r="J585" s="25">
        <v>6</v>
      </c>
      <c r="K585" s="32"/>
      <c r="L585" s="32"/>
      <c r="M585" s="32"/>
      <c r="N585" s="90"/>
      <c r="O585" s="51">
        <v>8</v>
      </c>
      <c r="P585" s="27">
        <f>IF(O585="H","I",IF(OR(O585="DC",O585="C",O585="V"),0,ROUND(SUMPRODUCT(G585:O585,$G$9:$O$9)/100,1)))</f>
        <v>8</v>
      </c>
      <c r="Q585" s="28" t="str">
        <f>IF(AND($P585&gt;=9,$P585&lt;=10),"A+","")&amp;IF(AND($P585&gt;=8.5,$P585&lt;=8.9),"A","")&amp;IF(AND($P585&gt;=8,$P585&lt;=8.4),"B+","")&amp;IF(AND($P585&gt;=7,$P585&lt;=7.9),"B","")&amp;IF(AND($P585&gt;=6.5,$P585&lt;=6.9),"C+","")&amp;IF(AND($P585&gt;=5.5,$P585&lt;=6.4),"C","")&amp;IF(AND($P585&gt;=5,$P585&lt;=5.4),"D+","")&amp;IF(AND($P585&gt;=4,$P585&lt;=4.9),"D","")&amp;IF(AND($P585&lt;4),"F","")</f>
        <v>B+</v>
      </c>
      <c r="R585" s="29" t="str">
        <f>IF($P585&lt;4,"Kém",IF(AND($P585&gt;=4,$P585&lt;=5.4),"Trung bình yếu",IF(AND($P585&gt;=5.5,$P585&lt;=6.9),"Trung bình",IF(AND($P585&gt;=7,$P585&lt;=8.4),"Khá",IF(AND($P585&gt;=8.5,$P585&lt;=10),"Giỏi","")))))</f>
        <v>Khá</v>
      </c>
      <c r="S585" s="30" t="str">
        <f>IF(OR($G585=0,$H585=0,$I585=0,$J585=0),"Không đủ ĐKDT",IF(AND(O585=0,P585&gt;=4),"Không đạt",IF(O585="V", "Vắng", IF(O585="DC", "Đình chỉ thi",IF(O585="H", "Vắng có phép","")))))</f>
        <v/>
      </c>
      <c r="T585" s="31" t="str">
        <f t="array" ref="T585">IFERROR(VLOOKUP($C585&amp;$U585,CHOOSE({1,2},Data!$A$2:$A$5146&amp;Data!$B$2:$B$5146,Data!$C$2:$C$5146),2,0),"")</f>
        <v>304-A2</v>
      </c>
      <c r="U585" s="72" t="s">
        <v>3281</v>
      </c>
      <c r="V585" s="3" t="str">
        <f>IFERROR(LEFT($U585,LEN($U585)-3),"")</f>
        <v>ELE1319</v>
      </c>
      <c r="W585" s="3" t="str">
        <f>IFERROR(RIGHT($U585,2),"")</f>
        <v>08</v>
      </c>
      <c r="X585" s="53" t="str">
        <f>IF(S585="Không đủ ĐKDT","Học lại",IF(S585="Đình chỉ thi","Học lại",IF(AND(MID(F585,2,2)&lt;"12",S585="Vắng"),"Thi lại",IF(S585="Vắng có phép", "Thi lại",IF(AND((MID(F585,2,2)&lt;"12"),P585&lt;4.5),"Thi lại",IF(AND((MID(F585,2,2)&lt;"19"),P585&lt;4),"Học lại",IF(AND((MID(F585,2,2)&gt;"18"),P585&lt;4),"Thi lại",IF(AND(MID(F585,2,2)&gt;"18",O585=0),"Thi lại",IF(AND((MID(F585,2,2)&lt;"12"),O585=0),"Thi lại",IF(AND((MID(F585,2,2)&lt;"19"),(MID(F585,2,2)&gt;"11"),O585=0),"Học lại","Đạt"))))))))))</f>
        <v>Đạt</v>
      </c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</row>
    <row r="586" spans="1:39" ht="17.25" customHeight="1">
      <c r="A586" s="1">
        <v>577</v>
      </c>
      <c r="B586" s="21">
        <f>IF(LEN(C586=0),SUBTOTAL(3,$C$10:C586),"")</f>
        <v>577</v>
      </c>
      <c r="C586" s="22" t="s">
        <v>3010</v>
      </c>
      <c r="D586" s="23" t="s">
        <v>3510</v>
      </c>
      <c r="E586" s="24" t="s">
        <v>3916</v>
      </c>
      <c r="F586" s="22" t="s">
        <v>3368</v>
      </c>
      <c r="G586" s="25" t="s">
        <v>27</v>
      </c>
      <c r="H586" s="25">
        <v>9</v>
      </c>
      <c r="I586" s="25" t="s">
        <v>27</v>
      </c>
      <c r="J586" s="25">
        <v>5</v>
      </c>
      <c r="K586" s="32"/>
      <c r="L586" s="32"/>
      <c r="M586" s="32"/>
      <c r="N586" s="90"/>
      <c r="O586" s="51">
        <v>1</v>
      </c>
      <c r="P586" s="27">
        <f>IF(O586="H","I",IF(OR(O586="DC",O586="C",O586="V"),0,ROUND(SUMPRODUCT(G586:O586,$G$9:$O$9)/100,1)))</f>
        <v>3</v>
      </c>
      <c r="Q586" s="28" t="str">
        <f>IF(AND($P586&gt;=9,$P586&lt;=10),"A+","")&amp;IF(AND($P586&gt;=8.5,$P586&lt;=8.9),"A","")&amp;IF(AND($P586&gt;=8,$P586&lt;=8.4),"B+","")&amp;IF(AND($P586&gt;=7,$P586&lt;=7.9),"B","")&amp;IF(AND($P586&gt;=6.5,$P586&lt;=6.9),"C+","")&amp;IF(AND($P586&gt;=5.5,$P586&lt;=6.4),"C","")&amp;IF(AND($P586&gt;=5,$P586&lt;=5.4),"D+","")&amp;IF(AND($P586&gt;=4,$P586&lt;=4.9),"D","")&amp;IF(AND($P586&lt;4),"F","")</f>
        <v>F</v>
      </c>
      <c r="R586" s="29" t="str">
        <f>IF($P586&lt;4,"Kém",IF(AND($P586&gt;=4,$P586&lt;=5.4),"Trung bình yếu",IF(AND($P586&gt;=5.5,$P586&lt;=6.9),"Trung bình",IF(AND($P586&gt;=7,$P586&lt;=8.4),"Khá",IF(AND($P586&gt;=8.5,$P586&lt;=10),"Giỏi","")))))</f>
        <v>Kém</v>
      </c>
      <c r="S586" s="30" t="str">
        <f>IF(OR($G586=0,$H586=0,$I586=0,$J586=0),"Không đủ ĐKDT",IF(AND(O586=0,P586&gt;=4),"Không đạt",IF(O586="V", "Vắng", IF(O586="DC", "Đình chỉ thi",IF(O586="H", "Vắng có phép","")))))</f>
        <v/>
      </c>
      <c r="T586" s="31" t="str">
        <f t="array" ref="T586">IFERROR(VLOOKUP($C586&amp;$U586,CHOOSE({1,2},Data!$A$2:$A$5146&amp;Data!$B$2:$B$5146,Data!$C$2:$C$5146),2,0),"")</f>
        <v>304-A2</v>
      </c>
      <c r="U586" s="72" t="s">
        <v>3281</v>
      </c>
      <c r="V586" s="3" t="str">
        <f>IFERROR(LEFT($U586,LEN($U586)-3),"")</f>
        <v>ELE1319</v>
      </c>
      <c r="W586" s="3" t="str">
        <f>IFERROR(RIGHT($U586,2),"")</f>
        <v>08</v>
      </c>
      <c r="X586" s="53" t="str">
        <f>IF(S586="Không đủ ĐKDT","Học lại",IF(S586="Đình chỉ thi","Học lại",IF(AND(MID(F586,2,2)&lt;"12",S586="Vắng"),"Thi lại",IF(S586="Vắng có phép", "Thi lại",IF(AND((MID(F586,2,2)&lt;"12"),P586&lt;4.5),"Thi lại",IF(AND((MID(F586,2,2)&lt;"19"),P586&lt;4),"Học lại",IF(AND((MID(F586,2,2)&gt;"18"),P586&lt;4),"Thi lại",IF(AND(MID(F586,2,2)&gt;"18",O586=0),"Thi lại",IF(AND((MID(F586,2,2)&lt;"12"),O586=0),"Thi lại",IF(AND((MID(F586,2,2)&lt;"19"),(MID(F586,2,2)&gt;"11"),O586=0),"Học lại","Đạt"))))))))))</f>
        <v>Học lại</v>
      </c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</row>
    <row r="587" spans="1:39" ht="17.25" customHeight="1">
      <c r="A587" s="1">
        <v>578</v>
      </c>
      <c r="B587" s="21">
        <f>IF(LEN(C587=0),SUBTOTAL(3,$C$10:C587),"")</f>
        <v>578</v>
      </c>
      <c r="C587" s="22" t="s">
        <v>1792</v>
      </c>
      <c r="D587" s="23" t="s">
        <v>3603</v>
      </c>
      <c r="E587" s="24" t="s">
        <v>3614</v>
      </c>
      <c r="F587" s="22" t="s">
        <v>3384</v>
      </c>
      <c r="G587" s="25" t="s">
        <v>27</v>
      </c>
      <c r="H587" s="25">
        <v>8</v>
      </c>
      <c r="I587" s="25" t="s">
        <v>27</v>
      </c>
      <c r="J587" s="25">
        <v>7</v>
      </c>
      <c r="K587" s="32"/>
      <c r="L587" s="32"/>
      <c r="M587" s="32"/>
      <c r="N587" s="90"/>
      <c r="O587" s="51">
        <v>3.5</v>
      </c>
      <c r="P587" s="27">
        <f>IF(O587="H","I",IF(OR(O587="DC",O587="C",O587="V"),0,ROUND(SUMPRODUCT(G587:O587,$G$9:$O$9)/100,1)))</f>
        <v>4.8</v>
      </c>
      <c r="Q587" s="28" t="str">
        <f>IF(AND($P587&gt;=9,$P587&lt;=10),"A+","")&amp;IF(AND($P587&gt;=8.5,$P587&lt;=8.9),"A","")&amp;IF(AND($P587&gt;=8,$P587&lt;=8.4),"B+","")&amp;IF(AND($P587&gt;=7,$P587&lt;=7.9),"B","")&amp;IF(AND($P587&gt;=6.5,$P587&lt;=6.9),"C+","")&amp;IF(AND($P587&gt;=5.5,$P587&lt;=6.4),"C","")&amp;IF(AND($P587&gt;=5,$P587&lt;=5.4),"D+","")&amp;IF(AND($P587&gt;=4,$P587&lt;=4.9),"D","")&amp;IF(AND($P587&lt;4),"F","")</f>
        <v>D</v>
      </c>
      <c r="R587" s="29" t="str">
        <f>IF($P587&lt;4,"Kém",IF(AND($P587&gt;=4,$P587&lt;=5.4),"Trung bình yếu",IF(AND($P587&gt;=5.5,$P587&lt;=6.9),"Trung bình",IF(AND($P587&gt;=7,$P587&lt;=8.4),"Khá",IF(AND($P587&gt;=8.5,$P587&lt;=10),"Giỏi","")))))</f>
        <v>Trung bình yếu</v>
      </c>
      <c r="S587" s="30" t="str">
        <f>IF(OR($G587=0,$H587=0,$I587=0,$J587=0),"Không đủ ĐKDT",IF(AND(O587=0,P587&gt;=4),"Không đạt",IF(O587="V", "Vắng", IF(O587="DC", "Đình chỉ thi",IF(O587="H", "Vắng có phép","")))))</f>
        <v/>
      </c>
      <c r="T587" s="31" t="str">
        <f t="array" ref="T587">IFERROR(VLOOKUP($C587&amp;$U587,CHOOSE({1,2},Data!$A$2:$A$5146&amp;Data!$B$2:$B$5146,Data!$C$2:$C$5146),2,0),"")</f>
        <v>304-A2</v>
      </c>
      <c r="U587" s="72" t="s">
        <v>3281</v>
      </c>
      <c r="V587" s="3" t="str">
        <f>IFERROR(LEFT($U587,LEN($U587)-3),"")</f>
        <v>ELE1319</v>
      </c>
      <c r="W587" s="3" t="str">
        <f>IFERROR(RIGHT($U587,2),"")</f>
        <v>08</v>
      </c>
      <c r="X587" s="53" t="str">
        <f>IF(S587="Không đủ ĐKDT","Học lại",IF(S587="Đình chỉ thi","Học lại",IF(AND(MID(F587,2,2)&lt;"12",S587="Vắng"),"Thi lại",IF(S587="Vắng có phép", "Thi lại",IF(AND((MID(F587,2,2)&lt;"12"),P587&lt;4.5),"Thi lại",IF(AND((MID(F587,2,2)&lt;"19"),P587&lt;4),"Học lại",IF(AND((MID(F587,2,2)&gt;"18"),P587&lt;4),"Thi lại",IF(AND(MID(F587,2,2)&gt;"18",O587=0),"Thi lại",IF(AND((MID(F587,2,2)&lt;"12"),O587=0),"Thi lại",IF(AND((MID(F587,2,2)&lt;"19"),(MID(F587,2,2)&gt;"11"),O587=0),"Học lại","Đạt"))))))))))</f>
        <v>Đạt</v>
      </c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</row>
    <row r="588" spans="1:39" ht="17.25" customHeight="1">
      <c r="A588" s="1">
        <v>579</v>
      </c>
      <c r="B588" s="21">
        <f>IF(LEN(C588=0),SUBTOTAL(3,$C$10:C588),"")</f>
        <v>579</v>
      </c>
      <c r="C588" s="22" t="s">
        <v>2173</v>
      </c>
      <c r="D588" s="23" t="s">
        <v>3844</v>
      </c>
      <c r="E588" s="24" t="s">
        <v>3393</v>
      </c>
      <c r="F588" s="22" t="s">
        <v>3372</v>
      </c>
      <c r="G588" s="25" t="s">
        <v>27</v>
      </c>
      <c r="H588" s="25">
        <v>7</v>
      </c>
      <c r="I588" s="25" t="s">
        <v>27</v>
      </c>
      <c r="J588" s="25">
        <v>7</v>
      </c>
      <c r="K588" s="32"/>
      <c r="L588" s="32"/>
      <c r="M588" s="32"/>
      <c r="N588" s="90"/>
      <c r="O588" s="51">
        <v>1</v>
      </c>
      <c r="P588" s="27">
        <f>IF(O588="H","I",IF(OR(O588="DC",O588="C",O588="V"),0,ROUND(SUMPRODUCT(G588:O588,$G$9:$O$9)/100,1)))</f>
        <v>2.8</v>
      </c>
      <c r="Q588" s="28" t="str">
        <f>IF(AND($P588&gt;=9,$P588&lt;=10),"A+","")&amp;IF(AND($P588&gt;=8.5,$P588&lt;=8.9),"A","")&amp;IF(AND($P588&gt;=8,$P588&lt;=8.4),"B+","")&amp;IF(AND($P588&gt;=7,$P588&lt;=7.9),"B","")&amp;IF(AND($P588&gt;=6.5,$P588&lt;=6.9),"C+","")&amp;IF(AND($P588&gt;=5.5,$P588&lt;=6.4),"C","")&amp;IF(AND($P588&gt;=5,$P588&lt;=5.4),"D+","")&amp;IF(AND($P588&gt;=4,$P588&lt;=4.9),"D","")&amp;IF(AND($P588&lt;4),"F","")</f>
        <v>F</v>
      </c>
      <c r="R588" s="29" t="str">
        <f>IF($P588&lt;4,"Kém",IF(AND($P588&gt;=4,$P588&lt;=5.4),"Trung bình yếu",IF(AND($P588&gt;=5.5,$P588&lt;=6.9),"Trung bình",IF(AND($P588&gt;=7,$P588&lt;=8.4),"Khá",IF(AND($P588&gt;=8.5,$P588&lt;=10),"Giỏi","")))))</f>
        <v>Kém</v>
      </c>
      <c r="S588" s="30" t="str">
        <f>IF(OR($G588=0,$H588=0,$I588=0,$J588=0),"Không đủ ĐKDT",IF(AND(O588=0,P588&gt;=4),"Không đạt",IF(O588="V", "Vắng", IF(O588="DC", "Đình chỉ thi",IF(O588="H", "Vắng có phép","")))))</f>
        <v/>
      </c>
      <c r="T588" s="31" t="str">
        <f t="array" ref="T588">IFERROR(VLOOKUP($C588&amp;$U588,CHOOSE({1,2},Data!$A$2:$A$5146&amp;Data!$B$2:$B$5146,Data!$C$2:$C$5146),2,0),"")</f>
        <v>304-A2</v>
      </c>
      <c r="U588" s="72" t="s">
        <v>3281</v>
      </c>
      <c r="V588" s="3" t="str">
        <f>IFERROR(LEFT($U588,LEN($U588)-3),"")</f>
        <v>ELE1319</v>
      </c>
      <c r="W588" s="3" t="str">
        <f>IFERROR(RIGHT($U588,2),"")</f>
        <v>08</v>
      </c>
      <c r="X588" s="53" t="str">
        <f>IF(S588="Không đủ ĐKDT","Học lại",IF(S588="Đình chỉ thi","Học lại",IF(AND(MID(F588,2,2)&lt;"12",S588="Vắng"),"Thi lại",IF(S588="Vắng có phép", "Thi lại",IF(AND((MID(F588,2,2)&lt;"12"),P588&lt;4.5),"Thi lại",IF(AND((MID(F588,2,2)&lt;"19"),P588&lt;4),"Học lại",IF(AND((MID(F588,2,2)&gt;"18"),P588&lt;4),"Thi lại",IF(AND(MID(F588,2,2)&gt;"18",O588=0),"Thi lại",IF(AND((MID(F588,2,2)&lt;"12"),O588=0),"Thi lại",IF(AND((MID(F588,2,2)&lt;"19"),(MID(F588,2,2)&gt;"11"),O588=0),"Học lại","Đạt"))))))))))</f>
        <v>Học lại</v>
      </c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</row>
    <row r="589" spans="1:39" ht="17.25" customHeight="1">
      <c r="A589" s="1">
        <v>580</v>
      </c>
      <c r="B589" s="21">
        <f>IF(LEN(C589=0),SUBTOTAL(3,$C$10:C589),"")</f>
        <v>580</v>
      </c>
      <c r="C589" s="22" t="s">
        <v>3089</v>
      </c>
      <c r="D589" s="23" t="s">
        <v>3389</v>
      </c>
      <c r="E589" s="24" t="s">
        <v>3665</v>
      </c>
      <c r="F589" s="22" t="s">
        <v>3368</v>
      </c>
      <c r="G589" s="25" t="s">
        <v>27</v>
      </c>
      <c r="H589" s="25">
        <v>7</v>
      </c>
      <c r="I589" s="25" t="s">
        <v>27</v>
      </c>
      <c r="J589" s="25">
        <v>7</v>
      </c>
      <c r="K589" s="32"/>
      <c r="L589" s="32"/>
      <c r="M589" s="32"/>
      <c r="N589" s="90"/>
      <c r="O589" s="51">
        <v>2.5</v>
      </c>
      <c r="P589" s="27">
        <f>IF(O589="H","I",IF(OR(O589="DC",O589="C",O589="V"),0,ROUND(SUMPRODUCT(G589:O589,$G$9:$O$9)/100,1)))</f>
        <v>3.9</v>
      </c>
      <c r="Q589" s="28" t="str">
        <f>IF(AND($P589&gt;=9,$P589&lt;=10),"A+","")&amp;IF(AND($P589&gt;=8.5,$P589&lt;=8.9),"A","")&amp;IF(AND($P589&gt;=8,$P589&lt;=8.4),"B+","")&amp;IF(AND($P589&gt;=7,$P589&lt;=7.9),"B","")&amp;IF(AND($P589&gt;=6.5,$P589&lt;=6.9),"C+","")&amp;IF(AND($P589&gt;=5.5,$P589&lt;=6.4),"C","")&amp;IF(AND($P589&gt;=5,$P589&lt;=5.4),"D+","")&amp;IF(AND($P589&gt;=4,$P589&lt;=4.9),"D","")&amp;IF(AND($P589&lt;4),"F","")</f>
        <v>F</v>
      </c>
      <c r="R589" s="29" t="str">
        <f>IF($P589&lt;4,"Kém",IF(AND($P589&gt;=4,$P589&lt;=5.4),"Trung bình yếu",IF(AND($P589&gt;=5.5,$P589&lt;=6.9),"Trung bình",IF(AND($P589&gt;=7,$P589&lt;=8.4),"Khá",IF(AND($P589&gt;=8.5,$P589&lt;=10),"Giỏi","")))))</f>
        <v>Kém</v>
      </c>
      <c r="S589" s="30" t="str">
        <f>IF(OR($G589=0,$H589=0,$I589=0,$J589=0),"Không đủ ĐKDT",IF(AND(O589=0,P589&gt;=4),"Không đạt",IF(O589="V", "Vắng", IF(O589="DC", "Đình chỉ thi",IF(O589="H", "Vắng có phép","")))))</f>
        <v/>
      </c>
      <c r="T589" s="31" t="str">
        <f t="array" ref="T589">IFERROR(VLOOKUP($C589&amp;$U589,CHOOSE({1,2},Data!$A$2:$A$5146&amp;Data!$B$2:$B$5146,Data!$C$2:$C$5146),2,0),"")</f>
        <v>304-A2</v>
      </c>
      <c r="U589" s="72" t="s">
        <v>3281</v>
      </c>
      <c r="V589" s="3" t="str">
        <f>IFERROR(LEFT($U589,LEN($U589)-3),"")</f>
        <v>ELE1319</v>
      </c>
      <c r="W589" s="3" t="str">
        <f>IFERROR(RIGHT($U589,2),"")</f>
        <v>08</v>
      </c>
      <c r="X589" s="53" t="str">
        <f>IF(S589="Không đủ ĐKDT","Học lại",IF(S589="Đình chỉ thi","Học lại",IF(AND(MID(F589,2,2)&lt;"12",S589="Vắng"),"Thi lại",IF(S589="Vắng có phép", "Thi lại",IF(AND((MID(F589,2,2)&lt;"12"),P589&lt;4.5),"Thi lại",IF(AND((MID(F589,2,2)&lt;"19"),P589&lt;4),"Học lại",IF(AND((MID(F589,2,2)&gt;"18"),P589&lt;4),"Thi lại",IF(AND(MID(F589,2,2)&gt;"18",O589=0),"Thi lại",IF(AND((MID(F589,2,2)&lt;"12"),O589=0),"Thi lại",IF(AND((MID(F589,2,2)&lt;"19"),(MID(F589,2,2)&gt;"11"),O589=0),"Học lại","Đạt"))))))))))</f>
        <v>Học lại</v>
      </c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</row>
    <row r="590" spans="1:39" ht="16.5" customHeight="1">
      <c r="A590" s="1">
        <v>581</v>
      </c>
      <c r="B590" s="21">
        <f>IF(LEN(C590=0),SUBTOTAL(3,$C$10:C590),"")</f>
        <v>581</v>
      </c>
      <c r="C590" s="22" t="s">
        <v>1673</v>
      </c>
      <c r="D590" s="23" t="s">
        <v>3604</v>
      </c>
      <c r="E590" s="24" t="s">
        <v>3665</v>
      </c>
      <c r="F590" s="22" t="s">
        <v>3374</v>
      </c>
      <c r="G590" s="25" t="s">
        <v>27</v>
      </c>
      <c r="H590" s="25">
        <v>8</v>
      </c>
      <c r="I590" s="25" t="s">
        <v>27</v>
      </c>
      <c r="J590" s="25">
        <v>5</v>
      </c>
      <c r="K590" s="32"/>
      <c r="L590" s="32"/>
      <c r="M590" s="32"/>
      <c r="N590" s="90"/>
      <c r="O590" s="51">
        <v>0</v>
      </c>
      <c r="P590" s="27">
        <f>IF(O590="H","I",IF(OR(O590="DC",O590="C",O590="V"),0,ROUND(SUMPRODUCT(G590:O590,$G$9:$O$9)/100,1)))</f>
        <v>2.1</v>
      </c>
      <c r="Q590" s="28" t="str">
        <f>IF(AND($P590&gt;=9,$P590&lt;=10),"A+","")&amp;IF(AND($P590&gt;=8.5,$P590&lt;=8.9),"A","")&amp;IF(AND($P590&gt;=8,$P590&lt;=8.4),"B+","")&amp;IF(AND($P590&gt;=7,$P590&lt;=7.9),"B","")&amp;IF(AND($P590&gt;=6.5,$P590&lt;=6.9),"C+","")&amp;IF(AND($P590&gt;=5.5,$P590&lt;=6.4),"C","")&amp;IF(AND($P590&gt;=5,$P590&lt;=5.4),"D+","")&amp;IF(AND($P590&gt;=4,$P590&lt;=4.9),"D","")&amp;IF(AND($P590&lt;4),"F","")</f>
        <v>F</v>
      </c>
      <c r="R590" s="29" t="str">
        <f>IF($P590&lt;4,"Kém",IF(AND($P590&gt;=4,$P590&lt;=5.4),"Trung bình yếu",IF(AND($P590&gt;=5.5,$P590&lt;=6.9),"Trung bình",IF(AND($P590&gt;=7,$P590&lt;=8.4),"Khá",IF(AND($P590&gt;=8.5,$P590&lt;=10),"Giỏi","")))))</f>
        <v>Kém</v>
      </c>
      <c r="S590" s="30" t="str">
        <f>IF(OR($G590=0,$H590=0,$I590=0,$J590=0),"Không đủ ĐKDT",IF(AND(O590=0,P590&gt;=4),"Không đạt",IF(O590="V", "Vắng", IF(O590="DC", "Đình chỉ thi",IF(O590="H", "Vắng có phép","")))))</f>
        <v/>
      </c>
      <c r="T590" s="31" t="str">
        <f t="array" ref="T590">IFERROR(VLOOKUP($C590&amp;$U590,CHOOSE({1,2},Data!$A$2:$A$5146&amp;Data!$B$2:$B$5146,Data!$C$2:$C$5146),2,0),"")</f>
        <v>304-A2</v>
      </c>
      <c r="U590" s="72" t="s">
        <v>3281</v>
      </c>
      <c r="V590" s="3" t="str">
        <f>IFERROR(LEFT($U590,LEN($U590)-3),"")</f>
        <v>ELE1319</v>
      </c>
      <c r="W590" s="3" t="str">
        <f>IFERROR(RIGHT($U590,2),"")</f>
        <v>08</v>
      </c>
      <c r="X590" s="53" t="str">
        <f>IF(S590="Không đủ ĐKDT","Học lại",IF(S590="Đình chỉ thi","Học lại",IF(AND(MID(F590,2,2)&lt;"12",S590="Vắng"),"Thi lại",IF(S590="Vắng có phép", "Thi lại",IF(AND((MID(F590,2,2)&lt;"12"),P590&lt;4.5),"Thi lại",IF(AND((MID(F590,2,2)&lt;"19"),P590&lt;4),"Học lại",IF(AND((MID(F590,2,2)&gt;"18"),P590&lt;4),"Thi lại",IF(AND(MID(F590,2,2)&gt;"18",O590=0),"Thi lại",IF(AND((MID(F590,2,2)&lt;"12"),O590=0),"Thi lại",IF(AND((MID(F590,2,2)&lt;"19"),(MID(F590,2,2)&gt;"11"),O590=0),"Học lại","Đạt"))))))))))</f>
        <v>Học lại</v>
      </c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</row>
    <row r="591" spans="1:39" ht="16.5" customHeight="1">
      <c r="A591" s="1">
        <v>582</v>
      </c>
      <c r="B591" s="21">
        <f>IF(LEN(C591=0),SUBTOTAL(3,$C$10:C591),"")</f>
        <v>582</v>
      </c>
      <c r="C591" s="22" t="s">
        <v>2031</v>
      </c>
      <c r="D591" s="23" t="s">
        <v>3917</v>
      </c>
      <c r="E591" s="24" t="s">
        <v>3402</v>
      </c>
      <c r="F591" s="22" t="s">
        <v>3384</v>
      </c>
      <c r="G591" s="25" t="s">
        <v>27</v>
      </c>
      <c r="H591" s="25">
        <v>8</v>
      </c>
      <c r="I591" s="25" t="s">
        <v>27</v>
      </c>
      <c r="J591" s="25">
        <v>7.5</v>
      </c>
      <c r="K591" s="32"/>
      <c r="L591" s="32"/>
      <c r="M591" s="32"/>
      <c r="N591" s="90"/>
      <c r="O591" s="51">
        <v>7</v>
      </c>
      <c r="P591" s="27">
        <f>IF(O591="H","I",IF(OR(O591="DC",O591="C",O591="V"),0,ROUND(SUMPRODUCT(G591:O591,$G$9:$O$9)/100,1)))</f>
        <v>7.3</v>
      </c>
      <c r="Q591" s="28" t="str">
        <f>IF(AND($P591&gt;=9,$P591&lt;=10),"A+","")&amp;IF(AND($P591&gt;=8.5,$P591&lt;=8.9),"A","")&amp;IF(AND($P591&gt;=8,$P591&lt;=8.4),"B+","")&amp;IF(AND($P591&gt;=7,$P591&lt;=7.9),"B","")&amp;IF(AND($P591&gt;=6.5,$P591&lt;=6.9),"C+","")&amp;IF(AND($P591&gt;=5.5,$P591&lt;=6.4),"C","")&amp;IF(AND($P591&gt;=5,$P591&lt;=5.4),"D+","")&amp;IF(AND($P591&gt;=4,$P591&lt;=4.9),"D","")&amp;IF(AND($P591&lt;4),"F","")</f>
        <v>B</v>
      </c>
      <c r="R591" s="29" t="str">
        <f>IF($P591&lt;4,"Kém",IF(AND($P591&gt;=4,$P591&lt;=5.4),"Trung bình yếu",IF(AND($P591&gt;=5.5,$P591&lt;=6.9),"Trung bình",IF(AND($P591&gt;=7,$P591&lt;=8.4),"Khá",IF(AND($P591&gt;=8.5,$P591&lt;=10),"Giỏi","")))))</f>
        <v>Khá</v>
      </c>
      <c r="S591" s="30" t="str">
        <f>IF(OR($G591=0,$H591=0,$I591=0,$J591=0),"Không đủ ĐKDT",IF(AND(O591=0,P591&gt;=4),"Không đạt",IF(O591="V", "Vắng", IF(O591="DC", "Đình chỉ thi",IF(O591="H", "Vắng có phép","")))))</f>
        <v/>
      </c>
      <c r="T591" s="31" t="str">
        <f t="array" ref="T591">IFERROR(VLOOKUP($C591&amp;$U591,CHOOSE({1,2},Data!$A$2:$A$5146&amp;Data!$B$2:$B$5146,Data!$C$2:$C$5146),2,0),"")</f>
        <v>304-A2</v>
      </c>
      <c r="U591" s="72" t="s">
        <v>3281</v>
      </c>
      <c r="V591" s="3" t="str">
        <f>IFERROR(LEFT($U591,LEN($U591)-3),"")</f>
        <v>ELE1319</v>
      </c>
      <c r="W591" s="3" t="str">
        <f>IFERROR(RIGHT($U591,2),"")</f>
        <v>08</v>
      </c>
      <c r="X591" s="53" t="str">
        <f>IF(S591="Không đủ ĐKDT","Học lại",IF(S591="Đình chỉ thi","Học lại",IF(AND(MID(F591,2,2)&lt;"12",S591="Vắng"),"Thi lại",IF(S591="Vắng có phép", "Thi lại",IF(AND((MID(F591,2,2)&lt;"12"),P591&lt;4.5),"Thi lại",IF(AND((MID(F591,2,2)&lt;"19"),P591&lt;4),"Học lại",IF(AND((MID(F591,2,2)&gt;"18"),P591&lt;4),"Thi lại",IF(AND(MID(F591,2,2)&gt;"18",O591=0),"Thi lại",IF(AND((MID(F591,2,2)&lt;"12"),O591=0),"Thi lại",IF(AND((MID(F591,2,2)&lt;"19"),(MID(F591,2,2)&gt;"11"),O591=0),"Học lại","Đạt"))))))))))</f>
        <v>Đạt</v>
      </c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</row>
    <row r="592" spans="1:39" ht="16.5" customHeight="1">
      <c r="A592" s="1">
        <v>583</v>
      </c>
      <c r="B592" s="21">
        <f>IF(LEN(C592=0),SUBTOTAL(3,$C$10:C592),"")</f>
        <v>583</v>
      </c>
      <c r="C592" s="22" t="s">
        <v>2314</v>
      </c>
      <c r="D592" s="23" t="s">
        <v>3401</v>
      </c>
      <c r="E592" s="24" t="s">
        <v>3402</v>
      </c>
      <c r="F592" s="22" t="s">
        <v>3407</v>
      </c>
      <c r="G592" s="25" t="s">
        <v>27</v>
      </c>
      <c r="H592" s="25">
        <v>5</v>
      </c>
      <c r="I592" s="25" t="s">
        <v>27</v>
      </c>
      <c r="J592" s="25">
        <v>7</v>
      </c>
      <c r="K592" s="32"/>
      <c r="L592" s="32"/>
      <c r="M592" s="32"/>
      <c r="N592" s="90"/>
      <c r="O592" s="51" t="s">
        <v>4017</v>
      </c>
      <c r="P592" s="27">
        <f>IF(O592="H","I",IF(OR(O592="DC",O592="C",O592="V"),0,ROUND(SUMPRODUCT(G592:O592,$G$9:$O$9)/100,1)))</f>
        <v>0</v>
      </c>
      <c r="Q592" s="28" t="str">
        <f>IF(AND($P592&gt;=9,$P592&lt;=10),"A+","")&amp;IF(AND($P592&gt;=8.5,$P592&lt;=8.9),"A","")&amp;IF(AND($P592&gt;=8,$P592&lt;=8.4),"B+","")&amp;IF(AND($P592&gt;=7,$P592&lt;=7.9),"B","")&amp;IF(AND($P592&gt;=6.5,$P592&lt;=6.9),"C+","")&amp;IF(AND($P592&gt;=5.5,$P592&lt;=6.4),"C","")&amp;IF(AND($P592&gt;=5,$P592&lt;=5.4),"D+","")&amp;IF(AND($P592&gt;=4,$P592&lt;=4.9),"D","")&amp;IF(AND($P592&lt;4),"F","")</f>
        <v>F</v>
      </c>
      <c r="R592" s="29" t="str">
        <f>IF($P592&lt;4,"Kém",IF(AND($P592&gt;=4,$P592&lt;=5.4),"Trung bình yếu",IF(AND($P592&gt;=5.5,$P592&lt;=6.9),"Trung bình",IF(AND($P592&gt;=7,$P592&lt;=8.4),"Khá",IF(AND($P592&gt;=8.5,$P592&lt;=10),"Giỏi","")))))</f>
        <v>Kém</v>
      </c>
      <c r="S592" s="30" t="str">
        <f>IF(OR($G592=0,$H592=0,$I592=0,$J592=0),"Không đủ ĐKDT",IF(AND(O592=0,P592&gt;=4),"Không đạt",IF(O592="V", "Vắng", IF(O592="DC", "Đình chỉ thi",IF(O592="H", "Vắng có phép","")))))</f>
        <v>Vắng</v>
      </c>
      <c r="T592" s="31" t="str">
        <f t="array" ref="T592">IFERROR(VLOOKUP($C592&amp;$U592,CHOOSE({1,2},Data!$A$2:$A$5146&amp;Data!$B$2:$B$5146,Data!$C$2:$C$5146),2,0),"")</f>
        <v>304-A2</v>
      </c>
      <c r="U592" s="72" t="s">
        <v>3281</v>
      </c>
      <c r="V592" s="3" t="str">
        <f>IFERROR(LEFT($U592,LEN($U592)-3),"")</f>
        <v>ELE1319</v>
      </c>
      <c r="W592" s="3" t="str">
        <f>IFERROR(RIGHT($U592,2),"")</f>
        <v>08</v>
      </c>
      <c r="X592" s="53" t="str">
        <f>IF(S592="Không đủ ĐKDT","Học lại",IF(S592="Đình chỉ thi","Học lại",IF(AND(MID(F592,2,2)&lt;"12",S592="Vắng"),"Thi lại",IF(S592="Vắng có phép", "Thi lại",IF(AND((MID(F592,2,2)&lt;"12"),P592&lt;4.5),"Thi lại",IF(AND((MID(F592,2,2)&lt;"19"),P592&lt;4),"Học lại",IF(AND((MID(F592,2,2)&gt;"18"),P592&lt;4),"Thi lại",IF(AND(MID(F592,2,2)&gt;"18",O592=0),"Thi lại",IF(AND((MID(F592,2,2)&lt;"12"),O592=0),"Thi lại",IF(AND((MID(F592,2,2)&lt;"19"),(MID(F592,2,2)&gt;"11"),O592=0),"Học lại","Đạt"))))))))))</f>
        <v>Học lại</v>
      </c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</row>
    <row r="593" spans="1:39" ht="16.5" customHeight="1">
      <c r="A593" s="1">
        <v>584</v>
      </c>
      <c r="B593" s="21">
        <f>IF(LEN(C593=0),SUBTOTAL(3,$C$10:C593),"")</f>
        <v>584</v>
      </c>
      <c r="C593" s="22" t="s">
        <v>2835</v>
      </c>
      <c r="D593" s="23" t="s">
        <v>3918</v>
      </c>
      <c r="E593" s="24" t="s">
        <v>3402</v>
      </c>
      <c r="F593" s="22" t="s">
        <v>3384</v>
      </c>
      <c r="G593" s="25" t="s">
        <v>27</v>
      </c>
      <c r="H593" s="25">
        <v>9</v>
      </c>
      <c r="I593" s="25" t="s">
        <v>27</v>
      </c>
      <c r="J593" s="25">
        <v>7</v>
      </c>
      <c r="K593" s="32"/>
      <c r="L593" s="32"/>
      <c r="M593" s="32"/>
      <c r="N593" s="90"/>
      <c r="O593" s="51">
        <v>4</v>
      </c>
      <c r="P593" s="27">
        <f>IF(O593="H","I",IF(OR(O593="DC",O593="C",O593="V"),0,ROUND(SUMPRODUCT(G593:O593,$G$9:$O$9)/100,1)))</f>
        <v>5.3</v>
      </c>
      <c r="Q593" s="28" t="str">
        <f>IF(AND($P593&gt;=9,$P593&lt;=10),"A+","")&amp;IF(AND($P593&gt;=8.5,$P593&lt;=8.9),"A","")&amp;IF(AND($P593&gt;=8,$P593&lt;=8.4),"B+","")&amp;IF(AND($P593&gt;=7,$P593&lt;=7.9),"B","")&amp;IF(AND($P593&gt;=6.5,$P593&lt;=6.9),"C+","")&amp;IF(AND($P593&gt;=5.5,$P593&lt;=6.4),"C","")&amp;IF(AND($P593&gt;=5,$P593&lt;=5.4),"D+","")&amp;IF(AND($P593&gt;=4,$P593&lt;=4.9),"D","")&amp;IF(AND($P593&lt;4),"F","")</f>
        <v>D+</v>
      </c>
      <c r="R593" s="29" t="str">
        <f>IF($P593&lt;4,"Kém",IF(AND($P593&gt;=4,$P593&lt;=5.4),"Trung bình yếu",IF(AND($P593&gt;=5.5,$P593&lt;=6.9),"Trung bình",IF(AND($P593&gt;=7,$P593&lt;=8.4),"Khá",IF(AND($P593&gt;=8.5,$P593&lt;=10),"Giỏi","")))))</f>
        <v>Trung bình yếu</v>
      </c>
      <c r="S593" s="30" t="str">
        <f>IF(OR($G593=0,$H593=0,$I593=0,$J593=0),"Không đủ ĐKDT",IF(AND(O593=0,P593&gt;=4),"Không đạt",IF(O593="V", "Vắng", IF(O593="DC", "Đình chỉ thi",IF(O593="H", "Vắng có phép","")))))</f>
        <v/>
      </c>
      <c r="T593" s="31" t="str">
        <f t="array" ref="T593">IFERROR(VLOOKUP($C593&amp;$U593,CHOOSE({1,2},Data!$A$2:$A$5146&amp;Data!$B$2:$B$5146,Data!$C$2:$C$5146),2,0),"")</f>
        <v>304-A2</v>
      </c>
      <c r="U593" s="72" t="s">
        <v>3281</v>
      </c>
      <c r="V593" s="3" t="str">
        <f>IFERROR(LEFT($U593,LEN($U593)-3),"")</f>
        <v>ELE1319</v>
      </c>
      <c r="W593" s="3" t="str">
        <f>IFERROR(RIGHT($U593,2),"")</f>
        <v>08</v>
      </c>
      <c r="X593" s="53" t="str">
        <f>IF(S593="Không đủ ĐKDT","Học lại",IF(S593="Đình chỉ thi","Học lại",IF(AND(MID(F593,2,2)&lt;"12",S593="Vắng"),"Thi lại",IF(S593="Vắng có phép", "Thi lại",IF(AND((MID(F593,2,2)&lt;"12"),P593&lt;4.5),"Thi lại",IF(AND((MID(F593,2,2)&lt;"19"),P593&lt;4),"Học lại",IF(AND((MID(F593,2,2)&gt;"18"),P593&lt;4),"Thi lại",IF(AND(MID(F593,2,2)&gt;"18",O593=0),"Thi lại",IF(AND((MID(F593,2,2)&lt;"12"),O593=0),"Thi lại",IF(AND((MID(F593,2,2)&lt;"19"),(MID(F593,2,2)&gt;"11"),O593=0),"Học lại","Đạt"))))))))))</f>
        <v>Đạt</v>
      </c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</row>
    <row r="594" spans="1:39" ht="16.5" customHeight="1">
      <c r="A594" s="1">
        <v>585</v>
      </c>
      <c r="B594" s="21">
        <f>IF(LEN(C594=0),SUBTOTAL(3,$C$10:C594),"")</f>
        <v>585</v>
      </c>
      <c r="C594" s="22" t="s">
        <v>425</v>
      </c>
      <c r="D594" s="23" t="s">
        <v>3743</v>
      </c>
      <c r="E594" s="24" t="s">
        <v>3402</v>
      </c>
      <c r="F594" s="22" t="s">
        <v>3398</v>
      </c>
      <c r="G594" s="25" t="s">
        <v>27</v>
      </c>
      <c r="H594" s="25">
        <v>8</v>
      </c>
      <c r="I594" s="25" t="s">
        <v>27</v>
      </c>
      <c r="J594" s="25">
        <v>8</v>
      </c>
      <c r="K594" s="32"/>
      <c r="L594" s="32"/>
      <c r="M594" s="32"/>
      <c r="N594" s="90"/>
      <c r="O594" s="51">
        <v>3</v>
      </c>
      <c r="P594" s="27">
        <f>IF(O594="H","I",IF(OR(O594="DC",O594="C",O594="V"),0,ROUND(SUMPRODUCT(G594:O594,$G$9:$O$9)/100,1)))</f>
        <v>4.5</v>
      </c>
      <c r="Q594" s="28" t="str">
        <f>IF(AND($P594&gt;=9,$P594&lt;=10),"A+","")&amp;IF(AND($P594&gt;=8.5,$P594&lt;=8.9),"A","")&amp;IF(AND($P594&gt;=8,$P594&lt;=8.4),"B+","")&amp;IF(AND($P594&gt;=7,$P594&lt;=7.9),"B","")&amp;IF(AND($P594&gt;=6.5,$P594&lt;=6.9),"C+","")&amp;IF(AND($P594&gt;=5.5,$P594&lt;=6.4),"C","")&amp;IF(AND($P594&gt;=5,$P594&lt;=5.4),"D+","")&amp;IF(AND($P594&gt;=4,$P594&lt;=4.9),"D","")&amp;IF(AND($P594&lt;4),"F","")</f>
        <v>D</v>
      </c>
      <c r="R594" s="29" t="str">
        <f>IF($P594&lt;4,"Kém",IF(AND($P594&gt;=4,$P594&lt;=5.4),"Trung bình yếu",IF(AND($P594&gt;=5.5,$P594&lt;=6.9),"Trung bình",IF(AND($P594&gt;=7,$P594&lt;=8.4),"Khá",IF(AND($P594&gt;=8.5,$P594&lt;=10),"Giỏi","")))))</f>
        <v>Trung bình yếu</v>
      </c>
      <c r="S594" s="30" t="str">
        <f>IF(OR($G594=0,$H594=0,$I594=0,$J594=0),"Không đủ ĐKDT",IF(AND(O594=0,P594&gt;=4),"Không đạt",IF(O594="V", "Vắng", IF(O594="DC", "Đình chỉ thi",IF(O594="H", "Vắng có phép","")))))</f>
        <v/>
      </c>
      <c r="T594" s="31" t="str">
        <f t="array" ref="T594">IFERROR(VLOOKUP($C594&amp;$U594,CHOOSE({1,2},Data!$A$2:$A$5146&amp;Data!$B$2:$B$5146,Data!$C$2:$C$5146),2,0),"")</f>
        <v>304-A2</v>
      </c>
      <c r="U594" s="72" t="s">
        <v>3281</v>
      </c>
      <c r="V594" s="3" t="str">
        <f>IFERROR(LEFT($U594,LEN($U594)-3),"")</f>
        <v>ELE1319</v>
      </c>
      <c r="W594" s="3" t="str">
        <f>IFERROR(RIGHT($U594,2),"")</f>
        <v>08</v>
      </c>
      <c r="X594" s="53" t="str">
        <f>IF(S594="Không đủ ĐKDT","Học lại",IF(S594="Đình chỉ thi","Học lại",IF(AND(MID(F594,2,2)&lt;"12",S594="Vắng"),"Thi lại",IF(S594="Vắng có phép", "Thi lại",IF(AND((MID(F594,2,2)&lt;"12"),P594&lt;4.5),"Thi lại",IF(AND((MID(F594,2,2)&lt;"19"),P594&lt;4),"Học lại",IF(AND((MID(F594,2,2)&gt;"18"),P594&lt;4),"Thi lại",IF(AND(MID(F594,2,2)&gt;"18",O594=0),"Thi lại",IF(AND((MID(F594,2,2)&lt;"12"),O594=0),"Thi lại",IF(AND((MID(F594,2,2)&lt;"19"),(MID(F594,2,2)&gt;"11"),O594=0),"Học lại","Đạt"))))))))))</f>
        <v>Đạt</v>
      </c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</row>
    <row r="595" spans="1:39" ht="16.5" customHeight="1">
      <c r="A595" s="1">
        <v>586</v>
      </c>
      <c r="B595" s="21">
        <f>IF(LEN(C595=0),SUBTOTAL(3,$C$10:C595),"")</f>
        <v>586</v>
      </c>
      <c r="C595" s="22" t="s">
        <v>2708</v>
      </c>
      <c r="D595" s="23" t="s">
        <v>3919</v>
      </c>
      <c r="E595" s="24" t="s">
        <v>3507</v>
      </c>
      <c r="F595" s="22" t="s">
        <v>3425</v>
      </c>
      <c r="G595" s="25" t="s">
        <v>27</v>
      </c>
      <c r="H595" s="25">
        <v>7</v>
      </c>
      <c r="I595" s="25" t="s">
        <v>27</v>
      </c>
      <c r="J595" s="25">
        <v>6</v>
      </c>
      <c r="K595" s="32"/>
      <c r="L595" s="32"/>
      <c r="M595" s="32"/>
      <c r="N595" s="90"/>
      <c r="O595" s="51">
        <v>0.5</v>
      </c>
      <c r="P595" s="27">
        <f>IF(O595="H","I",IF(OR(O595="DC",O595="C",O595="V"),0,ROUND(SUMPRODUCT(G595:O595,$G$9:$O$9)/100,1)))</f>
        <v>2.4</v>
      </c>
      <c r="Q595" s="28" t="str">
        <f>IF(AND($P595&gt;=9,$P595&lt;=10),"A+","")&amp;IF(AND($P595&gt;=8.5,$P595&lt;=8.9),"A","")&amp;IF(AND($P595&gt;=8,$P595&lt;=8.4),"B+","")&amp;IF(AND($P595&gt;=7,$P595&lt;=7.9),"B","")&amp;IF(AND($P595&gt;=6.5,$P595&lt;=6.9),"C+","")&amp;IF(AND($P595&gt;=5.5,$P595&lt;=6.4),"C","")&amp;IF(AND($P595&gt;=5,$P595&lt;=5.4),"D+","")&amp;IF(AND($P595&gt;=4,$P595&lt;=4.9),"D","")&amp;IF(AND($P595&lt;4),"F","")</f>
        <v>F</v>
      </c>
      <c r="R595" s="29" t="str">
        <f>IF($P595&lt;4,"Kém",IF(AND($P595&gt;=4,$P595&lt;=5.4),"Trung bình yếu",IF(AND($P595&gt;=5.5,$P595&lt;=6.9),"Trung bình",IF(AND($P595&gt;=7,$P595&lt;=8.4),"Khá",IF(AND($P595&gt;=8.5,$P595&lt;=10),"Giỏi","")))))</f>
        <v>Kém</v>
      </c>
      <c r="S595" s="30" t="str">
        <f>IF(OR($G595=0,$H595=0,$I595=0,$J595=0),"Không đủ ĐKDT",IF(AND(O595=0,P595&gt;=4),"Không đạt",IF(O595="V", "Vắng", IF(O595="DC", "Đình chỉ thi",IF(O595="H", "Vắng có phép","")))))</f>
        <v/>
      </c>
      <c r="T595" s="31" t="str">
        <f t="array" ref="T595">IFERROR(VLOOKUP($C595&amp;$U595,CHOOSE({1,2},Data!$A$2:$A$5146&amp;Data!$B$2:$B$5146,Data!$C$2:$C$5146),2,0),"")</f>
        <v>304-A2</v>
      </c>
      <c r="U595" s="72" t="s">
        <v>3281</v>
      </c>
      <c r="V595" s="3" t="str">
        <f>IFERROR(LEFT($U595,LEN($U595)-3),"")</f>
        <v>ELE1319</v>
      </c>
      <c r="W595" s="3" t="str">
        <f>IFERROR(RIGHT($U595,2),"")</f>
        <v>08</v>
      </c>
      <c r="X595" s="53" t="str">
        <f>IF(S595="Không đủ ĐKDT","Học lại",IF(S595="Đình chỉ thi","Học lại",IF(AND(MID(F595,2,2)&lt;"12",S595="Vắng"),"Thi lại",IF(S595="Vắng có phép", "Thi lại",IF(AND((MID(F595,2,2)&lt;"12"),P595&lt;4.5),"Thi lại",IF(AND((MID(F595,2,2)&lt;"19"),P595&lt;4),"Học lại",IF(AND((MID(F595,2,2)&gt;"18"),P595&lt;4),"Thi lại",IF(AND(MID(F595,2,2)&gt;"18",O595=0),"Thi lại",IF(AND((MID(F595,2,2)&lt;"12"),O595=0),"Thi lại",IF(AND((MID(F595,2,2)&lt;"19"),(MID(F595,2,2)&gt;"11"),O595=0),"Học lại","Đạt"))))))))))</f>
        <v>Học lại</v>
      </c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</row>
    <row r="596" spans="1:39" ht="16.5" customHeight="1">
      <c r="A596" s="1">
        <v>587</v>
      </c>
      <c r="B596" s="21">
        <f>IF(LEN(C596=0),SUBTOTAL(3,$C$10:C596),"")</f>
        <v>587</v>
      </c>
      <c r="C596" s="22" t="s">
        <v>2360</v>
      </c>
      <c r="D596" s="23" t="s">
        <v>3920</v>
      </c>
      <c r="E596" s="24" t="s">
        <v>3507</v>
      </c>
      <c r="F596" s="22" t="s">
        <v>3372</v>
      </c>
      <c r="G596" s="25" t="s">
        <v>27</v>
      </c>
      <c r="H596" s="25">
        <v>9</v>
      </c>
      <c r="I596" s="25" t="s">
        <v>27</v>
      </c>
      <c r="J596" s="25">
        <v>6</v>
      </c>
      <c r="K596" s="32"/>
      <c r="L596" s="32"/>
      <c r="M596" s="32"/>
      <c r="N596" s="90"/>
      <c r="O596" s="51">
        <v>0</v>
      </c>
      <c r="P596" s="27">
        <f>IF(O596="H","I",IF(OR(O596="DC",O596="C",O596="V"),0,ROUND(SUMPRODUCT(G596:O596,$G$9:$O$9)/100,1)))</f>
        <v>2.4</v>
      </c>
      <c r="Q596" s="28" t="str">
        <f>IF(AND($P596&gt;=9,$P596&lt;=10),"A+","")&amp;IF(AND($P596&gt;=8.5,$P596&lt;=8.9),"A","")&amp;IF(AND($P596&gt;=8,$P596&lt;=8.4),"B+","")&amp;IF(AND($P596&gt;=7,$P596&lt;=7.9),"B","")&amp;IF(AND($P596&gt;=6.5,$P596&lt;=6.9),"C+","")&amp;IF(AND($P596&gt;=5.5,$P596&lt;=6.4),"C","")&amp;IF(AND($P596&gt;=5,$P596&lt;=5.4),"D+","")&amp;IF(AND($P596&gt;=4,$P596&lt;=4.9),"D","")&amp;IF(AND($P596&lt;4),"F","")</f>
        <v>F</v>
      </c>
      <c r="R596" s="29" t="str">
        <f>IF($P596&lt;4,"Kém",IF(AND($P596&gt;=4,$P596&lt;=5.4),"Trung bình yếu",IF(AND($P596&gt;=5.5,$P596&lt;=6.9),"Trung bình",IF(AND($P596&gt;=7,$P596&lt;=8.4),"Khá",IF(AND($P596&gt;=8.5,$P596&lt;=10),"Giỏi","")))))</f>
        <v>Kém</v>
      </c>
      <c r="S596" s="30" t="str">
        <f>IF(OR($G596=0,$H596=0,$I596=0,$J596=0),"Không đủ ĐKDT",IF(AND(O596=0,P596&gt;=4),"Không đạt",IF(O596="V", "Vắng", IF(O596="DC", "Đình chỉ thi",IF(O596="H", "Vắng có phép","")))))</f>
        <v/>
      </c>
      <c r="T596" s="31" t="str">
        <f t="array" ref="T596">IFERROR(VLOOKUP($C596&amp;$U596,CHOOSE({1,2},Data!$A$2:$A$5146&amp;Data!$B$2:$B$5146,Data!$C$2:$C$5146),2,0),"")</f>
        <v>602-A2</v>
      </c>
      <c r="U596" s="72" t="s">
        <v>3281</v>
      </c>
      <c r="V596" s="3" t="str">
        <f>IFERROR(LEFT($U596,LEN($U596)-3),"")</f>
        <v>ELE1319</v>
      </c>
      <c r="W596" s="3" t="str">
        <f>IFERROR(RIGHT($U596,2),"")</f>
        <v>08</v>
      </c>
      <c r="X596" s="53" t="str">
        <f>IF(S596="Không đủ ĐKDT","Học lại",IF(S596="Đình chỉ thi","Học lại",IF(AND(MID(F596,2,2)&lt;"12",S596="Vắng"),"Thi lại",IF(S596="Vắng có phép", "Thi lại",IF(AND((MID(F596,2,2)&lt;"12"),P596&lt;4.5),"Thi lại",IF(AND((MID(F596,2,2)&lt;"19"),P596&lt;4),"Học lại",IF(AND((MID(F596,2,2)&gt;"18"),P596&lt;4),"Thi lại",IF(AND(MID(F596,2,2)&gt;"18",O596=0),"Thi lại",IF(AND((MID(F596,2,2)&lt;"12"),O596=0),"Thi lại",IF(AND((MID(F596,2,2)&lt;"19"),(MID(F596,2,2)&gt;"11"),O596=0),"Học lại","Đạt"))))))))))</f>
        <v>Học lại</v>
      </c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</row>
    <row r="597" spans="1:39" ht="16.5" customHeight="1">
      <c r="A597" s="1">
        <v>588</v>
      </c>
      <c r="B597" s="21">
        <f>IF(LEN(C597=0),SUBTOTAL(3,$C$10:C597),"")</f>
        <v>588</v>
      </c>
      <c r="C597" s="22" t="s">
        <v>1675</v>
      </c>
      <c r="D597" s="23" t="s">
        <v>3411</v>
      </c>
      <c r="E597" s="24" t="s">
        <v>3410</v>
      </c>
      <c r="F597" s="22" t="s">
        <v>3374</v>
      </c>
      <c r="G597" s="25" t="s">
        <v>27</v>
      </c>
      <c r="H597" s="25">
        <v>8</v>
      </c>
      <c r="I597" s="25" t="s">
        <v>27</v>
      </c>
      <c r="J597" s="25">
        <v>8</v>
      </c>
      <c r="K597" s="32"/>
      <c r="L597" s="32"/>
      <c r="M597" s="32"/>
      <c r="N597" s="90"/>
      <c r="O597" s="51">
        <v>2</v>
      </c>
      <c r="P597" s="27">
        <f>IF(O597="H","I",IF(OR(O597="DC",O597="C",O597="V"),0,ROUND(SUMPRODUCT(G597:O597,$G$9:$O$9)/100,1)))</f>
        <v>3.8</v>
      </c>
      <c r="Q597" s="28" t="str">
        <f>IF(AND($P597&gt;=9,$P597&lt;=10),"A+","")&amp;IF(AND($P597&gt;=8.5,$P597&lt;=8.9),"A","")&amp;IF(AND($P597&gt;=8,$P597&lt;=8.4),"B+","")&amp;IF(AND($P597&gt;=7,$P597&lt;=7.9),"B","")&amp;IF(AND($P597&gt;=6.5,$P597&lt;=6.9),"C+","")&amp;IF(AND($P597&gt;=5.5,$P597&lt;=6.4),"C","")&amp;IF(AND($P597&gt;=5,$P597&lt;=5.4),"D+","")&amp;IF(AND($P597&gt;=4,$P597&lt;=4.9),"D","")&amp;IF(AND($P597&lt;4),"F","")</f>
        <v>F</v>
      </c>
      <c r="R597" s="29" t="str">
        <f>IF($P597&lt;4,"Kém",IF(AND($P597&gt;=4,$P597&lt;=5.4),"Trung bình yếu",IF(AND($P597&gt;=5.5,$P597&lt;=6.9),"Trung bình",IF(AND($P597&gt;=7,$P597&lt;=8.4),"Khá",IF(AND($P597&gt;=8.5,$P597&lt;=10),"Giỏi","")))))</f>
        <v>Kém</v>
      </c>
      <c r="S597" s="30" t="str">
        <f>IF(OR($G597=0,$H597=0,$I597=0,$J597=0),"Không đủ ĐKDT",IF(AND(O597=0,P597&gt;=4),"Không đạt",IF(O597="V", "Vắng", IF(O597="DC", "Đình chỉ thi",IF(O597="H", "Vắng có phép","")))))</f>
        <v/>
      </c>
      <c r="T597" s="31" t="str">
        <f t="array" ref="T597">IFERROR(VLOOKUP($C597&amp;$U597,CHOOSE({1,2},Data!$A$2:$A$5146&amp;Data!$B$2:$B$5146,Data!$C$2:$C$5146),2,0),"")</f>
        <v>602-A2</v>
      </c>
      <c r="U597" s="72" t="s">
        <v>3281</v>
      </c>
      <c r="V597" s="3" t="str">
        <f>IFERROR(LEFT($U597,LEN($U597)-3),"")</f>
        <v>ELE1319</v>
      </c>
      <c r="W597" s="3" t="str">
        <f>IFERROR(RIGHT($U597,2),"")</f>
        <v>08</v>
      </c>
      <c r="X597" s="53" t="str">
        <f>IF(S597="Không đủ ĐKDT","Học lại",IF(S597="Đình chỉ thi","Học lại",IF(AND(MID(F597,2,2)&lt;"12",S597="Vắng"),"Thi lại",IF(S597="Vắng có phép", "Thi lại",IF(AND((MID(F597,2,2)&lt;"12"),P597&lt;4.5),"Thi lại",IF(AND((MID(F597,2,2)&lt;"19"),P597&lt;4),"Học lại",IF(AND((MID(F597,2,2)&gt;"18"),P597&lt;4),"Thi lại",IF(AND(MID(F597,2,2)&gt;"18",O597=0),"Thi lại",IF(AND((MID(F597,2,2)&lt;"12"),O597=0),"Thi lại",IF(AND((MID(F597,2,2)&lt;"19"),(MID(F597,2,2)&gt;"11"),O597=0),"Học lại","Đạt"))))))))))</f>
        <v>Học lại</v>
      </c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</row>
    <row r="598" spans="1:39" ht="16.5" customHeight="1">
      <c r="A598" s="1">
        <v>589</v>
      </c>
      <c r="B598" s="21">
        <f>IF(LEN(C598=0),SUBTOTAL(3,$C$10:C598),"")</f>
        <v>589</v>
      </c>
      <c r="C598" s="22" t="s">
        <v>1641</v>
      </c>
      <c r="D598" s="23" t="s">
        <v>3371</v>
      </c>
      <c r="E598" s="24" t="s">
        <v>3410</v>
      </c>
      <c r="F598" s="22" t="s">
        <v>3425</v>
      </c>
      <c r="G598" s="25" t="s">
        <v>27</v>
      </c>
      <c r="H598" s="25">
        <v>8</v>
      </c>
      <c r="I598" s="25" t="s">
        <v>27</v>
      </c>
      <c r="J598" s="25">
        <v>7.5</v>
      </c>
      <c r="K598" s="32"/>
      <c r="L598" s="32"/>
      <c r="M598" s="32"/>
      <c r="N598" s="90"/>
      <c r="O598" s="51">
        <v>1.5</v>
      </c>
      <c r="P598" s="27">
        <f>IF(O598="H","I",IF(OR(O598="DC",O598="C",O598="V"),0,ROUND(SUMPRODUCT(G598:O598,$G$9:$O$9)/100,1)))</f>
        <v>3.4</v>
      </c>
      <c r="Q598" s="28" t="str">
        <f>IF(AND($P598&gt;=9,$P598&lt;=10),"A+","")&amp;IF(AND($P598&gt;=8.5,$P598&lt;=8.9),"A","")&amp;IF(AND($P598&gt;=8,$P598&lt;=8.4),"B+","")&amp;IF(AND($P598&gt;=7,$P598&lt;=7.9),"B","")&amp;IF(AND($P598&gt;=6.5,$P598&lt;=6.9),"C+","")&amp;IF(AND($P598&gt;=5.5,$P598&lt;=6.4),"C","")&amp;IF(AND($P598&gt;=5,$P598&lt;=5.4),"D+","")&amp;IF(AND($P598&gt;=4,$P598&lt;=4.9),"D","")&amp;IF(AND($P598&lt;4),"F","")</f>
        <v>F</v>
      </c>
      <c r="R598" s="29" t="str">
        <f>IF($P598&lt;4,"Kém",IF(AND($P598&gt;=4,$P598&lt;=5.4),"Trung bình yếu",IF(AND($P598&gt;=5.5,$P598&lt;=6.9),"Trung bình",IF(AND($P598&gt;=7,$P598&lt;=8.4),"Khá",IF(AND($P598&gt;=8.5,$P598&lt;=10),"Giỏi","")))))</f>
        <v>Kém</v>
      </c>
      <c r="S598" s="30" t="str">
        <f>IF(OR($G598=0,$H598=0,$I598=0,$J598=0),"Không đủ ĐKDT",IF(AND(O598=0,P598&gt;=4),"Không đạt",IF(O598="V", "Vắng", IF(O598="DC", "Đình chỉ thi",IF(O598="H", "Vắng có phép","")))))</f>
        <v/>
      </c>
      <c r="T598" s="31" t="str">
        <f t="array" ref="T598">IFERROR(VLOOKUP($C598&amp;$U598,CHOOSE({1,2},Data!$A$2:$A$5146&amp;Data!$B$2:$B$5146,Data!$C$2:$C$5146),2,0),"")</f>
        <v>602-A2</v>
      </c>
      <c r="U598" s="72" t="s">
        <v>3281</v>
      </c>
      <c r="V598" s="3" t="str">
        <f>IFERROR(LEFT($U598,LEN($U598)-3),"")</f>
        <v>ELE1319</v>
      </c>
      <c r="W598" s="3" t="str">
        <f>IFERROR(RIGHT($U598,2),"")</f>
        <v>08</v>
      </c>
      <c r="X598" s="53" t="str">
        <f>IF(S598="Không đủ ĐKDT","Học lại",IF(S598="Đình chỉ thi","Học lại",IF(AND(MID(F598,2,2)&lt;"12",S598="Vắng"),"Thi lại",IF(S598="Vắng có phép", "Thi lại",IF(AND((MID(F598,2,2)&lt;"12"),P598&lt;4.5),"Thi lại",IF(AND((MID(F598,2,2)&lt;"19"),P598&lt;4),"Học lại",IF(AND((MID(F598,2,2)&gt;"18"),P598&lt;4),"Thi lại",IF(AND(MID(F598,2,2)&gt;"18",O598=0),"Thi lại",IF(AND((MID(F598,2,2)&lt;"12"),O598=0),"Thi lại",IF(AND((MID(F598,2,2)&lt;"19"),(MID(F598,2,2)&gt;"11"),O598=0),"Học lại","Đạt"))))))))))</f>
        <v>Học lại</v>
      </c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</row>
    <row r="599" spans="1:39" ht="16.5" customHeight="1">
      <c r="A599" s="1">
        <v>590</v>
      </c>
      <c r="B599" s="21">
        <f>IF(LEN(C599=0),SUBTOTAL(3,$C$10:C599),"")</f>
        <v>590</v>
      </c>
      <c r="C599" s="22" t="s">
        <v>2361</v>
      </c>
      <c r="D599" s="23" t="s">
        <v>3497</v>
      </c>
      <c r="E599" s="24" t="s">
        <v>3921</v>
      </c>
      <c r="F599" s="22" t="s">
        <v>3384</v>
      </c>
      <c r="G599" s="25" t="s">
        <v>27</v>
      </c>
      <c r="H599" s="25">
        <v>9</v>
      </c>
      <c r="I599" s="25" t="s">
        <v>27</v>
      </c>
      <c r="J599" s="25">
        <v>6</v>
      </c>
      <c r="K599" s="32"/>
      <c r="L599" s="32"/>
      <c r="M599" s="32"/>
      <c r="N599" s="90"/>
      <c r="O599" s="51">
        <v>5</v>
      </c>
      <c r="P599" s="27">
        <f>IF(O599="H","I",IF(OR(O599="DC",O599="C",O599="V"),0,ROUND(SUMPRODUCT(G599:O599,$G$9:$O$9)/100,1)))</f>
        <v>5.9</v>
      </c>
      <c r="Q599" s="28" t="str">
        <f>IF(AND($P599&gt;=9,$P599&lt;=10),"A+","")&amp;IF(AND($P599&gt;=8.5,$P599&lt;=8.9),"A","")&amp;IF(AND($P599&gt;=8,$P599&lt;=8.4),"B+","")&amp;IF(AND($P599&gt;=7,$P599&lt;=7.9),"B","")&amp;IF(AND($P599&gt;=6.5,$P599&lt;=6.9),"C+","")&amp;IF(AND($P599&gt;=5.5,$P599&lt;=6.4),"C","")&amp;IF(AND($P599&gt;=5,$P599&lt;=5.4),"D+","")&amp;IF(AND($P599&gt;=4,$P599&lt;=4.9),"D","")&amp;IF(AND($P599&lt;4),"F","")</f>
        <v>C</v>
      </c>
      <c r="R599" s="29" t="str">
        <f>IF($P599&lt;4,"Kém",IF(AND($P599&gt;=4,$P599&lt;=5.4),"Trung bình yếu",IF(AND($P599&gt;=5.5,$P599&lt;=6.9),"Trung bình",IF(AND($P599&gt;=7,$P599&lt;=8.4),"Khá",IF(AND($P599&gt;=8.5,$P599&lt;=10),"Giỏi","")))))</f>
        <v>Trung bình</v>
      </c>
      <c r="S599" s="30" t="str">
        <f>IF(OR($G599=0,$H599=0,$I599=0,$J599=0),"Không đủ ĐKDT",IF(AND(O599=0,P599&gt;=4),"Không đạt",IF(O599="V", "Vắng", IF(O599="DC", "Đình chỉ thi",IF(O599="H", "Vắng có phép","")))))</f>
        <v/>
      </c>
      <c r="T599" s="31" t="str">
        <f t="array" ref="T599">IFERROR(VLOOKUP($C599&amp;$U599,CHOOSE({1,2},Data!$A$2:$A$5146&amp;Data!$B$2:$B$5146,Data!$C$2:$C$5146),2,0),"")</f>
        <v>602-A2</v>
      </c>
      <c r="U599" s="72" t="s">
        <v>3281</v>
      </c>
      <c r="V599" s="3" t="str">
        <f>IFERROR(LEFT($U599,LEN($U599)-3),"")</f>
        <v>ELE1319</v>
      </c>
      <c r="W599" s="3" t="str">
        <f>IFERROR(RIGHT($U599,2),"")</f>
        <v>08</v>
      </c>
      <c r="X599" s="53" t="str">
        <f>IF(S599="Không đủ ĐKDT","Học lại",IF(S599="Đình chỉ thi","Học lại",IF(AND(MID(F599,2,2)&lt;"12",S599="Vắng"),"Thi lại",IF(S599="Vắng có phép", "Thi lại",IF(AND((MID(F599,2,2)&lt;"12"),P599&lt;4.5),"Thi lại",IF(AND((MID(F599,2,2)&lt;"19"),P599&lt;4),"Học lại",IF(AND((MID(F599,2,2)&gt;"18"),P599&lt;4),"Thi lại",IF(AND(MID(F599,2,2)&gt;"18",O599=0),"Thi lại",IF(AND((MID(F599,2,2)&lt;"12"),O599=0),"Thi lại",IF(AND((MID(F599,2,2)&lt;"19"),(MID(F599,2,2)&gt;"11"),O599=0),"Học lại","Đạt"))))))))))</f>
        <v>Đạt</v>
      </c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</row>
    <row r="600" spans="1:39" ht="16.5" customHeight="1">
      <c r="A600" s="1">
        <v>591</v>
      </c>
      <c r="B600" s="21">
        <f>IF(LEN(C600=0),SUBTOTAL(3,$C$10:C600),"")</f>
        <v>591</v>
      </c>
      <c r="C600" s="22" t="s">
        <v>867</v>
      </c>
      <c r="D600" s="23" t="s">
        <v>3922</v>
      </c>
      <c r="E600" s="24" t="s">
        <v>3514</v>
      </c>
      <c r="F600" s="22" t="s">
        <v>3505</v>
      </c>
      <c r="G600" s="25" t="s">
        <v>27</v>
      </c>
      <c r="H600" s="25">
        <v>7</v>
      </c>
      <c r="I600" s="25" t="s">
        <v>27</v>
      </c>
      <c r="J600" s="25">
        <v>8</v>
      </c>
      <c r="K600" s="32"/>
      <c r="L600" s="32"/>
      <c r="M600" s="32"/>
      <c r="N600" s="90"/>
      <c r="O600" s="51">
        <v>3</v>
      </c>
      <c r="P600" s="27">
        <f>IF(O600="H","I",IF(OR(O600="DC",O600="C",O600="V"),0,ROUND(SUMPRODUCT(G600:O600,$G$9:$O$9)/100,1)))</f>
        <v>4.3</v>
      </c>
      <c r="Q600" s="28" t="str">
        <f>IF(AND($P600&gt;=9,$P600&lt;=10),"A+","")&amp;IF(AND($P600&gt;=8.5,$P600&lt;=8.9),"A","")&amp;IF(AND($P600&gt;=8,$P600&lt;=8.4),"B+","")&amp;IF(AND($P600&gt;=7,$P600&lt;=7.9),"B","")&amp;IF(AND($P600&gt;=6.5,$P600&lt;=6.9),"C+","")&amp;IF(AND($P600&gt;=5.5,$P600&lt;=6.4),"C","")&amp;IF(AND($P600&gt;=5,$P600&lt;=5.4),"D+","")&amp;IF(AND($P600&gt;=4,$P600&lt;=4.9),"D","")&amp;IF(AND($P600&lt;4),"F","")</f>
        <v>D</v>
      </c>
      <c r="R600" s="29" t="str">
        <f>IF($P600&lt;4,"Kém",IF(AND($P600&gt;=4,$P600&lt;=5.4),"Trung bình yếu",IF(AND($P600&gt;=5.5,$P600&lt;=6.9),"Trung bình",IF(AND($P600&gt;=7,$P600&lt;=8.4),"Khá",IF(AND($P600&gt;=8.5,$P600&lt;=10),"Giỏi","")))))</f>
        <v>Trung bình yếu</v>
      </c>
      <c r="S600" s="30" t="str">
        <f>IF(OR($G600=0,$H600=0,$I600=0,$J600=0),"Không đủ ĐKDT",IF(AND(O600=0,P600&gt;=4),"Không đạt",IF(O600="V", "Vắng", IF(O600="DC", "Đình chỉ thi",IF(O600="H", "Vắng có phép","")))))</f>
        <v/>
      </c>
      <c r="T600" s="31" t="str">
        <f t="array" ref="T600">IFERROR(VLOOKUP($C600&amp;$U600,CHOOSE({1,2},Data!$A$2:$A$5146&amp;Data!$B$2:$B$5146,Data!$C$2:$C$5146),2,0),"")</f>
        <v>602-A2</v>
      </c>
      <c r="U600" s="72" t="s">
        <v>3281</v>
      </c>
      <c r="V600" s="3" t="str">
        <f>IFERROR(LEFT($U600,LEN($U600)-3),"")</f>
        <v>ELE1319</v>
      </c>
      <c r="W600" s="3" t="str">
        <f>IFERROR(RIGHT($U600,2),"")</f>
        <v>08</v>
      </c>
      <c r="X600" s="53" t="str">
        <f>IF(S600="Không đủ ĐKDT","Học lại",IF(S600="Đình chỉ thi","Học lại",IF(AND(MID(F600,2,2)&lt;"12",S600="Vắng"),"Thi lại",IF(S600="Vắng có phép", "Thi lại",IF(AND((MID(F600,2,2)&lt;"12"),P600&lt;4.5),"Thi lại",IF(AND((MID(F600,2,2)&lt;"19"),P600&lt;4),"Học lại",IF(AND((MID(F600,2,2)&gt;"18"),P600&lt;4),"Thi lại",IF(AND(MID(F600,2,2)&gt;"18",O600=0),"Thi lại",IF(AND((MID(F600,2,2)&lt;"12"),O600=0),"Thi lại",IF(AND((MID(F600,2,2)&lt;"19"),(MID(F600,2,2)&gt;"11"),O600=0),"Học lại","Đạt"))))))))))</f>
        <v>Đạt</v>
      </c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</row>
    <row r="601" spans="1:39" ht="16.5" customHeight="1">
      <c r="A601" s="1">
        <v>592</v>
      </c>
      <c r="B601" s="21">
        <f>IF(LEN(C601=0),SUBTOTAL(3,$C$10:C601),"")</f>
        <v>592</v>
      </c>
      <c r="C601" s="22" t="s">
        <v>3019</v>
      </c>
      <c r="D601" s="23" t="s">
        <v>3923</v>
      </c>
      <c r="E601" s="24" t="s">
        <v>3624</v>
      </c>
      <c r="F601" s="22" t="s">
        <v>3407</v>
      </c>
      <c r="G601" s="25" t="s">
        <v>27</v>
      </c>
      <c r="H601" s="25">
        <v>7</v>
      </c>
      <c r="I601" s="25" t="s">
        <v>27</v>
      </c>
      <c r="J601" s="25">
        <v>7</v>
      </c>
      <c r="K601" s="32"/>
      <c r="L601" s="32"/>
      <c r="M601" s="32"/>
      <c r="N601" s="90"/>
      <c r="O601" s="51">
        <v>2.5</v>
      </c>
      <c r="P601" s="27">
        <f>IF(O601="H","I",IF(OR(O601="DC",O601="C",O601="V"),0,ROUND(SUMPRODUCT(G601:O601,$G$9:$O$9)/100,1)))</f>
        <v>3.9</v>
      </c>
      <c r="Q601" s="28" t="str">
        <f>IF(AND($P601&gt;=9,$P601&lt;=10),"A+","")&amp;IF(AND($P601&gt;=8.5,$P601&lt;=8.9),"A","")&amp;IF(AND($P601&gt;=8,$P601&lt;=8.4),"B+","")&amp;IF(AND($P601&gt;=7,$P601&lt;=7.9),"B","")&amp;IF(AND($P601&gt;=6.5,$P601&lt;=6.9),"C+","")&amp;IF(AND($P601&gt;=5.5,$P601&lt;=6.4),"C","")&amp;IF(AND($P601&gt;=5,$P601&lt;=5.4),"D+","")&amp;IF(AND($P601&gt;=4,$P601&lt;=4.9),"D","")&amp;IF(AND($P601&lt;4),"F","")</f>
        <v>F</v>
      </c>
      <c r="R601" s="29" t="str">
        <f>IF($P601&lt;4,"Kém",IF(AND($P601&gt;=4,$P601&lt;=5.4),"Trung bình yếu",IF(AND($P601&gt;=5.5,$P601&lt;=6.9),"Trung bình",IF(AND($P601&gt;=7,$P601&lt;=8.4),"Khá",IF(AND($P601&gt;=8.5,$P601&lt;=10),"Giỏi","")))))</f>
        <v>Kém</v>
      </c>
      <c r="S601" s="30" t="str">
        <f>IF(OR($G601=0,$H601=0,$I601=0,$J601=0),"Không đủ ĐKDT",IF(AND(O601=0,P601&gt;=4),"Không đạt",IF(O601="V", "Vắng", IF(O601="DC", "Đình chỉ thi",IF(O601="H", "Vắng có phép","")))))</f>
        <v/>
      </c>
      <c r="T601" s="31" t="str">
        <f t="array" ref="T601">IFERROR(VLOOKUP($C601&amp;$U601,CHOOSE({1,2},Data!$A$2:$A$5146&amp;Data!$B$2:$B$5146,Data!$C$2:$C$5146),2,0),"")</f>
        <v>602-A2</v>
      </c>
      <c r="U601" s="72" t="s">
        <v>3281</v>
      </c>
      <c r="V601" s="3" t="str">
        <f>IFERROR(LEFT($U601,LEN($U601)-3),"")</f>
        <v>ELE1319</v>
      </c>
      <c r="W601" s="3" t="str">
        <f>IFERROR(RIGHT($U601,2),"")</f>
        <v>08</v>
      </c>
      <c r="X601" s="53" t="str">
        <f>IF(S601="Không đủ ĐKDT","Học lại",IF(S601="Đình chỉ thi","Học lại",IF(AND(MID(F601,2,2)&lt;"12",S601="Vắng"),"Thi lại",IF(S601="Vắng có phép", "Thi lại",IF(AND((MID(F601,2,2)&lt;"12"),P601&lt;4.5),"Thi lại",IF(AND((MID(F601,2,2)&lt;"19"),P601&lt;4),"Học lại",IF(AND((MID(F601,2,2)&gt;"18"),P601&lt;4),"Thi lại",IF(AND(MID(F601,2,2)&gt;"18",O601=0),"Thi lại",IF(AND((MID(F601,2,2)&lt;"12"),O601=0),"Thi lại",IF(AND((MID(F601,2,2)&lt;"19"),(MID(F601,2,2)&gt;"11"),O601=0),"Học lại","Đạt"))))))))))</f>
        <v>Học lại</v>
      </c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</row>
    <row r="602" spans="1:39" ht="16.5" customHeight="1">
      <c r="A602" s="1">
        <v>593</v>
      </c>
      <c r="B602" s="21">
        <f>IF(LEN(C602=0),SUBTOTAL(3,$C$10:C602),"")</f>
        <v>593</v>
      </c>
      <c r="C602" s="22" t="s">
        <v>2798</v>
      </c>
      <c r="D602" s="23" t="s">
        <v>3924</v>
      </c>
      <c r="E602" s="24" t="s">
        <v>3685</v>
      </c>
      <c r="F602" s="22" t="s">
        <v>3384</v>
      </c>
      <c r="G602" s="25" t="s">
        <v>27</v>
      </c>
      <c r="H602" s="25">
        <v>7</v>
      </c>
      <c r="I602" s="25" t="s">
        <v>27</v>
      </c>
      <c r="J602" s="25">
        <v>6.5</v>
      </c>
      <c r="K602" s="32"/>
      <c r="L602" s="32"/>
      <c r="M602" s="32"/>
      <c r="N602" s="90"/>
      <c r="O602" s="51">
        <v>2.5</v>
      </c>
      <c r="P602" s="27">
        <f>IF(O602="H","I",IF(OR(O602="DC",O602="C",O602="V"),0,ROUND(SUMPRODUCT(G602:O602,$G$9:$O$9)/100,1)))</f>
        <v>3.8</v>
      </c>
      <c r="Q602" s="28" t="str">
        <f>IF(AND($P602&gt;=9,$P602&lt;=10),"A+","")&amp;IF(AND($P602&gt;=8.5,$P602&lt;=8.9),"A","")&amp;IF(AND($P602&gt;=8,$P602&lt;=8.4),"B+","")&amp;IF(AND($P602&gt;=7,$P602&lt;=7.9),"B","")&amp;IF(AND($P602&gt;=6.5,$P602&lt;=6.9),"C+","")&amp;IF(AND($P602&gt;=5.5,$P602&lt;=6.4),"C","")&amp;IF(AND($P602&gt;=5,$P602&lt;=5.4),"D+","")&amp;IF(AND($P602&gt;=4,$P602&lt;=4.9),"D","")&amp;IF(AND($P602&lt;4),"F","")</f>
        <v>F</v>
      </c>
      <c r="R602" s="29" t="str">
        <f>IF($P602&lt;4,"Kém",IF(AND($P602&gt;=4,$P602&lt;=5.4),"Trung bình yếu",IF(AND($P602&gt;=5.5,$P602&lt;=6.9),"Trung bình",IF(AND($P602&gt;=7,$P602&lt;=8.4),"Khá",IF(AND($P602&gt;=8.5,$P602&lt;=10),"Giỏi","")))))</f>
        <v>Kém</v>
      </c>
      <c r="S602" s="30" t="str">
        <f>IF(OR($G602=0,$H602=0,$I602=0,$J602=0),"Không đủ ĐKDT",IF(AND(O602=0,P602&gt;=4),"Không đạt",IF(O602="V", "Vắng", IF(O602="DC", "Đình chỉ thi",IF(O602="H", "Vắng có phép","")))))</f>
        <v/>
      </c>
      <c r="T602" s="31" t="str">
        <f t="array" ref="T602">IFERROR(VLOOKUP($C602&amp;$U602,CHOOSE({1,2},Data!$A$2:$A$5146&amp;Data!$B$2:$B$5146,Data!$C$2:$C$5146),2,0),"")</f>
        <v>602-A2</v>
      </c>
      <c r="U602" s="72" t="s">
        <v>3281</v>
      </c>
      <c r="V602" s="3" t="str">
        <f>IFERROR(LEFT($U602,LEN($U602)-3),"")</f>
        <v>ELE1319</v>
      </c>
      <c r="W602" s="3" t="str">
        <f>IFERROR(RIGHT($U602,2),"")</f>
        <v>08</v>
      </c>
      <c r="X602" s="53" t="str">
        <f>IF(S602="Không đủ ĐKDT","Học lại",IF(S602="Đình chỉ thi","Học lại",IF(AND(MID(F602,2,2)&lt;"12",S602="Vắng"),"Thi lại",IF(S602="Vắng có phép", "Thi lại",IF(AND((MID(F602,2,2)&lt;"12"),P602&lt;4.5),"Thi lại",IF(AND((MID(F602,2,2)&lt;"19"),P602&lt;4),"Học lại",IF(AND((MID(F602,2,2)&gt;"18"),P602&lt;4),"Thi lại",IF(AND(MID(F602,2,2)&gt;"18",O602=0),"Thi lại",IF(AND((MID(F602,2,2)&lt;"12"),O602=0),"Thi lại",IF(AND((MID(F602,2,2)&lt;"19"),(MID(F602,2,2)&gt;"11"),O602=0),"Học lại","Đạt"))))))))))</f>
        <v>Học lại</v>
      </c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</row>
    <row r="603" spans="1:39" ht="16.5" customHeight="1">
      <c r="A603" s="1">
        <v>594</v>
      </c>
      <c r="B603" s="21">
        <f>IF(LEN(C603=0),SUBTOTAL(3,$C$10:C603),"")</f>
        <v>594</v>
      </c>
      <c r="C603" s="22" t="s">
        <v>1712</v>
      </c>
      <c r="D603" s="23" t="s">
        <v>3925</v>
      </c>
      <c r="E603" s="24" t="s">
        <v>3926</v>
      </c>
      <c r="F603" s="22" t="s">
        <v>3384</v>
      </c>
      <c r="G603" s="25" t="s">
        <v>27</v>
      </c>
      <c r="H603" s="25">
        <v>9</v>
      </c>
      <c r="I603" s="25" t="s">
        <v>27</v>
      </c>
      <c r="J603" s="25">
        <v>9</v>
      </c>
      <c r="K603" s="32"/>
      <c r="L603" s="32"/>
      <c r="M603" s="32"/>
      <c r="N603" s="90"/>
      <c r="O603" s="51">
        <v>9</v>
      </c>
      <c r="P603" s="27">
        <f>IF(O603="H","I",IF(OR(O603="DC",O603="C",O603="V"),0,ROUND(SUMPRODUCT(G603:O603,$G$9:$O$9)/100,1)))</f>
        <v>9</v>
      </c>
      <c r="Q603" s="28" t="str">
        <f>IF(AND($P603&gt;=9,$P603&lt;=10),"A+","")&amp;IF(AND($P603&gt;=8.5,$P603&lt;=8.9),"A","")&amp;IF(AND($P603&gt;=8,$P603&lt;=8.4),"B+","")&amp;IF(AND($P603&gt;=7,$P603&lt;=7.9),"B","")&amp;IF(AND($P603&gt;=6.5,$P603&lt;=6.9),"C+","")&amp;IF(AND($P603&gt;=5.5,$P603&lt;=6.4),"C","")&amp;IF(AND($P603&gt;=5,$P603&lt;=5.4),"D+","")&amp;IF(AND($P603&gt;=4,$P603&lt;=4.9),"D","")&amp;IF(AND($P603&lt;4),"F","")</f>
        <v>A+</v>
      </c>
      <c r="R603" s="29" t="str">
        <f>IF($P603&lt;4,"Kém",IF(AND($P603&gt;=4,$P603&lt;=5.4),"Trung bình yếu",IF(AND($P603&gt;=5.5,$P603&lt;=6.9),"Trung bình",IF(AND($P603&gt;=7,$P603&lt;=8.4),"Khá",IF(AND($P603&gt;=8.5,$P603&lt;=10),"Giỏi","")))))</f>
        <v>Giỏi</v>
      </c>
      <c r="S603" s="30" t="str">
        <f>IF(OR($G603=0,$H603=0,$I603=0,$J603=0),"Không đủ ĐKDT",IF(AND(O603=0,P603&gt;=4),"Không đạt",IF(O603="V", "Vắng", IF(O603="DC", "Đình chỉ thi",IF(O603="H", "Vắng có phép","")))))</f>
        <v/>
      </c>
      <c r="T603" s="31" t="str">
        <f t="array" ref="T603">IFERROR(VLOOKUP($C603&amp;$U603,CHOOSE({1,2},Data!$A$2:$A$5146&amp;Data!$B$2:$B$5146,Data!$C$2:$C$5146),2,0),"")</f>
        <v>602-A2</v>
      </c>
      <c r="U603" s="72" t="s">
        <v>3281</v>
      </c>
      <c r="V603" s="3" t="str">
        <f>IFERROR(LEFT($U603,LEN($U603)-3),"")</f>
        <v>ELE1319</v>
      </c>
      <c r="W603" s="3" t="str">
        <f>IFERROR(RIGHT($U603,2),"")</f>
        <v>08</v>
      </c>
      <c r="X603" s="53" t="str">
        <f>IF(S603="Không đủ ĐKDT","Học lại",IF(S603="Đình chỉ thi","Học lại",IF(AND(MID(F603,2,2)&lt;"12",S603="Vắng"),"Thi lại",IF(S603="Vắng có phép", "Thi lại",IF(AND((MID(F603,2,2)&lt;"12"),P603&lt;4.5),"Thi lại",IF(AND((MID(F603,2,2)&lt;"19"),P603&lt;4),"Học lại",IF(AND((MID(F603,2,2)&gt;"18"),P603&lt;4),"Thi lại",IF(AND(MID(F603,2,2)&gt;"18",O603=0),"Thi lại",IF(AND((MID(F603,2,2)&lt;"12"),O603=0),"Thi lại",IF(AND((MID(F603,2,2)&lt;"19"),(MID(F603,2,2)&gt;"11"),O603=0),"Học lại","Đạt"))))))))))</f>
        <v>Đạt</v>
      </c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</row>
    <row r="604" spans="1:39" ht="16.5" customHeight="1">
      <c r="A604" s="1">
        <v>595</v>
      </c>
      <c r="B604" s="21">
        <f>IF(LEN(C604=0),SUBTOTAL(3,$C$10:C604),"")</f>
        <v>595</v>
      </c>
      <c r="C604" s="22" t="s">
        <v>2033</v>
      </c>
      <c r="D604" s="23" t="s">
        <v>3912</v>
      </c>
      <c r="E604" s="24" t="s">
        <v>3927</v>
      </c>
      <c r="F604" s="22" t="s">
        <v>3384</v>
      </c>
      <c r="G604" s="25" t="s">
        <v>27</v>
      </c>
      <c r="H604" s="25">
        <v>8</v>
      </c>
      <c r="I604" s="25" t="s">
        <v>27</v>
      </c>
      <c r="J604" s="25">
        <v>6.5</v>
      </c>
      <c r="K604" s="32"/>
      <c r="L604" s="32"/>
      <c r="M604" s="32"/>
      <c r="N604" s="90"/>
      <c r="O604" s="51">
        <v>0</v>
      </c>
      <c r="P604" s="27">
        <f>IF(O604="H","I",IF(OR(O604="DC",O604="C",O604="V"),0,ROUND(SUMPRODUCT(G604:O604,$G$9:$O$9)/100,1)))</f>
        <v>2.2999999999999998</v>
      </c>
      <c r="Q604" s="28" t="str">
        <f>IF(AND($P604&gt;=9,$P604&lt;=10),"A+","")&amp;IF(AND($P604&gt;=8.5,$P604&lt;=8.9),"A","")&amp;IF(AND($P604&gt;=8,$P604&lt;=8.4),"B+","")&amp;IF(AND($P604&gt;=7,$P604&lt;=7.9),"B","")&amp;IF(AND($P604&gt;=6.5,$P604&lt;=6.9),"C+","")&amp;IF(AND($P604&gt;=5.5,$P604&lt;=6.4),"C","")&amp;IF(AND($P604&gt;=5,$P604&lt;=5.4),"D+","")&amp;IF(AND($P604&gt;=4,$P604&lt;=4.9),"D","")&amp;IF(AND($P604&lt;4),"F","")</f>
        <v>F</v>
      </c>
      <c r="R604" s="29" t="str">
        <f>IF($P604&lt;4,"Kém",IF(AND($P604&gt;=4,$P604&lt;=5.4),"Trung bình yếu",IF(AND($P604&gt;=5.5,$P604&lt;=6.9),"Trung bình",IF(AND($P604&gt;=7,$P604&lt;=8.4),"Khá",IF(AND($P604&gt;=8.5,$P604&lt;=10),"Giỏi","")))))</f>
        <v>Kém</v>
      </c>
      <c r="S604" s="30" t="str">
        <f>IF(OR($G604=0,$H604=0,$I604=0,$J604=0),"Không đủ ĐKDT",IF(AND(O604=0,P604&gt;=4),"Không đạt",IF(O604="V", "Vắng", IF(O604="DC", "Đình chỉ thi",IF(O604="H", "Vắng có phép","")))))</f>
        <v/>
      </c>
      <c r="T604" s="31" t="str">
        <f t="array" ref="T604">IFERROR(VLOOKUP($C604&amp;$U604,CHOOSE({1,2},Data!$A$2:$A$5146&amp;Data!$B$2:$B$5146,Data!$C$2:$C$5146),2,0),"")</f>
        <v>602-A2</v>
      </c>
      <c r="U604" s="72" t="s">
        <v>3281</v>
      </c>
      <c r="V604" s="3" t="str">
        <f>IFERROR(LEFT($U604,LEN($U604)-3),"")</f>
        <v>ELE1319</v>
      </c>
      <c r="W604" s="3" t="str">
        <f>IFERROR(RIGHT($U604,2),"")</f>
        <v>08</v>
      </c>
      <c r="X604" s="53" t="str">
        <f>IF(S604="Không đủ ĐKDT","Học lại",IF(S604="Đình chỉ thi","Học lại",IF(AND(MID(F604,2,2)&lt;"12",S604="Vắng"),"Thi lại",IF(S604="Vắng có phép", "Thi lại",IF(AND((MID(F604,2,2)&lt;"12"),P604&lt;4.5),"Thi lại",IF(AND((MID(F604,2,2)&lt;"19"),P604&lt;4),"Học lại",IF(AND((MID(F604,2,2)&gt;"18"),P604&lt;4),"Thi lại",IF(AND(MID(F604,2,2)&gt;"18",O604=0),"Thi lại",IF(AND((MID(F604,2,2)&lt;"12"),O604=0),"Thi lại",IF(AND((MID(F604,2,2)&lt;"19"),(MID(F604,2,2)&gt;"11"),O604=0),"Học lại","Đạt"))))))))))</f>
        <v>Học lại</v>
      </c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</row>
    <row r="605" spans="1:39" ht="16.5" customHeight="1">
      <c r="A605" s="1">
        <v>596</v>
      </c>
      <c r="B605" s="21">
        <f>IF(LEN(C605=0),SUBTOTAL(3,$C$10:C605),"")</f>
        <v>596</v>
      </c>
      <c r="C605" s="22" t="s">
        <v>2799</v>
      </c>
      <c r="D605" s="23" t="s">
        <v>3468</v>
      </c>
      <c r="E605" s="24" t="s">
        <v>3527</v>
      </c>
      <c r="F605" s="22" t="s">
        <v>3391</v>
      </c>
      <c r="G605" s="25" t="s">
        <v>27</v>
      </c>
      <c r="H605" s="25">
        <v>9</v>
      </c>
      <c r="I605" s="25" t="s">
        <v>27</v>
      </c>
      <c r="J605" s="25">
        <v>6.5</v>
      </c>
      <c r="K605" s="32"/>
      <c r="L605" s="32"/>
      <c r="M605" s="32"/>
      <c r="N605" s="90"/>
      <c r="O605" s="51">
        <v>5.5</v>
      </c>
      <c r="P605" s="27">
        <f>IF(O605="H","I",IF(OR(O605="DC",O605="C",O605="V"),0,ROUND(SUMPRODUCT(G605:O605,$G$9:$O$9)/100,1)))</f>
        <v>6.3</v>
      </c>
      <c r="Q605" s="28" t="str">
        <f>IF(AND($P605&gt;=9,$P605&lt;=10),"A+","")&amp;IF(AND($P605&gt;=8.5,$P605&lt;=8.9),"A","")&amp;IF(AND($P605&gt;=8,$P605&lt;=8.4),"B+","")&amp;IF(AND($P605&gt;=7,$P605&lt;=7.9),"B","")&amp;IF(AND($P605&gt;=6.5,$P605&lt;=6.9),"C+","")&amp;IF(AND($P605&gt;=5.5,$P605&lt;=6.4),"C","")&amp;IF(AND($P605&gt;=5,$P605&lt;=5.4),"D+","")&amp;IF(AND($P605&gt;=4,$P605&lt;=4.9),"D","")&amp;IF(AND($P605&lt;4),"F","")</f>
        <v>C</v>
      </c>
      <c r="R605" s="29" t="str">
        <f>IF($P605&lt;4,"Kém",IF(AND($P605&gt;=4,$P605&lt;=5.4),"Trung bình yếu",IF(AND($P605&gt;=5.5,$P605&lt;=6.9),"Trung bình",IF(AND($P605&gt;=7,$P605&lt;=8.4),"Khá",IF(AND($P605&gt;=8.5,$P605&lt;=10),"Giỏi","")))))</f>
        <v>Trung bình</v>
      </c>
      <c r="S605" s="30" t="str">
        <f>IF(OR($G605=0,$H605=0,$I605=0,$J605=0),"Không đủ ĐKDT",IF(AND(O605=0,P605&gt;=4),"Không đạt",IF(O605="V", "Vắng", IF(O605="DC", "Đình chỉ thi",IF(O605="H", "Vắng có phép","")))))</f>
        <v/>
      </c>
      <c r="T605" s="31" t="str">
        <f t="array" ref="T605">IFERROR(VLOOKUP($C605&amp;$U605,CHOOSE({1,2},Data!$A$2:$A$5146&amp;Data!$B$2:$B$5146,Data!$C$2:$C$5146),2,0),"")</f>
        <v>602-A2</v>
      </c>
      <c r="U605" s="72" t="s">
        <v>3281</v>
      </c>
      <c r="V605" s="3" t="str">
        <f>IFERROR(LEFT($U605,LEN($U605)-3),"")</f>
        <v>ELE1319</v>
      </c>
      <c r="W605" s="3" t="str">
        <f>IFERROR(RIGHT($U605,2),"")</f>
        <v>08</v>
      </c>
      <c r="X605" s="53" t="str">
        <f>IF(S605="Không đủ ĐKDT","Học lại",IF(S605="Đình chỉ thi","Học lại",IF(AND(MID(F605,2,2)&lt;"12",S605="Vắng"),"Thi lại",IF(S605="Vắng có phép", "Thi lại",IF(AND((MID(F605,2,2)&lt;"12"),P605&lt;4.5),"Thi lại",IF(AND((MID(F605,2,2)&lt;"19"),P605&lt;4),"Học lại",IF(AND((MID(F605,2,2)&gt;"18"),P605&lt;4),"Thi lại",IF(AND(MID(F605,2,2)&gt;"18",O605=0),"Thi lại",IF(AND((MID(F605,2,2)&lt;"12"),O605=0),"Thi lại",IF(AND((MID(F605,2,2)&lt;"19"),(MID(F605,2,2)&gt;"11"),O605=0),"Học lại","Đạt"))))))))))</f>
        <v>Đạt</v>
      </c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</row>
    <row r="606" spans="1:39" ht="16.5" customHeight="1">
      <c r="A606" s="1">
        <v>597</v>
      </c>
      <c r="B606" s="21">
        <f>IF(LEN(C606=0),SUBTOTAL(3,$C$10:C606),"")</f>
        <v>597</v>
      </c>
      <c r="C606" s="22" t="s">
        <v>384</v>
      </c>
      <c r="D606" s="23" t="s">
        <v>3928</v>
      </c>
      <c r="E606" s="24" t="s">
        <v>3886</v>
      </c>
      <c r="F606" s="22" t="s">
        <v>3455</v>
      </c>
      <c r="G606" s="25" t="s">
        <v>27</v>
      </c>
      <c r="H606" s="25">
        <v>8</v>
      </c>
      <c r="I606" s="25" t="s">
        <v>27</v>
      </c>
      <c r="J606" s="25">
        <v>6.5</v>
      </c>
      <c r="K606" s="32"/>
      <c r="L606" s="32"/>
      <c r="M606" s="32"/>
      <c r="N606" s="90"/>
      <c r="O606" s="51">
        <v>1</v>
      </c>
      <c r="P606" s="27">
        <f>IF(O606="H","I",IF(OR(O606="DC",O606="C",O606="V"),0,ROUND(SUMPRODUCT(G606:O606,$G$9:$O$9)/100,1)))</f>
        <v>3</v>
      </c>
      <c r="Q606" s="28" t="str">
        <f>IF(AND($P606&gt;=9,$P606&lt;=10),"A+","")&amp;IF(AND($P606&gt;=8.5,$P606&lt;=8.9),"A","")&amp;IF(AND($P606&gt;=8,$P606&lt;=8.4),"B+","")&amp;IF(AND($P606&gt;=7,$P606&lt;=7.9),"B","")&amp;IF(AND($P606&gt;=6.5,$P606&lt;=6.9),"C+","")&amp;IF(AND($P606&gt;=5.5,$P606&lt;=6.4),"C","")&amp;IF(AND($P606&gt;=5,$P606&lt;=5.4),"D+","")&amp;IF(AND($P606&gt;=4,$P606&lt;=4.9),"D","")&amp;IF(AND($P606&lt;4),"F","")</f>
        <v>F</v>
      </c>
      <c r="R606" s="29" t="str">
        <f>IF($P606&lt;4,"Kém",IF(AND($P606&gt;=4,$P606&lt;=5.4),"Trung bình yếu",IF(AND($P606&gt;=5.5,$P606&lt;=6.9),"Trung bình",IF(AND($P606&gt;=7,$P606&lt;=8.4),"Khá",IF(AND($P606&gt;=8.5,$P606&lt;=10),"Giỏi","")))))</f>
        <v>Kém</v>
      </c>
      <c r="S606" s="30" t="str">
        <f>IF(OR($G606=0,$H606=0,$I606=0,$J606=0),"Không đủ ĐKDT",IF(AND(O606=0,P606&gt;=4),"Không đạt",IF(O606="V", "Vắng", IF(O606="DC", "Đình chỉ thi",IF(O606="H", "Vắng có phép","")))))</f>
        <v/>
      </c>
      <c r="T606" s="31" t="str">
        <f t="array" ref="T606">IFERROR(VLOOKUP($C606&amp;$U606,CHOOSE({1,2},Data!$A$2:$A$5146&amp;Data!$B$2:$B$5146,Data!$C$2:$C$5146),2,0),"")</f>
        <v>602-A2</v>
      </c>
      <c r="U606" s="72" t="s">
        <v>3281</v>
      </c>
      <c r="V606" s="3" t="str">
        <f>IFERROR(LEFT($U606,LEN($U606)-3),"")</f>
        <v>ELE1319</v>
      </c>
      <c r="W606" s="3" t="str">
        <f>IFERROR(RIGHT($U606,2),"")</f>
        <v>08</v>
      </c>
      <c r="X606" s="53" t="str">
        <f>IF(S606="Không đủ ĐKDT","Học lại",IF(S606="Đình chỉ thi","Học lại",IF(AND(MID(F606,2,2)&lt;"12",S606="Vắng"),"Thi lại",IF(S606="Vắng có phép", "Thi lại",IF(AND((MID(F606,2,2)&lt;"12"),P606&lt;4.5),"Thi lại",IF(AND((MID(F606,2,2)&lt;"19"),P606&lt;4),"Học lại",IF(AND((MID(F606,2,2)&gt;"18"),P606&lt;4),"Thi lại",IF(AND(MID(F606,2,2)&gt;"18",O606=0),"Thi lại",IF(AND((MID(F606,2,2)&lt;"12"),O606=0),"Thi lại",IF(AND((MID(F606,2,2)&lt;"19"),(MID(F606,2,2)&gt;"11"),O606=0),"Học lại","Đạt"))))))))))</f>
        <v>Học lại</v>
      </c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</row>
    <row r="607" spans="1:39" ht="16.5" customHeight="1">
      <c r="A607" s="1">
        <v>598</v>
      </c>
      <c r="B607" s="21">
        <f>IF(LEN(C607=0),SUBTOTAL(3,$C$10:C607),"")</f>
        <v>598</v>
      </c>
      <c r="C607" s="22" t="s">
        <v>434</v>
      </c>
      <c r="D607" s="23" t="s">
        <v>3604</v>
      </c>
      <c r="E607" s="24" t="s">
        <v>3434</v>
      </c>
      <c r="F607" s="22" t="s">
        <v>3398</v>
      </c>
      <c r="G607" s="25" t="s">
        <v>27</v>
      </c>
      <c r="H607" s="25">
        <v>6</v>
      </c>
      <c r="I607" s="25" t="s">
        <v>27</v>
      </c>
      <c r="J607" s="25">
        <v>6.5</v>
      </c>
      <c r="K607" s="32"/>
      <c r="L607" s="32"/>
      <c r="M607" s="32"/>
      <c r="N607" s="90"/>
      <c r="O607" s="51">
        <v>2.5</v>
      </c>
      <c r="P607" s="27">
        <f>IF(O607="H","I",IF(OR(O607="DC",O607="C",O607="V"),0,ROUND(SUMPRODUCT(G607:O607,$G$9:$O$9)/100,1)))</f>
        <v>3.6</v>
      </c>
      <c r="Q607" s="28" t="str">
        <f>IF(AND($P607&gt;=9,$P607&lt;=10),"A+","")&amp;IF(AND($P607&gt;=8.5,$P607&lt;=8.9),"A","")&amp;IF(AND($P607&gt;=8,$P607&lt;=8.4),"B+","")&amp;IF(AND($P607&gt;=7,$P607&lt;=7.9),"B","")&amp;IF(AND($P607&gt;=6.5,$P607&lt;=6.9),"C+","")&amp;IF(AND($P607&gt;=5.5,$P607&lt;=6.4),"C","")&amp;IF(AND($P607&gt;=5,$P607&lt;=5.4),"D+","")&amp;IF(AND($P607&gt;=4,$P607&lt;=4.9),"D","")&amp;IF(AND($P607&lt;4),"F","")</f>
        <v>F</v>
      </c>
      <c r="R607" s="29" t="str">
        <f>IF($P607&lt;4,"Kém",IF(AND($P607&gt;=4,$P607&lt;=5.4),"Trung bình yếu",IF(AND($P607&gt;=5.5,$P607&lt;=6.9),"Trung bình",IF(AND($P607&gt;=7,$P607&lt;=8.4),"Khá",IF(AND($P607&gt;=8.5,$P607&lt;=10),"Giỏi","")))))</f>
        <v>Kém</v>
      </c>
      <c r="S607" s="30" t="str">
        <f>IF(OR($G607=0,$H607=0,$I607=0,$J607=0),"Không đủ ĐKDT",IF(AND(O607=0,P607&gt;=4),"Không đạt",IF(O607="V", "Vắng", IF(O607="DC", "Đình chỉ thi",IF(O607="H", "Vắng có phép","")))))</f>
        <v/>
      </c>
      <c r="T607" s="31" t="str">
        <f t="array" ref="T607">IFERROR(VLOOKUP($C607&amp;$U607,CHOOSE({1,2},Data!$A$2:$A$5146&amp;Data!$B$2:$B$5146,Data!$C$2:$C$5146),2,0),"")</f>
        <v>602-A2</v>
      </c>
      <c r="U607" s="72" t="s">
        <v>3281</v>
      </c>
      <c r="V607" s="3" t="str">
        <f>IFERROR(LEFT($U607,LEN($U607)-3),"")</f>
        <v>ELE1319</v>
      </c>
      <c r="W607" s="3" t="str">
        <f>IFERROR(RIGHT($U607,2),"")</f>
        <v>08</v>
      </c>
      <c r="X607" s="53" t="str">
        <f>IF(S607="Không đủ ĐKDT","Học lại",IF(S607="Đình chỉ thi","Học lại",IF(AND(MID(F607,2,2)&lt;"12",S607="Vắng"),"Thi lại",IF(S607="Vắng có phép", "Thi lại",IF(AND((MID(F607,2,2)&lt;"12"),P607&lt;4.5),"Thi lại",IF(AND((MID(F607,2,2)&lt;"19"),P607&lt;4),"Học lại",IF(AND((MID(F607,2,2)&gt;"18"),P607&lt;4),"Thi lại",IF(AND(MID(F607,2,2)&gt;"18",O607=0),"Thi lại",IF(AND((MID(F607,2,2)&lt;"12"),O607=0),"Thi lại",IF(AND((MID(F607,2,2)&lt;"19"),(MID(F607,2,2)&gt;"11"),O607=0),"Học lại","Đạt"))))))))))</f>
        <v>Học lại</v>
      </c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</row>
    <row r="608" spans="1:39" ht="16.5" customHeight="1">
      <c r="A608" s="1">
        <v>599</v>
      </c>
      <c r="B608" s="21">
        <f>IF(LEN(C608=0),SUBTOTAL(3,$C$10:C608),"")</f>
        <v>599</v>
      </c>
      <c r="C608" s="22" t="s">
        <v>2297</v>
      </c>
      <c r="D608" s="23" t="s">
        <v>3929</v>
      </c>
      <c r="E608" s="24" t="s">
        <v>3529</v>
      </c>
      <c r="F608" s="22" t="s">
        <v>3374</v>
      </c>
      <c r="G608" s="25" t="s">
        <v>27</v>
      </c>
      <c r="H608" s="25">
        <v>6.5</v>
      </c>
      <c r="I608" s="25" t="s">
        <v>27</v>
      </c>
      <c r="J608" s="25">
        <v>7</v>
      </c>
      <c r="K608" s="32"/>
      <c r="L608" s="32"/>
      <c r="M608" s="32"/>
      <c r="N608" s="90"/>
      <c r="O608" s="51">
        <v>0.5</v>
      </c>
      <c r="P608" s="27">
        <f>IF(O608="H","I",IF(OR(O608="DC",O608="C",O608="V"),0,ROUND(SUMPRODUCT(G608:O608,$G$9:$O$9)/100,1)))</f>
        <v>2.4</v>
      </c>
      <c r="Q608" s="28" t="str">
        <f>IF(AND($P608&gt;=9,$P608&lt;=10),"A+","")&amp;IF(AND($P608&gt;=8.5,$P608&lt;=8.9),"A","")&amp;IF(AND($P608&gt;=8,$P608&lt;=8.4),"B+","")&amp;IF(AND($P608&gt;=7,$P608&lt;=7.9),"B","")&amp;IF(AND($P608&gt;=6.5,$P608&lt;=6.9),"C+","")&amp;IF(AND($P608&gt;=5.5,$P608&lt;=6.4),"C","")&amp;IF(AND($P608&gt;=5,$P608&lt;=5.4),"D+","")&amp;IF(AND($P608&gt;=4,$P608&lt;=4.9),"D","")&amp;IF(AND($P608&lt;4),"F","")</f>
        <v>F</v>
      </c>
      <c r="R608" s="29" t="str">
        <f>IF($P608&lt;4,"Kém",IF(AND($P608&gt;=4,$P608&lt;=5.4),"Trung bình yếu",IF(AND($P608&gt;=5.5,$P608&lt;=6.9),"Trung bình",IF(AND($P608&gt;=7,$P608&lt;=8.4),"Khá",IF(AND($P608&gt;=8.5,$P608&lt;=10),"Giỏi","")))))</f>
        <v>Kém</v>
      </c>
      <c r="S608" s="30" t="str">
        <f>IF(OR($G608=0,$H608=0,$I608=0,$J608=0),"Không đủ ĐKDT",IF(AND(O608=0,P608&gt;=4),"Không đạt",IF(O608="V", "Vắng", IF(O608="DC", "Đình chỉ thi",IF(O608="H", "Vắng có phép","")))))</f>
        <v/>
      </c>
      <c r="T608" s="31" t="str">
        <f t="array" ref="T608">IFERROR(VLOOKUP($C608&amp;$U608,CHOOSE({1,2},Data!$A$2:$A$5146&amp;Data!$B$2:$B$5146,Data!$C$2:$C$5146),2,0),"")</f>
        <v>602-A2</v>
      </c>
      <c r="U608" s="72" t="s">
        <v>3281</v>
      </c>
      <c r="V608" s="3" t="str">
        <f>IFERROR(LEFT($U608,LEN($U608)-3),"")</f>
        <v>ELE1319</v>
      </c>
      <c r="W608" s="3" t="str">
        <f>IFERROR(RIGHT($U608,2),"")</f>
        <v>08</v>
      </c>
      <c r="X608" s="53" t="str">
        <f>IF(S608="Không đủ ĐKDT","Học lại",IF(S608="Đình chỉ thi","Học lại",IF(AND(MID(F608,2,2)&lt;"12",S608="Vắng"),"Thi lại",IF(S608="Vắng có phép", "Thi lại",IF(AND((MID(F608,2,2)&lt;"12"),P608&lt;4.5),"Thi lại",IF(AND((MID(F608,2,2)&lt;"19"),P608&lt;4),"Học lại",IF(AND((MID(F608,2,2)&gt;"18"),P608&lt;4),"Thi lại",IF(AND(MID(F608,2,2)&gt;"18",O608=0),"Thi lại",IF(AND((MID(F608,2,2)&lt;"12"),O608=0),"Thi lại",IF(AND((MID(F608,2,2)&lt;"19"),(MID(F608,2,2)&gt;"11"),O608=0),"Học lại","Đạt"))))))))))</f>
        <v>Học lại</v>
      </c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</row>
    <row r="609" spans="1:39" ht="16.5" customHeight="1">
      <c r="A609" s="1">
        <v>600</v>
      </c>
      <c r="B609" s="21">
        <f>IF(LEN(C609=0),SUBTOTAL(3,$C$10:C609),"")</f>
        <v>600</v>
      </c>
      <c r="C609" s="22" t="s">
        <v>3013</v>
      </c>
      <c r="D609" s="23" t="s">
        <v>3883</v>
      </c>
      <c r="E609" s="24" t="s">
        <v>3444</v>
      </c>
      <c r="F609" s="22" t="s">
        <v>3381</v>
      </c>
      <c r="G609" s="25" t="s">
        <v>27</v>
      </c>
      <c r="H609" s="25">
        <v>8</v>
      </c>
      <c r="I609" s="25" t="s">
        <v>27</v>
      </c>
      <c r="J609" s="25">
        <v>5</v>
      </c>
      <c r="K609" s="32"/>
      <c r="L609" s="32"/>
      <c r="M609" s="32"/>
      <c r="N609" s="90"/>
      <c r="O609" s="51">
        <v>0</v>
      </c>
      <c r="P609" s="27">
        <f>IF(O609="H","I",IF(OR(O609="DC",O609="C",O609="V"),0,ROUND(SUMPRODUCT(G609:O609,$G$9:$O$9)/100,1)))</f>
        <v>2.1</v>
      </c>
      <c r="Q609" s="28" t="str">
        <f>IF(AND($P609&gt;=9,$P609&lt;=10),"A+","")&amp;IF(AND($P609&gt;=8.5,$P609&lt;=8.9),"A","")&amp;IF(AND($P609&gt;=8,$P609&lt;=8.4),"B+","")&amp;IF(AND($P609&gt;=7,$P609&lt;=7.9),"B","")&amp;IF(AND($P609&gt;=6.5,$P609&lt;=6.9),"C+","")&amp;IF(AND($P609&gt;=5.5,$P609&lt;=6.4),"C","")&amp;IF(AND($P609&gt;=5,$P609&lt;=5.4),"D+","")&amp;IF(AND($P609&gt;=4,$P609&lt;=4.9),"D","")&amp;IF(AND($P609&lt;4),"F","")</f>
        <v>F</v>
      </c>
      <c r="R609" s="29" t="str">
        <f>IF($P609&lt;4,"Kém",IF(AND($P609&gt;=4,$P609&lt;=5.4),"Trung bình yếu",IF(AND($P609&gt;=5.5,$P609&lt;=6.9),"Trung bình",IF(AND($P609&gt;=7,$P609&lt;=8.4),"Khá",IF(AND($P609&gt;=8.5,$P609&lt;=10),"Giỏi","")))))</f>
        <v>Kém</v>
      </c>
      <c r="S609" s="30" t="str">
        <f>IF(OR($G609=0,$H609=0,$I609=0,$J609=0),"Không đủ ĐKDT",IF(AND(O609=0,P609&gt;=4),"Không đạt",IF(O609="V", "Vắng", IF(O609="DC", "Đình chỉ thi",IF(O609="H", "Vắng có phép","")))))</f>
        <v/>
      </c>
      <c r="T609" s="31" t="str">
        <f t="array" ref="T609">IFERROR(VLOOKUP($C609&amp;$U609,CHOOSE({1,2},Data!$A$2:$A$5146&amp;Data!$B$2:$B$5146,Data!$C$2:$C$5146),2,0),"")</f>
        <v>602-A2</v>
      </c>
      <c r="U609" s="72" t="s">
        <v>3281</v>
      </c>
      <c r="V609" s="3" t="str">
        <f>IFERROR(LEFT($U609,LEN($U609)-3),"")</f>
        <v>ELE1319</v>
      </c>
      <c r="W609" s="3" t="str">
        <f>IFERROR(RIGHT($U609,2),"")</f>
        <v>08</v>
      </c>
      <c r="X609" s="53" t="str">
        <f>IF(S609="Không đủ ĐKDT","Học lại",IF(S609="Đình chỉ thi","Học lại",IF(AND(MID(F609,2,2)&lt;"12",S609="Vắng"),"Thi lại",IF(S609="Vắng có phép", "Thi lại",IF(AND((MID(F609,2,2)&lt;"12"),P609&lt;4.5),"Thi lại",IF(AND((MID(F609,2,2)&lt;"19"),P609&lt;4),"Học lại",IF(AND((MID(F609,2,2)&gt;"18"),P609&lt;4),"Thi lại",IF(AND(MID(F609,2,2)&gt;"18",O609=0),"Thi lại",IF(AND((MID(F609,2,2)&lt;"12"),O609=0),"Thi lại",IF(AND((MID(F609,2,2)&lt;"19"),(MID(F609,2,2)&gt;"11"),O609=0),"Học lại","Đạt"))))))))))</f>
        <v>Học lại</v>
      </c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</row>
    <row r="610" spans="1:39" ht="16.5" customHeight="1">
      <c r="A610" s="1">
        <v>601</v>
      </c>
      <c r="B610" s="21">
        <f>IF(LEN(C610=0),SUBTOTAL(3,$C$10:C610),"")</f>
        <v>601</v>
      </c>
      <c r="C610" s="22" t="s">
        <v>2999</v>
      </c>
      <c r="D610" s="23" t="s">
        <v>3498</v>
      </c>
      <c r="E610" s="24" t="s">
        <v>3700</v>
      </c>
      <c r="F610" s="22" t="s">
        <v>3384</v>
      </c>
      <c r="G610" s="25" t="s">
        <v>27</v>
      </c>
      <c r="H610" s="25">
        <v>7.5</v>
      </c>
      <c r="I610" s="25" t="s">
        <v>27</v>
      </c>
      <c r="J610" s="25">
        <v>5.5</v>
      </c>
      <c r="K610" s="32"/>
      <c r="L610" s="32"/>
      <c r="M610" s="32"/>
      <c r="N610" s="90"/>
      <c r="O610" s="51">
        <v>4</v>
      </c>
      <c r="P610" s="27">
        <f>IF(O610="H","I",IF(OR(O610="DC",O610="C",O610="V"),0,ROUND(SUMPRODUCT(G610:O610,$G$9:$O$9)/100,1)))</f>
        <v>4.9000000000000004</v>
      </c>
      <c r="Q610" s="28" t="str">
        <f>IF(AND($P610&gt;=9,$P610&lt;=10),"A+","")&amp;IF(AND($P610&gt;=8.5,$P610&lt;=8.9),"A","")&amp;IF(AND($P610&gt;=8,$P610&lt;=8.4),"B+","")&amp;IF(AND($P610&gt;=7,$P610&lt;=7.9),"B","")&amp;IF(AND($P610&gt;=6.5,$P610&lt;=6.9),"C+","")&amp;IF(AND($P610&gt;=5.5,$P610&lt;=6.4),"C","")&amp;IF(AND($P610&gt;=5,$P610&lt;=5.4),"D+","")&amp;IF(AND($P610&gt;=4,$P610&lt;=4.9),"D","")&amp;IF(AND($P610&lt;4),"F","")</f>
        <v>D</v>
      </c>
      <c r="R610" s="29" t="str">
        <f>IF($P610&lt;4,"Kém",IF(AND($P610&gt;=4,$P610&lt;=5.4),"Trung bình yếu",IF(AND($P610&gt;=5.5,$P610&lt;=6.9),"Trung bình",IF(AND($P610&gt;=7,$P610&lt;=8.4),"Khá",IF(AND($P610&gt;=8.5,$P610&lt;=10),"Giỏi","")))))</f>
        <v>Trung bình yếu</v>
      </c>
      <c r="S610" s="30" t="str">
        <f>IF(OR($G610=0,$H610=0,$I610=0,$J610=0),"Không đủ ĐKDT",IF(AND(O610=0,P610&gt;=4),"Không đạt",IF(O610="V", "Vắng", IF(O610="DC", "Đình chỉ thi",IF(O610="H", "Vắng có phép","")))))</f>
        <v/>
      </c>
      <c r="T610" s="31" t="str">
        <f t="array" ref="T610">IFERROR(VLOOKUP($C610&amp;$U610,CHOOSE({1,2},Data!$A$2:$A$5146&amp;Data!$B$2:$B$5146,Data!$C$2:$C$5146),2,0),"")</f>
        <v>602-A2</v>
      </c>
      <c r="U610" s="72" t="s">
        <v>3281</v>
      </c>
      <c r="V610" s="3" t="str">
        <f>IFERROR(LEFT($U610,LEN($U610)-3),"")</f>
        <v>ELE1319</v>
      </c>
      <c r="W610" s="3" t="str">
        <f>IFERROR(RIGHT($U610,2),"")</f>
        <v>08</v>
      </c>
      <c r="X610" s="53" t="str">
        <f>IF(S610="Không đủ ĐKDT","Học lại",IF(S610="Đình chỉ thi","Học lại",IF(AND(MID(F610,2,2)&lt;"12",S610="Vắng"),"Thi lại",IF(S610="Vắng có phép", "Thi lại",IF(AND((MID(F610,2,2)&lt;"12"),P610&lt;4.5),"Thi lại",IF(AND((MID(F610,2,2)&lt;"19"),P610&lt;4),"Học lại",IF(AND((MID(F610,2,2)&gt;"18"),P610&lt;4),"Thi lại",IF(AND(MID(F610,2,2)&gt;"18",O610=0),"Thi lại",IF(AND((MID(F610,2,2)&lt;"12"),O610=0),"Thi lại",IF(AND((MID(F610,2,2)&lt;"19"),(MID(F610,2,2)&gt;"11"),O610=0),"Học lại","Đạt"))))))))))</f>
        <v>Đạt</v>
      </c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</row>
    <row r="611" spans="1:39" ht="16.5" customHeight="1">
      <c r="A611" s="1">
        <v>602</v>
      </c>
      <c r="B611" s="21">
        <f>IF(LEN(C611=0),SUBTOTAL(3,$C$10:C611),"")</f>
        <v>602</v>
      </c>
      <c r="C611" s="22" t="s">
        <v>1596</v>
      </c>
      <c r="D611" s="23" t="s">
        <v>3930</v>
      </c>
      <c r="E611" s="24" t="s">
        <v>3446</v>
      </c>
      <c r="F611" s="22" t="s">
        <v>3391</v>
      </c>
      <c r="G611" s="25" t="s">
        <v>27</v>
      </c>
      <c r="H611" s="25">
        <v>8</v>
      </c>
      <c r="I611" s="25" t="s">
        <v>27</v>
      </c>
      <c r="J611" s="25">
        <v>7</v>
      </c>
      <c r="K611" s="32"/>
      <c r="L611" s="32"/>
      <c r="M611" s="32"/>
      <c r="N611" s="90"/>
      <c r="O611" s="51">
        <v>1</v>
      </c>
      <c r="P611" s="27">
        <f>IF(O611="H","I",IF(OR(O611="DC",O611="C",O611="V"),0,ROUND(SUMPRODUCT(G611:O611,$G$9:$O$9)/100,1)))</f>
        <v>3</v>
      </c>
      <c r="Q611" s="28" t="str">
        <f>IF(AND($P611&gt;=9,$P611&lt;=10),"A+","")&amp;IF(AND($P611&gt;=8.5,$P611&lt;=8.9),"A","")&amp;IF(AND($P611&gt;=8,$P611&lt;=8.4),"B+","")&amp;IF(AND($P611&gt;=7,$P611&lt;=7.9),"B","")&amp;IF(AND($P611&gt;=6.5,$P611&lt;=6.9),"C+","")&amp;IF(AND($P611&gt;=5.5,$P611&lt;=6.4),"C","")&amp;IF(AND($P611&gt;=5,$P611&lt;=5.4),"D+","")&amp;IF(AND($P611&gt;=4,$P611&lt;=4.9),"D","")&amp;IF(AND($P611&lt;4),"F","")</f>
        <v>F</v>
      </c>
      <c r="R611" s="29" t="str">
        <f>IF($P611&lt;4,"Kém",IF(AND($P611&gt;=4,$P611&lt;=5.4),"Trung bình yếu",IF(AND($P611&gt;=5.5,$P611&lt;=6.9),"Trung bình",IF(AND($P611&gt;=7,$P611&lt;=8.4),"Khá",IF(AND($P611&gt;=8.5,$P611&lt;=10),"Giỏi","")))))</f>
        <v>Kém</v>
      </c>
      <c r="S611" s="30" t="str">
        <f>IF(OR($G611=0,$H611=0,$I611=0,$J611=0),"Không đủ ĐKDT",IF(AND(O611=0,P611&gt;=4),"Không đạt",IF(O611="V", "Vắng", IF(O611="DC", "Đình chỉ thi",IF(O611="H", "Vắng có phép","")))))</f>
        <v/>
      </c>
      <c r="T611" s="31" t="str">
        <f t="array" ref="T611">IFERROR(VLOOKUP($C611&amp;$U611,CHOOSE({1,2},Data!$A$2:$A$5146&amp;Data!$B$2:$B$5146,Data!$C$2:$C$5146),2,0),"")</f>
        <v>602-A2</v>
      </c>
      <c r="U611" s="72" t="s">
        <v>3281</v>
      </c>
      <c r="V611" s="3" t="str">
        <f>IFERROR(LEFT($U611,LEN($U611)-3),"")</f>
        <v>ELE1319</v>
      </c>
      <c r="W611" s="3" t="str">
        <f>IFERROR(RIGHT($U611,2),"")</f>
        <v>08</v>
      </c>
      <c r="X611" s="53" t="str">
        <f>IF(S611="Không đủ ĐKDT","Học lại",IF(S611="Đình chỉ thi","Học lại",IF(AND(MID(F611,2,2)&lt;"12",S611="Vắng"),"Thi lại",IF(S611="Vắng có phép", "Thi lại",IF(AND((MID(F611,2,2)&lt;"12"),P611&lt;4.5),"Thi lại",IF(AND((MID(F611,2,2)&lt;"19"),P611&lt;4),"Học lại",IF(AND((MID(F611,2,2)&gt;"18"),P611&lt;4),"Thi lại",IF(AND(MID(F611,2,2)&gt;"18",O611=0),"Thi lại",IF(AND((MID(F611,2,2)&lt;"12"),O611=0),"Thi lại",IF(AND((MID(F611,2,2)&lt;"19"),(MID(F611,2,2)&gt;"11"),O611=0),"Học lại","Đạt"))))))))))</f>
        <v>Học lại</v>
      </c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</row>
    <row r="612" spans="1:39" ht="16.5" customHeight="1">
      <c r="A612" s="1">
        <v>603</v>
      </c>
      <c r="B612" s="21">
        <f>IF(LEN(C612=0),SUBTOTAL(3,$C$10:C612),"")</f>
        <v>603</v>
      </c>
      <c r="C612" s="22" t="s">
        <v>3000</v>
      </c>
      <c r="D612" s="23" t="s">
        <v>3931</v>
      </c>
      <c r="E612" s="24" t="s">
        <v>3759</v>
      </c>
      <c r="F612" s="22" t="s">
        <v>3368</v>
      </c>
      <c r="G612" s="25" t="s">
        <v>27</v>
      </c>
      <c r="H612" s="25">
        <v>9</v>
      </c>
      <c r="I612" s="25" t="s">
        <v>27</v>
      </c>
      <c r="J612" s="25">
        <v>4</v>
      </c>
      <c r="K612" s="32"/>
      <c r="L612" s="32"/>
      <c r="M612" s="32"/>
      <c r="N612" s="90"/>
      <c r="O612" s="51">
        <v>0</v>
      </c>
      <c r="P612" s="27">
        <f>IF(O612="H","I",IF(OR(O612="DC",O612="C",O612="V"),0,ROUND(SUMPRODUCT(G612:O612,$G$9:$O$9)/100,1)))</f>
        <v>2.2000000000000002</v>
      </c>
      <c r="Q612" s="28" t="str">
        <f>IF(AND($P612&gt;=9,$P612&lt;=10),"A+","")&amp;IF(AND($P612&gt;=8.5,$P612&lt;=8.9),"A","")&amp;IF(AND($P612&gt;=8,$P612&lt;=8.4),"B+","")&amp;IF(AND($P612&gt;=7,$P612&lt;=7.9),"B","")&amp;IF(AND($P612&gt;=6.5,$P612&lt;=6.9),"C+","")&amp;IF(AND($P612&gt;=5.5,$P612&lt;=6.4),"C","")&amp;IF(AND($P612&gt;=5,$P612&lt;=5.4),"D+","")&amp;IF(AND($P612&gt;=4,$P612&lt;=4.9),"D","")&amp;IF(AND($P612&lt;4),"F","")</f>
        <v>F</v>
      </c>
      <c r="R612" s="29" t="str">
        <f>IF($P612&lt;4,"Kém",IF(AND($P612&gt;=4,$P612&lt;=5.4),"Trung bình yếu",IF(AND($P612&gt;=5.5,$P612&lt;=6.9),"Trung bình",IF(AND($P612&gt;=7,$P612&lt;=8.4),"Khá",IF(AND($P612&gt;=8.5,$P612&lt;=10),"Giỏi","")))))</f>
        <v>Kém</v>
      </c>
      <c r="S612" s="30" t="str">
        <f>IF(OR($G612=0,$H612=0,$I612=0,$J612=0),"Không đủ ĐKDT",IF(AND(O612=0,P612&gt;=4),"Không đạt",IF(O612="V", "Vắng", IF(O612="DC", "Đình chỉ thi",IF(O612="H", "Vắng có phép","")))))</f>
        <v/>
      </c>
      <c r="T612" s="31" t="str">
        <f t="array" ref="T612">IFERROR(VLOOKUP($C612&amp;$U612,CHOOSE({1,2},Data!$A$2:$A$5146&amp;Data!$B$2:$B$5146,Data!$C$2:$C$5146),2,0),"")</f>
        <v>602-A2</v>
      </c>
      <c r="U612" s="72" t="s">
        <v>3281</v>
      </c>
      <c r="V612" s="3" t="str">
        <f>IFERROR(LEFT($U612,LEN($U612)-3),"")</f>
        <v>ELE1319</v>
      </c>
      <c r="W612" s="3" t="str">
        <f>IFERROR(RIGHT($U612,2),"")</f>
        <v>08</v>
      </c>
      <c r="X612" s="53" t="str">
        <f>IF(S612="Không đủ ĐKDT","Học lại",IF(S612="Đình chỉ thi","Học lại",IF(AND(MID(F612,2,2)&lt;"12",S612="Vắng"),"Thi lại",IF(S612="Vắng có phép", "Thi lại",IF(AND((MID(F612,2,2)&lt;"12"),P612&lt;4.5),"Thi lại",IF(AND((MID(F612,2,2)&lt;"19"),P612&lt;4),"Học lại",IF(AND((MID(F612,2,2)&gt;"18"),P612&lt;4),"Thi lại",IF(AND(MID(F612,2,2)&gt;"18",O612=0),"Thi lại",IF(AND((MID(F612,2,2)&lt;"12"),O612=0),"Thi lại",IF(AND((MID(F612,2,2)&lt;"19"),(MID(F612,2,2)&gt;"11"),O612=0),"Học lại","Đạt"))))))))))</f>
        <v>Học lại</v>
      </c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</row>
    <row r="613" spans="1:39" ht="16.5" customHeight="1">
      <c r="A613" s="1">
        <v>604</v>
      </c>
      <c r="B613" s="21">
        <f>IF(LEN(C613=0),SUBTOTAL(3,$C$10:C613),"")</f>
        <v>604</v>
      </c>
      <c r="C613" s="22" t="s">
        <v>2302</v>
      </c>
      <c r="D613" s="23" t="s">
        <v>3932</v>
      </c>
      <c r="E613" s="24" t="s">
        <v>3759</v>
      </c>
      <c r="F613" s="22" t="s">
        <v>3374</v>
      </c>
      <c r="G613" s="25" t="s">
        <v>27</v>
      </c>
      <c r="H613" s="25">
        <v>8</v>
      </c>
      <c r="I613" s="25" t="s">
        <v>27</v>
      </c>
      <c r="J613" s="25">
        <v>6.5</v>
      </c>
      <c r="K613" s="32"/>
      <c r="L613" s="32"/>
      <c r="M613" s="32"/>
      <c r="N613" s="90"/>
      <c r="O613" s="51">
        <v>3</v>
      </c>
      <c r="P613" s="27">
        <f>IF(O613="H","I",IF(OR(O613="DC",O613="C",O613="V"),0,ROUND(SUMPRODUCT(G613:O613,$G$9:$O$9)/100,1)))</f>
        <v>4.4000000000000004</v>
      </c>
      <c r="Q613" s="28" t="str">
        <f>IF(AND($P613&gt;=9,$P613&lt;=10),"A+","")&amp;IF(AND($P613&gt;=8.5,$P613&lt;=8.9),"A","")&amp;IF(AND($P613&gt;=8,$P613&lt;=8.4),"B+","")&amp;IF(AND($P613&gt;=7,$P613&lt;=7.9),"B","")&amp;IF(AND($P613&gt;=6.5,$P613&lt;=6.9),"C+","")&amp;IF(AND($P613&gt;=5.5,$P613&lt;=6.4),"C","")&amp;IF(AND($P613&gt;=5,$P613&lt;=5.4),"D+","")&amp;IF(AND($P613&gt;=4,$P613&lt;=4.9),"D","")&amp;IF(AND($P613&lt;4),"F","")</f>
        <v>D</v>
      </c>
      <c r="R613" s="29" t="str">
        <f>IF($P613&lt;4,"Kém",IF(AND($P613&gt;=4,$P613&lt;=5.4),"Trung bình yếu",IF(AND($P613&gt;=5.5,$P613&lt;=6.9),"Trung bình",IF(AND($P613&gt;=7,$P613&lt;=8.4),"Khá",IF(AND($P613&gt;=8.5,$P613&lt;=10),"Giỏi","")))))</f>
        <v>Trung bình yếu</v>
      </c>
      <c r="S613" s="30" t="str">
        <f>IF(OR($G613=0,$H613=0,$I613=0,$J613=0),"Không đủ ĐKDT",IF(AND(O613=0,P613&gt;=4),"Không đạt",IF(O613="V", "Vắng", IF(O613="DC", "Đình chỉ thi",IF(O613="H", "Vắng có phép","")))))</f>
        <v/>
      </c>
      <c r="T613" s="31" t="str">
        <f t="array" ref="T613">IFERROR(VLOOKUP($C613&amp;$U613,CHOOSE({1,2},Data!$A$2:$A$5146&amp;Data!$B$2:$B$5146,Data!$C$2:$C$5146),2,0),"")</f>
        <v>602-A2</v>
      </c>
      <c r="U613" s="72" t="s">
        <v>3281</v>
      </c>
      <c r="V613" s="3" t="str">
        <f>IFERROR(LEFT($U613,LEN($U613)-3),"")</f>
        <v>ELE1319</v>
      </c>
      <c r="W613" s="3" t="str">
        <f>IFERROR(RIGHT($U613,2),"")</f>
        <v>08</v>
      </c>
      <c r="X613" s="53" t="str">
        <f>IF(S613="Không đủ ĐKDT","Học lại",IF(S613="Đình chỉ thi","Học lại",IF(AND(MID(F613,2,2)&lt;"12",S613="Vắng"),"Thi lại",IF(S613="Vắng có phép", "Thi lại",IF(AND((MID(F613,2,2)&lt;"12"),P613&lt;4.5),"Thi lại",IF(AND((MID(F613,2,2)&lt;"19"),P613&lt;4),"Học lại",IF(AND((MID(F613,2,2)&gt;"18"),P613&lt;4),"Thi lại",IF(AND(MID(F613,2,2)&gt;"18",O613=0),"Thi lại",IF(AND((MID(F613,2,2)&lt;"12"),O613=0),"Thi lại",IF(AND((MID(F613,2,2)&lt;"19"),(MID(F613,2,2)&gt;"11"),O613=0),"Học lại","Đạt"))))))))))</f>
        <v>Đạt</v>
      </c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</row>
    <row r="614" spans="1:39" ht="16.5" customHeight="1">
      <c r="A614" s="1">
        <v>605</v>
      </c>
      <c r="B614" s="21">
        <f>IF(LEN(C614=0),SUBTOTAL(3,$C$10:C614),"")</f>
        <v>605</v>
      </c>
      <c r="C614" s="22" t="s">
        <v>1830</v>
      </c>
      <c r="D614" s="23" t="s">
        <v>3933</v>
      </c>
      <c r="E614" s="24" t="s">
        <v>3541</v>
      </c>
      <c r="F614" s="22" t="s">
        <v>3425</v>
      </c>
      <c r="G614" s="25" t="s">
        <v>27</v>
      </c>
      <c r="H614" s="25">
        <v>7.5</v>
      </c>
      <c r="I614" s="25" t="s">
        <v>27</v>
      </c>
      <c r="J614" s="25">
        <v>5</v>
      </c>
      <c r="K614" s="32"/>
      <c r="L614" s="32"/>
      <c r="M614" s="32"/>
      <c r="N614" s="90"/>
      <c r="O614" s="51">
        <v>3</v>
      </c>
      <c r="P614" s="27">
        <f>IF(O614="H","I",IF(OR(O614="DC",O614="C",O614="V"),0,ROUND(SUMPRODUCT(G614:O614,$G$9:$O$9)/100,1)))</f>
        <v>4.0999999999999996</v>
      </c>
      <c r="Q614" s="28" t="str">
        <f>IF(AND($P614&gt;=9,$P614&lt;=10),"A+","")&amp;IF(AND($P614&gt;=8.5,$P614&lt;=8.9),"A","")&amp;IF(AND($P614&gt;=8,$P614&lt;=8.4),"B+","")&amp;IF(AND($P614&gt;=7,$P614&lt;=7.9),"B","")&amp;IF(AND($P614&gt;=6.5,$P614&lt;=6.9),"C+","")&amp;IF(AND($P614&gt;=5.5,$P614&lt;=6.4),"C","")&amp;IF(AND($P614&gt;=5,$P614&lt;=5.4),"D+","")&amp;IF(AND($P614&gt;=4,$P614&lt;=4.9),"D","")&amp;IF(AND($P614&lt;4),"F","")</f>
        <v>D</v>
      </c>
      <c r="R614" s="29" t="str">
        <f>IF($P614&lt;4,"Kém",IF(AND($P614&gt;=4,$P614&lt;=5.4),"Trung bình yếu",IF(AND($P614&gt;=5.5,$P614&lt;=6.9),"Trung bình",IF(AND($P614&gt;=7,$P614&lt;=8.4),"Khá",IF(AND($P614&gt;=8.5,$P614&lt;=10),"Giỏi","")))))</f>
        <v>Trung bình yếu</v>
      </c>
      <c r="S614" s="30" t="str">
        <f>IF(OR($G614=0,$H614=0,$I614=0,$J614=0),"Không đủ ĐKDT",IF(AND(O614=0,P614&gt;=4),"Không đạt",IF(O614="V", "Vắng", IF(O614="DC", "Đình chỉ thi",IF(O614="H", "Vắng có phép","")))))</f>
        <v/>
      </c>
      <c r="T614" s="31" t="str">
        <f t="array" ref="T614">IFERROR(VLOOKUP($C614&amp;$U614,CHOOSE({1,2},Data!$A$2:$A$5146&amp;Data!$B$2:$B$5146,Data!$C$2:$C$5146),2,0),"")</f>
        <v>602-A2</v>
      </c>
      <c r="U614" s="72" t="s">
        <v>3281</v>
      </c>
      <c r="V614" s="3" t="str">
        <f>IFERROR(LEFT($U614,LEN($U614)-3),"")</f>
        <v>ELE1319</v>
      </c>
      <c r="W614" s="3" t="str">
        <f>IFERROR(RIGHT($U614,2),"")</f>
        <v>08</v>
      </c>
      <c r="X614" s="53" t="str">
        <f>IF(S614="Không đủ ĐKDT","Học lại",IF(S614="Đình chỉ thi","Học lại",IF(AND(MID(F614,2,2)&lt;"12",S614="Vắng"),"Thi lại",IF(S614="Vắng có phép", "Thi lại",IF(AND((MID(F614,2,2)&lt;"12"),P614&lt;4.5),"Thi lại",IF(AND((MID(F614,2,2)&lt;"19"),P614&lt;4),"Học lại",IF(AND((MID(F614,2,2)&gt;"18"),P614&lt;4),"Thi lại",IF(AND(MID(F614,2,2)&gt;"18",O614=0),"Thi lại",IF(AND((MID(F614,2,2)&lt;"12"),O614=0),"Thi lại",IF(AND((MID(F614,2,2)&lt;"19"),(MID(F614,2,2)&gt;"11"),O614=0),"Học lại","Đạt"))))))))))</f>
        <v>Đạt</v>
      </c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</row>
    <row r="615" spans="1:39" ht="16.5" customHeight="1">
      <c r="A615" s="1">
        <v>606</v>
      </c>
      <c r="B615" s="21">
        <f>IF(LEN(C615=0),SUBTOTAL(3,$C$10:C615),"")</f>
        <v>606</v>
      </c>
      <c r="C615" s="22" t="s">
        <v>2304</v>
      </c>
      <c r="D615" s="23" t="s">
        <v>3509</v>
      </c>
      <c r="E615" s="24" t="s">
        <v>3451</v>
      </c>
      <c r="F615" s="22" t="s">
        <v>3374</v>
      </c>
      <c r="G615" s="25" t="s">
        <v>27</v>
      </c>
      <c r="H615" s="25">
        <v>8</v>
      </c>
      <c r="I615" s="25" t="s">
        <v>27</v>
      </c>
      <c r="J615" s="25">
        <v>5</v>
      </c>
      <c r="K615" s="32"/>
      <c r="L615" s="32"/>
      <c r="M615" s="32"/>
      <c r="N615" s="90"/>
      <c r="O615" s="51">
        <v>3</v>
      </c>
      <c r="P615" s="27">
        <f>IF(O615="H","I",IF(OR(O615="DC",O615="C",O615="V"),0,ROUND(SUMPRODUCT(G615:O615,$G$9:$O$9)/100,1)))</f>
        <v>4.2</v>
      </c>
      <c r="Q615" s="28" t="str">
        <f>IF(AND($P615&gt;=9,$P615&lt;=10),"A+","")&amp;IF(AND($P615&gt;=8.5,$P615&lt;=8.9),"A","")&amp;IF(AND($P615&gt;=8,$P615&lt;=8.4),"B+","")&amp;IF(AND($P615&gt;=7,$P615&lt;=7.9),"B","")&amp;IF(AND($P615&gt;=6.5,$P615&lt;=6.9),"C+","")&amp;IF(AND($P615&gt;=5.5,$P615&lt;=6.4),"C","")&amp;IF(AND($P615&gt;=5,$P615&lt;=5.4),"D+","")&amp;IF(AND($P615&gt;=4,$P615&lt;=4.9),"D","")&amp;IF(AND($P615&lt;4),"F","")</f>
        <v>D</v>
      </c>
      <c r="R615" s="29" t="str">
        <f>IF($P615&lt;4,"Kém",IF(AND($P615&gt;=4,$P615&lt;=5.4),"Trung bình yếu",IF(AND($P615&gt;=5.5,$P615&lt;=6.9),"Trung bình",IF(AND($P615&gt;=7,$P615&lt;=8.4),"Khá",IF(AND($P615&gt;=8.5,$P615&lt;=10),"Giỏi","")))))</f>
        <v>Trung bình yếu</v>
      </c>
      <c r="S615" s="30" t="str">
        <f>IF(OR($G615=0,$H615=0,$I615=0,$J615=0),"Không đủ ĐKDT",IF(AND(O615=0,P615&gt;=4),"Không đạt",IF(O615="V", "Vắng", IF(O615="DC", "Đình chỉ thi",IF(O615="H", "Vắng có phép","")))))</f>
        <v/>
      </c>
      <c r="T615" s="31" t="str">
        <f t="array" ref="T615">IFERROR(VLOOKUP($C615&amp;$U615,CHOOSE({1,2},Data!$A$2:$A$5146&amp;Data!$B$2:$B$5146,Data!$C$2:$C$5146),2,0),"")</f>
        <v>602-A2</v>
      </c>
      <c r="U615" s="72" t="s">
        <v>3281</v>
      </c>
      <c r="V615" s="3" t="str">
        <f>IFERROR(LEFT($U615,LEN($U615)-3),"")</f>
        <v>ELE1319</v>
      </c>
      <c r="W615" s="3" t="str">
        <f>IFERROR(RIGHT($U615,2),"")</f>
        <v>08</v>
      </c>
      <c r="X615" s="53" t="str">
        <f>IF(S615="Không đủ ĐKDT","Học lại",IF(S615="Đình chỉ thi","Học lại",IF(AND(MID(F615,2,2)&lt;"12",S615="Vắng"),"Thi lại",IF(S615="Vắng có phép", "Thi lại",IF(AND((MID(F615,2,2)&lt;"12"),P615&lt;4.5),"Thi lại",IF(AND((MID(F615,2,2)&lt;"19"),P615&lt;4),"Học lại",IF(AND((MID(F615,2,2)&gt;"18"),P615&lt;4),"Thi lại",IF(AND(MID(F615,2,2)&gt;"18",O615=0),"Thi lại",IF(AND((MID(F615,2,2)&lt;"12"),O615=0),"Thi lại",IF(AND((MID(F615,2,2)&lt;"19"),(MID(F615,2,2)&gt;"11"),O615=0),"Học lại","Đạt"))))))))))</f>
        <v>Đạt</v>
      </c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</row>
    <row r="616" spans="1:39" ht="16.5" customHeight="1">
      <c r="A616" s="1">
        <v>607</v>
      </c>
      <c r="B616" s="21">
        <f>IF(LEN(C616=0),SUBTOTAL(3,$C$10:C616),"")</f>
        <v>607</v>
      </c>
      <c r="C616" s="22" t="s">
        <v>1633</v>
      </c>
      <c r="D616" s="23" t="s">
        <v>3468</v>
      </c>
      <c r="E616" s="24" t="s">
        <v>3453</v>
      </c>
      <c r="F616" s="22" t="s">
        <v>3368</v>
      </c>
      <c r="G616" s="25" t="s">
        <v>27</v>
      </c>
      <c r="H616" s="25">
        <v>8</v>
      </c>
      <c r="I616" s="25" t="s">
        <v>27</v>
      </c>
      <c r="J616" s="25">
        <v>5</v>
      </c>
      <c r="K616" s="32"/>
      <c r="L616" s="32"/>
      <c r="M616" s="32"/>
      <c r="N616" s="90"/>
      <c r="O616" s="51">
        <v>2.5</v>
      </c>
      <c r="P616" s="27">
        <f>IF(O616="H","I",IF(OR(O616="DC",O616="C",O616="V"),0,ROUND(SUMPRODUCT(G616:O616,$G$9:$O$9)/100,1)))</f>
        <v>3.9</v>
      </c>
      <c r="Q616" s="28" t="str">
        <f>IF(AND($P616&gt;=9,$P616&lt;=10),"A+","")&amp;IF(AND($P616&gt;=8.5,$P616&lt;=8.9),"A","")&amp;IF(AND($P616&gt;=8,$P616&lt;=8.4),"B+","")&amp;IF(AND($P616&gt;=7,$P616&lt;=7.9),"B","")&amp;IF(AND($P616&gt;=6.5,$P616&lt;=6.9),"C+","")&amp;IF(AND($P616&gt;=5.5,$P616&lt;=6.4),"C","")&amp;IF(AND($P616&gt;=5,$P616&lt;=5.4),"D+","")&amp;IF(AND($P616&gt;=4,$P616&lt;=4.9),"D","")&amp;IF(AND($P616&lt;4),"F","")</f>
        <v>F</v>
      </c>
      <c r="R616" s="29" t="str">
        <f>IF($P616&lt;4,"Kém",IF(AND($P616&gt;=4,$P616&lt;=5.4),"Trung bình yếu",IF(AND($P616&gt;=5.5,$P616&lt;=6.9),"Trung bình",IF(AND($P616&gt;=7,$P616&lt;=8.4),"Khá",IF(AND($P616&gt;=8.5,$P616&lt;=10),"Giỏi","")))))</f>
        <v>Kém</v>
      </c>
      <c r="S616" s="30" t="str">
        <f>IF(OR($G616=0,$H616=0,$I616=0,$J616=0),"Không đủ ĐKDT",IF(AND(O616=0,P616&gt;=4),"Không đạt",IF(O616="V", "Vắng", IF(O616="DC", "Đình chỉ thi",IF(O616="H", "Vắng có phép","")))))</f>
        <v/>
      </c>
      <c r="T616" s="31" t="str">
        <f t="array" ref="T616">IFERROR(VLOOKUP($C616&amp;$U616,CHOOSE({1,2},Data!$A$2:$A$5146&amp;Data!$B$2:$B$5146,Data!$C$2:$C$5146),2,0),"")</f>
        <v>602-A2</v>
      </c>
      <c r="U616" s="72" t="s">
        <v>3281</v>
      </c>
      <c r="V616" s="3" t="str">
        <f>IFERROR(LEFT($U616,LEN($U616)-3),"")</f>
        <v>ELE1319</v>
      </c>
      <c r="W616" s="3" t="str">
        <f>IFERROR(RIGHT($U616,2),"")</f>
        <v>08</v>
      </c>
      <c r="X616" s="53" t="str">
        <f>IF(S616="Không đủ ĐKDT","Học lại",IF(S616="Đình chỉ thi","Học lại",IF(AND(MID(F616,2,2)&lt;"12",S616="Vắng"),"Thi lại",IF(S616="Vắng có phép", "Thi lại",IF(AND((MID(F616,2,2)&lt;"12"),P616&lt;4.5),"Thi lại",IF(AND((MID(F616,2,2)&lt;"19"),P616&lt;4),"Học lại",IF(AND((MID(F616,2,2)&gt;"18"),P616&lt;4),"Thi lại",IF(AND(MID(F616,2,2)&gt;"18",O616=0),"Thi lại",IF(AND((MID(F616,2,2)&lt;"12"),O616=0),"Thi lại",IF(AND((MID(F616,2,2)&lt;"19"),(MID(F616,2,2)&gt;"11"),O616=0),"Học lại","Đạt"))))))))))</f>
        <v>Học lại</v>
      </c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</row>
    <row r="617" spans="1:39" ht="16.5" customHeight="1">
      <c r="A617" s="1">
        <v>608</v>
      </c>
      <c r="B617" s="21">
        <f>IF(LEN(C617=0),SUBTOTAL(3,$C$10:C617),"")</f>
        <v>608</v>
      </c>
      <c r="C617" s="22" t="s">
        <v>2106</v>
      </c>
      <c r="D617" s="23" t="s">
        <v>3510</v>
      </c>
      <c r="E617" s="24" t="s">
        <v>3551</v>
      </c>
      <c r="F617" s="22" t="s">
        <v>3398</v>
      </c>
      <c r="G617" s="25" t="s">
        <v>27</v>
      </c>
      <c r="H617" s="25">
        <v>9</v>
      </c>
      <c r="I617" s="25" t="s">
        <v>27</v>
      </c>
      <c r="J617" s="25">
        <v>8</v>
      </c>
      <c r="K617" s="32"/>
      <c r="L617" s="32"/>
      <c r="M617" s="32"/>
      <c r="N617" s="90"/>
      <c r="O617" s="51">
        <v>2.5</v>
      </c>
      <c r="P617" s="27">
        <f>IF(O617="H","I",IF(OR(O617="DC",O617="C",O617="V"),0,ROUND(SUMPRODUCT(G617:O617,$G$9:$O$9)/100,1)))</f>
        <v>4.4000000000000004</v>
      </c>
      <c r="Q617" s="28" t="str">
        <f>IF(AND($P617&gt;=9,$P617&lt;=10),"A+","")&amp;IF(AND($P617&gt;=8.5,$P617&lt;=8.9),"A","")&amp;IF(AND($P617&gt;=8,$P617&lt;=8.4),"B+","")&amp;IF(AND($P617&gt;=7,$P617&lt;=7.9),"B","")&amp;IF(AND($P617&gt;=6.5,$P617&lt;=6.9),"C+","")&amp;IF(AND($P617&gt;=5.5,$P617&lt;=6.4),"C","")&amp;IF(AND($P617&gt;=5,$P617&lt;=5.4),"D+","")&amp;IF(AND($P617&gt;=4,$P617&lt;=4.9),"D","")&amp;IF(AND($P617&lt;4),"F","")</f>
        <v>D</v>
      </c>
      <c r="R617" s="29" t="str">
        <f>IF($P617&lt;4,"Kém",IF(AND($P617&gt;=4,$P617&lt;=5.4),"Trung bình yếu",IF(AND($P617&gt;=5.5,$P617&lt;=6.9),"Trung bình",IF(AND($P617&gt;=7,$P617&lt;=8.4),"Khá",IF(AND($P617&gt;=8.5,$P617&lt;=10),"Giỏi","")))))</f>
        <v>Trung bình yếu</v>
      </c>
      <c r="S617" s="30" t="str">
        <f>IF(OR($G617=0,$H617=0,$I617=0,$J617=0),"Không đủ ĐKDT",IF(AND(O617=0,P617&gt;=4),"Không đạt",IF(O617="V", "Vắng", IF(O617="DC", "Đình chỉ thi",IF(O617="H", "Vắng có phép","")))))</f>
        <v/>
      </c>
      <c r="T617" s="31" t="str">
        <f t="array" ref="T617">IFERROR(VLOOKUP($C617&amp;$U617,CHOOSE({1,2},Data!$A$2:$A$5146&amp;Data!$B$2:$B$5146,Data!$C$2:$C$5146),2,0),"")</f>
        <v>602-A2</v>
      </c>
      <c r="U617" s="72" t="s">
        <v>3281</v>
      </c>
      <c r="V617" s="3" t="str">
        <f>IFERROR(LEFT($U617,LEN($U617)-3),"")</f>
        <v>ELE1319</v>
      </c>
      <c r="W617" s="3" t="str">
        <f>IFERROR(RIGHT($U617,2),"")</f>
        <v>08</v>
      </c>
      <c r="X617" s="53" t="str">
        <f>IF(S617="Không đủ ĐKDT","Học lại",IF(S617="Đình chỉ thi","Học lại",IF(AND(MID(F617,2,2)&lt;"12",S617="Vắng"),"Thi lại",IF(S617="Vắng có phép", "Thi lại",IF(AND((MID(F617,2,2)&lt;"12"),P617&lt;4.5),"Thi lại",IF(AND((MID(F617,2,2)&lt;"19"),P617&lt;4),"Học lại",IF(AND((MID(F617,2,2)&gt;"18"),P617&lt;4),"Thi lại",IF(AND(MID(F617,2,2)&gt;"18",O617=0),"Thi lại",IF(AND((MID(F617,2,2)&lt;"12"),O617=0),"Thi lại",IF(AND((MID(F617,2,2)&lt;"19"),(MID(F617,2,2)&gt;"11"),O617=0),"Học lại","Đạt"))))))))))</f>
        <v>Đạt</v>
      </c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</row>
    <row r="618" spans="1:39" ht="16.5" customHeight="1">
      <c r="A618" s="1">
        <v>609</v>
      </c>
      <c r="B618" s="21">
        <f>IF(LEN(C618=0),SUBTOTAL(3,$C$10:C618),"")</f>
        <v>609</v>
      </c>
      <c r="C618" s="22" t="s">
        <v>2483</v>
      </c>
      <c r="D618" s="23" t="s">
        <v>3401</v>
      </c>
      <c r="E618" s="24" t="s">
        <v>3637</v>
      </c>
      <c r="F618" s="22" t="s">
        <v>3384</v>
      </c>
      <c r="G618" s="25" t="s">
        <v>27</v>
      </c>
      <c r="H618" s="25">
        <v>9</v>
      </c>
      <c r="I618" s="25" t="s">
        <v>27</v>
      </c>
      <c r="J618" s="25">
        <v>6.5</v>
      </c>
      <c r="K618" s="32"/>
      <c r="L618" s="32"/>
      <c r="M618" s="32"/>
      <c r="N618" s="90"/>
      <c r="O618" s="51">
        <v>3.5</v>
      </c>
      <c r="P618" s="27">
        <f>IF(O618="H","I",IF(OR(O618="DC",O618="C",O618="V"),0,ROUND(SUMPRODUCT(G618:O618,$G$9:$O$9)/100,1)))</f>
        <v>4.9000000000000004</v>
      </c>
      <c r="Q618" s="28" t="str">
        <f>IF(AND($P618&gt;=9,$P618&lt;=10),"A+","")&amp;IF(AND($P618&gt;=8.5,$P618&lt;=8.9),"A","")&amp;IF(AND($P618&gt;=8,$P618&lt;=8.4),"B+","")&amp;IF(AND($P618&gt;=7,$P618&lt;=7.9),"B","")&amp;IF(AND($P618&gt;=6.5,$P618&lt;=6.9),"C+","")&amp;IF(AND($P618&gt;=5.5,$P618&lt;=6.4),"C","")&amp;IF(AND($P618&gt;=5,$P618&lt;=5.4),"D+","")&amp;IF(AND($P618&gt;=4,$P618&lt;=4.9),"D","")&amp;IF(AND($P618&lt;4),"F","")</f>
        <v>D</v>
      </c>
      <c r="R618" s="29" t="str">
        <f>IF($P618&lt;4,"Kém",IF(AND($P618&gt;=4,$P618&lt;=5.4),"Trung bình yếu",IF(AND($P618&gt;=5.5,$P618&lt;=6.9),"Trung bình",IF(AND($P618&gt;=7,$P618&lt;=8.4),"Khá",IF(AND($P618&gt;=8.5,$P618&lt;=10),"Giỏi","")))))</f>
        <v>Trung bình yếu</v>
      </c>
      <c r="S618" s="30" t="str">
        <f>IF(OR($G618=0,$H618=0,$I618=0,$J618=0),"Không đủ ĐKDT",IF(AND(O618=0,P618&gt;=4),"Không đạt",IF(O618="V", "Vắng", IF(O618="DC", "Đình chỉ thi",IF(O618="H", "Vắng có phép","")))))</f>
        <v/>
      </c>
      <c r="T618" s="31" t="str">
        <f t="array" ref="T618">IFERROR(VLOOKUP($C618&amp;$U618,CHOOSE({1,2},Data!$A$2:$A$5146&amp;Data!$B$2:$B$5146,Data!$C$2:$C$5146),2,0),"")</f>
        <v>602-A2</v>
      </c>
      <c r="U618" s="72" t="s">
        <v>3281</v>
      </c>
      <c r="V618" s="3" t="str">
        <f>IFERROR(LEFT($U618,LEN($U618)-3),"")</f>
        <v>ELE1319</v>
      </c>
      <c r="W618" s="3" t="str">
        <f>IFERROR(RIGHT($U618,2),"")</f>
        <v>08</v>
      </c>
      <c r="X618" s="53" t="str">
        <f>IF(S618="Không đủ ĐKDT","Học lại",IF(S618="Đình chỉ thi","Học lại",IF(AND(MID(F618,2,2)&lt;"12",S618="Vắng"),"Thi lại",IF(S618="Vắng có phép", "Thi lại",IF(AND((MID(F618,2,2)&lt;"12"),P618&lt;4.5),"Thi lại",IF(AND((MID(F618,2,2)&lt;"19"),P618&lt;4),"Học lại",IF(AND((MID(F618,2,2)&gt;"18"),P618&lt;4),"Thi lại",IF(AND(MID(F618,2,2)&gt;"18",O618=0),"Thi lại",IF(AND((MID(F618,2,2)&lt;"12"),O618=0),"Thi lại",IF(AND((MID(F618,2,2)&lt;"19"),(MID(F618,2,2)&gt;"11"),O618=0),"Học lại","Đạt"))))))))))</f>
        <v>Đạt</v>
      </c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</row>
    <row r="619" spans="1:39" ht="16.5" customHeight="1">
      <c r="A619" s="1">
        <v>610</v>
      </c>
      <c r="B619" s="21">
        <f>IF(LEN(C619=0),SUBTOTAL(3,$C$10:C619),"")</f>
        <v>610</v>
      </c>
      <c r="C619" s="22" t="s">
        <v>2041</v>
      </c>
      <c r="D619" s="23" t="s">
        <v>3609</v>
      </c>
      <c r="E619" s="24" t="s">
        <v>3934</v>
      </c>
      <c r="F619" s="22" t="s">
        <v>3384</v>
      </c>
      <c r="G619" s="25" t="s">
        <v>27</v>
      </c>
      <c r="H619" s="25">
        <v>7.5</v>
      </c>
      <c r="I619" s="25" t="s">
        <v>27</v>
      </c>
      <c r="J619" s="25">
        <v>7.5</v>
      </c>
      <c r="K619" s="32"/>
      <c r="L619" s="32"/>
      <c r="M619" s="32"/>
      <c r="N619" s="90"/>
      <c r="O619" s="51">
        <v>2.5</v>
      </c>
      <c r="P619" s="27">
        <f>IF(O619="H","I",IF(OR(O619="DC",O619="C",O619="V"),0,ROUND(SUMPRODUCT(G619:O619,$G$9:$O$9)/100,1)))</f>
        <v>4</v>
      </c>
      <c r="Q619" s="28" t="str">
        <f>IF(AND($P619&gt;=9,$P619&lt;=10),"A+","")&amp;IF(AND($P619&gt;=8.5,$P619&lt;=8.9),"A","")&amp;IF(AND($P619&gt;=8,$P619&lt;=8.4),"B+","")&amp;IF(AND($P619&gt;=7,$P619&lt;=7.9),"B","")&amp;IF(AND($P619&gt;=6.5,$P619&lt;=6.9),"C+","")&amp;IF(AND($P619&gt;=5.5,$P619&lt;=6.4),"C","")&amp;IF(AND($P619&gt;=5,$P619&lt;=5.4),"D+","")&amp;IF(AND($P619&gt;=4,$P619&lt;=4.9),"D","")&amp;IF(AND($P619&lt;4),"F","")</f>
        <v>D</v>
      </c>
      <c r="R619" s="29" t="str">
        <f>IF($P619&lt;4,"Kém",IF(AND($P619&gt;=4,$P619&lt;=5.4),"Trung bình yếu",IF(AND($P619&gt;=5.5,$P619&lt;=6.9),"Trung bình",IF(AND($P619&gt;=7,$P619&lt;=8.4),"Khá",IF(AND($P619&gt;=8.5,$P619&lt;=10),"Giỏi","")))))</f>
        <v>Trung bình yếu</v>
      </c>
      <c r="S619" s="30" t="str">
        <f>IF(OR($G619=0,$H619=0,$I619=0,$J619=0),"Không đủ ĐKDT",IF(AND(O619=0,P619&gt;=4),"Không đạt",IF(O619="V", "Vắng", IF(O619="DC", "Đình chỉ thi",IF(O619="H", "Vắng có phép","")))))</f>
        <v/>
      </c>
      <c r="T619" s="31" t="str">
        <f t="array" ref="T619">IFERROR(VLOOKUP($C619&amp;$U619,CHOOSE({1,2},Data!$A$2:$A$5146&amp;Data!$B$2:$B$5146,Data!$C$2:$C$5146),2,0),"")</f>
        <v>602-A2</v>
      </c>
      <c r="U619" s="72" t="s">
        <v>3281</v>
      </c>
      <c r="V619" s="3" t="str">
        <f>IFERROR(LEFT($U619,LEN($U619)-3),"")</f>
        <v>ELE1319</v>
      </c>
      <c r="W619" s="3" t="str">
        <f>IFERROR(RIGHT($U619,2),"")</f>
        <v>08</v>
      </c>
      <c r="X619" s="53" t="str">
        <f>IF(S619="Không đủ ĐKDT","Học lại",IF(S619="Đình chỉ thi","Học lại",IF(AND(MID(F619,2,2)&lt;"12",S619="Vắng"),"Thi lại",IF(S619="Vắng có phép", "Thi lại",IF(AND((MID(F619,2,2)&lt;"12"),P619&lt;4.5),"Thi lại",IF(AND((MID(F619,2,2)&lt;"19"),P619&lt;4),"Học lại",IF(AND((MID(F619,2,2)&gt;"18"),P619&lt;4),"Thi lại",IF(AND(MID(F619,2,2)&gt;"18",O619=0),"Thi lại",IF(AND((MID(F619,2,2)&lt;"12"),O619=0),"Thi lại",IF(AND((MID(F619,2,2)&lt;"19"),(MID(F619,2,2)&gt;"11"),O619=0),"Học lại","Đạt"))))))))))</f>
        <v>Đạt</v>
      </c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</row>
    <row r="620" spans="1:39" ht="16.5" customHeight="1">
      <c r="A620" s="1">
        <v>611</v>
      </c>
      <c r="B620" s="21">
        <f>IF(LEN(C620=0),SUBTOTAL(3,$C$10:C620),"")</f>
        <v>611</v>
      </c>
      <c r="C620" s="22" t="s">
        <v>3139</v>
      </c>
      <c r="D620" s="23" t="s">
        <v>3935</v>
      </c>
      <c r="E620" s="24" t="s">
        <v>3936</v>
      </c>
      <c r="F620" s="22" t="s">
        <v>3407</v>
      </c>
      <c r="G620" s="25" t="s">
        <v>27</v>
      </c>
      <c r="H620" s="25">
        <v>8</v>
      </c>
      <c r="I620" s="25" t="s">
        <v>27</v>
      </c>
      <c r="J620" s="25">
        <v>6.5</v>
      </c>
      <c r="K620" s="32"/>
      <c r="L620" s="32"/>
      <c r="M620" s="32"/>
      <c r="N620" s="90"/>
      <c r="O620" s="51">
        <v>5</v>
      </c>
      <c r="P620" s="27">
        <f>IF(O620="H","I",IF(OR(O620="DC",O620="C",O620="V"),0,ROUND(SUMPRODUCT(G620:O620,$G$9:$O$9)/100,1)))</f>
        <v>5.8</v>
      </c>
      <c r="Q620" s="28" t="str">
        <f>IF(AND($P620&gt;=9,$P620&lt;=10),"A+","")&amp;IF(AND($P620&gt;=8.5,$P620&lt;=8.9),"A","")&amp;IF(AND($P620&gt;=8,$P620&lt;=8.4),"B+","")&amp;IF(AND($P620&gt;=7,$P620&lt;=7.9),"B","")&amp;IF(AND($P620&gt;=6.5,$P620&lt;=6.9),"C+","")&amp;IF(AND($P620&gt;=5.5,$P620&lt;=6.4),"C","")&amp;IF(AND($P620&gt;=5,$P620&lt;=5.4),"D+","")&amp;IF(AND($P620&gt;=4,$P620&lt;=4.9),"D","")&amp;IF(AND($P620&lt;4),"F","")</f>
        <v>C</v>
      </c>
      <c r="R620" s="29" t="str">
        <f>IF($P620&lt;4,"Kém",IF(AND($P620&gt;=4,$P620&lt;=5.4),"Trung bình yếu",IF(AND($P620&gt;=5.5,$P620&lt;=6.9),"Trung bình",IF(AND($P620&gt;=7,$P620&lt;=8.4),"Khá",IF(AND($P620&gt;=8.5,$P620&lt;=10),"Giỏi","")))))</f>
        <v>Trung bình</v>
      </c>
      <c r="S620" s="30" t="str">
        <f>IF(OR($G620=0,$H620=0,$I620=0,$J620=0),"Không đủ ĐKDT",IF(AND(O620=0,P620&gt;=4),"Không đạt",IF(O620="V", "Vắng", IF(O620="DC", "Đình chỉ thi",IF(O620="H", "Vắng có phép","")))))</f>
        <v/>
      </c>
      <c r="T620" s="31" t="str">
        <f t="array" ref="T620">IFERROR(VLOOKUP($C620&amp;$U620,CHOOSE({1,2},Data!$A$2:$A$5146&amp;Data!$B$2:$B$5146,Data!$C$2:$C$5146),2,0),"")</f>
        <v>602-A2</v>
      </c>
      <c r="U620" s="72" t="s">
        <v>3281</v>
      </c>
      <c r="V620" s="3" t="str">
        <f>IFERROR(LEFT($U620,LEN($U620)-3),"")</f>
        <v>ELE1319</v>
      </c>
      <c r="W620" s="3" t="str">
        <f>IFERROR(RIGHT($U620,2),"")</f>
        <v>08</v>
      </c>
      <c r="X620" s="53" t="str">
        <f>IF(S620="Không đủ ĐKDT","Học lại",IF(S620="Đình chỉ thi","Học lại",IF(AND(MID(F620,2,2)&lt;"12",S620="Vắng"),"Thi lại",IF(S620="Vắng có phép", "Thi lại",IF(AND((MID(F620,2,2)&lt;"12"),P620&lt;4.5),"Thi lại",IF(AND((MID(F620,2,2)&lt;"19"),P620&lt;4),"Học lại",IF(AND((MID(F620,2,2)&gt;"18"),P620&lt;4),"Thi lại",IF(AND(MID(F620,2,2)&gt;"18",O620=0),"Thi lại",IF(AND((MID(F620,2,2)&lt;"12"),O620=0),"Thi lại",IF(AND((MID(F620,2,2)&lt;"19"),(MID(F620,2,2)&gt;"11"),O620=0),"Học lại","Đạt"))))))))))</f>
        <v>Đạt</v>
      </c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</row>
    <row r="621" spans="1:39" ht="16.5" customHeight="1">
      <c r="A621" s="1">
        <v>612</v>
      </c>
      <c r="B621" s="21">
        <f>IF(LEN(C621=0),SUBTOTAL(3,$C$10:C621),"")</f>
        <v>612</v>
      </c>
      <c r="C621" s="22" t="s">
        <v>514</v>
      </c>
      <c r="D621" s="23" t="s">
        <v>3415</v>
      </c>
      <c r="E621" s="24" t="s">
        <v>3597</v>
      </c>
      <c r="F621" s="22" t="s">
        <v>3750</v>
      </c>
      <c r="G621" s="25" t="s">
        <v>27</v>
      </c>
      <c r="H621" s="25">
        <v>6.5</v>
      </c>
      <c r="I621" s="25" t="s">
        <v>27</v>
      </c>
      <c r="J621" s="25">
        <v>6.5</v>
      </c>
      <c r="K621" s="32"/>
      <c r="L621" s="32"/>
      <c r="M621" s="32"/>
      <c r="N621" s="90"/>
      <c r="O621" s="51">
        <v>2</v>
      </c>
      <c r="P621" s="27">
        <f>IF(O621="H","I",IF(OR(O621="DC",O621="C",O621="V"),0,ROUND(SUMPRODUCT(G621:O621,$G$9:$O$9)/100,1)))</f>
        <v>3.4</v>
      </c>
      <c r="Q621" s="28" t="str">
        <f>IF(AND($P621&gt;=9,$P621&lt;=10),"A+","")&amp;IF(AND($P621&gt;=8.5,$P621&lt;=8.9),"A","")&amp;IF(AND($P621&gt;=8,$P621&lt;=8.4),"B+","")&amp;IF(AND($P621&gt;=7,$P621&lt;=7.9),"B","")&amp;IF(AND($P621&gt;=6.5,$P621&lt;=6.9),"C+","")&amp;IF(AND($P621&gt;=5.5,$P621&lt;=6.4),"C","")&amp;IF(AND($P621&gt;=5,$P621&lt;=5.4),"D+","")&amp;IF(AND($P621&gt;=4,$P621&lt;=4.9),"D","")&amp;IF(AND($P621&lt;4),"F","")</f>
        <v>F</v>
      </c>
      <c r="R621" s="29" t="str">
        <f>IF($P621&lt;4,"Kém",IF(AND($P621&gt;=4,$P621&lt;=5.4),"Trung bình yếu",IF(AND($P621&gt;=5.5,$P621&lt;=6.9),"Trung bình",IF(AND($P621&gt;=7,$P621&lt;=8.4),"Khá",IF(AND($P621&gt;=8.5,$P621&lt;=10),"Giỏi","")))))</f>
        <v>Kém</v>
      </c>
      <c r="S621" s="30" t="str">
        <f>IF(OR($G621=0,$H621=0,$I621=0,$J621=0),"Không đủ ĐKDT",IF(AND(O621=0,P621&gt;=4),"Không đạt",IF(O621="V", "Vắng", IF(O621="DC", "Đình chỉ thi",IF(O621="H", "Vắng có phép","")))))</f>
        <v/>
      </c>
      <c r="T621" s="31" t="str">
        <f t="array" ref="T621">IFERROR(VLOOKUP($C621&amp;$U621,CHOOSE({1,2},Data!$A$2:$A$5146&amp;Data!$B$2:$B$5146,Data!$C$2:$C$5146),2,0),"")</f>
        <v>602-A2</v>
      </c>
      <c r="U621" s="72" t="s">
        <v>3281</v>
      </c>
      <c r="V621" s="3" t="str">
        <f>IFERROR(LEFT($U621,LEN($U621)-3),"")</f>
        <v>ELE1319</v>
      </c>
      <c r="W621" s="3" t="str">
        <f>IFERROR(RIGHT($U621,2),"")</f>
        <v>08</v>
      </c>
      <c r="X621" s="53" t="str">
        <f>IF(S621="Không đủ ĐKDT","Học lại",IF(S621="Đình chỉ thi","Học lại",IF(AND(MID(F621,2,2)&lt;"12",S621="Vắng"),"Thi lại",IF(S621="Vắng có phép", "Thi lại",IF(AND((MID(F621,2,2)&lt;"12"),P621&lt;4.5),"Thi lại",IF(AND((MID(F621,2,2)&lt;"19"),P621&lt;4),"Học lại",IF(AND((MID(F621,2,2)&gt;"18"),P621&lt;4),"Thi lại",IF(AND(MID(F621,2,2)&gt;"18",O621=0),"Thi lại",IF(AND((MID(F621,2,2)&lt;"12"),O621=0),"Thi lại",IF(AND((MID(F621,2,2)&lt;"19"),(MID(F621,2,2)&gt;"11"),O621=0),"Học lại","Đạt"))))))))))</f>
        <v>Học lại</v>
      </c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</row>
    <row r="622" spans="1:39" ht="16.5" customHeight="1">
      <c r="A622" s="1">
        <v>613</v>
      </c>
      <c r="B622" s="21">
        <f>IF(LEN(C622=0),SUBTOTAL(3,$C$10:C622),"")</f>
        <v>613</v>
      </c>
      <c r="C622" s="22" t="s">
        <v>1758</v>
      </c>
      <c r="D622" s="23" t="s">
        <v>3937</v>
      </c>
      <c r="E622" s="24" t="s">
        <v>3467</v>
      </c>
      <c r="F622" s="22" t="s">
        <v>3372</v>
      </c>
      <c r="G622" s="25" t="s">
        <v>27</v>
      </c>
      <c r="H622" s="25">
        <v>7</v>
      </c>
      <c r="I622" s="25" t="s">
        <v>27</v>
      </c>
      <c r="J622" s="25">
        <v>4</v>
      </c>
      <c r="K622" s="32"/>
      <c r="L622" s="32"/>
      <c r="M622" s="32"/>
      <c r="N622" s="90"/>
      <c r="O622" s="51">
        <v>1.5</v>
      </c>
      <c r="P622" s="27">
        <f>IF(O622="H","I",IF(OR(O622="DC",O622="C",O622="V"),0,ROUND(SUMPRODUCT(G622:O622,$G$9:$O$9)/100,1)))</f>
        <v>2.9</v>
      </c>
      <c r="Q622" s="28" t="str">
        <f>IF(AND($P622&gt;=9,$P622&lt;=10),"A+","")&amp;IF(AND($P622&gt;=8.5,$P622&lt;=8.9),"A","")&amp;IF(AND($P622&gt;=8,$P622&lt;=8.4),"B+","")&amp;IF(AND($P622&gt;=7,$P622&lt;=7.9),"B","")&amp;IF(AND($P622&gt;=6.5,$P622&lt;=6.9),"C+","")&amp;IF(AND($P622&gt;=5.5,$P622&lt;=6.4),"C","")&amp;IF(AND($P622&gt;=5,$P622&lt;=5.4),"D+","")&amp;IF(AND($P622&gt;=4,$P622&lt;=4.9),"D","")&amp;IF(AND($P622&lt;4),"F","")</f>
        <v>F</v>
      </c>
      <c r="R622" s="29" t="str">
        <f>IF($P622&lt;4,"Kém",IF(AND($P622&gt;=4,$P622&lt;=5.4),"Trung bình yếu",IF(AND($P622&gt;=5.5,$P622&lt;=6.9),"Trung bình",IF(AND($P622&gt;=7,$P622&lt;=8.4),"Khá",IF(AND($P622&gt;=8.5,$P622&lt;=10),"Giỏi","")))))</f>
        <v>Kém</v>
      </c>
      <c r="S622" s="30" t="str">
        <f>IF(OR($G622=0,$H622=0,$I622=0,$J622=0),"Không đủ ĐKDT",IF(AND(O622=0,P622&gt;=4),"Không đạt",IF(O622="V", "Vắng", IF(O622="DC", "Đình chỉ thi",IF(O622="H", "Vắng có phép","")))))</f>
        <v/>
      </c>
      <c r="T622" s="31" t="str">
        <f t="array" ref="T622">IFERROR(VLOOKUP($C622&amp;$U622,CHOOSE({1,2},Data!$A$2:$A$5146&amp;Data!$B$2:$B$5146,Data!$C$2:$C$5146),2,0),"")</f>
        <v>602-A2</v>
      </c>
      <c r="U622" s="72" t="s">
        <v>3281</v>
      </c>
      <c r="V622" s="3" t="str">
        <f>IFERROR(LEFT($U622,LEN($U622)-3),"")</f>
        <v>ELE1319</v>
      </c>
      <c r="W622" s="3" t="str">
        <f>IFERROR(RIGHT($U622,2),"")</f>
        <v>08</v>
      </c>
      <c r="X622" s="53" t="str">
        <f>IF(S622="Không đủ ĐKDT","Học lại",IF(S622="Đình chỉ thi","Học lại",IF(AND(MID(F622,2,2)&lt;"12",S622="Vắng"),"Thi lại",IF(S622="Vắng có phép", "Thi lại",IF(AND((MID(F622,2,2)&lt;"12"),P622&lt;4.5),"Thi lại",IF(AND((MID(F622,2,2)&lt;"19"),P622&lt;4),"Học lại",IF(AND((MID(F622,2,2)&gt;"18"),P622&lt;4),"Thi lại",IF(AND(MID(F622,2,2)&gt;"18",O622=0),"Thi lại",IF(AND((MID(F622,2,2)&lt;"12"),O622=0),"Thi lại",IF(AND((MID(F622,2,2)&lt;"19"),(MID(F622,2,2)&gt;"11"),O622=0),"Học lại","Đạt"))))))))))</f>
        <v>Học lại</v>
      </c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</row>
    <row r="623" spans="1:39" ht="16.5" customHeight="1">
      <c r="A623" s="1">
        <v>614</v>
      </c>
      <c r="B623" s="21">
        <f>IF(LEN(C623=0),SUBTOTAL(3,$C$10:C623),"")</f>
        <v>614</v>
      </c>
      <c r="C623" s="22" t="s">
        <v>1598</v>
      </c>
      <c r="D623" s="23" t="s">
        <v>3938</v>
      </c>
      <c r="E623" s="24" t="s">
        <v>3467</v>
      </c>
      <c r="F623" s="22" t="s">
        <v>3374</v>
      </c>
      <c r="G623" s="25" t="s">
        <v>27</v>
      </c>
      <c r="H623" s="25">
        <v>8</v>
      </c>
      <c r="I623" s="25" t="s">
        <v>27</v>
      </c>
      <c r="J623" s="25">
        <v>5.5</v>
      </c>
      <c r="K623" s="32"/>
      <c r="L623" s="32"/>
      <c r="M623" s="32"/>
      <c r="N623" s="90"/>
      <c r="O623" s="51">
        <v>2</v>
      </c>
      <c r="P623" s="27">
        <f>IF(O623="H","I",IF(OR(O623="DC",O623="C",O623="V"),0,ROUND(SUMPRODUCT(G623:O623,$G$9:$O$9)/100,1)))</f>
        <v>3.6</v>
      </c>
      <c r="Q623" s="28" t="str">
        <f>IF(AND($P623&gt;=9,$P623&lt;=10),"A+","")&amp;IF(AND($P623&gt;=8.5,$P623&lt;=8.9),"A","")&amp;IF(AND($P623&gt;=8,$P623&lt;=8.4),"B+","")&amp;IF(AND($P623&gt;=7,$P623&lt;=7.9),"B","")&amp;IF(AND($P623&gt;=6.5,$P623&lt;=6.9),"C+","")&amp;IF(AND($P623&gt;=5.5,$P623&lt;=6.4),"C","")&amp;IF(AND($P623&gt;=5,$P623&lt;=5.4),"D+","")&amp;IF(AND($P623&gt;=4,$P623&lt;=4.9),"D","")&amp;IF(AND($P623&lt;4),"F","")</f>
        <v>F</v>
      </c>
      <c r="R623" s="29" t="str">
        <f>IF($P623&lt;4,"Kém",IF(AND($P623&gt;=4,$P623&lt;=5.4),"Trung bình yếu",IF(AND($P623&gt;=5.5,$P623&lt;=6.9),"Trung bình",IF(AND($P623&gt;=7,$P623&lt;=8.4),"Khá",IF(AND($P623&gt;=8.5,$P623&lt;=10),"Giỏi","")))))</f>
        <v>Kém</v>
      </c>
      <c r="S623" s="30" t="str">
        <f>IF(OR($G623=0,$H623=0,$I623=0,$J623=0),"Không đủ ĐKDT",IF(AND(O623=0,P623&gt;=4),"Không đạt",IF(O623="V", "Vắng", IF(O623="DC", "Đình chỉ thi",IF(O623="H", "Vắng có phép","")))))</f>
        <v/>
      </c>
      <c r="T623" s="31" t="str">
        <f t="array" ref="T623">IFERROR(VLOOKUP($C623&amp;$U623,CHOOSE({1,2},Data!$A$2:$A$5146&amp;Data!$B$2:$B$5146,Data!$C$2:$C$5146),2,0),"")</f>
        <v>602-A2</v>
      </c>
      <c r="U623" s="72" t="s">
        <v>3281</v>
      </c>
      <c r="V623" s="3" t="str">
        <f>IFERROR(LEFT($U623,LEN($U623)-3),"")</f>
        <v>ELE1319</v>
      </c>
      <c r="W623" s="3" t="str">
        <f>IFERROR(RIGHT($U623,2),"")</f>
        <v>08</v>
      </c>
      <c r="X623" s="53" t="str">
        <f>IF(S623="Không đủ ĐKDT","Học lại",IF(S623="Đình chỉ thi","Học lại",IF(AND(MID(F623,2,2)&lt;"12",S623="Vắng"),"Thi lại",IF(S623="Vắng có phép", "Thi lại",IF(AND((MID(F623,2,2)&lt;"12"),P623&lt;4.5),"Thi lại",IF(AND((MID(F623,2,2)&lt;"19"),P623&lt;4),"Học lại",IF(AND((MID(F623,2,2)&gt;"18"),P623&lt;4),"Thi lại",IF(AND(MID(F623,2,2)&gt;"18",O623=0),"Thi lại",IF(AND((MID(F623,2,2)&lt;"12"),O623=0),"Thi lại",IF(AND((MID(F623,2,2)&lt;"19"),(MID(F623,2,2)&gt;"11"),O623=0),"Học lại","Đạt"))))))))))</f>
        <v>Học lại</v>
      </c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</row>
    <row r="624" spans="1:39" ht="16.5" customHeight="1">
      <c r="A624" s="1">
        <v>615</v>
      </c>
      <c r="B624" s="21">
        <f>IF(LEN(C624=0),SUBTOTAL(3,$C$10:C624),"")</f>
        <v>615</v>
      </c>
      <c r="C624" s="22" t="s">
        <v>1759</v>
      </c>
      <c r="D624" s="23" t="s">
        <v>3939</v>
      </c>
      <c r="E624" s="24" t="s">
        <v>3470</v>
      </c>
      <c r="F624" s="22" t="s">
        <v>3372</v>
      </c>
      <c r="G624" s="25" t="s">
        <v>27</v>
      </c>
      <c r="H624" s="25">
        <v>9</v>
      </c>
      <c r="I624" s="25" t="s">
        <v>27</v>
      </c>
      <c r="J624" s="25">
        <v>9.5</v>
      </c>
      <c r="K624" s="32"/>
      <c r="L624" s="32"/>
      <c r="M624" s="32"/>
      <c r="N624" s="90"/>
      <c r="O624" s="51">
        <v>8</v>
      </c>
      <c r="P624" s="27">
        <f>IF(O624="H","I",IF(OR(O624="DC",O624="C",O624="V"),0,ROUND(SUMPRODUCT(G624:O624,$G$9:$O$9)/100,1)))</f>
        <v>8.4</v>
      </c>
      <c r="Q624" s="28" t="str">
        <f>IF(AND($P624&gt;=9,$P624&lt;=10),"A+","")&amp;IF(AND($P624&gt;=8.5,$P624&lt;=8.9),"A","")&amp;IF(AND($P624&gt;=8,$P624&lt;=8.4),"B+","")&amp;IF(AND($P624&gt;=7,$P624&lt;=7.9),"B","")&amp;IF(AND($P624&gt;=6.5,$P624&lt;=6.9),"C+","")&amp;IF(AND($P624&gt;=5.5,$P624&lt;=6.4),"C","")&amp;IF(AND($P624&gt;=5,$P624&lt;=5.4),"D+","")&amp;IF(AND($P624&gt;=4,$P624&lt;=4.9),"D","")&amp;IF(AND($P624&lt;4),"F","")</f>
        <v>B+</v>
      </c>
      <c r="R624" s="29" t="str">
        <f>IF($P624&lt;4,"Kém",IF(AND($P624&gt;=4,$P624&lt;=5.4),"Trung bình yếu",IF(AND($P624&gt;=5.5,$P624&lt;=6.9),"Trung bình",IF(AND($P624&gt;=7,$P624&lt;=8.4),"Khá",IF(AND($P624&gt;=8.5,$P624&lt;=10),"Giỏi","")))))</f>
        <v>Khá</v>
      </c>
      <c r="S624" s="30" t="str">
        <f>IF(OR($G624=0,$H624=0,$I624=0,$J624=0),"Không đủ ĐKDT",IF(AND(O624=0,P624&gt;=4),"Không đạt",IF(O624="V", "Vắng", IF(O624="DC", "Đình chỉ thi",IF(O624="H", "Vắng có phép","")))))</f>
        <v/>
      </c>
      <c r="T624" s="31" t="str">
        <f t="array" ref="T624">IFERROR(VLOOKUP($C624&amp;$U624,CHOOSE({1,2},Data!$A$2:$A$5146&amp;Data!$B$2:$B$5146,Data!$C$2:$C$5146),2,0),"")</f>
        <v>602-A2</v>
      </c>
      <c r="U624" s="72" t="s">
        <v>3281</v>
      </c>
      <c r="V624" s="3" t="str">
        <f>IFERROR(LEFT($U624,LEN($U624)-3),"")</f>
        <v>ELE1319</v>
      </c>
      <c r="W624" s="3" t="str">
        <f>IFERROR(RIGHT($U624,2),"")</f>
        <v>08</v>
      </c>
      <c r="X624" s="53" t="str">
        <f>IF(S624="Không đủ ĐKDT","Học lại",IF(S624="Đình chỉ thi","Học lại",IF(AND(MID(F624,2,2)&lt;"12",S624="Vắng"),"Thi lại",IF(S624="Vắng có phép", "Thi lại",IF(AND((MID(F624,2,2)&lt;"12"),P624&lt;4.5),"Thi lại",IF(AND((MID(F624,2,2)&lt;"19"),P624&lt;4),"Học lại",IF(AND((MID(F624,2,2)&gt;"18"),P624&lt;4),"Thi lại",IF(AND(MID(F624,2,2)&gt;"18",O624=0),"Thi lại",IF(AND((MID(F624,2,2)&lt;"12"),O624=0),"Thi lại",IF(AND((MID(F624,2,2)&lt;"19"),(MID(F624,2,2)&gt;"11"),O624=0),"Học lại","Đạt"))))))))))</f>
        <v>Đạt</v>
      </c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</row>
    <row r="625" spans="1:39" ht="16.5" customHeight="1">
      <c r="A625" s="1">
        <v>616</v>
      </c>
      <c r="B625" s="21">
        <f>IF(LEN(C625=0),SUBTOTAL(3,$C$10:C625),"")</f>
        <v>616</v>
      </c>
      <c r="C625" s="22" t="s">
        <v>2158</v>
      </c>
      <c r="D625" s="23" t="s">
        <v>3468</v>
      </c>
      <c r="E625" s="24" t="s">
        <v>3470</v>
      </c>
      <c r="F625" s="22" t="s">
        <v>3370</v>
      </c>
      <c r="G625" s="25" t="s">
        <v>27</v>
      </c>
      <c r="H625" s="25">
        <v>9</v>
      </c>
      <c r="I625" s="25" t="s">
        <v>27</v>
      </c>
      <c r="J625" s="25">
        <v>9</v>
      </c>
      <c r="K625" s="32"/>
      <c r="L625" s="32"/>
      <c r="M625" s="32"/>
      <c r="N625" s="90"/>
      <c r="O625" s="51">
        <v>2</v>
      </c>
      <c r="P625" s="27">
        <f>IF(O625="H","I",IF(OR(O625="DC",O625="C",O625="V"),0,ROUND(SUMPRODUCT(G625:O625,$G$9:$O$9)/100,1)))</f>
        <v>4.0999999999999996</v>
      </c>
      <c r="Q625" s="28" t="str">
        <f>IF(AND($P625&gt;=9,$P625&lt;=10),"A+","")&amp;IF(AND($P625&gt;=8.5,$P625&lt;=8.9),"A","")&amp;IF(AND($P625&gt;=8,$P625&lt;=8.4),"B+","")&amp;IF(AND($P625&gt;=7,$P625&lt;=7.9),"B","")&amp;IF(AND($P625&gt;=6.5,$P625&lt;=6.9),"C+","")&amp;IF(AND($P625&gt;=5.5,$P625&lt;=6.4),"C","")&amp;IF(AND($P625&gt;=5,$P625&lt;=5.4),"D+","")&amp;IF(AND($P625&gt;=4,$P625&lt;=4.9),"D","")&amp;IF(AND($P625&lt;4),"F","")</f>
        <v>D</v>
      </c>
      <c r="R625" s="29" t="str">
        <f>IF($P625&lt;4,"Kém",IF(AND($P625&gt;=4,$P625&lt;=5.4),"Trung bình yếu",IF(AND($P625&gt;=5.5,$P625&lt;=6.9),"Trung bình",IF(AND($P625&gt;=7,$P625&lt;=8.4),"Khá",IF(AND($P625&gt;=8.5,$P625&lt;=10),"Giỏi","")))))</f>
        <v>Trung bình yếu</v>
      </c>
      <c r="S625" s="30" t="str">
        <f>IF(OR($G625=0,$H625=0,$I625=0,$J625=0),"Không đủ ĐKDT",IF(AND(O625=0,P625&gt;=4),"Không đạt",IF(O625="V", "Vắng", IF(O625="DC", "Đình chỉ thi",IF(O625="H", "Vắng có phép","")))))</f>
        <v/>
      </c>
      <c r="T625" s="31" t="str">
        <f t="array" ref="T625">IFERROR(VLOOKUP($C625&amp;$U625,CHOOSE({1,2},Data!$A$2:$A$5146&amp;Data!$B$2:$B$5146,Data!$C$2:$C$5146),2,0),"")</f>
        <v>602-A2</v>
      </c>
      <c r="U625" s="72" t="s">
        <v>3281</v>
      </c>
      <c r="V625" s="3" t="str">
        <f>IFERROR(LEFT($U625,LEN($U625)-3),"")</f>
        <v>ELE1319</v>
      </c>
      <c r="W625" s="3" t="str">
        <f>IFERROR(RIGHT($U625,2),"")</f>
        <v>08</v>
      </c>
      <c r="X625" s="53" t="str">
        <f>IF(S625="Không đủ ĐKDT","Học lại",IF(S625="Đình chỉ thi","Học lại",IF(AND(MID(F625,2,2)&lt;"12",S625="Vắng"),"Thi lại",IF(S625="Vắng có phép", "Thi lại",IF(AND((MID(F625,2,2)&lt;"12"),P625&lt;4.5),"Thi lại",IF(AND((MID(F625,2,2)&lt;"19"),P625&lt;4),"Học lại",IF(AND((MID(F625,2,2)&gt;"18"),P625&lt;4),"Thi lại",IF(AND(MID(F625,2,2)&gt;"18",O625=0),"Thi lại",IF(AND((MID(F625,2,2)&lt;"12"),O625=0),"Thi lại",IF(AND((MID(F625,2,2)&lt;"19"),(MID(F625,2,2)&gt;"11"),O625=0),"Học lại","Đạt"))))))))))</f>
        <v>Đạt</v>
      </c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</row>
    <row r="626" spans="1:39" ht="16.5" customHeight="1">
      <c r="A626" s="1">
        <v>617</v>
      </c>
      <c r="B626" s="21">
        <f>IF(LEN(C626=0),SUBTOTAL(3,$C$10:C626),"")</f>
        <v>617</v>
      </c>
      <c r="C626" s="22" t="s">
        <v>2945</v>
      </c>
      <c r="D626" s="23" t="s">
        <v>3940</v>
      </c>
      <c r="E626" s="24" t="s">
        <v>3471</v>
      </c>
      <c r="F626" s="22" t="s">
        <v>3941</v>
      </c>
      <c r="G626" s="25" t="s">
        <v>27</v>
      </c>
      <c r="H626" s="25">
        <v>7</v>
      </c>
      <c r="I626" s="25" t="s">
        <v>27</v>
      </c>
      <c r="J626" s="25">
        <v>6.5</v>
      </c>
      <c r="K626" s="32"/>
      <c r="L626" s="32"/>
      <c r="M626" s="32"/>
      <c r="N626" s="90"/>
      <c r="O626" s="51">
        <v>1</v>
      </c>
      <c r="P626" s="27">
        <f>IF(O626="H","I",IF(OR(O626="DC",O626="C",O626="V"),0,ROUND(SUMPRODUCT(G626:O626,$G$9:$O$9)/100,1)))</f>
        <v>2.8</v>
      </c>
      <c r="Q626" s="28" t="str">
        <f>IF(AND($P626&gt;=9,$P626&lt;=10),"A+","")&amp;IF(AND($P626&gt;=8.5,$P626&lt;=8.9),"A","")&amp;IF(AND($P626&gt;=8,$P626&lt;=8.4),"B+","")&amp;IF(AND($P626&gt;=7,$P626&lt;=7.9),"B","")&amp;IF(AND($P626&gt;=6.5,$P626&lt;=6.9),"C+","")&amp;IF(AND($P626&gt;=5.5,$P626&lt;=6.4),"C","")&amp;IF(AND($P626&gt;=5,$P626&lt;=5.4),"D+","")&amp;IF(AND($P626&gt;=4,$P626&lt;=4.9),"D","")&amp;IF(AND($P626&lt;4),"F","")</f>
        <v>F</v>
      </c>
      <c r="R626" s="29" t="str">
        <f>IF($P626&lt;4,"Kém",IF(AND($P626&gt;=4,$P626&lt;=5.4),"Trung bình yếu",IF(AND($P626&gt;=5.5,$P626&lt;=6.9),"Trung bình",IF(AND($P626&gt;=7,$P626&lt;=8.4),"Khá",IF(AND($P626&gt;=8.5,$P626&lt;=10),"Giỏi","")))))</f>
        <v>Kém</v>
      </c>
      <c r="S626" s="30" t="str">
        <f>IF(OR($G626=0,$H626=0,$I626=0,$J626=0),"Không đủ ĐKDT",IF(AND(O626=0,P626&gt;=4),"Không đạt",IF(O626="V", "Vắng", IF(O626="DC", "Đình chỉ thi",IF(O626="H", "Vắng có phép","")))))</f>
        <v/>
      </c>
      <c r="T626" s="31" t="str">
        <f t="array" ref="T626">IFERROR(VLOOKUP($C626&amp;$U626,CHOOSE({1,2},Data!$A$2:$A$5146&amp;Data!$B$2:$B$5146,Data!$C$2:$C$5146),2,0),"")</f>
        <v>602-A2</v>
      </c>
      <c r="U626" s="72" t="s">
        <v>3281</v>
      </c>
      <c r="V626" s="3" t="str">
        <f>IFERROR(LEFT($U626,LEN($U626)-3),"")</f>
        <v>ELE1319</v>
      </c>
      <c r="W626" s="3" t="str">
        <f>IFERROR(RIGHT($U626,2),"")</f>
        <v>08</v>
      </c>
      <c r="X626" s="53" t="str">
        <f>IF(S626="Không đủ ĐKDT","Học lại",IF(S626="Đình chỉ thi","Học lại",IF(AND(MID(F626,2,2)&lt;"12",S626="Vắng"),"Thi lại",IF(S626="Vắng có phép", "Thi lại",IF(AND((MID(F626,2,2)&lt;"12"),P626&lt;4.5),"Thi lại",IF(AND((MID(F626,2,2)&lt;"19"),P626&lt;4),"Học lại",IF(AND((MID(F626,2,2)&gt;"18"),P626&lt;4),"Thi lại",IF(AND(MID(F626,2,2)&gt;"18",O626=0),"Thi lại",IF(AND((MID(F626,2,2)&lt;"12"),O626=0),"Thi lại",IF(AND((MID(F626,2,2)&lt;"19"),(MID(F626,2,2)&gt;"11"),O626=0),"Học lại","Đạt"))))))))))</f>
        <v>Học lại</v>
      </c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</row>
    <row r="627" spans="1:39" ht="16.5" customHeight="1">
      <c r="A627" s="1">
        <v>618</v>
      </c>
      <c r="B627" s="21">
        <f>IF(LEN(C627=0),SUBTOTAL(3,$C$10:C627),"")</f>
        <v>618</v>
      </c>
      <c r="C627" s="22" t="s">
        <v>206</v>
      </c>
      <c r="D627" s="23" t="s">
        <v>3718</v>
      </c>
      <c r="E627" s="24" t="s">
        <v>3471</v>
      </c>
      <c r="F627" s="22" t="s">
        <v>3384</v>
      </c>
      <c r="G627" s="25" t="s">
        <v>27</v>
      </c>
      <c r="H627" s="25">
        <v>8</v>
      </c>
      <c r="I627" s="25" t="s">
        <v>27</v>
      </c>
      <c r="J627" s="25">
        <v>5</v>
      </c>
      <c r="K627" s="32"/>
      <c r="L627" s="32"/>
      <c r="M627" s="32"/>
      <c r="N627" s="90"/>
      <c r="O627" s="51">
        <v>6</v>
      </c>
      <c r="P627" s="27">
        <f>IF(O627="H","I",IF(OR(O627="DC",O627="C",O627="V"),0,ROUND(SUMPRODUCT(G627:O627,$G$9:$O$9)/100,1)))</f>
        <v>6.3</v>
      </c>
      <c r="Q627" s="28" t="str">
        <f>IF(AND($P627&gt;=9,$P627&lt;=10),"A+","")&amp;IF(AND($P627&gt;=8.5,$P627&lt;=8.9),"A","")&amp;IF(AND($P627&gt;=8,$P627&lt;=8.4),"B+","")&amp;IF(AND($P627&gt;=7,$P627&lt;=7.9),"B","")&amp;IF(AND($P627&gt;=6.5,$P627&lt;=6.9),"C+","")&amp;IF(AND($P627&gt;=5.5,$P627&lt;=6.4),"C","")&amp;IF(AND($P627&gt;=5,$P627&lt;=5.4),"D+","")&amp;IF(AND($P627&gt;=4,$P627&lt;=4.9),"D","")&amp;IF(AND($P627&lt;4),"F","")</f>
        <v>C</v>
      </c>
      <c r="R627" s="29" t="str">
        <f>IF($P627&lt;4,"Kém",IF(AND($P627&gt;=4,$P627&lt;=5.4),"Trung bình yếu",IF(AND($P627&gt;=5.5,$P627&lt;=6.9),"Trung bình",IF(AND($P627&gt;=7,$P627&lt;=8.4),"Khá",IF(AND($P627&gt;=8.5,$P627&lt;=10),"Giỏi","")))))</f>
        <v>Trung bình</v>
      </c>
      <c r="S627" s="30" t="str">
        <f>IF(OR($G627=0,$H627=0,$I627=0,$J627=0),"Không đủ ĐKDT",IF(AND(O627=0,P627&gt;=4),"Không đạt",IF(O627="V", "Vắng", IF(O627="DC", "Đình chỉ thi",IF(O627="H", "Vắng có phép","")))))</f>
        <v/>
      </c>
      <c r="T627" s="31" t="str">
        <f t="array" ref="T627">IFERROR(VLOOKUP($C627&amp;$U627,CHOOSE({1,2},Data!$A$2:$A$5146&amp;Data!$B$2:$B$5146,Data!$C$2:$C$5146),2,0),"")</f>
        <v>602-A2</v>
      </c>
      <c r="U627" s="72" t="s">
        <v>3281</v>
      </c>
      <c r="V627" s="3" t="str">
        <f>IFERROR(LEFT($U627,LEN($U627)-3),"")</f>
        <v>ELE1319</v>
      </c>
      <c r="W627" s="3" t="str">
        <f>IFERROR(RIGHT($U627,2),"")</f>
        <v>08</v>
      </c>
      <c r="X627" s="53" t="str">
        <f>IF(S627="Không đủ ĐKDT","Học lại",IF(S627="Đình chỉ thi","Học lại",IF(AND(MID(F627,2,2)&lt;"12",S627="Vắng"),"Thi lại",IF(S627="Vắng có phép", "Thi lại",IF(AND((MID(F627,2,2)&lt;"12"),P627&lt;4.5),"Thi lại",IF(AND((MID(F627,2,2)&lt;"19"),P627&lt;4),"Học lại",IF(AND((MID(F627,2,2)&gt;"18"),P627&lt;4),"Thi lại",IF(AND(MID(F627,2,2)&gt;"18",O627=0),"Thi lại",IF(AND((MID(F627,2,2)&lt;"12"),O627=0),"Thi lại",IF(AND((MID(F627,2,2)&lt;"19"),(MID(F627,2,2)&gt;"11"),O627=0),"Học lại","Đạt"))))))))))</f>
        <v>Đạt</v>
      </c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</row>
    <row r="628" spans="1:39" ht="16.5" customHeight="1">
      <c r="A628" s="1">
        <v>619</v>
      </c>
      <c r="B628" s="21">
        <f>IF(LEN(C628=0),SUBTOTAL(3,$C$10:C628),"")</f>
        <v>619</v>
      </c>
      <c r="C628" s="22" t="s">
        <v>2046</v>
      </c>
      <c r="D628" s="23" t="s">
        <v>3692</v>
      </c>
      <c r="E628" s="24" t="s">
        <v>3471</v>
      </c>
      <c r="F628" s="22" t="s">
        <v>3381</v>
      </c>
      <c r="G628" s="25" t="s">
        <v>27</v>
      </c>
      <c r="H628" s="25">
        <v>9</v>
      </c>
      <c r="I628" s="25" t="s">
        <v>27</v>
      </c>
      <c r="J628" s="25">
        <v>8</v>
      </c>
      <c r="K628" s="32"/>
      <c r="L628" s="32"/>
      <c r="M628" s="32"/>
      <c r="N628" s="90"/>
      <c r="O628" s="51">
        <v>4</v>
      </c>
      <c r="P628" s="27">
        <f>IF(O628="H","I",IF(OR(O628="DC",O628="C",O628="V"),0,ROUND(SUMPRODUCT(G628:O628,$G$9:$O$9)/100,1)))</f>
        <v>5.4</v>
      </c>
      <c r="Q628" s="28" t="str">
        <f>IF(AND($P628&gt;=9,$P628&lt;=10),"A+","")&amp;IF(AND($P628&gt;=8.5,$P628&lt;=8.9),"A","")&amp;IF(AND($P628&gt;=8,$P628&lt;=8.4),"B+","")&amp;IF(AND($P628&gt;=7,$P628&lt;=7.9),"B","")&amp;IF(AND($P628&gt;=6.5,$P628&lt;=6.9),"C+","")&amp;IF(AND($P628&gt;=5.5,$P628&lt;=6.4),"C","")&amp;IF(AND($P628&gt;=5,$P628&lt;=5.4),"D+","")&amp;IF(AND($P628&gt;=4,$P628&lt;=4.9),"D","")&amp;IF(AND($P628&lt;4),"F","")</f>
        <v>D+</v>
      </c>
      <c r="R628" s="29" t="str">
        <f>IF($P628&lt;4,"Kém",IF(AND($P628&gt;=4,$P628&lt;=5.4),"Trung bình yếu",IF(AND($P628&gt;=5.5,$P628&lt;=6.9),"Trung bình",IF(AND($P628&gt;=7,$P628&lt;=8.4),"Khá",IF(AND($P628&gt;=8.5,$P628&lt;=10),"Giỏi","")))))</f>
        <v>Trung bình yếu</v>
      </c>
      <c r="S628" s="30" t="str">
        <f>IF(OR($G628=0,$H628=0,$I628=0,$J628=0),"Không đủ ĐKDT",IF(AND(O628=0,P628&gt;=4),"Không đạt",IF(O628="V", "Vắng", IF(O628="DC", "Đình chỉ thi",IF(O628="H", "Vắng có phép","")))))</f>
        <v/>
      </c>
      <c r="T628" s="31" t="str">
        <f t="array" ref="T628">IFERROR(VLOOKUP($C628&amp;$U628,CHOOSE({1,2},Data!$A$2:$A$5146&amp;Data!$B$2:$B$5146,Data!$C$2:$C$5146),2,0),"")</f>
        <v>602-A2</v>
      </c>
      <c r="U628" s="72" t="s">
        <v>3281</v>
      </c>
      <c r="V628" s="3" t="str">
        <f>IFERROR(LEFT($U628,LEN($U628)-3),"")</f>
        <v>ELE1319</v>
      </c>
      <c r="W628" s="3" t="str">
        <f>IFERROR(RIGHT($U628,2),"")</f>
        <v>08</v>
      </c>
      <c r="X628" s="53" t="str">
        <f>IF(S628="Không đủ ĐKDT","Học lại",IF(S628="Đình chỉ thi","Học lại",IF(AND(MID(F628,2,2)&lt;"12",S628="Vắng"),"Thi lại",IF(S628="Vắng có phép", "Thi lại",IF(AND((MID(F628,2,2)&lt;"12"),P628&lt;4.5),"Thi lại",IF(AND((MID(F628,2,2)&lt;"19"),P628&lt;4),"Học lại",IF(AND((MID(F628,2,2)&gt;"18"),P628&lt;4),"Thi lại",IF(AND(MID(F628,2,2)&gt;"18",O628=0),"Thi lại",IF(AND((MID(F628,2,2)&lt;"12"),O628=0),"Thi lại",IF(AND((MID(F628,2,2)&lt;"19"),(MID(F628,2,2)&gt;"11"),O628=0),"Học lại","Đạt"))))))))))</f>
        <v>Đạt</v>
      </c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</row>
    <row r="629" spans="1:39" ht="16.5" customHeight="1">
      <c r="A629" s="1">
        <v>620</v>
      </c>
      <c r="B629" s="21">
        <f>IF(LEN(C629=0),SUBTOTAL(3,$C$10:C629),"")</f>
        <v>620</v>
      </c>
      <c r="C629" s="22" t="s">
        <v>2091</v>
      </c>
      <c r="D629" s="23" t="s">
        <v>3490</v>
      </c>
      <c r="E629" s="24" t="s">
        <v>3723</v>
      </c>
      <c r="F629" s="22" t="s">
        <v>3463</v>
      </c>
      <c r="G629" s="25" t="s">
        <v>27</v>
      </c>
      <c r="H629" s="25">
        <v>4</v>
      </c>
      <c r="I629" s="25" t="s">
        <v>27</v>
      </c>
      <c r="J629" s="25">
        <v>5</v>
      </c>
      <c r="K629" s="32"/>
      <c r="L629" s="32"/>
      <c r="M629" s="32"/>
      <c r="N629" s="90"/>
      <c r="O629" s="51" t="s">
        <v>4017</v>
      </c>
      <c r="P629" s="27">
        <f>IF(O629="H","I",IF(OR(O629="DC",O629="C",O629="V"),0,ROUND(SUMPRODUCT(G629:O629,$G$9:$O$9)/100,1)))</f>
        <v>0</v>
      </c>
      <c r="Q629" s="28" t="str">
        <f>IF(AND($P629&gt;=9,$P629&lt;=10),"A+","")&amp;IF(AND($P629&gt;=8.5,$P629&lt;=8.9),"A","")&amp;IF(AND($P629&gt;=8,$P629&lt;=8.4),"B+","")&amp;IF(AND($P629&gt;=7,$P629&lt;=7.9),"B","")&amp;IF(AND($P629&gt;=6.5,$P629&lt;=6.9),"C+","")&amp;IF(AND($P629&gt;=5.5,$P629&lt;=6.4),"C","")&amp;IF(AND($P629&gt;=5,$P629&lt;=5.4),"D+","")&amp;IF(AND($P629&gt;=4,$P629&lt;=4.9),"D","")&amp;IF(AND($P629&lt;4),"F","")</f>
        <v>F</v>
      </c>
      <c r="R629" s="29" t="str">
        <f>IF($P629&lt;4,"Kém",IF(AND($P629&gt;=4,$P629&lt;=5.4),"Trung bình yếu",IF(AND($P629&gt;=5.5,$P629&lt;=6.9),"Trung bình",IF(AND($P629&gt;=7,$P629&lt;=8.4),"Khá",IF(AND($P629&gt;=8.5,$P629&lt;=10),"Giỏi","")))))</f>
        <v>Kém</v>
      </c>
      <c r="S629" s="30" t="str">
        <f>IF(OR($G629=0,$H629=0,$I629=0,$J629=0),"Không đủ ĐKDT",IF(AND(O629=0,P629&gt;=4),"Không đạt",IF(O629="V", "Vắng", IF(O629="DC", "Đình chỉ thi",IF(O629="H", "Vắng có phép","")))))</f>
        <v>Vắng</v>
      </c>
      <c r="T629" s="31" t="str">
        <f t="array" ref="T629">IFERROR(VLOOKUP($C629&amp;$U629,CHOOSE({1,2},Data!$A$2:$A$5146&amp;Data!$B$2:$B$5146,Data!$C$2:$C$5146),2,0),"")</f>
        <v>305-A2</v>
      </c>
      <c r="U629" s="72" t="s">
        <v>768</v>
      </c>
      <c r="V629" s="3" t="str">
        <f>IFERROR(LEFT($U629,LEN($U629)-3),"")</f>
        <v>ELE1319</v>
      </c>
      <c r="W629" s="3" t="str">
        <f>IFERROR(RIGHT($U629,2),"")</f>
        <v>04</v>
      </c>
      <c r="X629" s="53" t="str">
        <f>IF(S629="Không đủ ĐKDT","Học lại",IF(S629="Đình chỉ thi","Học lại",IF(AND(MID(F629,2,2)&lt;"12",S629="Vắng"),"Thi lại",IF(S629="Vắng có phép", "Thi lại",IF(AND((MID(F629,2,2)&lt;"12"),P629&lt;4.5),"Thi lại",IF(AND((MID(F629,2,2)&lt;"19"),P629&lt;4),"Học lại",IF(AND((MID(F629,2,2)&gt;"18"),P629&lt;4),"Thi lại",IF(AND(MID(F629,2,2)&gt;"18",O629=0),"Thi lại",IF(AND((MID(F629,2,2)&lt;"12"),O629=0),"Thi lại",IF(AND((MID(F629,2,2)&lt;"19"),(MID(F629,2,2)&gt;"11"),O629=0),"Học lại","Đạt"))))))))))</f>
        <v>Học lại</v>
      </c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</row>
    <row r="630" spans="1:39" ht="16.5" customHeight="1">
      <c r="A630" s="1">
        <v>621</v>
      </c>
      <c r="B630" s="21">
        <f>IF(LEN(C630=0),SUBTOTAL(3,$C$10:C630),"")</f>
        <v>621</v>
      </c>
      <c r="C630" s="22" t="s">
        <v>392</v>
      </c>
      <c r="D630" s="23" t="s">
        <v>3942</v>
      </c>
      <c r="E630" s="24" t="s">
        <v>3367</v>
      </c>
      <c r="F630" s="22" t="s">
        <v>3455</v>
      </c>
      <c r="G630" s="25" t="s">
        <v>27</v>
      </c>
      <c r="H630" s="25">
        <v>8.5</v>
      </c>
      <c r="I630" s="25" t="s">
        <v>27</v>
      </c>
      <c r="J630" s="25">
        <v>7</v>
      </c>
      <c r="K630" s="32"/>
      <c r="L630" s="32"/>
      <c r="M630" s="32"/>
      <c r="N630" s="90"/>
      <c r="O630" s="51">
        <v>6</v>
      </c>
      <c r="P630" s="27">
        <f>IF(O630="H","I",IF(OR(O630="DC",O630="C",O630="V"),0,ROUND(SUMPRODUCT(G630:O630,$G$9:$O$9)/100,1)))</f>
        <v>6.6</v>
      </c>
      <c r="Q630" s="28" t="str">
        <f>IF(AND($P630&gt;=9,$P630&lt;=10),"A+","")&amp;IF(AND($P630&gt;=8.5,$P630&lt;=8.9),"A","")&amp;IF(AND($P630&gt;=8,$P630&lt;=8.4),"B+","")&amp;IF(AND($P630&gt;=7,$P630&lt;=7.9),"B","")&amp;IF(AND($P630&gt;=6.5,$P630&lt;=6.9),"C+","")&amp;IF(AND($P630&gt;=5.5,$P630&lt;=6.4),"C","")&amp;IF(AND($P630&gt;=5,$P630&lt;=5.4),"D+","")&amp;IF(AND($P630&gt;=4,$P630&lt;=4.9),"D","")&amp;IF(AND($P630&lt;4),"F","")</f>
        <v>C+</v>
      </c>
      <c r="R630" s="29" t="str">
        <f>IF($P630&lt;4,"Kém",IF(AND($P630&gt;=4,$P630&lt;=5.4),"Trung bình yếu",IF(AND($P630&gt;=5.5,$P630&lt;=6.9),"Trung bình",IF(AND($P630&gt;=7,$P630&lt;=8.4),"Khá",IF(AND($P630&gt;=8.5,$P630&lt;=10),"Giỏi","")))))</f>
        <v>Trung bình</v>
      </c>
      <c r="S630" s="30" t="str">
        <f>IF(OR($G630=0,$H630=0,$I630=0,$J630=0),"Không đủ ĐKDT",IF(AND(O630=0,P630&gt;=4),"Không đạt",IF(O630="V", "Vắng", IF(O630="DC", "Đình chỉ thi",IF(O630="H", "Vắng có phép","")))))</f>
        <v/>
      </c>
      <c r="T630" s="31" t="str">
        <f t="array" ref="T630">IFERROR(VLOOKUP($C630&amp;$U630,CHOOSE({1,2},Data!$A$2:$A$5146&amp;Data!$B$2:$B$5146,Data!$C$2:$C$5146),2,0),"")</f>
        <v>305-A2</v>
      </c>
      <c r="U630" s="72" t="s">
        <v>768</v>
      </c>
      <c r="V630" s="3" t="str">
        <f>IFERROR(LEFT($U630,LEN($U630)-3),"")</f>
        <v>ELE1319</v>
      </c>
      <c r="W630" s="3" t="str">
        <f>IFERROR(RIGHT($U630,2),"")</f>
        <v>04</v>
      </c>
      <c r="X630" s="53" t="str">
        <f>IF(S630="Không đủ ĐKDT","Học lại",IF(S630="Đình chỉ thi","Học lại",IF(AND(MID(F630,2,2)&lt;"12",S630="Vắng"),"Thi lại",IF(S630="Vắng có phép", "Thi lại",IF(AND((MID(F630,2,2)&lt;"12"),P630&lt;4.5),"Thi lại",IF(AND((MID(F630,2,2)&lt;"19"),P630&lt;4),"Học lại",IF(AND((MID(F630,2,2)&gt;"18"),P630&lt;4),"Thi lại",IF(AND(MID(F630,2,2)&gt;"18",O630=0),"Thi lại",IF(AND((MID(F630,2,2)&lt;"12"),O630=0),"Thi lại",IF(AND((MID(F630,2,2)&lt;"19"),(MID(F630,2,2)&gt;"11"),O630=0),"Học lại","Đạt"))))))))))</f>
        <v>Đạt</v>
      </c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</row>
    <row r="631" spans="1:39" ht="16.5" customHeight="1">
      <c r="A631" s="1">
        <v>622</v>
      </c>
      <c r="B631" s="21">
        <f>IF(LEN(C631=0),SUBTOTAL(3,$C$10:C631),"")</f>
        <v>622</v>
      </c>
      <c r="C631" s="22" t="s">
        <v>488</v>
      </c>
      <c r="D631" s="23" t="s">
        <v>3943</v>
      </c>
      <c r="E631" s="24" t="s">
        <v>3367</v>
      </c>
      <c r="F631" s="22" t="s">
        <v>3719</v>
      </c>
      <c r="G631" s="25" t="s">
        <v>27</v>
      </c>
      <c r="H631" s="25">
        <v>5</v>
      </c>
      <c r="I631" s="25" t="s">
        <v>27</v>
      </c>
      <c r="J631" s="25">
        <v>4</v>
      </c>
      <c r="K631" s="32"/>
      <c r="L631" s="32"/>
      <c r="M631" s="32"/>
      <c r="N631" s="90"/>
      <c r="O631" s="51">
        <v>1.5</v>
      </c>
      <c r="P631" s="27">
        <f>IF(O631="H","I",IF(OR(O631="DC",O631="C",O631="V"),0,ROUND(SUMPRODUCT(G631:O631,$G$9:$O$9)/100,1)))</f>
        <v>2.5</v>
      </c>
      <c r="Q631" s="28" t="str">
        <f>IF(AND($P631&gt;=9,$P631&lt;=10),"A+","")&amp;IF(AND($P631&gt;=8.5,$P631&lt;=8.9),"A","")&amp;IF(AND($P631&gt;=8,$P631&lt;=8.4),"B+","")&amp;IF(AND($P631&gt;=7,$P631&lt;=7.9),"B","")&amp;IF(AND($P631&gt;=6.5,$P631&lt;=6.9),"C+","")&amp;IF(AND($P631&gt;=5.5,$P631&lt;=6.4),"C","")&amp;IF(AND($P631&gt;=5,$P631&lt;=5.4),"D+","")&amp;IF(AND($P631&gt;=4,$P631&lt;=4.9),"D","")&amp;IF(AND($P631&lt;4),"F","")</f>
        <v>F</v>
      </c>
      <c r="R631" s="29" t="str">
        <f>IF($P631&lt;4,"Kém",IF(AND($P631&gt;=4,$P631&lt;=5.4),"Trung bình yếu",IF(AND($P631&gt;=5.5,$P631&lt;=6.9),"Trung bình",IF(AND($P631&gt;=7,$P631&lt;=8.4),"Khá",IF(AND($P631&gt;=8.5,$P631&lt;=10),"Giỏi","")))))</f>
        <v>Kém</v>
      </c>
      <c r="S631" s="30" t="str">
        <f>IF(OR($G631=0,$H631=0,$I631=0,$J631=0),"Không đủ ĐKDT",IF(AND(O631=0,P631&gt;=4),"Không đạt",IF(O631="V", "Vắng", IF(O631="DC", "Đình chỉ thi",IF(O631="H", "Vắng có phép","")))))</f>
        <v/>
      </c>
      <c r="T631" s="31" t="str">
        <f t="array" ref="T631">IFERROR(VLOOKUP($C631&amp;$U631,CHOOSE({1,2},Data!$A$2:$A$5146&amp;Data!$B$2:$B$5146,Data!$C$2:$C$5146),2,0),"")</f>
        <v>305-A2</v>
      </c>
      <c r="U631" s="72" t="s">
        <v>768</v>
      </c>
      <c r="V631" s="3" t="str">
        <f>IFERROR(LEFT($U631,LEN($U631)-3),"")</f>
        <v>ELE1319</v>
      </c>
      <c r="W631" s="3" t="str">
        <f>IFERROR(RIGHT($U631,2),"")</f>
        <v>04</v>
      </c>
      <c r="X631" s="53" t="str">
        <f>IF(S631="Không đủ ĐKDT","Học lại",IF(S631="Đình chỉ thi","Học lại",IF(AND(MID(F631,2,2)&lt;"12",S631="Vắng"),"Thi lại",IF(S631="Vắng có phép", "Thi lại",IF(AND((MID(F631,2,2)&lt;"12"),P631&lt;4.5),"Thi lại",IF(AND((MID(F631,2,2)&lt;"19"),P631&lt;4),"Học lại",IF(AND((MID(F631,2,2)&gt;"18"),P631&lt;4),"Thi lại",IF(AND(MID(F631,2,2)&gt;"18",O631=0),"Thi lại",IF(AND((MID(F631,2,2)&lt;"12"),O631=0),"Thi lại",IF(AND((MID(F631,2,2)&lt;"19"),(MID(F631,2,2)&gt;"11"),O631=0),"Học lại","Đạt"))))))))))</f>
        <v>Học lại</v>
      </c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</row>
    <row r="632" spans="1:39" ht="16.5" customHeight="1">
      <c r="A632" s="1">
        <v>623</v>
      </c>
      <c r="B632" s="21">
        <f>IF(LEN(C632=0),SUBTOTAL(3,$C$10:C632),"")</f>
        <v>623</v>
      </c>
      <c r="C632" s="22" t="s">
        <v>2672</v>
      </c>
      <c r="D632" s="23" t="s">
        <v>3609</v>
      </c>
      <c r="E632" s="24" t="s">
        <v>3367</v>
      </c>
      <c r="F632" s="22" t="s">
        <v>3384</v>
      </c>
      <c r="G632" s="25" t="s">
        <v>27</v>
      </c>
      <c r="H632" s="25">
        <v>8.5</v>
      </c>
      <c r="I632" s="25" t="s">
        <v>27</v>
      </c>
      <c r="J632" s="25">
        <v>9</v>
      </c>
      <c r="K632" s="32"/>
      <c r="L632" s="32"/>
      <c r="M632" s="32"/>
      <c r="N632" s="90"/>
      <c r="O632" s="51">
        <v>5.5</v>
      </c>
      <c r="P632" s="27">
        <f>IF(O632="H","I",IF(OR(O632="DC",O632="C",O632="V"),0,ROUND(SUMPRODUCT(G632:O632,$G$9:$O$9)/100,1)))</f>
        <v>6.5</v>
      </c>
      <c r="Q632" s="28" t="str">
        <f>IF(AND($P632&gt;=9,$P632&lt;=10),"A+","")&amp;IF(AND($P632&gt;=8.5,$P632&lt;=8.9),"A","")&amp;IF(AND($P632&gt;=8,$P632&lt;=8.4),"B+","")&amp;IF(AND($P632&gt;=7,$P632&lt;=7.9),"B","")&amp;IF(AND($P632&gt;=6.5,$P632&lt;=6.9),"C+","")&amp;IF(AND($P632&gt;=5.5,$P632&lt;=6.4),"C","")&amp;IF(AND($P632&gt;=5,$P632&lt;=5.4),"D+","")&amp;IF(AND($P632&gt;=4,$P632&lt;=4.9),"D","")&amp;IF(AND($P632&lt;4),"F","")</f>
        <v>C+</v>
      </c>
      <c r="R632" s="29" t="str">
        <f>IF($P632&lt;4,"Kém",IF(AND($P632&gt;=4,$P632&lt;=5.4),"Trung bình yếu",IF(AND($P632&gt;=5.5,$P632&lt;=6.9),"Trung bình",IF(AND($P632&gt;=7,$P632&lt;=8.4),"Khá",IF(AND($P632&gt;=8.5,$P632&lt;=10),"Giỏi","")))))</f>
        <v>Trung bình</v>
      </c>
      <c r="S632" s="30" t="str">
        <f>IF(OR($G632=0,$H632=0,$I632=0,$J632=0),"Không đủ ĐKDT",IF(AND(O632=0,P632&gt;=4),"Không đạt",IF(O632="V", "Vắng", IF(O632="DC", "Đình chỉ thi",IF(O632="H", "Vắng có phép","")))))</f>
        <v/>
      </c>
      <c r="T632" s="31" t="str">
        <f t="array" ref="T632">IFERROR(VLOOKUP($C632&amp;$U632,CHOOSE({1,2},Data!$A$2:$A$5146&amp;Data!$B$2:$B$5146,Data!$C$2:$C$5146),2,0),"")</f>
        <v>305-A2</v>
      </c>
      <c r="U632" s="72" t="s">
        <v>768</v>
      </c>
      <c r="V632" s="3" t="str">
        <f>IFERROR(LEFT($U632,LEN($U632)-3),"")</f>
        <v>ELE1319</v>
      </c>
      <c r="W632" s="3" t="str">
        <f>IFERROR(RIGHT($U632,2),"")</f>
        <v>04</v>
      </c>
      <c r="X632" s="53" t="str">
        <f>IF(S632="Không đủ ĐKDT","Học lại",IF(S632="Đình chỉ thi","Học lại",IF(AND(MID(F632,2,2)&lt;"12",S632="Vắng"),"Thi lại",IF(S632="Vắng có phép", "Thi lại",IF(AND((MID(F632,2,2)&lt;"12"),P632&lt;4.5),"Thi lại",IF(AND((MID(F632,2,2)&lt;"19"),P632&lt;4),"Học lại",IF(AND((MID(F632,2,2)&gt;"18"),P632&lt;4),"Thi lại",IF(AND(MID(F632,2,2)&gt;"18",O632=0),"Thi lại",IF(AND((MID(F632,2,2)&lt;"12"),O632=0),"Thi lại",IF(AND((MID(F632,2,2)&lt;"19"),(MID(F632,2,2)&gt;"11"),O632=0),"Học lại","Đạt"))))))))))</f>
        <v>Đạt</v>
      </c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</row>
    <row r="633" spans="1:39" ht="16.5" customHeight="1">
      <c r="A633" s="1">
        <v>624</v>
      </c>
      <c r="B633" s="21">
        <f>IF(LEN(C633=0),SUBTOTAL(3,$C$10:C633),"")</f>
        <v>624</v>
      </c>
      <c r="C633" s="22" t="s">
        <v>2969</v>
      </c>
      <c r="D633" s="23" t="s">
        <v>3441</v>
      </c>
      <c r="E633" s="24" t="s">
        <v>3367</v>
      </c>
      <c r="F633" s="22" t="s">
        <v>3391</v>
      </c>
      <c r="G633" s="25" t="s">
        <v>27</v>
      </c>
      <c r="H633" s="25">
        <v>8</v>
      </c>
      <c r="I633" s="25" t="s">
        <v>27</v>
      </c>
      <c r="J633" s="25">
        <v>7</v>
      </c>
      <c r="K633" s="32"/>
      <c r="L633" s="32"/>
      <c r="M633" s="32"/>
      <c r="N633" s="90"/>
      <c r="O633" s="51">
        <v>3.5</v>
      </c>
      <c r="P633" s="27">
        <f>IF(O633="H","I",IF(OR(O633="DC",O633="C",O633="V"),0,ROUND(SUMPRODUCT(G633:O633,$G$9:$O$9)/100,1)))</f>
        <v>4.8</v>
      </c>
      <c r="Q633" s="28" t="str">
        <f>IF(AND($P633&gt;=9,$P633&lt;=10),"A+","")&amp;IF(AND($P633&gt;=8.5,$P633&lt;=8.9),"A","")&amp;IF(AND($P633&gt;=8,$P633&lt;=8.4),"B+","")&amp;IF(AND($P633&gt;=7,$P633&lt;=7.9),"B","")&amp;IF(AND($P633&gt;=6.5,$P633&lt;=6.9),"C+","")&amp;IF(AND($P633&gt;=5.5,$P633&lt;=6.4),"C","")&amp;IF(AND($P633&gt;=5,$P633&lt;=5.4),"D+","")&amp;IF(AND($P633&gt;=4,$P633&lt;=4.9),"D","")&amp;IF(AND($P633&lt;4),"F","")</f>
        <v>D</v>
      </c>
      <c r="R633" s="29" t="str">
        <f>IF($P633&lt;4,"Kém",IF(AND($P633&gt;=4,$P633&lt;=5.4),"Trung bình yếu",IF(AND($P633&gt;=5.5,$P633&lt;=6.9),"Trung bình",IF(AND($P633&gt;=7,$P633&lt;=8.4),"Khá",IF(AND($P633&gt;=8.5,$P633&lt;=10),"Giỏi","")))))</f>
        <v>Trung bình yếu</v>
      </c>
      <c r="S633" s="30" t="str">
        <f>IF(OR($G633=0,$H633=0,$I633=0,$J633=0),"Không đủ ĐKDT",IF(AND(O633=0,P633&gt;=4),"Không đạt",IF(O633="V", "Vắng", IF(O633="DC", "Đình chỉ thi",IF(O633="H", "Vắng có phép","")))))</f>
        <v/>
      </c>
      <c r="T633" s="31" t="str">
        <f t="array" ref="T633">IFERROR(VLOOKUP($C633&amp;$U633,CHOOSE({1,2},Data!$A$2:$A$5146&amp;Data!$B$2:$B$5146,Data!$C$2:$C$5146),2,0),"")</f>
        <v>305-A2</v>
      </c>
      <c r="U633" s="72" t="s">
        <v>768</v>
      </c>
      <c r="V633" s="3" t="str">
        <f>IFERROR(LEFT($U633,LEN($U633)-3),"")</f>
        <v>ELE1319</v>
      </c>
      <c r="W633" s="3" t="str">
        <f>IFERROR(RIGHT($U633,2),"")</f>
        <v>04</v>
      </c>
      <c r="X633" s="53" t="str">
        <f>IF(S633="Không đủ ĐKDT","Học lại",IF(S633="Đình chỉ thi","Học lại",IF(AND(MID(F633,2,2)&lt;"12",S633="Vắng"),"Thi lại",IF(S633="Vắng có phép", "Thi lại",IF(AND((MID(F633,2,2)&lt;"12"),P633&lt;4.5),"Thi lại",IF(AND((MID(F633,2,2)&lt;"19"),P633&lt;4),"Học lại",IF(AND((MID(F633,2,2)&gt;"18"),P633&lt;4),"Thi lại",IF(AND(MID(F633,2,2)&gt;"18",O633=0),"Thi lại",IF(AND((MID(F633,2,2)&lt;"12"),O633=0),"Thi lại",IF(AND((MID(F633,2,2)&lt;"19"),(MID(F633,2,2)&gt;"11"),O633=0),"Học lại","Đạt"))))))))))</f>
        <v>Đạt</v>
      </c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</row>
    <row r="634" spans="1:39" ht="16.5" customHeight="1">
      <c r="A634" s="1">
        <v>625</v>
      </c>
      <c r="B634" s="21">
        <f>IF(LEN(C634=0),SUBTOTAL(3,$C$10:C634),"")</f>
        <v>625</v>
      </c>
      <c r="C634" s="22" t="s">
        <v>2333</v>
      </c>
      <c r="D634" s="23" t="s">
        <v>3503</v>
      </c>
      <c r="E634" s="24" t="s">
        <v>3367</v>
      </c>
      <c r="F634" s="22" t="s">
        <v>3381</v>
      </c>
      <c r="G634" s="25" t="s">
        <v>27</v>
      </c>
      <c r="H634" s="25">
        <v>8.5</v>
      </c>
      <c r="I634" s="25" t="s">
        <v>27</v>
      </c>
      <c r="J634" s="25">
        <v>8</v>
      </c>
      <c r="K634" s="32"/>
      <c r="L634" s="32"/>
      <c r="M634" s="32"/>
      <c r="N634" s="90"/>
      <c r="O634" s="51">
        <v>9.5</v>
      </c>
      <c r="P634" s="27">
        <f>IF(O634="H","I",IF(OR(O634="DC",O634="C",O634="V"),0,ROUND(SUMPRODUCT(G634:O634,$G$9:$O$9)/100,1)))</f>
        <v>9.1999999999999993</v>
      </c>
      <c r="Q634" s="28" t="str">
        <f>IF(AND($P634&gt;=9,$P634&lt;=10),"A+","")&amp;IF(AND($P634&gt;=8.5,$P634&lt;=8.9),"A","")&amp;IF(AND($P634&gt;=8,$P634&lt;=8.4),"B+","")&amp;IF(AND($P634&gt;=7,$P634&lt;=7.9),"B","")&amp;IF(AND($P634&gt;=6.5,$P634&lt;=6.9),"C+","")&amp;IF(AND($P634&gt;=5.5,$P634&lt;=6.4),"C","")&amp;IF(AND($P634&gt;=5,$P634&lt;=5.4),"D+","")&amp;IF(AND($P634&gt;=4,$P634&lt;=4.9),"D","")&amp;IF(AND($P634&lt;4),"F","")</f>
        <v>A+</v>
      </c>
      <c r="R634" s="29" t="str">
        <f>IF($P634&lt;4,"Kém",IF(AND($P634&gt;=4,$P634&lt;=5.4),"Trung bình yếu",IF(AND($P634&gt;=5.5,$P634&lt;=6.9),"Trung bình",IF(AND($P634&gt;=7,$P634&lt;=8.4),"Khá",IF(AND($P634&gt;=8.5,$P634&lt;=10),"Giỏi","")))))</f>
        <v>Giỏi</v>
      </c>
      <c r="S634" s="30" t="str">
        <f>IF(OR($G634=0,$H634=0,$I634=0,$J634=0),"Không đủ ĐKDT",IF(AND(O634=0,P634&gt;=4),"Không đạt",IF(O634="V", "Vắng", IF(O634="DC", "Đình chỉ thi",IF(O634="H", "Vắng có phép","")))))</f>
        <v/>
      </c>
      <c r="T634" s="31" t="str">
        <f t="array" ref="T634">IFERROR(VLOOKUP($C634&amp;$U634,CHOOSE({1,2},Data!$A$2:$A$5146&amp;Data!$B$2:$B$5146,Data!$C$2:$C$5146),2,0),"")</f>
        <v>305-A2</v>
      </c>
      <c r="U634" s="72" t="s">
        <v>768</v>
      </c>
      <c r="V634" s="3" t="str">
        <f>IFERROR(LEFT($U634,LEN($U634)-3),"")</f>
        <v>ELE1319</v>
      </c>
      <c r="W634" s="3" t="str">
        <f>IFERROR(RIGHT($U634,2),"")</f>
        <v>04</v>
      </c>
      <c r="X634" s="53" t="str">
        <f>IF(S634="Không đủ ĐKDT","Học lại",IF(S634="Đình chỉ thi","Học lại",IF(AND(MID(F634,2,2)&lt;"12",S634="Vắng"),"Thi lại",IF(S634="Vắng có phép", "Thi lại",IF(AND((MID(F634,2,2)&lt;"12"),P634&lt;4.5),"Thi lại",IF(AND((MID(F634,2,2)&lt;"19"),P634&lt;4),"Học lại",IF(AND((MID(F634,2,2)&gt;"18"),P634&lt;4),"Thi lại",IF(AND(MID(F634,2,2)&gt;"18",O634=0),"Thi lại",IF(AND((MID(F634,2,2)&lt;"12"),O634=0),"Thi lại",IF(AND((MID(F634,2,2)&lt;"19"),(MID(F634,2,2)&gt;"11"),O634=0),"Học lại","Đạt"))))))))))</f>
        <v>Đạt</v>
      </c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</row>
    <row r="635" spans="1:39" ht="16.5" customHeight="1">
      <c r="A635" s="1">
        <v>626</v>
      </c>
      <c r="B635" s="21">
        <f>IF(LEN(C635=0),SUBTOTAL(3,$C$10:C635),"")</f>
        <v>626</v>
      </c>
      <c r="C635" s="22" t="s">
        <v>420</v>
      </c>
      <c r="D635" s="23" t="s">
        <v>3399</v>
      </c>
      <c r="E635" s="24" t="s">
        <v>3378</v>
      </c>
      <c r="F635" s="22" t="s">
        <v>3455</v>
      </c>
      <c r="G635" s="25" t="s">
        <v>27</v>
      </c>
      <c r="H635" s="25">
        <v>8</v>
      </c>
      <c r="I635" s="25" t="s">
        <v>27</v>
      </c>
      <c r="J635" s="25">
        <v>7</v>
      </c>
      <c r="K635" s="32"/>
      <c r="L635" s="32"/>
      <c r="M635" s="32"/>
      <c r="N635" s="90"/>
      <c r="O635" s="51">
        <v>5</v>
      </c>
      <c r="P635" s="27">
        <f>IF(O635="H","I",IF(OR(O635="DC",O635="C",O635="V"),0,ROUND(SUMPRODUCT(G635:O635,$G$9:$O$9)/100,1)))</f>
        <v>5.8</v>
      </c>
      <c r="Q635" s="28" t="str">
        <f>IF(AND($P635&gt;=9,$P635&lt;=10),"A+","")&amp;IF(AND($P635&gt;=8.5,$P635&lt;=8.9),"A","")&amp;IF(AND($P635&gt;=8,$P635&lt;=8.4),"B+","")&amp;IF(AND($P635&gt;=7,$P635&lt;=7.9),"B","")&amp;IF(AND($P635&gt;=6.5,$P635&lt;=6.9),"C+","")&amp;IF(AND($P635&gt;=5.5,$P635&lt;=6.4),"C","")&amp;IF(AND($P635&gt;=5,$P635&lt;=5.4),"D+","")&amp;IF(AND($P635&gt;=4,$P635&lt;=4.9),"D","")&amp;IF(AND($P635&lt;4),"F","")</f>
        <v>C</v>
      </c>
      <c r="R635" s="29" t="str">
        <f>IF($P635&lt;4,"Kém",IF(AND($P635&gt;=4,$P635&lt;=5.4),"Trung bình yếu",IF(AND($P635&gt;=5.5,$P635&lt;=6.9),"Trung bình",IF(AND($P635&gt;=7,$P635&lt;=8.4),"Khá",IF(AND($P635&gt;=8.5,$P635&lt;=10),"Giỏi","")))))</f>
        <v>Trung bình</v>
      </c>
      <c r="S635" s="30" t="str">
        <f>IF(OR($G635=0,$H635=0,$I635=0,$J635=0),"Không đủ ĐKDT",IF(AND(O635=0,P635&gt;=4),"Không đạt",IF(O635="V", "Vắng", IF(O635="DC", "Đình chỉ thi",IF(O635="H", "Vắng có phép","")))))</f>
        <v/>
      </c>
      <c r="T635" s="31" t="str">
        <f t="array" ref="T635">IFERROR(VLOOKUP($C635&amp;$U635,CHOOSE({1,2},Data!$A$2:$A$5146&amp;Data!$B$2:$B$5146,Data!$C$2:$C$5146),2,0),"")</f>
        <v>305-A2</v>
      </c>
      <c r="U635" s="72" t="s">
        <v>768</v>
      </c>
      <c r="V635" s="3" t="str">
        <f>IFERROR(LEFT($U635,LEN($U635)-3),"")</f>
        <v>ELE1319</v>
      </c>
      <c r="W635" s="3" t="str">
        <f>IFERROR(RIGHT($U635,2),"")</f>
        <v>04</v>
      </c>
      <c r="X635" s="53" t="str">
        <f>IF(S635="Không đủ ĐKDT","Học lại",IF(S635="Đình chỉ thi","Học lại",IF(AND(MID(F635,2,2)&lt;"12",S635="Vắng"),"Thi lại",IF(S635="Vắng có phép", "Thi lại",IF(AND((MID(F635,2,2)&lt;"12"),P635&lt;4.5),"Thi lại",IF(AND((MID(F635,2,2)&lt;"19"),P635&lt;4),"Học lại",IF(AND((MID(F635,2,2)&gt;"18"),P635&lt;4),"Thi lại",IF(AND(MID(F635,2,2)&gt;"18",O635=0),"Thi lại",IF(AND((MID(F635,2,2)&lt;"12"),O635=0),"Thi lại",IF(AND((MID(F635,2,2)&lt;"19"),(MID(F635,2,2)&gt;"11"),O635=0),"Học lại","Đạt"))))))))))</f>
        <v>Đạt</v>
      </c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</row>
    <row r="636" spans="1:39" ht="16.5" customHeight="1">
      <c r="A636" s="1">
        <v>627</v>
      </c>
      <c r="B636" s="21">
        <f>IF(LEN(C636=0),SUBTOTAL(3,$C$10:C636),"")</f>
        <v>627</v>
      </c>
      <c r="C636" s="22" t="s">
        <v>2132</v>
      </c>
      <c r="D636" s="23" t="s">
        <v>3500</v>
      </c>
      <c r="E636" s="24" t="s">
        <v>3944</v>
      </c>
      <c r="F636" s="22" t="s">
        <v>3398</v>
      </c>
      <c r="G636" s="25" t="s">
        <v>27</v>
      </c>
      <c r="H636" s="25">
        <v>5</v>
      </c>
      <c r="I636" s="25" t="s">
        <v>27</v>
      </c>
      <c r="J636" s="25">
        <v>8</v>
      </c>
      <c r="K636" s="32"/>
      <c r="L636" s="32"/>
      <c r="M636" s="32"/>
      <c r="N636" s="90"/>
      <c r="O636" s="51">
        <v>5</v>
      </c>
      <c r="P636" s="27">
        <f>IF(O636="H","I",IF(OR(O636="DC",O636="C",O636="V"),0,ROUND(SUMPRODUCT(G636:O636,$G$9:$O$9)/100,1)))</f>
        <v>5.3</v>
      </c>
      <c r="Q636" s="28" t="str">
        <f>IF(AND($P636&gt;=9,$P636&lt;=10),"A+","")&amp;IF(AND($P636&gt;=8.5,$P636&lt;=8.9),"A","")&amp;IF(AND($P636&gt;=8,$P636&lt;=8.4),"B+","")&amp;IF(AND($P636&gt;=7,$P636&lt;=7.9),"B","")&amp;IF(AND($P636&gt;=6.5,$P636&lt;=6.9),"C+","")&amp;IF(AND($P636&gt;=5.5,$P636&lt;=6.4),"C","")&amp;IF(AND($P636&gt;=5,$P636&lt;=5.4),"D+","")&amp;IF(AND($P636&gt;=4,$P636&lt;=4.9),"D","")&amp;IF(AND($P636&lt;4),"F","")</f>
        <v>D+</v>
      </c>
      <c r="R636" s="29" t="str">
        <f>IF($P636&lt;4,"Kém",IF(AND($P636&gt;=4,$P636&lt;=5.4),"Trung bình yếu",IF(AND($P636&gt;=5.5,$P636&lt;=6.9),"Trung bình",IF(AND($P636&gt;=7,$P636&lt;=8.4),"Khá",IF(AND($P636&gt;=8.5,$P636&lt;=10),"Giỏi","")))))</f>
        <v>Trung bình yếu</v>
      </c>
      <c r="S636" s="30" t="str">
        <f>IF(OR($G636=0,$H636=0,$I636=0,$J636=0),"Không đủ ĐKDT",IF(AND(O636=0,P636&gt;=4),"Không đạt",IF(O636="V", "Vắng", IF(O636="DC", "Đình chỉ thi",IF(O636="H", "Vắng có phép","")))))</f>
        <v/>
      </c>
      <c r="T636" s="31" t="str">
        <f t="array" ref="T636">IFERROR(VLOOKUP($C636&amp;$U636,CHOOSE({1,2},Data!$A$2:$A$5146&amp;Data!$B$2:$B$5146,Data!$C$2:$C$5146),2,0),"")</f>
        <v>305-A2</v>
      </c>
      <c r="U636" s="72" t="s">
        <v>768</v>
      </c>
      <c r="V636" s="3" t="str">
        <f>IFERROR(LEFT($U636,LEN($U636)-3),"")</f>
        <v>ELE1319</v>
      </c>
      <c r="W636" s="3" t="str">
        <f>IFERROR(RIGHT($U636,2),"")</f>
        <v>04</v>
      </c>
      <c r="X636" s="53" t="str">
        <f>IF(S636="Không đủ ĐKDT","Học lại",IF(S636="Đình chỉ thi","Học lại",IF(AND(MID(F636,2,2)&lt;"12",S636="Vắng"),"Thi lại",IF(S636="Vắng có phép", "Thi lại",IF(AND((MID(F636,2,2)&lt;"12"),P636&lt;4.5),"Thi lại",IF(AND((MID(F636,2,2)&lt;"19"),P636&lt;4),"Học lại",IF(AND((MID(F636,2,2)&gt;"18"),P636&lt;4),"Thi lại",IF(AND(MID(F636,2,2)&gt;"18",O636=0),"Thi lại",IF(AND((MID(F636,2,2)&lt;"12"),O636=0),"Thi lại",IF(AND((MID(F636,2,2)&lt;"19"),(MID(F636,2,2)&gt;"11"),O636=0),"Học lại","Đạt"))))))))))</f>
        <v>Đạt</v>
      </c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</row>
    <row r="637" spans="1:39" ht="16.5" customHeight="1">
      <c r="A637" s="1">
        <v>628</v>
      </c>
      <c r="B637" s="21">
        <f>IF(LEN(C637=0),SUBTOTAL(3,$C$10:C637),"")</f>
        <v>628</v>
      </c>
      <c r="C637" s="22" t="s">
        <v>2114</v>
      </c>
      <c r="D637" s="23" t="s">
        <v>3498</v>
      </c>
      <c r="E637" s="24" t="s">
        <v>3945</v>
      </c>
      <c r="F637" s="22" t="s">
        <v>3455</v>
      </c>
      <c r="G637" s="25" t="s">
        <v>27</v>
      </c>
      <c r="H637" s="25">
        <v>9.5</v>
      </c>
      <c r="I637" s="25" t="s">
        <v>27</v>
      </c>
      <c r="J637" s="25">
        <v>9.5</v>
      </c>
      <c r="K637" s="32"/>
      <c r="L637" s="32"/>
      <c r="M637" s="32"/>
      <c r="N637" s="90"/>
      <c r="O637" s="51">
        <v>4</v>
      </c>
      <c r="P637" s="27">
        <f>IF(O637="H","I",IF(OR(O637="DC",O637="C",O637="V"),0,ROUND(SUMPRODUCT(G637:O637,$G$9:$O$9)/100,1)))</f>
        <v>5.7</v>
      </c>
      <c r="Q637" s="28" t="str">
        <f>IF(AND($P637&gt;=9,$P637&lt;=10),"A+","")&amp;IF(AND($P637&gt;=8.5,$P637&lt;=8.9),"A","")&amp;IF(AND($P637&gt;=8,$P637&lt;=8.4),"B+","")&amp;IF(AND($P637&gt;=7,$P637&lt;=7.9),"B","")&amp;IF(AND($P637&gt;=6.5,$P637&lt;=6.9),"C+","")&amp;IF(AND($P637&gt;=5.5,$P637&lt;=6.4),"C","")&amp;IF(AND($P637&gt;=5,$P637&lt;=5.4),"D+","")&amp;IF(AND($P637&gt;=4,$P637&lt;=4.9),"D","")&amp;IF(AND($P637&lt;4),"F","")</f>
        <v>C</v>
      </c>
      <c r="R637" s="29" t="str">
        <f>IF($P637&lt;4,"Kém",IF(AND($P637&gt;=4,$P637&lt;=5.4),"Trung bình yếu",IF(AND($P637&gt;=5.5,$P637&lt;=6.9),"Trung bình",IF(AND($P637&gt;=7,$P637&lt;=8.4),"Khá",IF(AND($P637&gt;=8.5,$P637&lt;=10),"Giỏi","")))))</f>
        <v>Trung bình</v>
      </c>
      <c r="S637" s="30" t="str">
        <f>IF(OR($G637=0,$H637=0,$I637=0,$J637=0),"Không đủ ĐKDT",IF(AND(O637=0,P637&gt;=4),"Không đạt",IF(O637="V", "Vắng", IF(O637="DC", "Đình chỉ thi",IF(O637="H", "Vắng có phép","")))))</f>
        <v/>
      </c>
      <c r="T637" s="31" t="str">
        <f t="array" ref="T637">IFERROR(VLOOKUP($C637&amp;$U637,CHOOSE({1,2},Data!$A$2:$A$5146&amp;Data!$B$2:$B$5146,Data!$C$2:$C$5146),2,0),"")</f>
        <v>305-A2</v>
      </c>
      <c r="U637" s="72" t="s">
        <v>768</v>
      </c>
      <c r="V637" s="3" t="str">
        <f>IFERROR(LEFT($U637,LEN($U637)-3),"")</f>
        <v>ELE1319</v>
      </c>
      <c r="W637" s="3" t="str">
        <f>IFERROR(RIGHT($U637,2),"")</f>
        <v>04</v>
      </c>
      <c r="X637" s="53" t="str">
        <f>IF(S637="Không đủ ĐKDT","Học lại",IF(S637="Đình chỉ thi","Học lại",IF(AND(MID(F637,2,2)&lt;"12",S637="Vắng"),"Thi lại",IF(S637="Vắng có phép", "Thi lại",IF(AND((MID(F637,2,2)&lt;"12"),P637&lt;4.5),"Thi lại",IF(AND((MID(F637,2,2)&lt;"19"),P637&lt;4),"Học lại",IF(AND((MID(F637,2,2)&gt;"18"),P637&lt;4),"Thi lại",IF(AND(MID(F637,2,2)&gt;"18",O637=0),"Thi lại",IF(AND((MID(F637,2,2)&lt;"12"),O637=0),"Thi lại",IF(AND((MID(F637,2,2)&lt;"19"),(MID(F637,2,2)&gt;"11"),O637=0),"Học lại","Đạt"))))))))))</f>
        <v>Đạt</v>
      </c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</row>
    <row r="638" spans="1:39" ht="16.5" customHeight="1">
      <c r="A638" s="1">
        <v>629</v>
      </c>
      <c r="B638" s="21">
        <f>IF(LEN(C638=0),SUBTOTAL(3,$C$10:C638),"")</f>
        <v>629</v>
      </c>
      <c r="C638" s="22" t="s">
        <v>2755</v>
      </c>
      <c r="D638" s="23" t="s">
        <v>3509</v>
      </c>
      <c r="E638" s="24" t="s">
        <v>3653</v>
      </c>
      <c r="F638" s="22" t="s">
        <v>3384</v>
      </c>
      <c r="G638" s="25" t="s">
        <v>27</v>
      </c>
      <c r="H638" s="25">
        <v>8.5</v>
      </c>
      <c r="I638" s="25" t="s">
        <v>27</v>
      </c>
      <c r="J638" s="25">
        <v>7.5</v>
      </c>
      <c r="K638" s="32"/>
      <c r="L638" s="32"/>
      <c r="M638" s="32"/>
      <c r="N638" s="90"/>
      <c r="O638" s="51">
        <v>3</v>
      </c>
      <c r="P638" s="27">
        <f>IF(O638="H","I",IF(OR(O638="DC",O638="C",O638="V"),0,ROUND(SUMPRODUCT(G638:O638,$G$9:$O$9)/100,1)))</f>
        <v>4.5999999999999996</v>
      </c>
      <c r="Q638" s="28" t="str">
        <f>IF(AND($P638&gt;=9,$P638&lt;=10),"A+","")&amp;IF(AND($P638&gt;=8.5,$P638&lt;=8.9),"A","")&amp;IF(AND($P638&gt;=8,$P638&lt;=8.4),"B+","")&amp;IF(AND($P638&gt;=7,$P638&lt;=7.9),"B","")&amp;IF(AND($P638&gt;=6.5,$P638&lt;=6.9),"C+","")&amp;IF(AND($P638&gt;=5.5,$P638&lt;=6.4),"C","")&amp;IF(AND($P638&gt;=5,$P638&lt;=5.4),"D+","")&amp;IF(AND($P638&gt;=4,$P638&lt;=4.9),"D","")&amp;IF(AND($P638&lt;4),"F","")</f>
        <v>D</v>
      </c>
      <c r="R638" s="29" t="str">
        <f>IF($P638&lt;4,"Kém",IF(AND($P638&gt;=4,$P638&lt;=5.4),"Trung bình yếu",IF(AND($P638&gt;=5.5,$P638&lt;=6.9),"Trung bình",IF(AND($P638&gt;=7,$P638&lt;=8.4),"Khá",IF(AND($P638&gt;=8.5,$P638&lt;=10),"Giỏi","")))))</f>
        <v>Trung bình yếu</v>
      </c>
      <c r="S638" s="30" t="str">
        <f>IF(OR($G638=0,$H638=0,$I638=0,$J638=0),"Không đủ ĐKDT",IF(AND(O638=0,P638&gt;=4),"Không đạt",IF(O638="V", "Vắng", IF(O638="DC", "Đình chỉ thi",IF(O638="H", "Vắng có phép","")))))</f>
        <v/>
      </c>
      <c r="T638" s="31" t="str">
        <f t="array" ref="T638">IFERROR(VLOOKUP($C638&amp;$U638,CHOOSE({1,2},Data!$A$2:$A$5146&amp;Data!$B$2:$B$5146,Data!$C$2:$C$5146),2,0),"")</f>
        <v>305-A2</v>
      </c>
      <c r="U638" s="72" t="s">
        <v>768</v>
      </c>
      <c r="V638" s="3" t="str">
        <f>IFERROR(LEFT($U638,LEN($U638)-3),"")</f>
        <v>ELE1319</v>
      </c>
      <c r="W638" s="3" t="str">
        <f>IFERROR(RIGHT($U638,2),"")</f>
        <v>04</v>
      </c>
      <c r="X638" s="53" t="str">
        <f>IF(S638="Không đủ ĐKDT","Học lại",IF(S638="Đình chỉ thi","Học lại",IF(AND(MID(F638,2,2)&lt;"12",S638="Vắng"),"Thi lại",IF(S638="Vắng có phép", "Thi lại",IF(AND((MID(F638,2,2)&lt;"12"),P638&lt;4.5),"Thi lại",IF(AND((MID(F638,2,2)&lt;"19"),P638&lt;4),"Học lại",IF(AND((MID(F638,2,2)&gt;"18"),P638&lt;4),"Thi lại",IF(AND(MID(F638,2,2)&gt;"18",O638=0),"Thi lại",IF(AND((MID(F638,2,2)&lt;"12"),O638=0),"Thi lại",IF(AND((MID(F638,2,2)&lt;"19"),(MID(F638,2,2)&gt;"11"),O638=0),"Học lại","Đạt"))))))))))</f>
        <v>Đạt</v>
      </c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</row>
    <row r="639" spans="1:39" ht="16.5" customHeight="1">
      <c r="A639" s="1">
        <v>630</v>
      </c>
      <c r="B639" s="21">
        <f>IF(LEN(C639=0),SUBTOTAL(3,$C$10:C639),"")</f>
        <v>630</v>
      </c>
      <c r="C639" s="22" t="s">
        <v>2262</v>
      </c>
      <c r="D639" s="23" t="s">
        <v>3371</v>
      </c>
      <c r="E639" s="24" t="s">
        <v>3388</v>
      </c>
      <c r="F639" s="22" t="s">
        <v>3391</v>
      </c>
      <c r="G639" s="25" t="s">
        <v>27</v>
      </c>
      <c r="H639" s="25">
        <v>8</v>
      </c>
      <c r="I639" s="25" t="s">
        <v>27</v>
      </c>
      <c r="J639" s="25">
        <v>8</v>
      </c>
      <c r="K639" s="32"/>
      <c r="L639" s="32"/>
      <c r="M639" s="32"/>
      <c r="N639" s="90"/>
      <c r="O639" s="51">
        <v>6</v>
      </c>
      <c r="P639" s="27">
        <f>IF(O639="H","I",IF(OR(O639="DC",O639="C",O639="V"),0,ROUND(SUMPRODUCT(G639:O639,$G$9:$O$9)/100,1)))</f>
        <v>6.6</v>
      </c>
      <c r="Q639" s="28" t="str">
        <f>IF(AND($P639&gt;=9,$P639&lt;=10),"A+","")&amp;IF(AND($P639&gt;=8.5,$P639&lt;=8.9),"A","")&amp;IF(AND($P639&gt;=8,$P639&lt;=8.4),"B+","")&amp;IF(AND($P639&gt;=7,$P639&lt;=7.9),"B","")&amp;IF(AND($P639&gt;=6.5,$P639&lt;=6.9),"C+","")&amp;IF(AND($P639&gt;=5.5,$P639&lt;=6.4),"C","")&amp;IF(AND($P639&gt;=5,$P639&lt;=5.4),"D+","")&amp;IF(AND($P639&gt;=4,$P639&lt;=4.9),"D","")&amp;IF(AND($P639&lt;4),"F","")</f>
        <v>C+</v>
      </c>
      <c r="R639" s="29" t="str">
        <f>IF($P639&lt;4,"Kém",IF(AND($P639&gt;=4,$P639&lt;=5.4),"Trung bình yếu",IF(AND($P639&gt;=5.5,$P639&lt;=6.9),"Trung bình",IF(AND($P639&gt;=7,$P639&lt;=8.4),"Khá",IF(AND($P639&gt;=8.5,$P639&lt;=10),"Giỏi","")))))</f>
        <v>Trung bình</v>
      </c>
      <c r="S639" s="30" t="str">
        <f>IF(OR($G639=0,$H639=0,$I639=0,$J639=0),"Không đủ ĐKDT",IF(AND(O639=0,P639&gt;=4),"Không đạt",IF(O639="V", "Vắng", IF(O639="DC", "Đình chỉ thi",IF(O639="H", "Vắng có phép","")))))</f>
        <v/>
      </c>
      <c r="T639" s="31" t="str">
        <f t="array" ref="T639">IFERROR(VLOOKUP($C639&amp;$U639,CHOOSE({1,2},Data!$A$2:$A$5146&amp;Data!$B$2:$B$5146,Data!$C$2:$C$5146),2,0),"")</f>
        <v>305-A2</v>
      </c>
      <c r="U639" s="72" t="s">
        <v>768</v>
      </c>
      <c r="V639" s="3" t="str">
        <f>IFERROR(LEFT($U639,LEN($U639)-3),"")</f>
        <v>ELE1319</v>
      </c>
      <c r="W639" s="3" t="str">
        <f>IFERROR(RIGHT($U639,2),"")</f>
        <v>04</v>
      </c>
      <c r="X639" s="53" t="str">
        <f>IF(S639="Không đủ ĐKDT","Học lại",IF(S639="Đình chỉ thi","Học lại",IF(AND(MID(F639,2,2)&lt;"12",S639="Vắng"),"Thi lại",IF(S639="Vắng có phép", "Thi lại",IF(AND((MID(F639,2,2)&lt;"12"),P639&lt;4.5),"Thi lại",IF(AND((MID(F639,2,2)&lt;"19"),P639&lt;4),"Học lại",IF(AND((MID(F639,2,2)&gt;"18"),P639&lt;4),"Thi lại",IF(AND(MID(F639,2,2)&gt;"18",O639=0),"Thi lại",IF(AND((MID(F639,2,2)&lt;"12"),O639=0),"Thi lại",IF(AND((MID(F639,2,2)&lt;"19"),(MID(F639,2,2)&gt;"11"),O639=0),"Học lại","Đạt"))))))))))</f>
        <v>Đạt</v>
      </c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</row>
    <row r="640" spans="1:39" ht="16.5" customHeight="1">
      <c r="A640" s="1">
        <v>631</v>
      </c>
      <c r="B640" s="21">
        <f>IF(LEN(C640=0),SUBTOTAL(3,$C$10:C640),"")</f>
        <v>631</v>
      </c>
      <c r="C640" s="22" t="s">
        <v>3046</v>
      </c>
      <c r="D640" s="23" t="s">
        <v>3884</v>
      </c>
      <c r="E640" s="24" t="s">
        <v>3830</v>
      </c>
      <c r="F640" s="22" t="s">
        <v>3407</v>
      </c>
      <c r="G640" s="25" t="s">
        <v>27</v>
      </c>
      <c r="H640" s="25">
        <v>5</v>
      </c>
      <c r="I640" s="25" t="s">
        <v>27</v>
      </c>
      <c r="J640" s="25">
        <v>7</v>
      </c>
      <c r="K640" s="32"/>
      <c r="L640" s="32"/>
      <c r="M640" s="32"/>
      <c r="N640" s="90"/>
      <c r="O640" s="51">
        <v>4</v>
      </c>
      <c r="P640" s="27">
        <f>IF(O640="H","I",IF(OR(O640="DC",O640="C",O640="V"),0,ROUND(SUMPRODUCT(G640:O640,$G$9:$O$9)/100,1)))</f>
        <v>4.5</v>
      </c>
      <c r="Q640" s="28" t="str">
        <f>IF(AND($P640&gt;=9,$P640&lt;=10),"A+","")&amp;IF(AND($P640&gt;=8.5,$P640&lt;=8.9),"A","")&amp;IF(AND($P640&gt;=8,$P640&lt;=8.4),"B+","")&amp;IF(AND($P640&gt;=7,$P640&lt;=7.9),"B","")&amp;IF(AND($P640&gt;=6.5,$P640&lt;=6.9),"C+","")&amp;IF(AND($P640&gt;=5.5,$P640&lt;=6.4),"C","")&amp;IF(AND($P640&gt;=5,$P640&lt;=5.4),"D+","")&amp;IF(AND($P640&gt;=4,$P640&lt;=4.9),"D","")&amp;IF(AND($P640&lt;4),"F","")</f>
        <v>D</v>
      </c>
      <c r="R640" s="29" t="str">
        <f>IF($P640&lt;4,"Kém",IF(AND($P640&gt;=4,$P640&lt;=5.4),"Trung bình yếu",IF(AND($P640&gt;=5.5,$P640&lt;=6.9),"Trung bình",IF(AND($P640&gt;=7,$P640&lt;=8.4),"Khá",IF(AND($P640&gt;=8.5,$P640&lt;=10),"Giỏi","")))))</f>
        <v>Trung bình yếu</v>
      </c>
      <c r="S640" s="30" t="str">
        <f>IF(OR($G640=0,$H640=0,$I640=0,$J640=0),"Không đủ ĐKDT",IF(AND(O640=0,P640&gt;=4),"Không đạt",IF(O640="V", "Vắng", IF(O640="DC", "Đình chỉ thi",IF(O640="H", "Vắng có phép","")))))</f>
        <v/>
      </c>
      <c r="T640" s="31" t="str">
        <f t="array" ref="T640">IFERROR(VLOOKUP($C640&amp;$U640,CHOOSE({1,2},Data!$A$2:$A$5146&amp;Data!$B$2:$B$5146,Data!$C$2:$C$5146),2,0),"")</f>
        <v>305-A2</v>
      </c>
      <c r="U640" s="72" t="s">
        <v>768</v>
      </c>
      <c r="V640" s="3" t="str">
        <f>IFERROR(LEFT($U640,LEN($U640)-3),"")</f>
        <v>ELE1319</v>
      </c>
      <c r="W640" s="3" t="str">
        <f>IFERROR(RIGHT($U640,2),"")</f>
        <v>04</v>
      </c>
      <c r="X640" s="53" t="str">
        <f>IF(S640="Không đủ ĐKDT","Học lại",IF(S640="Đình chỉ thi","Học lại",IF(AND(MID(F640,2,2)&lt;"12",S640="Vắng"),"Thi lại",IF(S640="Vắng có phép", "Thi lại",IF(AND((MID(F640,2,2)&lt;"12"),P640&lt;4.5),"Thi lại",IF(AND((MID(F640,2,2)&lt;"19"),P640&lt;4),"Học lại",IF(AND((MID(F640,2,2)&gt;"18"),P640&lt;4),"Thi lại",IF(AND(MID(F640,2,2)&gt;"18",O640=0),"Thi lại",IF(AND((MID(F640,2,2)&lt;"12"),O640=0),"Thi lại",IF(AND((MID(F640,2,2)&lt;"19"),(MID(F640,2,2)&gt;"11"),O640=0),"Học lại","Đạt"))))))))))</f>
        <v>Đạt</v>
      </c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</row>
    <row r="641" spans="1:39" ht="16.5" customHeight="1">
      <c r="A641" s="1">
        <v>632</v>
      </c>
      <c r="B641" s="21">
        <f>IF(LEN(C641=0),SUBTOTAL(3,$C$10:C641),"")</f>
        <v>632</v>
      </c>
      <c r="C641" s="22" t="s">
        <v>2287</v>
      </c>
      <c r="D641" s="23" t="s">
        <v>3456</v>
      </c>
      <c r="E641" s="24" t="s">
        <v>3393</v>
      </c>
      <c r="F641" s="22" t="s">
        <v>3384</v>
      </c>
      <c r="G641" s="25" t="s">
        <v>27</v>
      </c>
      <c r="H641" s="25">
        <v>8.5</v>
      </c>
      <c r="I641" s="25" t="s">
        <v>27</v>
      </c>
      <c r="J641" s="25">
        <v>6</v>
      </c>
      <c r="K641" s="32"/>
      <c r="L641" s="32"/>
      <c r="M641" s="32"/>
      <c r="N641" s="90"/>
      <c r="O641" s="51">
        <v>5</v>
      </c>
      <c r="P641" s="27">
        <f>IF(O641="H","I",IF(OR(O641="DC",O641="C",O641="V"),0,ROUND(SUMPRODUCT(G641:O641,$G$9:$O$9)/100,1)))</f>
        <v>5.8</v>
      </c>
      <c r="Q641" s="28" t="str">
        <f>IF(AND($P641&gt;=9,$P641&lt;=10),"A+","")&amp;IF(AND($P641&gt;=8.5,$P641&lt;=8.9),"A","")&amp;IF(AND($P641&gt;=8,$P641&lt;=8.4),"B+","")&amp;IF(AND($P641&gt;=7,$P641&lt;=7.9),"B","")&amp;IF(AND($P641&gt;=6.5,$P641&lt;=6.9),"C+","")&amp;IF(AND($P641&gt;=5.5,$P641&lt;=6.4),"C","")&amp;IF(AND($P641&gt;=5,$P641&lt;=5.4),"D+","")&amp;IF(AND($P641&gt;=4,$P641&lt;=4.9),"D","")&amp;IF(AND($P641&lt;4),"F","")</f>
        <v>C</v>
      </c>
      <c r="R641" s="29" t="str">
        <f>IF($P641&lt;4,"Kém",IF(AND($P641&gt;=4,$P641&lt;=5.4),"Trung bình yếu",IF(AND($P641&gt;=5.5,$P641&lt;=6.9),"Trung bình",IF(AND($P641&gt;=7,$P641&lt;=8.4),"Khá",IF(AND($P641&gt;=8.5,$P641&lt;=10),"Giỏi","")))))</f>
        <v>Trung bình</v>
      </c>
      <c r="S641" s="30" t="str">
        <f>IF(OR($G641=0,$H641=0,$I641=0,$J641=0),"Không đủ ĐKDT",IF(AND(O641=0,P641&gt;=4),"Không đạt",IF(O641="V", "Vắng", IF(O641="DC", "Đình chỉ thi",IF(O641="H", "Vắng có phép","")))))</f>
        <v/>
      </c>
      <c r="T641" s="31" t="str">
        <f t="array" ref="T641">IFERROR(VLOOKUP($C641&amp;$U641,CHOOSE({1,2},Data!$A$2:$A$5146&amp;Data!$B$2:$B$5146,Data!$C$2:$C$5146),2,0),"")</f>
        <v>305-A2</v>
      </c>
      <c r="U641" s="72" t="s">
        <v>768</v>
      </c>
      <c r="V641" s="3" t="str">
        <f>IFERROR(LEFT($U641,LEN($U641)-3),"")</f>
        <v>ELE1319</v>
      </c>
      <c r="W641" s="3" t="str">
        <f>IFERROR(RIGHT($U641,2),"")</f>
        <v>04</v>
      </c>
      <c r="X641" s="53" t="str">
        <f>IF(S641="Không đủ ĐKDT","Học lại",IF(S641="Đình chỉ thi","Học lại",IF(AND(MID(F641,2,2)&lt;"12",S641="Vắng"),"Thi lại",IF(S641="Vắng có phép", "Thi lại",IF(AND((MID(F641,2,2)&lt;"12"),P641&lt;4.5),"Thi lại",IF(AND((MID(F641,2,2)&lt;"19"),P641&lt;4),"Học lại",IF(AND((MID(F641,2,2)&gt;"18"),P641&lt;4),"Thi lại",IF(AND(MID(F641,2,2)&gt;"18",O641=0),"Thi lại",IF(AND((MID(F641,2,2)&lt;"12"),O641=0),"Thi lại",IF(AND((MID(F641,2,2)&lt;"19"),(MID(F641,2,2)&gt;"11"),O641=0),"Học lại","Đạt"))))))))))</f>
        <v>Đạt</v>
      </c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</row>
    <row r="642" spans="1:39" ht="16.5" customHeight="1">
      <c r="A642" s="1">
        <v>633</v>
      </c>
      <c r="B642" s="21">
        <f>IF(LEN(C642=0),SUBTOTAL(3,$C$10:C642),"")</f>
        <v>633</v>
      </c>
      <c r="C642" s="22" t="s">
        <v>2263</v>
      </c>
      <c r="D642" s="23" t="s">
        <v>3515</v>
      </c>
      <c r="E642" s="24" t="s">
        <v>3393</v>
      </c>
      <c r="F642" s="22" t="s">
        <v>3381</v>
      </c>
      <c r="G642" s="25" t="s">
        <v>27</v>
      </c>
      <c r="H642" s="25">
        <v>8.5</v>
      </c>
      <c r="I642" s="25" t="s">
        <v>27</v>
      </c>
      <c r="J642" s="25">
        <v>8.5</v>
      </c>
      <c r="K642" s="32"/>
      <c r="L642" s="32"/>
      <c r="M642" s="32"/>
      <c r="N642" s="90"/>
      <c r="O642" s="51">
        <v>5.5</v>
      </c>
      <c r="P642" s="27">
        <f>IF(O642="H","I",IF(OR(O642="DC",O642="C",O642="V"),0,ROUND(SUMPRODUCT(G642:O642,$G$9:$O$9)/100,1)))</f>
        <v>6.4</v>
      </c>
      <c r="Q642" s="28" t="str">
        <f>IF(AND($P642&gt;=9,$P642&lt;=10),"A+","")&amp;IF(AND($P642&gt;=8.5,$P642&lt;=8.9),"A","")&amp;IF(AND($P642&gt;=8,$P642&lt;=8.4),"B+","")&amp;IF(AND($P642&gt;=7,$P642&lt;=7.9),"B","")&amp;IF(AND($P642&gt;=6.5,$P642&lt;=6.9),"C+","")&amp;IF(AND($P642&gt;=5.5,$P642&lt;=6.4),"C","")&amp;IF(AND($P642&gt;=5,$P642&lt;=5.4),"D+","")&amp;IF(AND($P642&gt;=4,$P642&lt;=4.9),"D","")&amp;IF(AND($P642&lt;4),"F","")</f>
        <v>C</v>
      </c>
      <c r="R642" s="29" t="str">
        <f>IF($P642&lt;4,"Kém",IF(AND($P642&gt;=4,$P642&lt;=5.4),"Trung bình yếu",IF(AND($P642&gt;=5.5,$P642&lt;=6.9),"Trung bình",IF(AND($P642&gt;=7,$P642&lt;=8.4),"Khá",IF(AND($P642&gt;=8.5,$P642&lt;=10),"Giỏi","")))))</f>
        <v>Trung bình</v>
      </c>
      <c r="S642" s="30" t="str">
        <f>IF(OR($G642=0,$H642=0,$I642=0,$J642=0),"Không đủ ĐKDT",IF(AND(O642=0,P642&gt;=4),"Không đạt",IF(O642="V", "Vắng", IF(O642="DC", "Đình chỉ thi",IF(O642="H", "Vắng có phép","")))))</f>
        <v/>
      </c>
      <c r="T642" s="31" t="str">
        <f t="array" ref="T642">IFERROR(VLOOKUP($C642&amp;$U642,CHOOSE({1,2},Data!$A$2:$A$5146&amp;Data!$B$2:$B$5146,Data!$C$2:$C$5146),2,0),"")</f>
        <v>305-A2</v>
      </c>
      <c r="U642" s="72" t="s">
        <v>768</v>
      </c>
      <c r="V642" s="3" t="str">
        <f>IFERROR(LEFT($U642,LEN($U642)-3),"")</f>
        <v>ELE1319</v>
      </c>
      <c r="W642" s="3" t="str">
        <f>IFERROR(RIGHT($U642,2),"")</f>
        <v>04</v>
      </c>
      <c r="X642" s="53" t="str">
        <f>IF(S642="Không đủ ĐKDT","Học lại",IF(S642="Đình chỉ thi","Học lại",IF(AND(MID(F642,2,2)&lt;"12",S642="Vắng"),"Thi lại",IF(S642="Vắng có phép", "Thi lại",IF(AND((MID(F642,2,2)&lt;"12"),P642&lt;4.5),"Thi lại",IF(AND((MID(F642,2,2)&lt;"19"),P642&lt;4),"Học lại",IF(AND((MID(F642,2,2)&gt;"18"),P642&lt;4),"Thi lại",IF(AND(MID(F642,2,2)&gt;"18",O642=0),"Thi lại",IF(AND((MID(F642,2,2)&lt;"12"),O642=0),"Thi lại",IF(AND((MID(F642,2,2)&lt;"19"),(MID(F642,2,2)&gt;"11"),O642=0),"Học lại","Đạt"))))))))))</f>
        <v>Đạt</v>
      </c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</row>
    <row r="643" spans="1:39" ht="16.5" customHeight="1">
      <c r="A643" s="1">
        <v>634</v>
      </c>
      <c r="B643" s="21">
        <f>IF(LEN(C643=0),SUBTOTAL(3,$C$10:C643),"")</f>
        <v>634</v>
      </c>
      <c r="C643" s="22" t="s">
        <v>2167</v>
      </c>
      <c r="D643" s="23" t="s">
        <v>3409</v>
      </c>
      <c r="E643" s="24" t="s">
        <v>3736</v>
      </c>
      <c r="F643" s="22" t="s">
        <v>3831</v>
      </c>
      <c r="G643" s="25" t="s">
        <v>27</v>
      </c>
      <c r="H643" s="25">
        <v>10</v>
      </c>
      <c r="I643" s="25" t="s">
        <v>27</v>
      </c>
      <c r="J643" s="25">
        <v>9.5</v>
      </c>
      <c r="K643" s="32"/>
      <c r="L643" s="32"/>
      <c r="M643" s="32"/>
      <c r="N643" s="90"/>
      <c r="O643" s="51">
        <v>9.5</v>
      </c>
      <c r="P643" s="27">
        <f>IF(O643="H","I",IF(OR(O643="DC",O643="C",O643="V"),0,ROUND(SUMPRODUCT(G643:O643,$G$9:$O$9)/100,1)))</f>
        <v>9.6</v>
      </c>
      <c r="Q643" s="28" t="str">
        <f>IF(AND($P643&gt;=9,$P643&lt;=10),"A+","")&amp;IF(AND($P643&gt;=8.5,$P643&lt;=8.9),"A","")&amp;IF(AND($P643&gt;=8,$P643&lt;=8.4),"B+","")&amp;IF(AND($P643&gt;=7,$P643&lt;=7.9),"B","")&amp;IF(AND($P643&gt;=6.5,$P643&lt;=6.9),"C+","")&amp;IF(AND($P643&gt;=5.5,$P643&lt;=6.4),"C","")&amp;IF(AND($P643&gt;=5,$P643&lt;=5.4),"D+","")&amp;IF(AND($P643&gt;=4,$P643&lt;=4.9),"D","")&amp;IF(AND($P643&lt;4),"F","")</f>
        <v>A+</v>
      </c>
      <c r="R643" s="29" t="str">
        <f>IF($P643&lt;4,"Kém",IF(AND($P643&gt;=4,$P643&lt;=5.4),"Trung bình yếu",IF(AND($P643&gt;=5.5,$P643&lt;=6.9),"Trung bình",IF(AND($P643&gt;=7,$P643&lt;=8.4),"Khá",IF(AND($P643&gt;=8.5,$P643&lt;=10),"Giỏi","")))))</f>
        <v>Giỏi</v>
      </c>
      <c r="S643" s="30" t="str">
        <f>IF(OR($G643=0,$H643=0,$I643=0,$J643=0),"Không đủ ĐKDT",IF(AND(O643=0,P643&gt;=4),"Không đạt",IF(O643="V", "Vắng", IF(O643="DC", "Đình chỉ thi",IF(O643="H", "Vắng có phép","")))))</f>
        <v/>
      </c>
      <c r="T643" s="31" t="str">
        <f t="array" ref="T643">IFERROR(VLOOKUP($C643&amp;$U643,CHOOSE({1,2},Data!$A$2:$A$5146&amp;Data!$B$2:$B$5146,Data!$C$2:$C$5146),2,0),"")</f>
        <v>305-A2</v>
      </c>
      <c r="U643" s="72" t="s">
        <v>768</v>
      </c>
      <c r="V643" s="3" t="str">
        <f>IFERROR(LEFT($U643,LEN($U643)-3),"")</f>
        <v>ELE1319</v>
      </c>
      <c r="W643" s="3" t="str">
        <f>IFERROR(RIGHT($U643,2),"")</f>
        <v>04</v>
      </c>
      <c r="X643" s="53" t="str">
        <f>IF(S643="Không đủ ĐKDT","Học lại",IF(S643="Đình chỉ thi","Học lại",IF(AND(MID(F643,2,2)&lt;"12",S643="Vắng"),"Thi lại",IF(S643="Vắng có phép", "Thi lại",IF(AND((MID(F643,2,2)&lt;"12"),P643&lt;4.5),"Thi lại",IF(AND((MID(F643,2,2)&lt;"19"),P643&lt;4),"Học lại",IF(AND((MID(F643,2,2)&gt;"18"),P643&lt;4),"Thi lại",IF(AND(MID(F643,2,2)&gt;"18",O643=0),"Thi lại",IF(AND((MID(F643,2,2)&lt;"12"),O643=0),"Thi lại",IF(AND((MID(F643,2,2)&lt;"19"),(MID(F643,2,2)&gt;"11"),O643=0),"Học lại","Đạt"))))))))))</f>
        <v>Đạt</v>
      </c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</row>
    <row r="644" spans="1:39" ht="16.5" customHeight="1">
      <c r="A644" s="1">
        <v>635</v>
      </c>
      <c r="B644" s="21">
        <f>IF(LEN(C644=0),SUBTOTAL(3,$C$10:C644),"")</f>
        <v>635</v>
      </c>
      <c r="C644" s="22" t="s">
        <v>395</v>
      </c>
      <c r="D644" s="23" t="s">
        <v>3946</v>
      </c>
      <c r="E644" s="24" t="s">
        <v>3402</v>
      </c>
      <c r="F644" s="22" t="s">
        <v>3463</v>
      </c>
      <c r="G644" s="25" t="s">
        <v>27</v>
      </c>
      <c r="H644" s="25">
        <v>6.5</v>
      </c>
      <c r="I644" s="25" t="s">
        <v>27</v>
      </c>
      <c r="J644" s="25">
        <v>8.5</v>
      </c>
      <c r="K644" s="32"/>
      <c r="L644" s="32"/>
      <c r="M644" s="32"/>
      <c r="N644" s="90"/>
      <c r="O644" s="51">
        <v>3</v>
      </c>
      <c r="P644" s="27">
        <f>IF(O644="H","I",IF(OR(O644="DC",O644="C",O644="V"),0,ROUND(SUMPRODUCT(G644:O644,$G$9:$O$9)/100,1)))</f>
        <v>4.3</v>
      </c>
      <c r="Q644" s="28" t="str">
        <f>IF(AND($P644&gt;=9,$P644&lt;=10),"A+","")&amp;IF(AND($P644&gt;=8.5,$P644&lt;=8.9),"A","")&amp;IF(AND($P644&gt;=8,$P644&lt;=8.4),"B+","")&amp;IF(AND($P644&gt;=7,$P644&lt;=7.9),"B","")&amp;IF(AND($P644&gt;=6.5,$P644&lt;=6.9),"C+","")&amp;IF(AND($P644&gt;=5.5,$P644&lt;=6.4),"C","")&amp;IF(AND($P644&gt;=5,$P644&lt;=5.4),"D+","")&amp;IF(AND($P644&gt;=4,$P644&lt;=4.9),"D","")&amp;IF(AND($P644&lt;4),"F","")</f>
        <v>D</v>
      </c>
      <c r="R644" s="29" t="str">
        <f>IF($P644&lt;4,"Kém",IF(AND($P644&gt;=4,$P644&lt;=5.4),"Trung bình yếu",IF(AND($P644&gt;=5.5,$P644&lt;=6.9),"Trung bình",IF(AND($P644&gt;=7,$P644&lt;=8.4),"Khá",IF(AND($P644&gt;=8.5,$P644&lt;=10),"Giỏi","")))))</f>
        <v>Trung bình yếu</v>
      </c>
      <c r="S644" s="30" t="str">
        <f>IF(OR($G644=0,$H644=0,$I644=0,$J644=0),"Không đủ ĐKDT",IF(AND(O644=0,P644&gt;=4),"Không đạt",IF(O644="V", "Vắng", IF(O644="DC", "Đình chỉ thi",IF(O644="H", "Vắng có phép","")))))</f>
        <v/>
      </c>
      <c r="T644" s="31" t="str">
        <f t="array" ref="T644">IFERROR(VLOOKUP($C644&amp;$U644,CHOOSE({1,2},Data!$A$2:$A$5146&amp;Data!$B$2:$B$5146,Data!$C$2:$C$5146),2,0),"")</f>
        <v>305-A2</v>
      </c>
      <c r="U644" s="72" t="s">
        <v>768</v>
      </c>
      <c r="V644" s="3" t="str">
        <f>IFERROR(LEFT($U644,LEN($U644)-3),"")</f>
        <v>ELE1319</v>
      </c>
      <c r="W644" s="3" t="str">
        <f>IFERROR(RIGHT($U644,2),"")</f>
        <v>04</v>
      </c>
      <c r="X644" s="53" t="str">
        <f>IF(S644="Không đủ ĐKDT","Học lại",IF(S644="Đình chỉ thi","Học lại",IF(AND(MID(F644,2,2)&lt;"12",S644="Vắng"),"Thi lại",IF(S644="Vắng có phép", "Thi lại",IF(AND((MID(F644,2,2)&lt;"12"),P644&lt;4.5),"Thi lại",IF(AND((MID(F644,2,2)&lt;"19"),P644&lt;4),"Học lại",IF(AND((MID(F644,2,2)&gt;"18"),P644&lt;4),"Thi lại",IF(AND(MID(F644,2,2)&gt;"18",O644=0),"Thi lại",IF(AND((MID(F644,2,2)&lt;"12"),O644=0),"Thi lại",IF(AND((MID(F644,2,2)&lt;"19"),(MID(F644,2,2)&gt;"11"),O644=0),"Học lại","Đạt"))))))))))</f>
        <v>Đạt</v>
      </c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</row>
    <row r="645" spans="1:39" ht="16.5" customHeight="1">
      <c r="A645" s="1">
        <v>636</v>
      </c>
      <c r="B645" s="21">
        <f>IF(LEN(C645=0),SUBTOTAL(3,$C$10:C645),"")</f>
        <v>636</v>
      </c>
      <c r="C645" s="22" t="s">
        <v>3098</v>
      </c>
      <c r="D645" s="23" t="s">
        <v>3947</v>
      </c>
      <c r="E645" s="24" t="s">
        <v>3402</v>
      </c>
      <c r="F645" s="22" t="s">
        <v>3368</v>
      </c>
      <c r="G645" s="25" t="s">
        <v>27</v>
      </c>
      <c r="H645" s="25">
        <v>8</v>
      </c>
      <c r="I645" s="25" t="s">
        <v>27</v>
      </c>
      <c r="J645" s="25">
        <v>7</v>
      </c>
      <c r="K645" s="32"/>
      <c r="L645" s="32"/>
      <c r="M645" s="32"/>
      <c r="N645" s="90"/>
      <c r="O645" s="51">
        <v>5</v>
      </c>
      <c r="P645" s="27">
        <f>IF(O645="H","I",IF(OR(O645="DC",O645="C",O645="V"),0,ROUND(SUMPRODUCT(G645:O645,$G$9:$O$9)/100,1)))</f>
        <v>5.8</v>
      </c>
      <c r="Q645" s="28" t="str">
        <f>IF(AND($P645&gt;=9,$P645&lt;=10),"A+","")&amp;IF(AND($P645&gt;=8.5,$P645&lt;=8.9),"A","")&amp;IF(AND($P645&gt;=8,$P645&lt;=8.4),"B+","")&amp;IF(AND($P645&gt;=7,$P645&lt;=7.9),"B","")&amp;IF(AND($P645&gt;=6.5,$P645&lt;=6.9),"C+","")&amp;IF(AND($P645&gt;=5.5,$P645&lt;=6.4),"C","")&amp;IF(AND($P645&gt;=5,$P645&lt;=5.4),"D+","")&amp;IF(AND($P645&gt;=4,$P645&lt;=4.9),"D","")&amp;IF(AND($P645&lt;4),"F","")</f>
        <v>C</v>
      </c>
      <c r="R645" s="29" t="str">
        <f>IF($P645&lt;4,"Kém",IF(AND($P645&gt;=4,$P645&lt;=5.4),"Trung bình yếu",IF(AND($P645&gt;=5.5,$P645&lt;=6.9),"Trung bình",IF(AND($P645&gt;=7,$P645&lt;=8.4),"Khá",IF(AND($P645&gt;=8.5,$P645&lt;=10),"Giỏi","")))))</f>
        <v>Trung bình</v>
      </c>
      <c r="S645" s="30" t="str">
        <f>IF(OR($G645=0,$H645=0,$I645=0,$J645=0),"Không đủ ĐKDT",IF(AND(O645=0,P645&gt;=4),"Không đạt",IF(O645="V", "Vắng", IF(O645="DC", "Đình chỉ thi",IF(O645="H", "Vắng có phép","")))))</f>
        <v/>
      </c>
      <c r="T645" s="31" t="str">
        <f t="array" ref="T645">IFERROR(VLOOKUP($C645&amp;$U645,CHOOSE({1,2},Data!$A$2:$A$5146&amp;Data!$B$2:$B$5146,Data!$C$2:$C$5146),2,0),"")</f>
        <v>305-A2</v>
      </c>
      <c r="U645" s="72" t="s">
        <v>768</v>
      </c>
      <c r="V645" s="3" t="str">
        <f>IFERROR(LEFT($U645,LEN($U645)-3),"")</f>
        <v>ELE1319</v>
      </c>
      <c r="W645" s="3" t="str">
        <f>IFERROR(RIGHT($U645,2),"")</f>
        <v>04</v>
      </c>
      <c r="X645" s="53" t="str">
        <f>IF(S645="Không đủ ĐKDT","Học lại",IF(S645="Đình chỉ thi","Học lại",IF(AND(MID(F645,2,2)&lt;"12",S645="Vắng"),"Thi lại",IF(S645="Vắng có phép", "Thi lại",IF(AND((MID(F645,2,2)&lt;"12"),P645&lt;4.5),"Thi lại",IF(AND((MID(F645,2,2)&lt;"19"),P645&lt;4),"Học lại",IF(AND((MID(F645,2,2)&gt;"18"),P645&lt;4),"Thi lại",IF(AND(MID(F645,2,2)&gt;"18",O645=0),"Thi lại",IF(AND((MID(F645,2,2)&lt;"12"),O645=0),"Thi lại",IF(AND((MID(F645,2,2)&lt;"19"),(MID(F645,2,2)&gt;"11"),O645=0),"Học lại","Đạt"))))))))))</f>
        <v>Đạt</v>
      </c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</row>
    <row r="646" spans="1:39" ht="16.5" customHeight="1">
      <c r="A646" s="1">
        <v>637</v>
      </c>
      <c r="B646" s="21">
        <f>IF(LEN(C646=0),SUBTOTAL(3,$C$10:C646),"")</f>
        <v>637</v>
      </c>
      <c r="C646" s="22" t="s">
        <v>3119</v>
      </c>
      <c r="D646" s="23" t="s">
        <v>3415</v>
      </c>
      <c r="E646" s="24" t="s">
        <v>3402</v>
      </c>
      <c r="F646" s="22" t="s">
        <v>3425</v>
      </c>
      <c r="G646" s="25" t="s">
        <v>27</v>
      </c>
      <c r="H646" s="25">
        <v>9.5</v>
      </c>
      <c r="I646" s="25" t="s">
        <v>27</v>
      </c>
      <c r="J646" s="25">
        <v>9.5</v>
      </c>
      <c r="K646" s="32"/>
      <c r="L646" s="32"/>
      <c r="M646" s="32"/>
      <c r="N646" s="90"/>
      <c r="O646" s="51">
        <v>10</v>
      </c>
      <c r="P646" s="27">
        <f>IF(O646="H","I",IF(OR(O646="DC",O646="C",O646="V"),0,ROUND(SUMPRODUCT(G646:O646,$G$9:$O$9)/100,1)))</f>
        <v>9.9</v>
      </c>
      <c r="Q646" s="28" t="str">
        <f>IF(AND($P646&gt;=9,$P646&lt;=10),"A+","")&amp;IF(AND($P646&gt;=8.5,$P646&lt;=8.9),"A","")&amp;IF(AND($P646&gt;=8,$P646&lt;=8.4),"B+","")&amp;IF(AND($P646&gt;=7,$P646&lt;=7.9),"B","")&amp;IF(AND($P646&gt;=6.5,$P646&lt;=6.9),"C+","")&amp;IF(AND($P646&gt;=5.5,$P646&lt;=6.4),"C","")&amp;IF(AND($P646&gt;=5,$P646&lt;=5.4),"D+","")&amp;IF(AND($P646&gt;=4,$P646&lt;=4.9),"D","")&amp;IF(AND($P646&lt;4),"F","")</f>
        <v>A+</v>
      </c>
      <c r="R646" s="29" t="str">
        <f>IF($P646&lt;4,"Kém",IF(AND($P646&gt;=4,$P646&lt;=5.4),"Trung bình yếu",IF(AND($P646&gt;=5.5,$P646&lt;=6.9),"Trung bình",IF(AND($P646&gt;=7,$P646&lt;=8.4),"Khá",IF(AND($P646&gt;=8.5,$P646&lt;=10),"Giỏi","")))))</f>
        <v>Giỏi</v>
      </c>
      <c r="S646" s="30" t="str">
        <f>IF(OR($G646=0,$H646=0,$I646=0,$J646=0),"Không đủ ĐKDT",IF(AND(O646=0,P646&gt;=4),"Không đạt",IF(O646="V", "Vắng", IF(O646="DC", "Đình chỉ thi",IF(O646="H", "Vắng có phép","")))))</f>
        <v/>
      </c>
      <c r="T646" s="31" t="str">
        <f t="array" ref="T646">IFERROR(VLOOKUP($C646&amp;$U646,CHOOSE({1,2},Data!$A$2:$A$5146&amp;Data!$B$2:$B$5146,Data!$C$2:$C$5146),2,0),"")</f>
        <v>305-A2</v>
      </c>
      <c r="U646" s="72" t="s">
        <v>768</v>
      </c>
      <c r="V646" s="3" t="str">
        <f>IFERROR(LEFT($U646,LEN($U646)-3),"")</f>
        <v>ELE1319</v>
      </c>
      <c r="W646" s="3" t="str">
        <f>IFERROR(RIGHT($U646,2),"")</f>
        <v>04</v>
      </c>
      <c r="X646" s="53" t="str">
        <f>IF(S646="Không đủ ĐKDT","Học lại",IF(S646="Đình chỉ thi","Học lại",IF(AND(MID(F646,2,2)&lt;"12",S646="Vắng"),"Thi lại",IF(S646="Vắng có phép", "Thi lại",IF(AND((MID(F646,2,2)&lt;"12"),P646&lt;4.5),"Thi lại",IF(AND((MID(F646,2,2)&lt;"19"),P646&lt;4),"Học lại",IF(AND((MID(F646,2,2)&gt;"18"),P646&lt;4),"Thi lại",IF(AND(MID(F646,2,2)&gt;"18",O646=0),"Thi lại",IF(AND((MID(F646,2,2)&lt;"12"),O646=0),"Thi lại",IF(AND((MID(F646,2,2)&lt;"19"),(MID(F646,2,2)&gt;"11"),O646=0),"Học lại","Đạt"))))))))))</f>
        <v>Đạt</v>
      </c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</row>
    <row r="647" spans="1:39" ht="16.5" customHeight="1">
      <c r="A647" s="1">
        <v>638</v>
      </c>
      <c r="B647" s="21">
        <f>IF(LEN(C647=0),SUBTOTAL(3,$C$10:C647),"")</f>
        <v>638</v>
      </c>
      <c r="C647" s="22" t="s">
        <v>445</v>
      </c>
      <c r="D647" s="23" t="s">
        <v>3899</v>
      </c>
      <c r="E647" s="24" t="s">
        <v>3618</v>
      </c>
      <c r="F647" s="22" t="s">
        <v>3455</v>
      </c>
      <c r="G647" s="25" t="s">
        <v>27</v>
      </c>
      <c r="H647" s="25">
        <v>0</v>
      </c>
      <c r="I647" s="25" t="s">
        <v>27</v>
      </c>
      <c r="J647" s="25">
        <v>0</v>
      </c>
      <c r="K647" s="32"/>
      <c r="L647" s="32"/>
      <c r="M647" s="32"/>
      <c r="N647" s="90"/>
      <c r="O647" s="51" t="s">
        <v>4016</v>
      </c>
      <c r="P647" s="27">
        <f>IF(O647="H","I",IF(OR(O647="DC",O647="C",O647="V"),0,ROUND(SUMPRODUCT(G647:O647,$G$9:$O$9)/100,1)))</f>
        <v>0</v>
      </c>
      <c r="Q647" s="28" t="str">
        <f>IF(AND($P647&gt;=9,$P647&lt;=10),"A+","")&amp;IF(AND($P647&gt;=8.5,$P647&lt;=8.9),"A","")&amp;IF(AND($P647&gt;=8,$P647&lt;=8.4),"B+","")&amp;IF(AND($P647&gt;=7,$P647&lt;=7.9),"B","")&amp;IF(AND($P647&gt;=6.5,$P647&lt;=6.9),"C+","")&amp;IF(AND($P647&gt;=5.5,$P647&lt;=6.4),"C","")&amp;IF(AND($P647&gt;=5,$P647&lt;=5.4),"D+","")&amp;IF(AND($P647&gt;=4,$P647&lt;=4.9),"D","")&amp;IF(AND($P647&lt;4),"F","")</f>
        <v>F</v>
      </c>
      <c r="R647" s="29" t="str">
        <f>IF($P647&lt;4,"Kém",IF(AND($P647&gt;=4,$P647&lt;=5.4),"Trung bình yếu",IF(AND($P647&gt;=5.5,$P647&lt;=6.9),"Trung bình",IF(AND($P647&gt;=7,$P647&lt;=8.4),"Khá",IF(AND($P647&gt;=8.5,$P647&lt;=10),"Giỏi","")))))</f>
        <v>Kém</v>
      </c>
      <c r="S647" s="30" t="str">
        <f>IF(OR($G647=0,$H647=0,$I647=0,$J647=0),"Không đủ ĐKDT",IF(AND(O647=0,P647&gt;=4),"Không đạt",IF(O647="V", "Vắng", IF(O647="DC", "Đình chỉ thi",IF(O647="H", "Vắng có phép","")))))</f>
        <v>Không đủ ĐKDT</v>
      </c>
      <c r="T647" s="31" t="str">
        <f t="array" ref="T647">IFERROR(VLOOKUP($C647&amp;$U647,CHOOSE({1,2},Data!$A$2:$A$5146&amp;Data!$B$2:$B$5146,Data!$C$2:$C$5146),2,0),"")</f>
        <v>305-A2</v>
      </c>
      <c r="U647" s="72" t="s">
        <v>768</v>
      </c>
      <c r="V647" s="3" t="str">
        <f>IFERROR(LEFT($U647,LEN($U647)-3),"")</f>
        <v>ELE1319</v>
      </c>
      <c r="W647" s="3" t="str">
        <f>IFERROR(RIGHT($U647,2),"")</f>
        <v>04</v>
      </c>
      <c r="X647" s="53" t="str">
        <f>IF(S647="Không đủ ĐKDT","Học lại",IF(S647="Đình chỉ thi","Học lại",IF(AND(MID(F647,2,2)&lt;"12",S647="Vắng"),"Thi lại",IF(S647="Vắng có phép", "Thi lại",IF(AND((MID(F647,2,2)&lt;"12"),P647&lt;4.5),"Thi lại",IF(AND((MID(F647,2,2)&lt;"19"),P647&lt;4),"Học lại",IF(AND((MID(F647,2,2)&gt;"18"),P647&lt;4),"Thi lại",IF(AND(MID(F647,2,2)&gt;"18",O647=0),"Thi lại",IF(AND((MID(F647,2,2)&lt;"12"),O647=0),"Thi lại",IF(AND((MID(F647,2,2)&lt;"19"),(MID(F647,2,2)&gt;"11"),O647=0),"Học lại","Đạt"))))))))))</f>
        <v>Học lại</v>
      </c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</row>
    <row r="648" spans="1:39" ht="16.5" customHeight="1">
      <c r="A648" s="1">
        <v>639</v>
      </c>
      <c r="B648" s="21">
        <f>IF(LEN(C648=0),SUBTOTAL(3,$C$10:C648),"")</f>
        <v>639</v>
      </c>
      <c r="C648" s="22" t="s">
        <v>3058</v>
      </c>
      <c r="D648" s="23" t="s">
        <v>3408</v>
      </c>
      <c r="E648" s="24" t="s">
        <v>3406</v>
      </c>
      <c r="F648" s="22" t="s">
        <v>3391</v>
      </c>
      <c r="G648" s="25" t="s">
        <v>27</v>
      </c>
      <c r="H648" s="25">
        <v>8</v>
      </c>
      <c r="I648" s="25" t="s">
        <v>27</v>
      </c>
      <c r="J648" s="25">
        <v>7</v>
      </c>
      <c r="K648" s="32"/>
      <c r="L648" s="32"/>
      <c r="M648" s="32"/>
      <c r="N648" s="90"/>
      <c r="O648" s="51">
        <v>6</v>
      </c>
      <c r="P648" s="27">
        <f>IF(O648="H","I",IF(OR(O648="DC",O648="C",O648="V"),0,ROUND(SUMPRODUCT(G648:O648,$G$9:$O$9)/100,1)))</f>
        <v>6.5</v>
      </c>
      <c r="Q648" s="28" t="str">
        <f>IF(AND($P648&gt;=9,$P648&lt;=10),"A+","")&amp;IF(AND($P648&gt;=8.5,$P648&lt;=8.9),"A","")&amp;IF(AND($P648&gt;=8,$P648&lt;=8.4),"B+","")&amp;IF(AND($P648&gt;=7,$P648&lt;=7.9),"B","")&amp;IF(AND($P648&gt;=6.5,$P648&lt;=6.9),"C+","")&amp;IF(AND($P648&gt;=5.5,$P648&lt;=6.4),"C","")&amp;IF(AND($P648&gt;=5,$P648&lt;=5.4),"D+","")&amp;IF(AND($P648&gt;=4,$P648&lt;=4.9),"D","")&amp;IF(AND($P648&lt;4),"F","")</f>
        <v>C+</v>
      </c>
      <c r="R648" s="29" t="str">
        <f>IF($P648&lt;4,"Kém",IF(AND($P648&gt;=4,$P648&lt;=5.4),"Trung bình yếu",IF(AND($P648&gt;=5.5,$P648&lt;=6.9),"Trung bình",IF(AND($P648&gt;=7,$P648&lt;=8.4),"Khá",IF(AND($P648&gt;=8.5,$P648&lt;=10),"Giỏi","")))))</f>
        <v>Trung bình</v>
      </c>
      <c r="S648" s="30" t="str">
        <f>IF(OR($G648=0,$H648=0,$I648=0,$J648=0),"Không đủ ĐKDT",IF(AND(O648=0,P648&gt;=4),"Không đạt",IF(O648="V", "Vắng", IF(O648="DC", "Đình chỉ thi",IF(O648="H", "Vắng có phép","")))))</f>
        <v/>
      </c>
      <c r="T648" s="31" t="str">
        <f t="array" ref="T648">IFERROR(VLOOKUP($C648&amp;$U648,CHOOSE({1,2},Data!$A$2:$A$5146&amp;Data!$B$2:$B$5146,Data!$C$2:$C$5146),2,0),"")</f>
        <v>305-A2</v>
      </c>
      <c r="U648" s="72" t="s">
        <v>768</v>
      </c>
      <c r="V648" s="3" t="str">
        <f>IFERROR(LEFT($U648,LEN($U648)-3),"")</f>
        <v>ELE1319</v>
      </c>
      <c r="W648" s="3" t="str">
        <f>IFERROR(RIGHT($U648,2),"")</f>
        <v>04</v>
      </c>
      <c r="X648" s="53" t="str">
        <f>IF(S648="Không đủ ĐKDT","Học lại",IF(S648="Đình chỉ thi","Học lại",IF(AND(MID(F648,2,2)&lt;"12",S648="Vắng"),"Thi lại",IF(S648="Vắng có phép", "Thi lại",IF(AND((MID(F648,2,2)&lt;"12"),P648&lt;4.5),"Thi lại",IF(AND((MID(F648,2,2)&lt;"19"),P648&lt;4),"Học lại",IF(AND((MID(F648,2,2)&gt;"18"),P648&lt;4),"Thi lại",IF(AND(MID(F648,2,2)&gt;"18",O648=0),"Thi lại",IF(AND((MID(F648,2,2)&lt;"12"),O648=0),"Thi lại",IF(AND((MID(F648,2,2)&lt;"19"),(MID(F648,2,2)&gt;"11"),O648=0),"Học lại","Đạt"))))))))))</f>
        <v>Đạt</v>
      </c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</row>
    <row r="649" spans="1:39" ht="16.5" customHeight="1">
      <c r="A649" s="1">
        <v>640</v>
      </c>
      <c r="B649" s="21">
        <f>IF(LEN(C649=0),SUBTOTAL(3,$C$10:C649),"")</f>
        <v>640</v>
      </c>
      <c r="C649" s="22" t="s">
        <v>466</v>
      </c>
      <c r="D649" s="23" t="s">
        <v>3948</v>
      </c>
      <c r="E649" s="24" t="s">
        <v>3406</v>
      </c>
      <c r="F649" s="22" t="s">
        <v>3455</v>
      </c>
      <c r="G649" s="25" t="s">
        <v>27</v>
      </c>
      <c r="H649" s="25">
        <v>8.5</v>
      </c>
      <c r="I649" s="25" t="s">
        <v>27</v>
      </c>
      <c r="J649" s="25">
        <v>8</v>
      </c>
      <c r="K649" s="32"/>
      <c r="L649" s="32"/>
      <c r="M649" s="32"/>
      <c r="N649" s="90"/>
      <c r="O649" s="51">
        <v>7.5</v>
      </c>
      <c r="P649" s="27">
        <f>IF(O649="H","I",IF(OR(O649="DC",O649="C",O649="V"),0,ROUND(SUMPRODUCT(G649:O649,$G$9:$O$9)/100,1)))</f>
        <v>7.8</v>
      </c>
      <c r="Q649" s="28" t="str">
        <f>IF(AND($P649&gt;=9,$P649&lt;=10),"A+","")&amp;IF(AND($P649&gt;=8.5,$P649&lt;=8.9),"A","")&amp;IF(AND($P649&gt;=8,$P649&lt;=8.4),"B+","")&amp;IF(AND($P649&gt;=7,$P649&lt;=7.9),"B","")&amp;IF(AND($P649&gt;=6.5,$P649&lt;=6.9),"C+","")&amp;IF(AND($P649&gt;=5.5,$P649&lt;=6.4),"C","")&amp;IF(AND($P649&gt;=5,$P649&lt;=5.4),"D+","")&amp;IF(AND($P649&gt;=4,$P649&lt;=4.9),"D","")&amp;IF(AND($P649&lt;4),"F","")</f>
        <v>B</v>
      </c>
      <c r="R649" s="29" t="str">
        <f>IF($P649&lt;4,"Kém",IF(AND($P649&gt;=4,$P649&lt;=5.4),"Trung bình yếu",IF(AND($P649&gt;=5.5,$P649&lt;=6.9),"Trung bình",IF(AND($P649&gt;=7,$P649&lt;=8.4),"Khá",IF(AND($P649&gt;=8.5,$P649&lt;=10),"Giỏi","")))))</f>
        <v>Khá</v>
      </c>
      <c r="S649" s="30" t="str">
        <f>IF(OR($G649=0,$H649=0,$I649=0,$J649=0),"Không đủ ĐKDT",IF(AND(O649=0,P649&gt;=4),"Không đạt",IF(O649="V", "Vắng", IF(O649="DC", "Đình chỉ thi",IF(O649="H", "Vắng có phép","")))))</f>
        <v/>
      </c>
      <c r="T649" s="31" t="str">
        <f t="array" ref="T649">IFERROR(VLOOKUP($C649&amp;$U649,CHOOSE({1,2},Data!$A$2:$A$5146&amp;Data!$B$2:$B$5146,Data!$C$2:$C$5146),2,0),"")</f>
        <v>305-A2</v>
      </c>
      <c r="U649" s="72" t="s">
        <v>768</v>
      </c>
      <c r="V649" s="3" t="str">
        <f>IFERROR(LEFT($U649,LEN($U649)-3),"")</f>
        <v>ELE1319</v>
      </c>
      <c r="W649" s="3" t="str">
        <f>IFERROR(RIGHT($U649,2),"")</f>
        <v>04</v>
      </c>
      <c r="X649" s="53" t="str">
        <f>IF(S649="Không đủ ĐKDT","Học lại",IF(S649="Đình chỉ thi","Học lại",IF(AND(MID(F649,2,2)&lt;"12",S649="Vắng"),"Thi lại",IF(S649="Vắng có phép", "Thi lại",IF(AND((MID(F649,2,2)&lt;"12"),P649&lt;4.5),"Thi lại",IF(AND((MID(F649,2,2)&lt;"19"),P649&lt;4),"Học lại",IF(AND((MID(F649,2,2)&gt;"18"),P649&lt;4),"Thi lại",IF(AND(MID(F649,2,2)&gt;"18",O649=0),"Thi lại",IF(AND((MID(F649,2,2)&lt;"12"),O649=0),"Thi lại",IF(AND((MID(F649,2,2)&lt;"19"),(MID(F649,2,2)&gt;"11"),O649=0),"Học lại","Đạt"))))))))))</f>
        <v>Đạt</v>
      </c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</row>
    <row r="650" spans="1:39" ht="16.5" customHeight="1">
      <c r="A650" s="1">
        <v>641</v>
      </c>
      <c r="B650" s="21">
        <f>IF(LEN(C650=0),SUBTOTAL(3,$C$10:C650),"")</f>
        <v>641</v>
      </c>
      <c r="C650" s="22" t="s">
        <v>2674</v>
      </c>
      <c r="D650" s="23" t="s">
        <v>3866</v>
      </c>
      <c r="E650" s="24" t="s">
        <v>3406</v>
      </c>
      <c r="F650" s="22" t="s">
        <v>3425</v>
      </c>
      <c r="G650" s="25" t="s">
        <v>27</v>
      </c>
      <c r="H650" s="25">
        <v>8.5</v>
      </c>
      <c r="I650" s="25" t="s">
        <v>27</v>
      </c>
      <c r="J650" s="25">
        <v>6</v>
      </c>
      <c r="K650" s="32"/>
      <c r="L650" s="32"/>
      <c r="M650" s="32"/>
      <c r="N650" s="90"/>
      <c r="O650" s="51">
        <v>2</v>
      </c>
      <c r="P650" s="27">
        <f>IF(O650="H","I",IF(OR(O650="DC",O650="C",O650="V"),0,ROUND(SUMPRODUCT(G650:O650,$G$9:$O$9)/100,1)))</f>
        <v>3.7</v>
      </c>
      <c r="Q650" s="28" t="str">
        <f>IF(AND($P650&gt;=9,$P650&lt;=10),"A+","")&amp;IF(AND($P650&gt;=8.5,$P650&lt;=8.9),"A","")&amp;IF(AND($P650&gt;=8,$P650&lt;=8.4),"B+","")&amp;IF(AND($P650&gt;=7,$P650&lt;=7.9),"B","")&amp;IF(AND($P650&gt;=6.5,$P650&lt;=6.9),"C+","")&amp;IF(AND($P650&gt;=5.5,$P650&lt;=6.4),"C","")&amp;IF(AND($P650&gt;=5,$P650&lt;=5.4),"D+","")&amp;IF(AND($P650&gt;=4,$P650&lt;=4.9),"D","")&amp;IF(AND($P650&lt;4),"F","")</f>
        <v>F</v>
      </c>
      <c r="R650" s="29" t="str">
        <f>IF($P650&lt;4,"Kém",IF(AND($P650&gt;=4,$P650&lt;=5.4),"Trung bình yếu",IF(AND($P650&gt;=5.5,$P650&lt;=6.9),"Trung bình",IF(AND($P650&gt;=7,$P650&lt;=8.4),"Khá",IF(AND($P650&gt;=8.5,$P650&lt;=10),"Giỏi","")))))</f>
        <v>Kém</v>
      </c>
      <c r="S650" s="30" t="str">
        <f>IF(OR($G650=0,$H650=0,$I650=0,$J650=0),"Không đủ ĐKDT",IF(AND(O650=0,P650&gt;=4),"Không đạt",IF(O650="V", "Vắng", IF(O650="DC", "Đình chỉ thi",IF(O650="H", "Vắng có phép","")))))</f>
        <v/>
      </c>
      <c r="T650" s="31" t="str">
        <f t="array" ref="T650">IFERROR(VLOOKUP($C650&amp;$U650,CHOOSE({1,2},Data!$A$2:$A$5146&amp;Data!$B$2:$B$5146,Data!$C$2:$C$5146),2,0),"")</f>
        <v>305-A2</v>
      </c>
      <c r="U650" s="72" t="s">
        <v>768</v>
      </c>
      <c r="V650" s="3" t="str">
        <f>IFERROR(LEFT($U650,LEN($U650)-3),"")</f>
        <v>ELE1319</v>
      </c>
      <c r="W650" s="3" t="str">
        <f>IFERROR(RIGHT($U650,2),"")</f>
        <v>04</v>
      </c>
      <c r="X650" s="53" t="str">
        <f>IF(S650="Không đủ ĐKDT","Học lại",IF(S650="Đình chỉ thi","Học lại",IF(AND(MID(F650,2,2)&lt;"12",S650="Vắng"),"Thi lại",IF(S650="Vắng có phép", "Thi lại",IF(AND((MID(F650,2,2)&lt;"12"),P650&lt;4.5),"Thi lại",IF(AND((MID(F650,2,2)&lt;"19"),P650&lt;4),"Học lại",IF(AND((MID(F650,2,2)&gt;"18"),P650&lt;4),"Thi lại",IF(AND(MID(F650,2,2)&gt;"18",O650=0),"Thi lại",IF(AND((MID(F650,2,2)&lt;"12"),O650=0),"Thi lại",IF(AND((MID(F650,2,2)&lt;"19"),(MID(F650,2,2)&gt;"11"),O650=0),"Học lại","Đạt"))))))))))</f>
        <v>Học lại</v>
      </c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</row>
    <row r="651" spans="1:39" ht="16.5" customHeight="1">
      <c r="A651" s="1">
        <v>642</v>
      </c>
      <c r="B651" s="21">
        <f>IF(LEN(C651=0),SUBTOTAL(3,$C$10:C651),"")</f>
        <v>642</v>
      </c>
      <c r="C651" s="22" t="s">
        <v>3195</v>
      </c>
      <c r="D651" s="23" t="s">
        <v>3949</v>
      </c>
      <c r="E651" s="24" t="s">
        <v>3410</v>
      </c>
      <c r="F651" s="22" t="s">
        <v>3950</v>
      </c>
      <c r="G651" s="25" t="s">
        <v>27</v>
      </c>
      <c r="H651" s="25">
        <v>8.5</v>
      </c>
      <c r="I651" s="25" t="s">
        <v>27</v>
      </c>
      <c r="J651" s="25">
        <v>8</v>
      </c>
      <c r="K651" s="32"/>
      <c r="L651" s="32"/>
      <c r="M651" s="32"/>
      <c r="N651" s="90"/>
      <c r="O651" s="51">
        <v>6.5</v>
      </c>
      <c r="P651" s="27">
        <f>IF(O651="H","I",IF(OR(O651="DC",O651="C",O651="V"),0,ROUND(SUMPRODUCT(G651:O651,$G$9:$O$9)/100,1)))</f>
        <v>7.1</v>
      </c>
      <c r="Q651" s="28" t="str">
        <f>IF(AND($P651&gt;=9,$P651&lt;=10),"A+","")&amp;IF(AND($P651&gt;=8.5,$P651&lt;=8.9),"A","")&amp;IF(AND($P651&gt;=8,$P651&lt;=8.4),"B+","")&amp;IF(AND($P651&gt;=7,$P651&lt;=7.9),"B","")&amp;IF(AND($P651&gt;=6.5,$P651&lt;=6.9),"C+","")&amp;IF(AND($P651&gt;=5.5,$P651&lt;=6.4),"C","")&amp;IF(AND($P651&gt;=5,$P651&lt;=5.4),"D+","")&amp;IF(AND($P651&gt;=4,$P651&lt;=4.9),"D","")&amp;IF(AND($P651&lt;4),"F","")</f>
        <v>B</v>
      </c>
      <c r="R651" s="29" t="str">
        <f>IF($P651&lt;4,"Kém",IF(AND($P651&gt;=4,$P651&lt;=5.4),"Trung bình yếu",IF(AND($P651&gt;=5.5,$P651&lt;=6.9),"Trung bình",IF(AND($P651&gt;=7,$P651&lt;=8.4),"Khá",IF(AND($P651&gt;=8.5,$P651&lt;=10),"Giỏi","")))))</f>
        <v>Khá</v>
      </c>
      <c r="S651" s="30" t="str">
        <f>IF(OR($G651=0,$H651=0,$I651=0,$J651=0),"Không đủ ĐKDT",IF(AND(O651=0,P651&gt;=4),"Không đạt",IF(O651="V", "Vắng", IF(O651="DC", "Đình chỉ thi",IF(O651="H", "Vắng có phép","")))))</f>
        <v/>
      </c>
      <c r="T651" s="31" t="str">
        <f t="array" ref="T651">IFERROR(VLOOKUP($C651&amp;$U651,CHOOSE({1,2},Data!$A$2:$A$5146&amp;Data!$B$2:$B$5146,Data!$C$2:$C$5146),2,0),"")</f>
        <v>305-A2</v>
      </c>
      <c r="U651" s="72" t="s">
        <v>768</v>
      </c>
      <c r="V651" s="3" t="str">
        <f>IFERROR(LEFT($U651,LEN($U651)-3),"")</f>
        <v>ELE1319</v>
      </c>
      <c r="W651" s="3" t="str">
        <f>IFERROR(RIGHT($U651,2),"")</f>
        <v>04</v>
      </c>
      <c r="X651" s="53" t="str">
        <f>IF(S651="Không đủ ĐKDT","Học lại",IF(S651="Đình chỉ thi","Học lại",IF(AND(MID(F651,2,2)&lt;"12",S651="Vắng"),"Thi lại",IF(S651="Vắng có phép", "Thi lại",IF(AND((MID(F651,2,2)&lt;"12"),P651&lt;4.5),"Thi lại",IF(AND((MID(F651,2,2)&lt;"19"),P651&lt;4),"Học lại",IF(AND((MID(F651,2,2)&gt;"18"),P651&lt;4),"Thi lại",IF(AND(MID(F651,2,2)&gt;"18",O651=0),"Thi lại",IF(AND((MID(F651,2,2)&lt;"12"),O651=0),"Thi lại",IF(AND((MID(F651,2,2)&lt;"19"),(MID(F651,2,2)&gt;"11"),O651=0),"Học lại","Đạt"))))))))))</f>
        <v>Đạt</v>
      </c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</row>
    <row r="652" spans="1:39" ht="16.5" customHeight="1">
      <c r="A652" s="1">
        <v>643</v>
      </c>
      <c r="B652" s="21">
        <f>IF(LEN(C652=0),SUBTOTAL(3,$C$10:C652),"")</f>
        <v>643</v>
      </c>
      <c r="C652" s="22" t="s">
        <v>2266</v>
      </c>
      <c r="D652" s="23" t="s">
        <v>3951</v>
      </c>
      <c r="E652" s="24" t="s">
        <v>3410</v>
      </c>
      <c r="F652" s="22" t="s">
        <v>3391</v>
      </c>
      <c r="G652" s="25" t="s">
        <v>27</v>
      </c>
      <c r="H652" s="25">
        <v>8.5</v>
      </c>
      <c r="I652" s="25" t="s">
        <v>27</v>
      </c>
      <c r="J652" s="25">
        <v>8</v>
      </c>
      <c r="K652" s="32"/>
      <c r="L652" s="32"/>
      <c r="M652" s="32"/>
      <c r="N652" s="90"/>
      <c r="O652" s="51">
        <v>7</v>
      </c>
      <c r="P652" s="27">
        <f>IF(O652="H","I",IF(OR(O652="DC",O652="C",O652="V"),0,ROUND(SUMPRODUCT(G652:O652,$G$9:$O$9)/100,1)))</f>
        <v>7.4</v>
      </c>
      <c r="Q652" s="28" t="str">
        <f>IF(AND($P652&gt;=9,$P652&lt;=10),"A+","")&amp;IF(AND($P652&gt;=8.5,$P652&lt;=8.9),"A","")&amp;IF(AND($P652&gt;=8,$P652&lt;=8.4),"B+","")&amp;IF(AND($P652&gt;=7,$P652&lt;=7.9),"B","")&amp;IF(AND($P652&gt;=6.5,$P652&lt;=6.9),"C+","")&amp;IF(AND($P652&gt;=5.5,$P652&lt;=6.4),"C","")&amp;IF(AND($P652&gt;=5,$P652&lt;=5.4),"D+","")&amp;IF(AND($P652&gt;=4,$P652&lt;=4.9),"D","")&amp;IF(AND($P652&lt;4),"F","")</f>
        <v>B</v>
      </c>
      <c r="R652" s="29" t="str">
        <f>IF($P652&lt;4,"Kém",IF(AND($P652&gt;=4,$P652&lt;=5.4),"Trung bình yếu",IF(AND($P652&gt;=5.5,$P652&lt;=6.9),"Trung bình",IF(AND($P652&gt;=7,$P652&lt;=8.4),"Khá",IF(AND($P652&gt;=8.5,$P652&lt;=10),"Giỏi","")))))</f>
        <v>Khá</v>
      </c>
      <c r="S652" s="30" t="str">
        <f>IF(OR($G652=0,$H652=0,$I652=0,$J652=0),"Không đủ ĐKDT",IF(AND(O652=0,P652&gt;=4),"Không đạt",IF(O652="V", "Vắng", IF(O652="DC", "Đình chỉ thi",IF(O652="H", "Vắng có phép","")))))</f>
        <v/>
      </c>
      <c r="T652" s="31" t="str">
        <f t="array" ref="T652">IFERROR(VLOOKUP($C652&amp;$U652,CHOOSE({1,2},Data!$A$2:$A$5146&amp;Data!$B$2:$B$5146,Data!$C$2:$C$5146),2,0),"")</f>
        <v>305-A2</v>
      </c>
      <c r="U652" s="72" t="s">
        <v>768</v>
      </c>
      <c r="V652" s="3" t="str">
        <f>IFERROR(LEFT($U652,LEN($U652)-3),"")</f>
        <v>ELE1319</v>
      </c>
      <c r="W652" s="3" t="str">
        <f>IFERROR(RIGHT($U652,2),"")</f>
        <v>04</v>
      </c>
      <c r="X652" s="53" t="str">
        <f>IF(S652="Không đủ ĐKDT","Học lại",IF(S652="Đình chỉ thi","Học lại",IF(AND(MID(F652,2,2)&lt;"12",S652="Vắng"),"Thi lại",IF(S652="Vắng có phép", "Thi lại",IF(AND((MID(F652,2,2)&lt;"12"),P652&lt;4.5),"Thi lại",IF(AND((MID(F652,2,2)&lt;"19"),P652&lt;4),"Học lại",IF(AND((MID(F652,2,2)&gt;"18"),P652&lt;4),"Thi lại",IF(AND(MID(F652,2,2)&gt;"18",O652=0),"Thi lại",IF(AND((MID(F652,2,2)&lt;"12"),O652=0),"Thi lại",IF(AND((MID(F652,2,2)&lt;"19"),(MID(F652,2,2)&gt;"11"),O652=0),"Học lại","Đạt"))))))))))</f>
        <v>Đạt</v>
      </c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</row>
    <row r="653" spans="1:39" ht="16.5" customHeight="1">
      <c r="A653" s="1">
        <v>644</v>
      </c>
      <c r="B653" s="21">
        <f>IF(LEN(C653=0),SUBTOTAL(3,$C$10:C653),"")</f>
        <v>644</v>
      </c>
      <c r="C653" s="22" t="s">
        <v>2099</v>
      </c>
      <c r="D653" s="23" t="s">
        <v>3577</v>
      </c>
      <c r="E653" s="24" t="s">
        <v>3410</v>
      </c>
      <c r="F653" s="22" t="s">
        <v>3455</v>
      </c>
      <c r="G653" s="25" t="s">
        <v>27</v>
      </c>
      <c r="H653" s="25">
        <v>8.5</v>
      </c>
      <c r="I653" s="25" t="s">
        <v>27</v>
      </c>
      <c r="J653" s="25">
        <v>7</v>
      </c>
      <c r="K653" s="32"/>
      <c r="L653" s="32"/>
      <c r="M653" s="32"/>
      <c r="N653" s="90"/>
      <c r="O653" s="51">
        <v>3</v>
      </c>
      <c r="P653" s="27">
        <f>IF(O653="H","I",IF(OR(O653="DC",O653="C",O653="V"),0,ROUND(SUMPRODUCT(G653:O653,$G$9:$O$9)/100,1)))</f>
        <v>4.5</v>
      </c>
      <c r="Q653" s="28" t="str">
        <f>IF(AND($P653&gt;=9,$P653&lt;=10),"A+","")&amp;IF(AND($P653&gt;=8.5,$P653&lt;=8.9),"A","")&amp;IF(AND($P653&gt;=8,$P653&lt;=8.4),"B+","")&amp;IF(AND($P653&gt;=7,$P653&lt;=7.9),"B","")&amp;IF(AND($P653&gt;=6.5,$P653&lt;=6.9),"C+","")&amp;IF(AND($P653&gt;=5.5,$P653&lt;=6.4),"C","")&amp;IF(AND($P653&gt;=5,$P653&lt;=5.4),"D+","")&amp;IF(AND($P653&gt;=4,$P653&lt;=4.9),"D","")&amp;IF(AND($P653&lt;4),"F","")</f>
        <v>D</v>
      </c>
      <c r="R653" s="29" t="str">
        <f>IF($P653&lt;4,"Kém",IF(AND($P653&gt;=4,$P653&lt;=5.4),"Trung bình yếu",IF(AND($P653&gt;=5.5,$P653&lt;=6.9),"Trung bình",IF(AND($P653&gt;=7,$P653&lt;=8.4),"Khá",IF(AND($P653&gt;=8.5,$P653&lt;=10),"Giỏi","")))))</f>
        <v>Trung bình yếu</v>
      </c>
      <c r="S653" s="30" t="str">
        <f>IF(OR($G653=0,$H653=0,$I653=0,$J653=0),"Không đủ ĐKDT",IF(AND(O653=0,P653&gt;=4),"Không đạt",IF(O653="V", "Vắng", IF(O653="DC", "Đình chỉ thi",IF(O653="H", "Vắng có phép","")))))</f>
        <v/>
      </c>
      <c r="T653" s="31" t="str">
        <f t="array" ref="T653">IFERROR(VLOOKUP($C653&amp;$U653,CHOOSE({1,2},Data!$A$2:$A$5146&amp;Data!$B$2:$B$5146,Data!$C$2:$C$5146),2,0),"")</f>
        <v>305-A2</v>
      </c>
      <c r="U653" s="72" t="s">
        <v>768</v>
      </c>
      <c r="V653" s="3" t="str">
        <f>IFERROR(LEFT($U653,LEN($U653)-3),"")</f>
        <v>ELE1319</v>
      </c>
      <c r="W653" s="3" t="str">
        <f>IFERROR(RIGHT($U653,2),"")</f>
        <v>04</v>
      </c>
      <c r="X653" s="53" t="str">
        <f>IF(S653="Không đủ ĐKDT","Học lại",IF(S653="Đình chỉ thi","Học lại",IF(AND(MID(F653,2,2)&lt;"12",S653="Vắng"),"Thi lại",IF(S653="Vắng có phép", "Thi lại",IF(AND((MID(F653,2,2)&lt;"12"),P653&lt;4.5),"Thi lại",IF(AND((MID(F653,2,2)&lt;"19"),P653&lt;4),"Học lại",IF(AND((MID(F653,2,2)&gt;"18"),P653&lt;4),"Thi lại",IF(AND(MID(F653,2,2)&gt;"18",O653=0),"Thi lại",IF(AND((MID(F653,2,2)&lt;"12"),O653=0),"Thi lại",IF(AND((MID(F653,2,2)&lt;"19"),(MID(F653,2,2)&gt;"11"),O653=0),"Học lại","Đạt"))))))))))</f>
        <v>Đạt</v>
      </c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</row>
    <row r="654" spans="1:39" ht="16.5" customHeight="1">
      <c r="A654" s="1">
        <v>645</v>
      </c>
      <c r="B654" s="21">
        <f>IF(LEN(C654=0),SUBTOTAL(3,$C$10:C654),"")</f>
        <v>645</v>
      </c>
      <c r="C654" s="22" t="s">
        <v>428</v>
      </c>
      <c r="D654" s="23" t="s">
        <v>3485</v>
      </c>
      <c r="E654" s="24" t="s">
        <v>3410</v>
      </c>
      <c r="F654" s="22" t="s">
        <v>3398</v>
      </c>
      <c r="G654" s="25" t="s">
        <v>27</v>
      </c>
      <c r="H654" s="25">
        <v>8.5</v>
      </c>
      <c r="I654" s="25" t="s">
        <v>27</v>
      </c>
      <c r="J654" s="25">
        <v>9</v>
      </c>
      <c r="K654" s="32"/>
      <c r="L654" s="32"/>
      <c r="M654" s="32"/>
      <c r="N654" s="90"/>
      <c r="O654" s="51">
        <v>5</v>
      </c>
      <c r="P654" s="27">
        <f>IF(O654="H","I",IF(OR(O654="DC",O654="C",O654="V"),0,ROUND(SUMPRODUCT(G654:O654,$G$9:$O$9)/100,1)))</f>
        <v>6.1</v>
      </c>
      <c r="Q654" s="28" t="str">
        <f>IF(AND($P654&gt;=9,$P654&lt;=10),"A+","")&amp;IF(AND($P654&gt;=8.5,$P654&lt;=8.9),"A","")&amp;IF(AND($P654&gt;=8,$P654&lt;=8.4),"B+","")&amp;IF(AND($P654&gt;=7,$P654&lt;=7.9),"B","")&amp;IF(AND($P654&gt;=6.5,$P654&lt;=6.9),"C+","")&amp;IF(AND($P654&gt;=5.5,$P654&lt;=6.4),"C","")&amp;IF(AND($P654&gt;=5,$P654&lt;=5.4),"D+","")&amp;IF(AND($P654&gt;=4,$P654&lt;=4.9),"D","")&amp;IF(AND($P654&lt;4),"F","")</f>
        <v>C</v>
      </c>
      <c r="R654" s="29" t="str">
        <f>IF($P654&lt;4,"Kém",IF(AND($P654&gt;=4,$P654&lt;=5.4),"Trung bình yếu",IF(AND($P654&gt;=5.5,$P654&lt;=6.9),"Trung bình",IF(AND($P654&gt;=7,$P654&lt;=8.4),"Khá",IF(AND($P654&gt;=8.5,$P654&lt;=10),"Giỏi","")))))</f>
        <v>Trung bình</v>
      </c>
      <c r="S654" s="30" t="str">
        <f>IF(OR($G654=0,$H654=0,$I654=0,$J654=0),"Không đủ ĐKDT",IF(AND(O654=0,P654&gt;=4),"Không đạt",IF(O654="V", "Vắng", IF(O654="DC", "Đình chỉ thi",IF(O654="H", "Vắng có phép","")))))</f>
        <v/>
      </c>
      <c r="T654" s="31" t="str">
        <f t="array" ref="T654">IFERROR(VLOOKUP($C654&amp;$U654,CHOOSE({1,2},Data!$A$2:$A$5146&amp;Data!$B$2:$B$5146,Data!$C$2:$C$5146),2,0),"")</f>
        <v>305-A2</v>
      </c>
      <c r="U654" s="72" t="s">
        <v>768</v>
      </c>
      <c r="V654" s="3" t="str">
        <f>IFERROR(LEFT($U654,LEN($U654)-3),"")</f>
        <v>ELE1319</v>
      </c>
      <c r="W654" s="3" t="str">
        <f>IFERROR(RIGHT($U654,2),"")</f>
        <v>04</v>
      </c>
      <c r="X654" s="53" t="str">
        <f>IF(S654="Không đủ ĐKDT","Học lại",IF(S654="Đình chỉ thi","Học lại",IF(AND(MID(F654,2,2)&lt;"12",S654="Vắng"),"Thi lại",IF(S654="Vắng có phép", "Thi lại",IF(AND((MID(F654,2,2)&lt;"12"),P654&lt;4.5),"Thi lại",IF(AND((MID(F654,2,2)&lt;"19"),P654&lt;4),"Học lại",IF(AND((MID(F654,2,2)&gt;"18"),P654&lt;4),"Thi lại",IF(AND(MID(F654,2,2)&gt;"18",O654=0),"Thi lại",IF(AND((MID(F654,2,2)&lt;"12"),O654=0),"Thi lại",IF(AND((MID(F654,2,2)&lt;"19"),(MID(F654,2,2)&gt;"11"),O654=0),"Học lại","Đạt"))))))))))</f>
        <v>Đạt</v>
      </c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</row>
    <row r="655" spans="1:39" ht="16.5" customHeight="1">
      <c r="A655" s="1">
        <v>646</v>
      </c>
      <c r="B655" s="21">
        <f>IF(LEN(C655=0),SUBTOTAL(3,$C$10:C655),"")</f>
        <v>646</v>
      </c>
      <c r="C655" s="22" t="s">
        <v>2267</v>
      </c>
      <c r="D655" s="23" t="s">
        <v>3800</v>
      </c>
      <c r="E655" s="24" t="s">
        <v>3514</v>
      </c>
      <c r="F655" s="22" t="s">
        <v>3391</v>
      </c>
      <c r="G655" s="25" t="s">
        <v>27</v>
      </c>
      <c r="H655" s="25">
        <v>9</v>
      </c>
      <c r="I655" s="25" t="s">
        <v>27</v>
      </c>
      <c r="J655" s="25">
        <v>8</v>
      </c>
      <c r="K655" s="32"/>
      <c r="L655" s="32"/>
      <c r="M655" s="32"/>
      <c r="N655" s="90"/>
      <c r="O655" s="51">
        <v>7.5</v>
      </c>
      <c r="P655" s="27">
        <f>IF(O655="H","I",IF(OR(O655="DC",O655="C",O655="V"),0,ROUND(SUMPRODUCT(G655:O655,$G$9:$O$9)/100,1)))</f>
        <v>7.9</v>
      </c>
      <c r="Q655" s="28" t="str">
        <f>IF(AND($P655&gt;=9,$P655&lt;=10),"A+","")&amp;IF(AND($P655&gt;=8.5,$P655&lt;=8.9),"A","")&amp;IF(AND($P655&gt;=8,$P655&lt;=8.4),"B+","")&amp;IF(AND($P655&gt;=7,$P655&lt;=7.9),"B","")&amp;IF(AND($P655&gt;=6.5,$P655&lt;=6.9),"C+","")&amp;IF(AND($P655&gt;=5.5,$P655&lt;=6.4),"C","")&amp;IF(AND($P655&gt;=5,$P655&lt;=5.4),"D+","")&amp;IF(AND($P655&gt;=4,$P655&lt;=4.9),"D","")&amp;IF(AND($P655&lt;4),"F","")</f>
        <v>B</v>
      </c>
      <c r="R655" s="29" t="str">
        <f>IF($P655&lt;4,"Kém",IF(AND($P655&gt;=4,$P655&lt;=5.4),"Trung bình yếu",IF(AND($P655&gt;=5.5,$P655&lt;=6.9),"Trung bình",IF(AND($P655&gt;=7,$P655&lt;=8.4),"Khá",IF(AND($P655&gt;=8.5,$P655&lt;=10),"Giỏi","")))))</f>
        <v>Khá</v>
      </c>
      <c r="S655" s="30" t="str">
        <f>IF(OR($G655=0,$H655=0,$I655=0,$J655=0),"Không đủ ĐKDT",IF(AND(O655=0,P655&gt;=4),"Không đạt",IF(O655="V", "Vắng", IF(O655="DC", "Đình chỉ thi",IF(O655="H", "Vắng có phép","")))))</f>
        <v/>
      </c>
      <c r="T655" s="31" t="str">
        <f t="array" ref="T655">IFERROR(VLOOKUP($C655&amp;$U655,CHOOSE({1,2},Data!$A$2:$A$5146&amp;Data!$B$2:$B$5146,Data!$C$2:$C$5146),2,0),"")</f>
        <v>305-A2</v>
      </c>
      <c r="U655" s="72" t="s">
        <v>768</v>
      </c>
      <c r="V655" s="3" t="str">
        <f>IFERROR(LEFT($U655,LEN($U655)-3),"")</f>
        <v>ELE1319</v>
      </c>
      <c r="W655" s="3" t="str">
        <f>IFERROR(RIGHT($U655,2),"")</f>
        <v>04</v>
      </c>
      <c r="X655" s="53" t="str">
        <f>IF(S655="Không đủ ĐKDT","Học lại",IF(S655="Đình chỉ thi","Học lại",IF(AND(MID(F655,2,2)&lt;"12",S655="Vắng"),"Thi lại",IF(S655="Vắng có phép", "Thi lại",IF(AND((MID(F655,2,2)&lt;"12"),P655&lt;4.5),"Thi lại",IF(AND((MID(F655,2,2)&lt;"19"),P655&lt;4),"Học lại",IF(AND((MID(F655,2,2)&gt;"18"),P655&lt;4),"Thi lại",IF(AND(MID(F655,2,2)&gt;"18",O655=0),"Thi lại",IF(AND((MID(F655,2,2)&lt;"12"),O655=0),"Thi lại",IF(AND((MID(F655,2,2)&lt;"19"),(MID(F655,2,2)&gt;"11"),O655=0),"Học lại","Đạt"))))))))))</f>
        <v>Đạt</v>
      </c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</row>
    <row r="656" spans="1:39" ht="16.5" customHeight="1">
      <c r="A656" s="1">
        <v>647</v>
      </c>
      <c r="B656" s="21">
        <f>IF(LEN(C656=0),SUBTOTAL(3,$C$10:C656),"")</f>
        <v>647</v>
      </c>
      <c r="C656" s="22" t="s">
        <v>381</v>
      </c>
      <c r="D656" s="23" t="s">
        <v>3468</v>
      </c>
      <c r="E656" s="24" t="s">
        <v>3514</v>
      </c>
      <c r="F656" s="22" t="s">
        <v>3455</v>
      </c>
      <c r="G656" s="25" t="s">
        <v>27</v>
      </c>
      <c r="H656" s="25">
        <v>8</v>
      </c>
      <c r="I656" s="25" t="s">
        <v>27</v>
      </c>
      <c r="J656" s="25">
        <v>7.5</v>
      </c>
      <c r="K656" s="32"/>
      <c r="L656" s="32"/>
      <c r="M656" s="32"/>
      <c r="N656" s="90"/>
      <c r="O656" s="51">
        <v>6</v>
      </c>
      <c r="P656" s="27">
        <f>IF(O656="H","I",IF(OR(O656="DC",O656="C",O656="V"),0,ROUND(SUMPRODUCT(G656:O656,$G$9:$O$9)/100,1)))</f>
        <v>6.6</v>
      </c>
      <c r="Q656" s="28" t="str">
        <f>IF(AND($P656&gt;=9,$P656&lt;=10),"A+","")&amp;IF(AND($P656&gt;=8.5,$P656&lt;=8.9),"A","")&amp;IF(AND($P656&gt;=8,$P656&lt;=8.4),"B+","")&amp;IF(AND($P656&gt;=7,$P656&lt;=7.9),"B","")&amp;IF(AND($P656&gt;=6.5,$P656&lt;=6.9),"C+","")&amp;IF(AND($P656&gt;=5.5,$P656&lt;=6.4),"C","")&amp;IF(AND($P656&gt;=5,$P656&lt;=5.4),"D+","")&amp;IF(AND($P656&gt;=4,$P656&lt;=4.9),"D","")&amp;IF(AND($P656&lt;4),"F","")</f>
        <v>C+</v>
      </c>
      <c r="R656" s="29" t="str">
        <f>IF($P656&lt;4,"Kém",IF(AND($P656&gt;=4,$P656&lt;=5.4),"Trung bình yếu",IF(AND($P656&gt;=5.5,$P656&lt;=6.9),"Trung bình",IF(AND($P656&gt;=7,$P656&lt;=8.4),"Khá",IF(AND($P656&gt;=8.5,$P656&lt;=10),"Giỏi","")))))</f>
        <v>Trung bình</v>
      </c>
      <c r="S656" s="30" t="str">
        <f>IF(OR($G656=0,$H656=0,$I656=0,$J656=0),"Không đủ ĐKDT",IF(AND(O656=0,P656&gt;=4),"Không đạt",IF(O656="V", "Vắng", IF(O656="DC", "Đình chỉ thi",IF(O656="H", "Vắng có phép","")))))</f>
        <v/>
      </c>
      <c r="T656" s="31" t="str">
        <f t="array" ref="T656">IFERROR(VLOOKUP($C656&amp;$U656,CHOOSE({1,2},Data!$A$2:$A$5146&amp;Data!$B$2:$B$5146,Data!$C$2:$C$5146),2,0),"")</f>
        <v>305-A2</v>
      </c>
      <c r="U656" s="72" t="s">
        <v>768</v>
      </c>
      <c r="V656" s="3" t="str">
        <f>IFERROR(LEFT($U656,LEN($U656)-3),"")</f>
        <v>ELE1319</v>
      </c>
      <c r="W656" s="3" t="str">
        <f>IFERROR(RIGHT($U656,2),"")</f>
        <v>04</v>
      </c>
      <c r="X656" s="53" t="str">
        <f>IF(S656="Không đủ ĐKDT","Học lại",IF(S656="Đình chỉ thi","Học lại",IF(AND(MID(F656,2,2)&lt;"12",S656="Vắng"),"Thi lại",IF(S656="Vắng có phép", "Thi lại",IF(AND((MID(F656,2,2)&lt;"12"),P656&lt;4.5),"Thi lại",IF(AND((MID(F656,2,2)&lt;"19"),P656&lt;4),"Học lại",IF(AND((MID(F656,2,2)&gt;"18"),P656&lt;4),"Thi lại",IF(AND(MID(F656,2,2)&gt;"18",O656=0),"Thi lại",IF(AND((MID(F656,2,2)&lt;"12"),O656=0),"Thi lại",IF(AND((MID(F656,2,2)&lt;"19"),(MID(F656,2,2)&gt;"11"),O656=0),"Học lại","Đạt"))))))))))</f>
        <v>Đạt</v>
      </c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</row>
    <row r="657" spans="1:39" ht="16.5" customHeight="1">
      <c r="A657" s="1">
        <v>648</v>
      </c>
      <c r="B657" s="21">
        <f>IF(LEN(C657=0),SUBTOTAL(3,$C$10:C657),"")</f>
        <v>648</v>
      </c>
      <c r="C657" s="22" t="s">
        <v>2268</v>
      </c>
      <c r="D657" s="23" t="s">
        <v>3952</v>
      </c>
      <c r="E657" s="24" t="s">
        <v>3514</v>
      </c>
      <c r="F657" s="22" t="s">
        <v>3391</v>
      </c>
      <c r="G657" s="25" t="s">
        <v>27</v>
      </c>
      <c r="H657" s="25">
        <v>9</v>
      </c>
      <c r="I657" s="25" t="s">
        <v>27</v>
      </c>
      <c r="J657" s="25">
        <v>7</v>
      </c>
      <c r="K657" s="32"/>
      <c r="L657" s="32"/>
      <c r="M657" s="32"/>
      <c r="N657" s="90"/>
      <c r="O657" s="51">
        <v>7.5</v>
      </c>
      <c r="P657" s="27">
        <f>IF(O657="H","I",IF(OR(O657="DC",O657="C",O657="V"),0,ROUND(SUMPRODUCT(G657:O657,$G$9:$O$9)/100,1)))</f>
        <v>7.8</v>
      </c>
      <c r="Q657" s="28" t="str">
        <f>IF(AND($P657&gt;=9,$P657&lt;=10),"A+","")&amp;IF(AND($P657&gt;=8.5,$P657&lt;=8.9),"A","")&amp;IF(AND($P657&gt;=8,$P657&lt;=8.4),"B+","")&amp;IF(AND($P657&gt;=7,$P657&lt;=7.9),"B","")&amp;IF(AND($P657&gt;=6.5,$P657&lt;=6.9),"C+","")&amp;IF(AND($P657&gt;=5.5,$P657&lt;=6.4),"C","")&amp;IF(AND($P657&gt;=5,$P657&lt;=5.4),"D+","")&amp;IF(AND($P657&gt;=4,$P657&lt;=4.9),"D","")&amp;IF(AND($P657&lt;4),"F","")</f>
        <v>B</v>
      </c>
      <c r="R657" s="29" t="str">
        <f>IF($P657&lt;4,"Kém",IF(AND($P657&gt;=4,$P657&lt;=5.4),"Trung bình yếu",IF(AND($P657&gt;=5.5,$P657&lt;=6.9),"Trung bình",IF(AND($P657&gt;=7,$P657&lt;=8.4),"Khá",IF(AND($P657&gt;=8.5,$P657&lt;=10),"Giỏi","")))))</f>
        <v>Khá</v>
      </c>
      <c r="S657" s="30" t="str">
        <f>IF(OR($G657=0,$H657=0,$I657=0,$J657=0),"Không đủ ĐKDT",IF(AND(O657=0,P657&gt;=4),"Không đạt",IF(O657="V", "Vắng", IF(O657="DC", "Đình chỉ thi",IF(O657="H", "Vắng có phép","")))))</f>
        <v/>
      </c>
      <c r="T657" s="31" t="str">
        <f t="array" ref="T657">IFERROR(VLOOKUP($C657&amp;$U657,CHOOSE({1,2},Data!$A$2:$A$5146&amp;Data!$B$2:$B$5146,Data!$C$2:$C$5146),2,0),"")</f>
        <v>305-A2</v>
      </c>
      <c r="U657" s="72" t="s">
        <v>768</v>
      </c>
      <c r="V657" s="3" t="str">
        <f>IFERROR(LEFT($U657,LEN($U657)-3),"")</f>
        <v>ELE1319</v>
      </c>
      <c r="W657" s="3" t="str">
        <f>IFERROR(RIGHT($U657,2),"")</f>
        <v>04</v>
      </c>
      <c r="X657" s="53" t="str">
        <f>IF(S657="Không đủ ĐKDT","Học lại",IF(S657="Đình chỉ thi","Học lại",IF(AND(MID(F657,2,2)&lt;"12",S657="Vắng"),"Thi lại",IF(S657="Vắng có phép", "Thi lại",IF(AND((MID(F657,2,2)&lt;"12"),P657&lt;4.5),"Thi lại",IF(AND((MID(F657,2,2)&lt;"19"),P657&lt;4),"Học lại",IF(AND((MID(F657,2,2)&gt;"18"),P657&lt;4),"Thi lại",IF(AND(MID(F657,2,2)&gt;"18",O657=0),"Thi lại",IF(AND((MID(F657,2,2)&lt;"12"),O657=0),"Thi lại",IF(AND((MID(F657,2,2)&lt;"19"),(MID(F657,2,2)&gt;"11"),O657=0),"Học lại","Đạt"))))))))))</f>
        <v>Đạt</v>
      </c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</row>
    <row r="658" spans="1:39" ht="16.5" customHeight="1">
      <c r="A658" s="1">
        <v>649</v>
      </c>
      <c r="B658" s="21">
        <f>IF(LEN(C658=0),SUBTOTAL(3,$C$10:C658),"")</f>
        <v>649</v>
      </c>
      <c r="C658" s="22" t="s">
        <v>2100</v>
      </c>
      <c r="D658" s="23" t="s">
        <v>3382</v>
      </c>
      <c r="E658" s="24" t="s">
        <v>3841</v>
      </c>
      <c r="F658" s="22" t="s">
        <v>3455</v>
      </c>
      <c r="G658" s="25" t="s">
        <v>27</v>
      </c>
      <c r="H658" s="25">
        <v>8.5</v>
      </c>
      <c r="I658" s="25" t="s">
        <v>27</v>
      </c>
      <c r="J658" s="25">
        <v>8.5</v>
      </c>
      <c r="K658" s="32"/>
      <c r="L658" s="32"/>
      <c r="M658" s="32"/>
      <c r="N658" s="90"/>
      <c r="O658" s="51">
        <v>3</v>
      </c>
      <c r="P658" s="27">
        <f>IF(O658="H","I",IF(OR(O658="DC",O658="C",O658="V"),0,ROUND(SUMPRODUCT(G658:O658,$G$9:$O$9)/100,1)))</f>
        <v>4.7</v>
      </c>
      <c r="Q658" s="28" t="str">
        <f>IF(AND($P658&gt;=9,$P658&lt;=10),"A+","")&amp;IF(AND($P658&gt;=8.5,$P658&lt;=8.9),"A","")&amp;IF(AND($P658&gt;=8,$P658&lt;=8.4),"B+","")&amp;IF(AND($P658&gt;=7,$P658&lt;=7.9),"B","")&amp;IF(AND($P658&gt;=6.5,$P658&lt;=6.9),"C+","")&amp;IF(AND($P658&gt;=5.5,$P658&lt;=6.4),"C","")&amp;IF(AND($P658&gt;=5,$P658&lt;=5.4),"D+","")&amp;IF(AND($P658&gt;=4,$P658&lt;=4.9),"D","")&amp;IF(AND($P658&lt;4),"F","")</f>
        <v>D</v>
      </c>
      <c r="R658" s="29" t="str">
        <f>IF($P658&lt;4,"Kém",IF(AND($P658&gt;=4,$P658&lt;=5.4),"Trung bình yếu",IF(AND($P658&gt;=5.5,$P658&lt;=6.9),"Trung bình",IF(AND($P658&gt;=7,$P658&lt;=8.4),"Khá",IF(AND($P658&gt;=8.5,$P658&lt;=10),"Giỏi","")))))</f>
        <v>Trung bình yếu</v>
      </c>
      <c r="S658" s="30" t="str">
        <f>IF(OR($G658=0,$H658=0,$I658=0,$J658=0),"Không đủ ĐKDT",IF(AND(O658=0,P658&gt;=4),"Không đạt",IF(O658="V", "Vắng", IF(O658="DC", "Đình chỉ thi",IF(O658="H", "Vắng có phép","")))))</f>
        <v/>
      </c>
      <c r="T658" s="31" t="str">
        <f t="array" ref="T658">IFERROR(VLOOKUP($C658&amp;$U658,CHOOSE({1,2},Data!$A$2:$A$5146&amp;Data!$B$2:$B$5146,Data!$C$2:$C$5146),2,0),"")</f>
        <v>305-A2</v>
      </c>
      <c r="U658" s="72" t="s">
        <v>768</v>
      </c>
      <c r="V658" s="3" t="str">
        <f>IFERROR(LEFT($U658,LEN($U658)-3),"")</f>
        <v>ELE1319</v>
      </c>
      <c r="W658" s="3" t="str">
        <f>IFERROR(RIGHT($U658,2),"")</f>
        <v>04</v>
      </c>
      <c r="X658" s="53" t="str">
        <f>IF(S658="Không đủ ĐKDT","Học lại",IF(S658="Đình chỉ thi","Học lại",IF(AND(MID(F658,2,2)&lt;"12",S658="Vắng"),"Thi lại",IF(S658="Vắng có phép", "Thi lại",IF(AND((MID(F658,2,2)&lt;"12"),P658&lt;4.5),"Thi lại",IF(AND((MID(F658,2,2)&lt;"19"),P658&lt;4),"Học lại",IF(AND((MID(F658,2,2)&gt;"18"),P658&lt;4),"Thi lại",IF(AND(MID(F658,2,2)&gt;"18",O658=0),"Thi lại",IF(AND((MID(F658,2,2)&lt;"12"),O658=0),"Thi lại",IF(AND((MID(F658,2,2)&lt;"19"),(MID(F658,2,2)&gt;"11"),O658=0),"Học lại","Đạt"))))))))))</f>
        <v>Đạt</v>
      </c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</row>
    <row r="659" spans="1:39" ht="16.5" customHeight="1">
      <c r="A659" s="1">
        <v>650</v>
      </c>
      <c r="B659" s="21">
        <f>IF(LEN(C659=0),SUBTOTAL(3,$C$10:C659),"")</f>
        <v>650</v>
      </c>
      <c r="C659" s="22" t="s">
        <v>429</v>
      </c>
      <c r="D659" s="23" t="s">
        <v>3953</v>
      </c>
      <c r="E659" s="24" t="s">
        <v>3519</v>
      </c>
      <c r="F659" s="22" t="s">
        <v>3398</v>
      </c>
      <c r="G659" s="25" t="s">
        <v>27</v>
      </c>
      <c r="H659" s="25">
        <v>5</v>
      </c>
      <c r="I659" s="25" t="s">
        <v>27</v>
      </c>
      <c r="J659" s="25">
        <v>7.5</v>
      </c>
      <c r="K659" s="32"/>
      <c r="L659" s="32"/>
      <c r="M659" s="32"/>
      <c r="N659" s="90"/>
      <c r="O659" s="51">
        <v>3</v>
      </c>
      <c r="P659" s="27">
        <f>IF(O659="H","I",IF(OR(O659="DC",O659="C",O659="V"),0,ROUND(SUMPRODUCT(G659:O659,$G$9:$O$9)/100,1)))</f>
        <v>3.9</v>
      </c>
      <c r="Q659" s="28" t="str">
        <f>IF(AND($P659&gt;=9,$P659&lt;=10),"A+","")&amp;IF(AND($P659&gt;=8.5,$P659&lt;=8.9),"A","")&amp;IF(AND($P659&gt;=8,$P659&lt;=8.4),"B+","")&amp;IF(AND($P659&gt;=7,$P659&lt;=7.9),"B","")&amp;IF(AND($P659&gt;=6.5,$P659&lt;=6.9),"C+","")&amp;IF(AND($P659&gt;=5.5,$P659&lt;=6.4),"C","")&amp;IF(AND($P659&gt;=5,$P659&lt;=5.4),"D+","")&amp;IF(AND($P659&gt;=4,$P659&lt;=4.9),"D","")&amp;IF(AND($P659&lt;4),"F","")</f>
        <v>F</v>
      </c>
      <c r="R659" s="29" t="str">
        <f>IF($P659&lt;4,"Kém",IF(AND($P659&gt;=4,$P659&lt;=5.4),"Trung bình yếu",IF(AND($P659&gt;=5.5,$P659&lt;=6.9),"Trung bình",IF(AND($P659&gt;=7,$P659&lt;=8.4),"Khá",IF(AND($P659&gt;=8.5,$P659&lt;=10),"Giỏi","")))))</f>
        <v>Kém</v>
      </c>
      <c r="S659" s="30" t="str">
        <f>IF(OR($G659=0,$H659=0,$I659=0,$J659=0),"Không đủ ĐKDT",IF(AND(O659=0,P659&gt;=4),"Không đạt",IF(O659="V", "Vắng", IF(O659="DC", "Đình chỉ thi",IF(O659="H", "Vắng có phép","")))))</f>
        <v/>
      </c>
      <c r="T659" s="31" t="str">
        <f t="array" ref="T659">IFERROR(VLOOKUP($C659&amp;$U659,CHOOSE({1,2},Data!$A$2:$A$5146&amp;Data!$B$2:$B$5146,Data!$C$2:$C$5146),2,0),"")</f>
        <v>305-A2</v>
      </c>
      <c r="U659" s="72" t="s">
        <v>768</v>
      </c>
      <c r="V659" s="3" t="str">
        <f>IFERROR(LEFT($U659,LEN($U659)-3),"")</f>
        <v>ELE1319</v>
      </c>
      <c r="W659" s="3" t="str">
        <f>IFERROR(RIGHT($U659,2),"")</f>
        <v>04</v>
      </c>
      <c r="X659" s="53" t="str">
        <f>IF(S659="Không đủ ĐKDT","Học lại",IF(S659="Đình chỉ thi","Học lại",IF(AND(MID(F659,2,2)&lt;"12",S659="Vắng"),"Thi lại",IF(S659="Vắng có phép", "Thi lại",IF(AND((MID(F659,2,2)&lt;"12"),P659&lt;4.5),"Thi lại",IF(AND((MID(F659,2,2)&lt;"19"),P659&lt;4),"Học lại",IF(AND((MID(F659,2,2)&gt;"18"),P659&lt;4),"Thi lại",IF(AND(MID(F659,2,2)&gt;"18",O659=0),"Thi lại",IF(AND((MID(F659,2,2)&lt;"12"),O659=0),"Thi lại",IF(AND((MID(F659,2,2)&lt;"19"),(MID(F659,2,2)&gt;"11"),O659=0),"Học lại","Đạt"))))))))))</f>
        <v>Học lại</v>
      </c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</row>
    <row r="660" spans="1:39" ht="16.5" customHeight="1">
      <c r="A660" s="1">
        <v>651</v>
      </c>
      <c r="B660" s="21">
        <f>IF(LEN(C660=0),SUBTOTAL(3,$C$10:C660),"")</f>
        <v>651</v>
      </c>
      <c r="C660" s="22" t="s">
        <v>401</v>
      </c>
      <c r="D660" s="23" t="s">
        <v>3954</v>
      </c>
      <c r="E660" s="24" t="s">
        <v>3422</v>
      </c>
      <c r="F660" s="22" t="s">
        <v>3455</v>
      </c>
      <c r="G660" s="25" t="s">
        <v>27</v>
      </c>
      <c r="H660" s="25">
        <v>8.5</v>
      </c>
      <c r="I660" s="25" t="s">
        <v>27</v>
      </c>
      <c r="J660" s="25">
        <v>7</v>
      </c>
      <c r="K660" s="32"/>
      <c r="L660" s="32"/>
      <c r="M660" s="32"/>
      <c r="N660" s="90"/>
      <c r="O660" s="51">
        <v>5</v>
      </c>
      <c r="P660" s="27">
        <f>IF(O660="H","I",IF(OR(O660="DC",O660="C",O660="V"),0,ROUND(SUMPRODUCT(G660:O660,$G$9:$O$9)/100,1)))</f>
        <v>5.9</v>
      </c>
      <c r="Q660" s="28" t="str">
        <f>IF(AND($P660&gt;=9,$P660&lt;=10),"A+","")&amp;IF(AND($P660&gt;=8.5,$P660&lt;=8.9),"A","")&amp;IF(AND($P660&gt;=8,$P660&lt;=8.4),"B+","")&amp;IF(AND($P660&gt;=7,$P660&lt;=7.9),"B","")&amp;IF(AND($P660&gt;=6.5,$P660&lt;=6.9),"C+","")&amp;IF(AND($P660&gt;=5.5,$P660&lt;=6.4),"C","")&amp;IF(AND($P660&gt;=5,$P660&lt;=5.4),"D+","")&amp;IF(AND($P660&gt;=4,$P660&lt;=4.9),"D","")&amp;IF(AND($P660&lt;4),"F","")</f>
        <v>C</v>
      </c>
      <c r="R660" s="29" t="str">
        <f>IF($P660&lt;4,"Kém",IF(AND($P660&gt;=4,$P660&lt;=5.4),"Trung bình yếu",IF(AND($P660&gt;=5.5,$P660&lt;=6.9),"Trung bình",IF(AND($P660&gt;=7,$P660&lt;=8.4),"Khá",IF(AND($P660&gt;=8.5,$P660&lt;=10),"Giỏi","")))))</f>
        <v>Trung bình</v>
      </c>
      <c r="S660" s="30" t="str">
        <f>IF(OR($G660=0,$H660=0,$I660=0,$J660=0),"Không đủ ĐKDT",IF(AND(O660=0,P660&gt;=4),"Không đạt",IF(O660="V", "Vắng", IF(O660="DC", "Đình chỉ thi",IF(O660="H", "Vắng có phép","")))))</f>
        <v/>
      </c>
      <c r="T660" s="31" t="str">
        <f t="array" ref="T660">IFERROR(VLOOKUP($C660&amp;$U660,CHOOSE({1,2},Data!$A$2:$A$5146&amp;Data!$B$2:$B$5146,Data!$C$2:$C$5146),2,0),"")</f>
        <v>305-A2</v>
      </c>
      <c r="U660" s="72" t="s">
        <v>768</v>
      </c>
      <c r="V660" s="3" t="str">
        <f>IFERROR(LEFT($U660,LEN($U660)-3),"")</f>
        <v>ELE1319</v>
      </c>
      <c r="W660" s="3" t="str">
        <f>IFERROR(RIGHT($U660,2),"")</f>
        <v>04</v>
      </c>
      <c r="X660" s="53" t="str">
        <f>IF(S660="Không đủ ĐKDT","Học lại",IF(S660="Đình chỉ thi","Học lại",IF(AND(MID(F660,2,2)&lt;"12",S660="Vắng"),"Thi lại",IF(S660="Vắng có phép", "Thi lại",IF(AND((MID(F660,2,2)&lt;"12"),P660&lt;4.5),"Thi lại",IF(AND((MID(F660,2,2)&lt;"19"),P660&lt;4),"Học lại",IF(AND((MID(F660,2,2)&gt;"18"),P660&lt;4),"Thi lại",IF(AND(MID(F660,2,2)&gt;"18",O660=0),"Thi lại",IF(AND((MID(F660,2,2)&lt;"12"),O660=0),"Thi lại",IF(AND((MID(F660,2,2)&lt;"19"),(MID(F660,2,2)&gt;"11"),O660=0),"Học lại","Đạt"))))))))))</f>
        <v>Đạt</v>
      </c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</row>
    <row r="661" spans="1:39" ht="16.5" customHeight="1">
      <c r="A661" s="1">
        <v>652</v>
      </c>
      <c r="B661" s="21">
        <f>IF(LEN(C661=0),SUBTOTAL(3,$C$10:C661),"")</f>
        <v>652</v>
      </c>
      <c r="C661" s="22" t="s">
        <v>3162</v>
      </c>
      <c r="D661" s="23" t="s">
        <v>3955</v>
      </c>
      <c r="E661" s="24" t="s">
        <v>3427</v>
      </c>
      <c r="F661" s="22" t="s">
        <v>3956</v>
      </c>
      <c r="G661" s="25" t="s">
        <v>27</v>
      </c>
      <c r="H661" s="25">
        <v>8.5</v>
      </c>
      <c r="I661" s="25" t="s">
        <v>27</v>
      </c>
      <c r="J661" s="25">
        <v>8.5</v>
      </c>
      <c r="K661" s="32"/>
      <c r="L661" s="32"/>
      <c r="M661" s="32"/>
      <c r="N661" s="90"/>
      <c r="O661" s="51">
        <v>5</v>
      </c>
      <c r="P661" s="27">
        <f>IF(O661="H","I",IF(OR(O661="DC",O661="C",O661="V"),0,ROUND(SUMPRODUCT(G661:O661,$G$9:$O$9)/100,1)))</f>
        <v>6.1</v>
      </c>
      <c r="Q661" s="28" t="str">
        <f>IF(AND($P661&gt;=9,$P661&lt;=10),"A+","")&amp;IF(AND($P661&gt;=8.5,$P661&lt;=8.9),"A","")&amp;IF(AND($P661&gt;=8,$P661&lt;=8.4),"B+","")&amp;IF(AND($P661&gt;=7,$P661&lt;=7.9),"B","")&amp;IF(AND($P661&gt;=6.5,$P661&lt;=6.9),"C+","")&amp;IF(AND($P661&gt;=5.5,$P661&lt;=6.4),"C","")&amp;IF(AND($P661&gt;=5,$P661&lt;=5.4),"D+","")&amp;IF(AND($P661&gt;=4,$P661&lt;=4.9),"D","")&amp;IF(AND($P661&lt;4),"F","")</f>
        <v>C</v>
      </c>
      <c r="R661" s="29" t="str">
        <f>IF($P661&lt;4,"Kém",IF(AND($P661&gt;=4,$P661&lt;=5.4),"Trung bình yếu",IF(AND($P661&gt;=5.5,$P661&lt;=6.9),"Trung bình",IF(AND($P661&gt;=7,$P661&lt;=8.4),"Khá",IF(AND($P661&gt;=8.5,$P661&lt;=10),"Giỏi","")))))</f>
        <v>Trung bình</v>
      </c>
      <c r="S661" s="30" t="str">
        <f>IF(OR($G661=0,$H661=0,$I661=0,$J661=0),"Không đủ ĐKDT",IF(AND(O661=0,P661&gt;=4),"Không đạt",IF(O661="V", "Vắng", IF(O661="DC", "Đình chỉ thi",IF(O661="H", "Vắng có phép","")))))</f>
        <v/>
      </c>
      <c r="T661" s="31" t="str">
        <f t="array" ref="T661">IFERROR(VLOOKUP($C661&amp;$U661,CHOOSE({1,2},Data!$A$2:$A$5146&amp;Data!$B$2:$B$5146,Data!$C$2:$C$5146),2,0),"")</f>
        <v>305-A2</v>
      </c>
      <c r="U661" s="72" t="s">
        <v>768</v>
      </c>
      <c r="V661" s="3" t="str">
        <f>IFERROR(LEFT($U661,LEN($U661)-3),"")</f>
        <v>ELE1319</v>
      </c>
      <c r="W661" s="3" t="str">
        <f>IFERROR(RIGHT($U661,2),"")</f>
        <v>04</v>
      </c>
      <c r="X661" s="53" t="str">
        <f>IF(S661="Không đủ ĐKDT","Học lại",IF(S661="Đình chỉ thi","Học lại",IF(AND(MID(F661,2,2)&lt;"12",S661="Vắng"),"Thi lại",IF(S661="Vắng có phép", "Thi lại",IF(AND((MID(F661,2,2)&lt;"12"),P661&lt;4.5),"Thi lại",IF(AND((MID(F661,2,2)&lt;"19"),P661&lt;4),"Học lại",IF(AND((MID(F661,2,2)&gt;"18"),P661&lt;4),"Thi lại",IF(AND(MID(F661,2,2)&gt;"18",O661=0),"Thi lại",IF(AND((MID(F661,2,2)&lt;"12"),O661=0),"Thi lại",IF(AND((MID(F661,2,2)&lt;"19"),(MID(F661,2,2)&gt;"11"),O661=0),"Học lại","Đạt"))))))))))</f>
        <v>Đạt</v>
      </c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</row>
    <row r="662" spans="1:39" ht="16.5" customHeight="1">
      <c r="A662" s="1">
        <v>653</v>
      </c>
      <c r="B662" s="21">
        <f>IF(LEN(C662=0),SUBTOTAL(3,$C$10:C662),"")</f>
        <v>653</v>
      </c>
      <c r="C662" s="22" t="s">
        <v>2035</v>
      </c>
      <c r="D662" s="23" t="s">
        <v>3409</v>
      </c>
      <c r="E662" s="24" t="s">
        <v>3427</v>
      </c>
      <c r="F662" s="22" t="s">
        <v>3407</v>
      </c>
      <c r="G662" s="25" t="s">
        <v>27</v>
      </c>
      <c r="H662" s="25">
        <v>6.5</v>
      </c>
      <c r="I662" s="25" t="s">
        <v>27</v>
      </c>
      <c r="J662" s="25">
        <v>4</v>
      </c>
      <c r="K662" s="32"/>
      <c r="L662" s="32"/>
      <c r="M662" s="32"/>
      <c r="N662" s="90"/>
      <c r="O662" s="51">
        <v>2</v>
      </c>
      <c r="P662" s="27">
        <f>IF(O662="H","I",IF(OR(O662="DC",O662="C",O662="V"),0,ROUND(SUMPRODUCT(G662:O662,$G$9:$O$9)/100,1)))</f>
        <v>3.1</v>
      </c>
      <c r="Q662" s="28" t="str">
        <f>IF(AND($P662&gt;=9,$P662&lt;=10),"A+","")&amp;IF(AND($P662&gt;=8.5,$P662&lt;=8.9),"A","")&amp;IF(AND($P662&gt;=8,$P662&lt;=8.4),"B+","")&amp;IF(AND($P662&gt;=7,$P662&lt;=7.9),"B","")&amp;IF(AND($P662&gt;=6.5,$P662&lt;=6.9),"C+","")&amp;IF(AND($P662&gt;=5.5,$P662&lt;=6.4),"C","")&amp;IF(AND($P662&gt;=5,$P662&lt;=5.4),"D+","")&amp;IF(AND($P662&gt;=4,$P662&lt;=4.9),"D","")&amp;IF(AND($P662&lt;4),"F","")</f>
        <v>F</v>
      </c>
      <c r="R662" s="29" t="str">
        <f>IF($P662&lt;4,"Kém",IF(AND($P662&gt;=4,$P662&lt;=5.4),"Trung bình yếu",IF(AND($P662&gt;=5.5,$P662&lt;=6.9),"Trung bình",IF(AND($P662&gt;=7,$P662&lt;=8.4),"Khá",IF(AND($P662&gt;=8.5,$P662&lt;=10),"Giỏi","")))))</f>
        <v>Kém</v>
      </c>
      <c r="S662" s="30" t="str">
        <f>IF(OR($G662=0,$H662=0,$I662=0,$J662=0),"Không đủ ĐKDT",IF(AND(O662=0,P662&gt;=4),"Không đạt",IF(O662="V", "Vắng", IF(O662="DC", "Đình chỉ thi",IF(O662="H", "Vắng có phép","")))))</f>
        <v/>
      </c>
      <c r="T662" s="31" t="str">
        <f t="array" ref="T662">IFERROR(VLOOKUP($C662&amp;$U662,CHOOSE({1,2},Data!$A$2:$A$5146&amp;Data!$B$2:$B$5146,Data!$C$2:$C$5146),2,0),"")</f>
        <v>302-A2</v>
      </c>
      <c r="U662" s="72" t="s">
        <v>768</v>
      </c>
      <c r="V662" s="3" t="str">
        <f>IFERROR(LEFT($U662,LEN($U662)-3),"")</f>
        <v>ELE1319</v>
      </c>
      <c r="W662" s="3" t="str">
        <f>IFERROR(RIGHT($U662,2),"")</f>
        <v>04</v>
      </c>
      <c r="X662" s="53" t="str">
        <f>IF(S662="Không đủ ĐKDT","Học lại",IF(S662="Đình chỉ thi","Học lại",IF(AND(MID(F662,2,2)&lt;"12",S662="Vắng"),"Thi lại",IF(S662="Vắng có phép", "Thi lại",IF(AND((MID(F662,2,2)&lt;"12"),P662&lt;4.5),"Thi lại",IF(AND((MID(F662,2,2)&lt;"19"),P662&lt;4),"Học lại",IF(AND((MID(F662,2,2)&gt;"18"),P662&lt;4),"Thi lại",IF(AND(MID(F662,2,2)&gt;"18",O662=0),"Thi lại",IF(AND((MID(F662,2,2)&lt;"12"),O662=0),"Thi lại",IF(AND((MID(F662,2,2)&lt;"19"),(MID(F662,2,2)&gt;"11"),O662=0),"Học lại","Đạt"))))))))))</f>
        <v>Học lại</v>
      </c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</row>
    <row r="663" spans="1:39" ht="16.5" customHeight="1">
      <c r="A663" s="1">
        <v>654</v>
      </c>
      <c r="B663" s="21">
        <f>IF(LEN(C663=0),SUBTOTAL(3,$C$10:C663),"")</f>
        <v>654</v>
      </c>
      <c r="C663" s="22" t="s">
        <v>458</v>
      </c>
      <c r="D663" s="23" t="s">
        <v>3468</v>
      </c>
      <c r="E663" s="24" t="s">
        <v>3427</v>
      </c>
      <c r="F663" s="22" t="s">
        <v>3455</v>
      </c>
      <c r="G663" s="25" t="s">
        <v>27</v>
      </c>
      <c r="H663" s="25">
        <v>8.5</v>
      </c>
      <c r="I663" s="25" t="s">
        <v>27</v>
      </c>
      <c r="J663" s="25">
        <v>7</v>
      </c>
      <c r="K663" s="32"/>
      <c r="L663" s="32"/>
      <c r="M663" s="32"/>
      <c r="N663" s="90"/>
      <c r="O663" s="51">
        <v>1</v>
      </c>
      <c r="P663" s="27">
        <f>IF(O663="H","I",IF(OR(O663="DC",O663="C",O663="V"),0,ROUND(SUMPRODUCT(G663:O663,$G$9:$O$9)/100,1)))</f>
        <v>3.1</v>
      </c>
      <c r="Q663" s="28" t="str">
        <f>IF(AND($P663&gt;=9,$P663&lt;=10),"A+","")&amp;IF(AND($P663&gt;=8.5,$P663&lt;=8.9),"A","")&amp;IF(AND($P663&gt;=8,$P663&lt;=8.4),"B+","")&amp;IF(AND($P663&gt;=7,$P663&lt;=7.9),"B","")&amp;IF(AND($P663&gt;=6.5,$P663&lt;=6.9),"C+","")&amp;IF(AND($P663&gt;=5.5,$P663&lt;=6.4),"C","")&amp;IF(AND($P663&gt;=5,$P663&lt;=5.4),"D+","")&amp;IF(AND($P663&gt;=4,$P663&lt;=4.9),"D","")&amp;IF(AND($P663&lt;4),"F","")</f>
        <v>F</v>
      </c>
      <c r="R663" s="29" t="str">
        <f>IF($P663&lt;4,"Kém",IF(AND($P663&gt;=4,$P663&lt;=5.4),"Trung bình yếu",IF(AND($P663&gt;=5.5,$P663&lt;=6.9),"Trung bình",IF(AND($P663&gt;=7,$P663&lt;=8.4),"Khá",IF(AND($P663&gt;=8.5,$P663&lt;=10),"Giỏi","")))))</f>
        <v>Kém</v>
      </c>
      <c r="S663" s="30" t="str">
        <f>IF(OR($G663=0,$H663=0,$I663=0,$J663=0),"Không đủ ĐKDT",IF(AND(O663=0,P663&gt;=4),"Không đạt",IF(O663="V", "Vắng", IF(O663="DC", "Đình chỉ thi",IF(O663="H", "Vắng có phép","")))))</f>
        <v/>
      </c>
      <c r="T663" s="31" t="str">
        <f t="array" ref="T663">IFERROR(VLOOKUP($C663&amp;$U663,CHOOSE({1,2},Data!$A$2:$A$5146&amp;Data!$B$2:$B$5146,Data!$C$2:$C$5146),2,0),"")</f>
        <v>302-A2</v>
      </c>
      <c r="U663" s="72" t="s">
        <v>768</v>
      </c>
      <c r="V663" s="3" t="str">
        <f>IFERROR(LEFT($U663,LEN($U663)-3),"")</f>
        <v>ELE1319</v>
      </c>
      <c r="W663" s="3" t="str">
        <f>IFERROR(RIGHT($U663,2),"")</f>
        <v>04</v>
      </c>
      <c r="X663" s="53" t="str">
        <f>IF(S663="Không đủ ĐKDT","Học lại",IF(S663="Đình chỉ thi","Học lại",IF(AND(MID(F663,2,2)&lt;"12",S663="Vắng"),"Thi lại",IF(S663="Vắng có phép", "Thi lại",IF(AND((MID(F663,2,2)&lt;"12"),P663&lt;4.5),"Thi lại",IF(AND((MID(F663,2,2)&lt;"19"),P663&lt;4),"Học lại",IF(AND((MID(F663,2,2)&gt;"18"),P663&lt;4),"Thi lại",IF(AND(MID(F663,2,2)&gt;"18",O663=0),"Thi lại",IF(AND((MID(F663,2,2)&lt;"12"),O663=0),"Thi lại",IF(AND((MID(F663,2,2)&lt;"19"),(MID(F663,2,2)&gt;"11"),O663=0),"Học lại","Đạt"))))))))))</f>
        <v>Học lại</v>
      </c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</row>
    <row r="664" spans="1:39" ht="16.5" customHeight="1">
      <c r="A664" s="1">
        <v>655</v>
      </c>
      <c r="B664" s="21">
        <f>IF(LEN(C664=0),SUBTOTAL(3,$C$10:C664),"")</f>
        <v>655</v>
      </c>
      <c r="C664" s="22" t="s">
        <v>2539</v>
      </c>
      <c r="D664" s="23" t="s">
        <v>3957</v>
      </c>
      <c r="E664" s="24" t="s">
        <v>3427</v>
      </c>
      <c r="F664" s="22" t="s">
        <v>3381</v>
      </c>
      <c r="G664" s="25" t="s">
        <v>27</v>
      </c>
      <c r="H664" s="25">
        <v>8.5</v>
      </c>
      <c r="I664" s="25" t="s">
        <v>27</v>
      </c>
      <c r="J664" s="25">
        <v>9.5</v>
      </c>
      <c r="K664" s="32"/>
      <c r="L664" s="32"/>
      <c r="M664" s="32"/>
      <c r="N664" s="90"/>
      <c r="O664" s="51">
        <v>5</v>
      </c>
      <c r="P664" s="27">
        <f>IF(O664="H","I",IF(OR(O664="DC",O664="C",O664="V"),0,ROUND(SUMPRODUCT(G664:O664,$G$9:$O$9)/100,1)))</f>
        <v>6.2</v>
      </c>
      <c r="Q664" s="28" t="str">
        <f>IF(AND($P664&gt;=9,$P664&lt;=10),"A+","")&amp;IF(AND($P664&gt;=8.5,$P664&lt;=8.9),"A","")&amp;IF(AND($P664&gt;=8,$P664&lt;=8.4),"B+","")&amp;IF(AND($P664&gt;=7,$P664&lt;=7.9),"B","")&amp;IF(AND($P664&gt;=6.5,$P664&lt;=6.9),"C+","")&amp;IF(AND($P664&gt;=5.5,$P664&lt;=6.4),"C","")&amp;IF(AND($P664&gt;=5,$P664&lt;=5.4),"D+","")&amp;IF(AND($P664&gt;=4,$P664&lt;=4.9),"D","")&amp;IF(AND($P664&lt;4),"F","")</f>
        <v>C</v>
      </c>
      <c r="R664" s="29" t="str">
        <f>IF($P664&lt;4,"Kém",IF(AND($P664&gt;=4,$P664&lt;=5.4),"Trung bình yếu",IF(AND($P664&gt;=5.5,$P664&lt;=6.9),"Trung bình",IF(AND($P664&gt;=7,$P664&lt;=8.4),"Khá",IF(AND($P664&gt;=8.5,$P664&lt;=10),"Giỏi","")))))</f>
        <v>Trung bình</v>
      </c>
      <c r="S664" s="30" t="str">
        <f>IF(OR($G664=0,$H664=0,$I664=0,$J664=0),"Không đủ ĐKDT",IF(AND(O664=0,P664&gt;=4),"Không đạt",IF(O664="V", "Vắng", IF(O664="DC", "Đình chỉ thi",IF(O664="H", "Vắng có phép","")))))</f>
        <v/>
      </c>
      <c r="T664" s="31" t="str">
        <f t="array" ref="T664">IFERROR(VLOOKUP($C664&amp;$U664,CHOOSE({1,2},Data!$A$2:$A$5146&amp;Data!$B$2:$B$5146,Data!$C$2:$C$5146),2,0),"")</f>
        <v>302-A2</v>
      </c>
      <c r="U664" s="72" t="s">
        <v>768</v>
      </c>
      <c r="V664" s="3" t="str">
        <f>IFERROR(LEFT($U664,LEN($U664)-3),"")</f>
        <v>ELE1319</v>
      </c>
      <c r="W664" s="3" t="str">
        <f>IFERROR(RIGHT($U664,2),"")</f>
        <v>04</v>
      </c>
      <c r="X664" s="53" t="str">
        <f>IF(S664="Không đủ ĐKDT","Học lại",IF(S664="Đình chỉ thi","Học lại",IF(AND(MID(F664,2,2)&lt;"12",S664="Vắng"),"Thi lại",IF(S664="Vắng có phép", "Thi lại",IF(AND((MID(F664,2,2)&lt;"12"),P664&lt;4.5),"Thi lại",IF(AND((MID(F664,2,2)&lt;"19"),P664&lt;4),"Học lại",IF(AND((MID(F664,2,2)&gt;"18"),P664&lt;4),"Thi lại",IF(AND(MID(F664,2,2)&gt;"18",O664=0),"Thi lại",IF(AND((MID(F664,2,2)&lt;"12"),O664=0),"Thi lại",IF(AND((MID(F664,2,2)&lt;"19"),(MID(F664,2,2)&gt;"11"),O664=0),"Học lại","Đạt"))))))))))</f>
        <v>Đạt</v>
      </c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</row>
    <row r="665" spans="1:39" ht="16.5" customHeight="1">
      <c r="A665" s="1">
        <v>656</v>
      </c>
      <c r="B665" s="21">
        <f>IF(LEN(C665=0),SUBTOTAL(3,$C$10:C665),"")</f>
        <v>656</v>
      </c>
      <c r="C665" s="22" t="s">
        <v>456</v>
      </c>
      <c r="D665" s="23" t="s">
        <v>3958</v>
      </c>
      <c r="E665" s="24" t="s">
        <v>3959</v>
      </c>
      <c r="F665" s="22" t="s">
        <v>3463</v>
      </c>
      <c r="G665" s="25" t="s">
        <v>27</v>
      </c>
      <c r="H665" s="25">
        <v>8.5</v>
      </c>
      <c r="I665" s="25" t="s">
        <v>27</v>
      </c>
      <c r="J665" s="25">
        <v>7</v>
      </c>
      <c r="K665" s="32"/>
      <c r="L665" s="32"/>
      <c r="M665" s="32"/>
      <c r="N665" s="90"/>
      <c r="O665" s="51">
        <v>6</v>
      </c>
      <c r="P665" s="27">
        <f>IF(O665="H","I",IF(OR(O665="DC",O665="C",O665="V"),0,ROUND(SUMPRODUCT(G665:O665,$G$9:$O$9)/100,1)))</f>
        <v>6.6</v>
      </c>
      <c r="Q665" s="28" t="str">
        <f>IF(AND($P665&gt;=9,$P665&lt;=10),"A+","")&amp;IF(AND($P665&gt;=8.5,$P665&lt;=8.9),"A","")&amp;IF(AND($P665&gt;=8,$P665&lt;=8.4),"B+","")&amp;IF(AND($P665&gt;=7,$P665&lt;=7.9),"B","")&amp;IF(AND($P665&gt;=6.5,$P665&lt;=6.9),"C+","")&amp;IF(AND($P665&gt;=5.5,$P665&lt;=6.4),"C","")&amp;IF(AND($P665&gt;=5,$P665&lt;=5.4),"D+","")&amp;IF(AND($P665&gt;=4,$P665&lt;=4.9),"D","")&amp;IF(AND($P665&lt;4),"F","")</f>
        <v>C+</v>
      </c>
      <c r="R665" s="29" t="str">
        <f>IF($P665&lt;4,"Kém",IF(AND($P665&gt;=4,$P665&lt;=5.4),"Trung bình yếu",IF(AND($P665&gt;=5.5,$P665&lt;=6.9),"Trung bình",IF(AND($P665&gt;=7,$P665&lt;=8.4),"Khá",IF(AND($P665&gt;=8.5,$P665&lt;=10),"Giỏi","")))))</f>
        <v>Trung bình</v>
      </c>
      <c r="S665" s="30" t="str">
        <f>IF(OR($G665=0,$H665=0,$I665=0,$J665=0),"Không đủ ĐKDT",IF(AND(O665=0,P665&gt;=4),"Không đạt",IF(O665="V", "Vắng", IF(O665="DC", "Đình chỉ thi",IF(O665="H", "Vắng có phép","")))))</f>
        <v/>
      </c>
      <c r="T665" s="31" t="str">
        <f t="array" ref="T665">IFERROR(VLOOKUP($C665&amp;$U665,CHOOSE({1,2},Data!$A$2:$A$5146&amp;Data!$B$2:$B$5146,Data!$C$2:$C$5146),2,0),"")</f>
        <v>302-A2</v>
      </c>
      <c r="U665" s="72" t="s">
        <v>768</v>
      </c>
      <c r="V665" s="3" t="str">
        <f>IFERROR(LEFT($U665,LEN($U665)-3),"")</f>
        <v>ELE1319</v>
      </c>
      <c r="W665" s="3" t="str">
        <f>IFERROR(RIGHT($U665,2),"")</f>
        <v>04</v>
      </c>
      <c r="X665" s="53" t="str">
        <f>IF(S665="Không đủ ĐKDT","Học lại",IF(S665="Đình chỉ thi","Học lại",IF(AND(MID(F665,2,2)&lt;"12",S665="Vắng"),"Thi lại",IF(S665="Vắng có phép", "Thi lại",IF(AND((MID(F665,2,2)&lt;"12"),P665&lt;4.5),"Thi lại",IF(AND((MID(F665,2,2)&lt;"19"),P665&lt;4),"Học lại",IF(AND((MID(F665,2,2)&gt;"18"),P665&lt;4),"Thi lại",IF(AND(MID(F665,2,2)&gt;"18",O665=0),"Thi lại",IF(AND((MID(F665,2,2)&lt;"12"),O665=0),"Thi lại",IF(AND((MID(F665,2,2)&lt;"19"),(MID(F665,2,2)&gt;"11"),O665=0),"Học lại","Đạt"))))))))))</f>
        <v>Đạt</v>
      </c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</row>
    <row r="666" spans="1:39" ht="16.5" customHeight="1">
      <c r="A666" s="1">
        <v>657</v>
      </c>
      <c r="B666" s="21">
        <f>IF(LEN(C666=0),SUBTOTAL(3,$C$10:C666),"")</f>
        <v>657</v>
      </c>
      <c r="C666" s="22" t="s">
        <v>398</v>
      </c>
      <c r="D666" s="23" t="s">
        <v>3369</v>
      </c>
      <c r="E666" s="24" t="s">
        <v>3434</v>
      </c>
      <c r="F666" s="22" t="s">
        <v>3463</v>
      </c>
      <c r="G666" s="25" t="s">
        <v>27</v>
      </c>
      <c r="H666" s="25">
        <v>8.5</v>
      </c>
      <c r="I666" s="25" t="s">
        <v>27</v>
      </c>
      <c r="J666" s="25">
        <v>7.5</v>
      </c>
      <c r="K666" s="32"/>
      <c r="L666" s="32"/>
      <c r="M666" s="32"/>
      <c r="N666" s="90"/>
      <c r="O666" s="51">
        <v>5</v>
      </c>
      <c r="P666" s="27">
        <f>IF(O666="H","I",IF(OR(O666="DC",O666="C",O666="V"),0,ROUND(SUMPRODUCT(G666:O666,$G$9:$O$9)/100,1)))</f>
        <v>6</v>
      </c>
      <c r="Q666" s="28" t="str">
        <f>IF(AND($P666&gt;=9,$P666&lt;=10),"A+","")&amp;IF(AND($P666&gt;=8.5,$P666&lt;=8.9),"A","")&amp;IF(AND($P666&gt;=8,$P666&lt;=8.4),"B+","")&amp;IF(AND($P666&gt;=7,$P666&lt;=7.9),"B","")&amp;IF(AND($P666&gt;=6.5,$P666&lt;=6.9),"C+","")&amp;IF(AND($P666&gt;=5.5,$P666&lt;=6.4),"C","")&amp;IF(AND($P666&gt;=5,$P666&lt;=5.4),"D+","")&amp;IF(AND($P666&gt;=4,$P666&lt;=4.9),"D","")&amp;IF(AND($P666&lt;4),"F","")</f>
        <v>C</v>
      </c>
      <c r="R666" s="29" t="str">
        <f>IF($P666&lt;4,"Kém",IF(AND($P666&gt;=4,$P666&lt;=5.4),"Trung bình yếu",IF(AND($P666&gt;=5.5,$P666&lt;=6.9),"Trung bình",IF(AND($P666&gt;=7,$P666&lt;=8.4),"Khá",IF(AND($P666&gt;=8.5,$P666&lt;=10),"Giỏi","")))))</f>
        <v>Trung bình</v>
      </c>
      <c r="S666" s="30" t="str">
        <f>IF(OR($G666=0,$H666=0,$I666=0,$J666=0),"Không đủ ĐKDT",IF(AND(O666=0,P666&gt;=4),"Không đạt",IF(O666="V", "Vắng", IF(O666="DC", "Đình chỉ thi",IF(O666="H", "Vắng có phép","")))))</f>
        <v/>
      </c>
      <c r="T666" s="31" t="str">
        <f t="array" ref="T666">IFERROR(VLOOKUP($C666&amp;$U666,CHOOSE({1,2},Data!$A$2:$A$5146&amp;Data!$B$2:$B$5146,Data!$C$2:$C$5146),2,0),"")</f>
        <v>302-A2</v>
      </c>
      <c r="U666" s="72" t="s">
        <v>768</v>
      </c>
      <c r="V666" s="3" t="str">
        <f>IFERROR(LEFT($U666,LEN($U666)-3),"")</f>
        <v>ELE1319</v>
      </c>
      <c r="W666" s="3" t="str">
        <f>IFERROR(RIGHT($U666,2),"")</f>
        <v>04</v>
      </c>
      <c r="X666" s="53" t="str">
        <f>IF(S666="Không đủ ĐKDT","Học lại",IF(S666="Đình chỉ thi","Học lại",IF(AND(MID(F666,2,2)&lt;"12",S666="Vắng"),"Thi lại",IF(S666="Vắng có phép", "Thi lại",IF(AND((MID(F666,2,2)&lt;"12"),P666&lt;4.5),"Thi lại",IF(AND((MID(F666,2,2)&lt;"19"),P666&lt;4),"Học lại",IF(AND((MID(F666,2,2)&gt;"18"),P666&lt;4),"Thi lại",IF(AND(MID(F666,2,2)&gt;"18",O666=0),"Thi lại",IF(AND((MID(F666,2,2)&lt;"12"),O666=0),"Thi lại",IF(AND((MID(F666,2,2)&lt;"19"),(MID(F666,2,2)&gt;"11"),O666=0),"Học lại","Đạt"))))))))))</f>
        <v>Đạt</v>
      </c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</row>
    <row r="667" spans="1:39" ht="16.5" customHeight="1">
      <c r="A667" s="1">
        <v>658</v>
      </c>
      <c r="B667" s="21">
        <f>IF(LEN(C667=0),SUBTOTAL(3,$C$10:C667),"")</f>
        <v>658</v>
      </c>
      <c r="C667" s="22" t="s">
        <v>459</v>
      </c>
      <c r="D667" s="23" t="s">
        <v>3510</v>
      </c>
      <c r="E667" s="24" t="s">
        <v>3960</v>
      </c>
      <c r="F667" s="22" t="s">
        <v>3455</v>
      </c>
      <c r="G667" s="25" t="s">
        <v>27</v>
      </c>
      <c r="H667" s="25">
        <v>6.5</v>
      </c>
      <c r="I667" s="25" t="s">
        <v>27</v>
      </c>
      <c r="J667" s="25">
        <v>7.5</v>
      </c>
      <c r="K667" s="32"/>
      <c r="L667" s="32"/>
      <c r="M667" s="32"/>
      <c r="N667" s="90"/>
      <c r="O667" s="51">
        <v>6.5</v>
      </c>
      <c r="P667" s="27">
        <f>IF(O667="H","I",IF(OR(O667="DC",O667="C",O667="V"),0,ROUND(SUMPRODUCT(G667:O667,$G$9:$O$9)/100,1)))</f>
        <v>6.6</v>
      </c>
      <c r="Q667" s="28" t="str">
        <f>IF(AND($P667&gt;=9,$P667&lt;=10),"A+","")&amp;IF(AND($P667&gt;=8.5,$P667&lt;=8.9),"A","")&amp;IF(AND($P667&gt;=8,$P667&lt;=8.4),"B+","")&amp;IF(AND($P667&gt;=7,$P667&lt;=7.9),"B","")&amp;IF(AND($P667&gt;=6.5,$P667&lt;=6.9),"C+","")&amp;IF(AND($P667&gt;=5.5,$P667&lt;=6.4),"C","")&amp;IF(AND($P667&gt;=5,$P667&lt;=5.4),"D+","")&amp;IF(AND($P667&gt;=4,$P667&lt;=4.9),"D","")&amp;IF(AND($P667&lt;4),"F","")</f>
        <v>C+</v>
      </c>
      <c r="R667" s="29" t="str">
        <f>IF($P667&lt;4,"Kém",IF(AND($P667&gt;=4,$P667&lt;=5.4),"Trung bình yếu",IF(AND($P667&gt;=5.5,$P667&lt;=6.9),"Trung bình",IF(AND($P667&gt;=7,$P667&lt;=8.4),"Khá",IF(AND($P667&gt;=8.5,$P667&lt;=10),"Giỏi","")))))</f>
        <v>Trung bình</v>
      </c>
      <c r="S667" s="30" t="str">
        <f>IF(OR($G667=0,$H667=0,$I667=0,$J667=0),"Không đủ ĐKDT",IF(AND(O667=0,P667&gt;=4),"Không đạt",IF(O667="V", "Vắng", IF(O667="DC", "Đình chỉ thi",IF(O667="H", "Vắng có phép","")))))</f>
        <v/>
      </c>
      <c r="T667" s="31" t="str">
        <f t="array" ref="T667">IFERROR(VLOOKUP($C667&amp;$U667,CHOOSE({1,2},Data!$A$2:$A$5146&amp;Data!$B$2:$B$5146,Data!$C$2:$C$5146),2,0),"")</f>
        <v>302-A2</v>
      </c>
      <c r="U667" s="72" t="s">
        <v>768</v>
      </c>
      <c r="V667" s="3" t="str">
        <f>IFERROR(LEFT($U667,LEN($U667)-3),"")</f>
        <v>ELE1319</v>
      </c>
      <c r="W667" s="3" t="str">
        <f>IFERROR(RIGHT($U667,2),"")</f>
        <v>04</v>
      </c>
      <c r="X667" s="53" t="str">
        <f>IF(S667="Không đủ ĐKDT","Học lại",IF(S667="Đình chỉ thi","Học lại",IF(AND(MID(F667,2,2)&lt;"12",S667="Vắng"),"Thi lại",IF(S667="Vắng có phép", "Thi lại",IF(AND((MID(F667,2,2)&lt;"12"),P667&lt;4.5),"Thi lại",IF(AND((MID(F667,2,2)&lt;"19"),P667&lt;4),"Học lại",IF(AND((MID(F667,2,2)&gt;"18"),P667&lt;4),"Thi lại",IF(AND(MID(F667,2,2)&gt;"18",O667=0),"Thi lại",IF(AND((MID(F667,2,2)&lt;"12"),O667=0),"Thi lại",IF(AND((MID(F667,2,2)&lt;"19"),(MID(F667,2,2)&gt;"11"),O667=0),"Học lại","Đạt"))))))))))</f>
        <v>Đạt</v>
      </c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</row>
    <row r="668" spans="1:39" ht="16.5" customHeight="1">
      <c r="A668" s="1">
        <v>659</v>
      </c>
      <c r="B668" s="21">
        <f>IF(LEN(C668=0),SUBTOTAL(3,$C$10:C668),"")</f>
        <v>659</v>
      </c>
      <c r="C668" s="22" t="s">
        <v>2879</v>
      </c>
      <c r="D668" s="23" t="s">
        <v>3612</v>
      </c>
      <c r="E668" s="24" t="s">
        <v>3529</v>
      </c>
      <c r="F668" s="22" t="s">
        <v>3425</v>
      </c>
      <c r="G668" s="25" t="s">
        <v>27</v>
      </c>
      <c r="H668" s="25">
        <v>8.5</v>
      </c>
      <c r="I668" s="25" t="s">
        <v>27</v>
      </c>
      <c r="J668" s="25">
        <v>6</v>
      </c>
      <c r="K668" s="32"/>
      <c r="L668" s="32"/>
      <c r="M668" s="32"/>
      <c r="N668" s="90"/>
      <c r="O668" s="51">
        <v>3.5</v>
      </c>
      <c r="P668" s="27">
        <f>IF(O668="H","I",IF(OR(O668="DC",O668="C",O668="V"),0,ROUND(SUMPRODUCT(G668:O668,$G$9:$O$9)/100,1)))</f>
        <v>4.8</v>
      </c>
      <c r="Q668" s="28" t="str">
        <f>IF(AND($P668&gt;=9,$P668&lt;=10),"A+","")&amp;IF(AND($P668&gt;=8.5,$P668&lt;=8.9),"A","")&amp;IF(AND($P668&gt;=8,$P668&lt;=8.4),"B+","")&amp;IF(AND($P668&gt;=7,$P668&lt;=7.9),"B","")&amp;IF(AND($P668&gt;=6.5,$P668&lt;=6.9),"C+","")&amp;IF(AND($P668&gt;=5.5,$P668&lt;=6.4),"C","")&amp;IF(AND($P668&gt;=5,$P668&lt;=5.4),"D+","")&amp;IF(AND($P668&gt;=4,$P668&lt;=4.9),"D","")&amp;IF(AND($P668&lt;4),"F","")</f>
        <v>D</v>
      </c>
      <c r="R668" s="29" t="str">
        <f>IF($P668&lt;4,"Kém",IF(AND($P668&gt;=4,$P668&lt;=5.4),"Trung bình yếu",IF(AND($P668&gt;=5.5,$P668&lt;=6.9),"Trung bình",IF(AND($P668&gt;=7,$P668&lt;=8.4),"Khá",IF(AND($P668&gt;=8.5,$P668&lt;=10),"Giỏi","")))))</f>
        <v>Trung bình yếu</v>
      </c>
      <c r="S668" s="30" t="str">
        <f>IF(OR($G668=0,$H668=0,$I668=0,$J668=0),"Không đủ ĐKDT",IF(AND(O668=0,P668&gt;=4),"Không đạt",IF(O668="V", "Vắng", IF(O668="DC", "Đình chỉ thi",IF(O668="H", "Vắng có phép","")))))</f>
        <v/>
      </c>
      <c r="T668" s="31" t="str">
        <f t="array" ref="T668">IFERROR(VLOOKUP($C668&amp;$U668,CHOOSE({1,2},Data!$A$2:$A$5146&amp;Data!$B$2:$B$5146,Data!$C$2:$C$5146),2,0),"")</f>
        <v>302-A2</v>
      </c>
      <c r="U668" s="72" t="s">
        <v>768</v>
      </c>
      <c r="V668" s="3" t="str">
        <f>IFERROR(LEFT($U668,LEN($U668)-3),"")</f>
        <v>ELE1319</v>
      </c>
      <c r="W668" s="3" t="str">
        <f>IFERROR(RIGHT($U668,2),"")</f>
        <v>04</v>
      </c>
      <c r="X668" s="53" t="str">
        <f>IF(S668="Không đủ ĐKDT","Học lại",IF(S668="Đình chỉ thi","Học lại",IF(AND(MID(F668,2,2)&lt;"12",S668="Vắng"),"Thi lại",IF(S668="Vắng có phép", "Thi lại",IF(AND((MID(F668,2,2)&lt;"12"),P668&lt;4.5),"Thi lại",IF(AND((MID(F668,2,2)&lt;"19"),P668&lt;4),"Học lại",IF(AND((MID(F668,2,2)&gt;"18"),P668&lt;4),"Thi lại",IF(AND(MID(F668,2,2)&gt;"18",O668=0),"Thi lại",IF(AND((MID(F668,2,2)&lt;"12"),O668=0),"Thi lại",IF(AND((MID(F668,2,2)&lt;"19"),(MID(F668,2,2)&gt;"11"),O668=0),"Học lại","Đạt"))))))))))</f>
        <v>Đạt</v>
      </c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</row>
    <row r="669" spans="1:39" ht="16.5" customHeight="1">
      <c r="A669" s="1">
        <v>660</v>
      </c>
      <c r="B669" s="21">
        <f>IF(LEN(C669=0),SUBTOTAL(3,$C$10:C669),"")</f>
        <v>660</v>
      </c>
      <c r="C669" s="22" t="s">
        <v>2136</v>
      </c>
      <c r="D669" s="23" t="s">
        <v>3961</v>
      </c>
      <c r="E669" s="24" t="s">
        <v>3438</v>
      </c>
      <c r="F669" s="22" t="s">
        <v>3455</v>
      </c>
      <c r="G669" s="25" t="s">
        <v>27</v>
      </c>
      <c r="H669" s="25">
        <v>8</v>
      </c>
      <c r="I669" s="25" t="s">
        <v>27</v>
      </c>
      <c r="J669" s="25">
        <v>7.5</v>
      </c>
      <c r="K669" s="32"/>
      <c r="L669" s="32"/>
      <c r="M669" s="32"/>
      <c r="N669" s="90"/>
      <c r="O669" s="51">
        <v>4.5</v>
      </c>
      <c r="P669" s="27">
        <f>IF(O669="H","I",IF(OR(O669="DC",O669="C",O669="V"),0,ROUND(SUMPRODUCT(G669:O669,$G$9:$O$9)/100,1)))</f>
        <v>5.5</v>
      </c>
      <c r="Q669" s="28" t="str">
        <f>IF(AND($P669&gt;=9,$P669&lt;=10),"A+","")&amp;IF(AND($P669&gt;=8.5,$P669&lt;=8.9),"A","")&amp;IF(AND($P669&gt;=8,$P669&lt;=8.4),"B+","")&amp;IF(AND($P669&gt;=7,$P669&lt;=7.9),"B","")&amp;IF(AND($P669&gt;=6.5,$P669&lt;=6.9),"C+","")&amp;IF(AND($P669&gt;=5.5,$P669&lt;=6.4),"C","")&amp;IF(AND($P669&gt;=5,$P669&lt;=5.4),"D+","")&amp;IF(AND($P669&gt;=4,$P669&lt;=4.9),"D","")&amp;IF(AND($P669&lt;4),"F","")</f>
        <v>C</v>
      </c>
      <c r="R669" s="29" t="str">
        <f>IF($P669&lt;4,"Kém",IF(AND($P669&gt;=4,$P669&lt;=5.4),"Trung bình yếu",IF(AND($P669&gt;=5.5,$P669&lt;=6.9),"Trung bình",IF(AND($P669&gt;=7,$P669&lt;=8.4),"Khá",IF(AND($P669&gt;=8.5,$P669&lt;=10),"Giỏi","")))))</f>
        <v>Trung bình</v>
      </c>
      <c r="S669" s="30" t="str">
        <f>IF(OR($G669=0,$H669=0,$I669=0,$J669=0),"Không đủ ĐKDT",IF(AND(O669=0,P669&gt;=4),"Không đạt",IF(O669="V", "Vắng", IF(O669="DC", "Đình chỉ thi",IF(O669="H", "Vắng có phép","")))))</f>
        <v/>
      </c>
      <c r="T669" s="31" t="str">
        <f t="array" ref="T669">IFERROR(VLOOKUP($C669&amp;$U669,CHOOSE({1,2},Data!$A$2:$A$5146&amp;Data!$B$2:$B$5146,Data!$C$2:$C$5146),2,0),"")</f>
        <v>302-A2</v>
      </c>
      <c r="U669" s="72" t="s">
        <v>768</v>
      </c>
      <c r="V669" s="3" t="str">
        <f>IFERROR(LEFT($U669,LEN($U669)-3),"")</f>
        <v>ELE1319</v>
      </c>
      <c r="W669" s="3" t="str">
        <f>IFERROR(RIGHT($U669,2),"")</f>
        <v>04</v>
      </c>
      <c r="X669" s="53" t="str">
        <f>IF(S669="Không đủ ĐKDT","Học lại",IF(S669="Đình chỉ thi","Học lại",IF(AND(MID(F669,2,2)&lt;"12",S669="Vắng"),"Thi lại",IF(S669="Vắng có phép", "Thi lại",IF(AND((MID(F669,2,2)&lt;"12"),P669&lt;4.5),"Thi lại",IF(AND((MID(F669,2,2)&lt;"19"),P669&lt;4),"Học lại",IF(AND((MID(F669,2,2)&gt;"18"),P669&lt;4),"Thi lại",IF(AND(MID(F669,2,2)&gt;"18",O669=0),"Thi lại",IF(AND((MID(F669,2,2)&lt;"12"),O669=0),"Thi lại",IF(AND((MID(F669,2,2)&lt;"19"),(MID(F669,2,2)&gt;"11"),O669=0),"Học lại","Đạt"))))))))))</f>
        <v>Đạt</v>
      </c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</row>
    <row r="670" spans="1:39" ht="16.5" customHeight="1">
      <c r="A670" s="1">
        <v>661</v>
      </c>
      <c r="B670" s="21">
        <f>IF(LEN(C670=0),SUBTOTAL(3,$C$10:C670),"")</f>
        <v>661</v>
      </c>
      <c r="C670" s="22" t="s">
        <v>2855</v>
      </c>
      <c r="D670" s="23" t="s">
        <v>3962</v>
      </c>
      <c r="E670" s="24" t="s">
        <v>3438</v>
      </c>
      <c r="F670" s="22" t="s">
        <v>3381</v>
      </c>
      <c r="G670" s="25" t="s">
        <v>27</v>
      </c>
      <c r="H670" s="25">
        <v>8.5</v>
      </c>
      <c r="I670" s="25" t="s">
        <v>27</v>
      </c>
      <c r="J670" s="25">
        <v>7</v>
      </c>
      <c r="K670" s="32"/>
      <c r="L670" s="32"/>
      <c r="M670" s="32"/>
      <c r="N670" s="90"/>
      <c r="O670" s="51">
        <v>1</v>
      </c>
      <c r="P670" s="27">
        <f>IF(O670="H","I",IF(OR(O670="DC",O670="C",O670="V"),0,ROUND(SUMPRODUCT(G670:O670,$G$9:$O$9)/100,1)))</f>
        <v>3.1</v>
      </c>
      <c r="Q670" s="28" t="str">
        <f>IF(AND($P670&gt;=9,$P670&lt;=10),"A+","")&amp;IF(AND($P670&gt;=8.5,$P670&lt;=8.9),"A","")&amp;IF(AND($P670&gt;=8,$P670&lt;=8.4),"B+","")&amp;IF(AND($P670&gt;=7,$P670&lt;=7.9),"B","")&amp;IF(AND($P670&gt;=6.5,$P670&lt;=6.9),"C+","")&amp;IF(AND($P670&gt;=5.5,$P670&lt;=6.4),"C","")&amp;IF(AND($P670&gt;=5,$P670&lt;=5.4),"D+","")&amp;IF(AND($P670&gt;=4,$P670&lt;=4.9),"D","")&amp;IF(AND($P670&lt;4),"F","")</f>
        <v>F</v>
      </c>
      <c r="R670" s="29" t="str">
        <f>IF($P670&lt;4,"Kém",IF(AND($P670&gt;=4,$P670&lt;=5.4),"Trung bình yếu",IF(AND($P670&gt;=5.5,$P670&lt;=6.9),"Trung bình",IF(AND($P670&gt;=7,$P670&lt;=8.4),"Khá",IF(AND($P670&gt;=8.5,$P670&lt;=10),"Giỏi","")))))</f>
        <v>Kém</v>
      </c>
      <c r="S670" s="30" t="str">
        <f>IF(OR($G670=0,$H670=0,$I670=0,$J670=0),"Không đủ ĐKDT",IF(AND(O670=0,P670&gt;=4),"Không đạt",IF(O670="V", "Vắng", IF(O670="DC", "Đình chỉ thi",IF(O670="H", "Vắng có phép","")))))</f>
        <v/>
      </c>
      <c r="T670" s="31" t="str">
        <f t="array" ref="T670">IFERROR(VLOOKUP($C670&amp;$U670,CHOOSE({1,2},Data!$A$2:$A$5146&amp;Data!$B$2:$B$5146,Data!$C$2:$C$5146),2,0),"")</f>
        <v>302-A2</v>
      </c>
      <c r="U670" s="72" t="s">
        <v>768</v>
      </c>
      <c r="V670" s="3" t="str">
        <f>IFERROR(LEFT($U670,LEN($U670)-3),"")</f>
        <v>ELE1319</v>
      </c>
      <c r="W670" s="3" t="str">
        <f>IFERROR(RIGHT($U670,2),"")</f>
        <v>04</v>
      </c>
      <c r="X670" s="53" t="str">
        <f>IF(S670="Không đủ ĐKDT","Học lại",IF(S670="Đình chỉ thi","Học lại",IF(AND(MID(F670,2,2)&lt;"12",S670="Vắng"),"Thi lại",IF(S670="Vắng có phép", "Thi lại",IF(AND((MID(F670,2,2)&lt;"12"),P670&lt;4.5),"Thi lại",IF(AND((MID(F670,2,2)&lt;"19"),P670&lt;4),"Học lại",IF(AND((MID(F670,2,2)&gt;"18"),P670&lt;4),"Thi lại",IF(AND(MID(F670,2,2)&gt;"18",O670=0),"Thi lại",IF(AND((MID(F670,2,2)&lt;"12"),O670=0),"Thi lại",IF(AND((MID(F670,2,2)&lt;"19"),(MID(F670,2,2)&gt;"11"),O670=0),"Học lại","Đạt"))))))))))</f>
        <v>Học lại</v>
      </c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</row>
    <row r="671" spans="1:39" ht="16.5" customHeight="1">
      <c r="A671" s="1">
        <v>662</v>
      </c>
      <c r="B671" s="21">
        <f>IF(LEN(C671=0),SUBTOTAL(3,$C$10:C671),"")</f>
        <v>662</v>
      </c>
      <c r="C671" s="22" t="s">
        <v>2273</v>
      </c>
      <c r="D671" s="23" t="s">
        <v>3963</v>
      </c>
      <c r="E671" s="24" t="s">
        <v>3438</v>
      </c>
      <c r="F671" s="22" t="s">
        <v>3391</v>
      </c>
      <c r="G671" s="25" t="s">
        <v>27</v>
      </c>
      <c r="H671" s="25">
        <v>8</v>
      </c>
      <c r="I671" s="25" t="s">
        <v>27</v>
      </c>
      <c r="J671" s="25">
        <v>6</v>
      </c>
      <c r="K671" s="32"/>
      <c r="L671" s="32"/>
      <c r="M671" s="32"/>
      <c r="N671" s="90"/>
      <c r="O671" s="51">
        <v>3</v>
      </c>
      <c r="P671" s="27">
        <f>IF(O671="H","I",IF(OR(O671="DC",O671="C",O671="V"),0,ROUND(SUMPRODUCT(G671:O671,$G$9:$O$9)/100,1)))</f>
        <v>4.3</v>
      </c>
      <c r="Q671" s="28" t="str">
        <f>IF(AND($P671&gt;=9,$P671&lt;=10),"A+","")&amp;IF(AND($P671&gt;=8.5,$P671&lt;=8.9),"A","")&amp;IF(AND($P671&gt;=8,$P671&lt;=8.4),"B+","")&amp;IF(AND($P671&gt;=7,$P671&lt;=7.9),"B","")&amp;IF(AND($P671&gt;=6.5,$P671&lt;=6.9),"C+","")&amp;IF(AND($P671&gt;=5.5,$P671&lt;=6.4),"C","")&amp;IF(AND($P671&gt;=5,$P671&lt;=5.4),"D+","")&amp;IF(AND($P671&gt;=4,$P671&lt;=4.9),"D","")&amp;IF(AND($P671&lt;4),"F","")</f>
        <v>D</v>
      </c>
      <c r="R671" s="29" t="str">
        <f>IF($P671&lt;4,"Kém",IF(AND($P671&gt;=4,$P671&lt;=5.4),"Trung bình yếu",IF(AND($P671&gt;=5.5,$P671&lt;=6.9),"Trung bình",IF(AND($P671&gt;=7,$P671&lt;=8.4),"Khá",IF(AND($P671&gt;=8.5,$P671&lt;=10),"Giỏi","")))))</f>
        <v>Trung bình yếu</v>
      </c>
      <c r="S671" s="30" t="str">
        <f>IF(OR($G671=0,$H671=0,$I671=0,$J671=0),"Không đủ ĐKDT",IF(AND(O671=0,P671&gt;=4),"Không đạt",IF(O671="V", "Vắng", IF(O671="DC", "Đình chỉ thi",IF(O671="H", "Vắng có phép","")))))</f>
        <v/>
      </c>
      <c r="T671" s="31" t="str">
        <f t="array" ref="T671">IFERROR(VLOOKUP($C671&amp;$U671,CHOOSE({1,2},Data!$A$2:$A$5146&amp;Data!$B$2:$B$5146,Data!$C$2:$C$5146),2,0),"")</f>
        <v>302-A2</v>
      </c>
      <c r="U671" s="72" t="s">
        <v>768</v>
      </c>
      <c r="V671" s="3" t="str">
        <f>IFERROR(LEFT($U671,LEN($U671)-3),"")</f>
        <v>ELE1319</v>
      </c>
      <c r="W671" s="3" t="str">
        <f>IFERROR(RIGHT($U671,2),"")</f>
        <v>04</v>
      </c>
      <c r="X671" s="53" t="str">
        <f>IF(S671="Không đủ ĐKDT","Học lại",IF(S671="Đình chỉ thi","Học lại",IF(AND(MID(F671,2,2)&lt;"12",S671="Vắng"),"Thi lại",IF(S671="Vắng có phép", "Thi lại",IF(AND((MID(F671,2,2)&lt;"12"),P671&lt;4.5),"Thi lại",IF(AND((MID(F671,2,2)&lt;"19"),P671&lt;4),"Học lại",IF(AND((MID(F671,2,2)&gt;"18"),P671&lt;4),"Thi lại",IF(AND(MID(F671,2,2)&gt;"18",O671=0),"Thi lại",IF(AND((MID(F671,2,2)&lt;"12"),O671=0),"Thi lại",IF(AND((MID(F671,2,2)&lt;"19"),(MID(F671,2,2)&gt;"11"),O671=0),"Học lại","Đạt"))))))))))</f>
        <v>Đạt</v>
      </c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</row>
    <row r="672" spans="1:39" ht="16.5" customHeight="1">
      <c r="A672" s="1">
        <v>663</v>
      </c>
      <c r="B672" s="21">
        <f>IF(LEN(C672=0),SUBTOTAL(3,$C$10:C672),"")</f>
        <v>663</v>
      </c>
      <c r="C672" s="22" t="s">
        <v>2299</v>
      </c>
      <c r="D672" s="23" t="s">
        <v>3964</v>
      </c>
      <c r="E672" s="24" t="s">
        <v>3633</v>
      </c>
      <c r="F672" s="22" t="s">
        <v>3374</v>
      </c>
      <c r="G672" s="25" t="s">
        <v>27</v>
      </c>
      <c r="H672" s="25">
        <v>7.5</v>
      </c>
      <c r="I672" s="25" t="s">
        <v>27</v>
      </c>
      <c r="J672" s="25">
        <v>6</v>
      </c>
      <c r="K672" s="32"/>
      <c r="L672" s="32"/>
      <c r="M672" s="32"/>
      <c r="N672" s="90"/>
      <c r="O672" s="51">
        <v>2.5</v>
      </c>
      <c r="P672" s="27">
        <f>IF(O672="H","I",IF(OR(O672="DC",O672="C",O672="V"),0,ROUND(SUMPRODUCT(G672:O672,$G$9:$O$9)/100,1)))</f>
        <v>3.9</v>
      </c>
      <c r="Q672" s="28" t="str">
        <f>IF(AND($P672&gt;=9,$P672&lt;=10),"A+","")&amp;IF(AND($P672&gt;=8.5,$P672&lt;=8.9),"A","")&amp;IF(AND($P672&gt;=8,$P672&lt;=8.4),"B+","")&amp;IF(AND($P672&gt;=7,$P672&lt;=7.9),"B","")&amp;IF(AND($P672&gt;=6.5,$P672&lt;=6.9),"C+","")&amp;IF(AND($P672&gt;=5.5,$P672&lt;=6.4),"C","")&amp;IF(AND($P672&gt;=5,$P672&lt;=5.4),"D+","")&amp;IF(AND($P672&gt;=4,$P672&lt;=4.9),"D","")&amp;IF(AND($P672&lt;4),"F","")</f>
        <v>F</v>
      </c>
      <c r="R672" s="29" t="str">
        <f>IF($P672&lt;4,"Kém",IF(AND($P672&gt;=4,$P672&lt;=5.4),"Trung bình yếu",IF(AND($P672&gt;=5.5,$P672&lt;=6.9),"Trung bình",IF(AND($P672&gt;=7,$P672&lt;=8.4),"Khá",IF(AND($P672&gt;=8.5,$P672&lt;=10),"Giỏi","")))))</f>
        <v>Kém</v>
      </c>
      <c r="S672" s="30" t="str">
        <f>IF(OR($G672=0,$H672=0,$I672=0,$J672=0),"Không đủ ĐKDT",IF(AND(O672=0,P672&gt;=4),"Không đạt",IF(O672="V", "Vắng", IF(O672="DC", "Đình chỉ thi",IF(O672="H", "Vắng có phép","")))))</f>
        <v/>
      </c>
      <c r="T672" s="31" t="str">
        <f t="array" ref="T672">IFERROR(VLOOKUP($C672&amp;$U672,CHOOSE({1,2},Data!$A$2:$A$5146&amp;Data!$B$2:$B$5146,Data!$C$2:$C$5146),2,0),"")</f>
        <v>302-A2</v>
      </c>
      <c r="U672" s="72" t="s">
        <v>768</v>
      </c>
      <c r="V672" s="3" t="str">
        <f>IFERROR(LEFT($U672,LEN($U672)-3),"")</f>
        <v>ELE1319</v>
      </c>
      <c r="W672" s="3" t="str">
        <f>IFERROR(RIGHT($U672,2),"")</f>
        <v>04</v>
      </c>
      <c r="X672" s="53" t="str">
        <f>IF(S672="Không đủ ĐKDT","Học lại",IF(S672="Đình chỉ thi","Học lại",IF(AND(MID(F672,2,2)&lt;"12",S672="Vắng"),"Thi lại",IF(S672="Vắng có phép", "Thi lại",IF(AND((MID(F672,2,2)&lt;"12"),P672&lt;4.5),"Thi lại",IF(AND((MID(F672,2,2)&lt;"19"),P672&lt;4),"Học lại",IF(AND((MID(F672,2,2)&gt;"18"),P672&lt;4),"Thi lại",IF(AND(MID(F672,2,2)&gt;"18",O672=0),"Thi lại",IF(AND((MID(F672,2,2)&lt;"12"),O672=0),"Thi lại",IF(AND((MID(F672,2,2)&lt;"19"),(MID(F672,2,2)&gt;"11"),O672=0),"Học lại","Đạt"))))))))))</f>
        <v>Học lại</v>
      </c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</row>
    <row r="673" spans="1:39" ht="16.5" customHeight="1">
      <c r="A673" s="1">
        <v>664</v>
      </c>
      <c r="B673" s="21">
        <f>IF(LEN(C673=0),SUBTOTAL(3,$C$10:C673),"")</f>
        <v>664</v>
      </c>
      <c r="C673" s="22" t="s">
        <v>470</v>
      </c>
      <c r="D673" s="23" t="s">
        <v>3965</v>
      </c>
      <c r="E673" s="24" t="s">
        <v>3587</v>
      </c>
      <c r="F673" s="22" t="s">
        <v>3398</v>
      </c>
      <c r="G673" s="25" t="s">
        <v>27</v>
      </c>
      <c r="H673" s="25">
        <v>8</v>
      </c>
      <c r="I673" s="25" t="s">
        <v>27</v>
      </c>
      <c r="J673" s="25">
        <v>7</v>
      </c>
      <c r="K673" s="32"/>
      <c r="L673" s="32"/>
      <c r="M673" s="32"/>
      <c r="N673" s="90"/>
      <c r="O673" s="51">
        <v>3.5</v>
      </c>
      <c r="P673" s="27">
        <f>IF(O673="H","I",IF(OR(O673="DC",O673="C",O673="V"),0,ROUND(SUMPRODUCT(G673:O673,$G$9:$O$9)/100,1)))</f>
        <v>4.8</v>
      </c>
      <c r="Q673" s="28" t="str">
        <f>IF(AND($P673&gt;=9,$P673&lt;=10),"A+","")&amp;IF(AND($P673&gt;=8.5,$P673&lt;=8.9),"A","")&amp;IF(AND($P673&gt;=8,$P673&lt;=8.4),"B+","")&amp;IF(AND($P673&gt;=7,$P673&lt;=7.9),"B","")&amp;IF(AND($P673&gt;=6.5,$P673&lt;=6.9),"C+","")&amp;IF(AND($P673&gt;=5.5,$P673&lt;=6.4),"C","")&amp;IF(AND($P673&gt;=5,$P673&lt;=5.4),"D+","")&amp;IF(AND($P673&gt;=4,$P673&lt;=4.9),"D","")&amp;IF(AND($P673&lt;4),"F","")</f>
        <v>D</v>
      </c>
      <c r="R673" s="29" t="str">
        <f>IF($P673&lt;4,"Kém",IF(AND($P673&gt;=4,$P673&lt;=5.4),"Trung bình yếu",IF(AND($P673&gt;=5.5,$P673&lt;=6.9),"Trung bình",IF(AND($P673&gt;=7,$P673&lt;=8.4),"Khá",IF(AND($P673&gt;=8.5,$P673&lt;=10),"Giỏi","")))))</f>
        <v>Trung bình yếu</v>
      </c>
      <c r="S673" s="30" t="str">
        <f>IF(OR($G673=0,$H673=0,$I673=0,$J673=0),"Không đủ ĐKDT",IF(AND(O673=0,P673&gt;=4),"Không đạt",IF(O673="V", "Vắng", IF(O673="DC", "Đình chỉ thi",IF(O673="H", "Vắng có phép","")))))</f>
        <v/>
      </c>
      <c r="T673" s="31" t="str">
        <f t="array" ref="T673">IFERROR(VLOOKUP($C673&amp;$U673,CHOOSE({1,2},Data!$A$2:$A$5146&amp;Data!$B$2:$B$5146,Data!$C$2:$C$5146),2,0),"")</f>
        <v>302-A2</v>
      </c>
      <c r="U673" s="72" t="s">
        <v>768</v>
      </c>
      <c r="V673" s="3" t="str">
        <f>IFERROR(LEFT($U673,LEN($U673)-3),"")</f>
        <v>ELE1319</v>
      </c>
      <c r="W673" s="3" t="str">
        <f>IFERROR(RIGHT($U673,2),"")</f>
        <v>04</v>
      </c>
      <c r="X673" s="53" t="str">
        <f>IF(S673="Không đủ ĐKDT","Học lại",IF(S673="Đình chỉ thi","Học lại",IF(AND(MID(F673,2,2)&lt;"12",S673="Vắng"),"Thi lại",IF(S673="Vắng có phép", "Thi lại",IF(AND((MID(F673,2,2)&lt;"12"),P673&lt;4.5),"Thi lại",IF(AND((MID(F673,2,2)&lt;"19"),P673&lt;4),"Học lại",IF(AND((MID(F673,2,2)&gt;"18"),P673&lt;4),"Thi lại",IF(AND(MID(F673,2,2)&gt;"18",O673=0),"Thi lại",IF(AND((MID(F673,2,2)&lt;"12"),O673=0),"Thi lại",IF(AND((MID(F673,2,2)&lt;"19"),(MID(F673,2,2)&gt;"11"),O673=0),"Học lại","Đạt"))))))))))</f>
        <v>Đạt</v>
      </c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</row>
    <row r="674" spans="1:39" ht="16.5" customHeight="1">
      <c r="A674" s="1">
        <v>665</v>
      </c>
      <c r="B674" s="21">
        <f>IF(LEN(C674=0),SUBTOTAL(3,$C$10:C674),"")</f>
        <v>665</v>
      </c>
      <c r="C674" s="22" t="s">
        <v>417</v>
      </c>
      <c r="D674" s="23" t="s">
        <v>3612</v>
      </c>
      <c r="E674" s="24" t="s">
        <v>3700</v>
      </c>
      <c r="F674" s="22" t="s">
        <v>3463</v>
      </c>
      <c r="G674" s="25" t="s">
        <v>27</v>
      </c>
      <c r="H674" s="25">
        <v>8</v>
      </c>
      <c r="I674" s="25" t="s">
        <v>27</v>
      </c>
      <c r="J674" s="25">
        <v>9</v>
      </c>
      <c r="K674" s="32"/>
      <c r="L674" s="32"/>
      <c r="M674" s="32"/>
      <c r="N674" s="90"/>
      <c r="O674" s="51">
        <v>8</v>
      </c>
      <c r="P674" s="27">
        <f>IF(O674="H","I",IF(OR(O674="DC",O674="C",O674="V"),0,ROUND(SUMPRODUCT(G674:O674,$G$9:$O$9)/100,1)))</f>
        <v>8.1</v>
      </c>
      <c r="Q674" s="28" t="str">
        <f>IF(AND($P674&gt;=9,$P674&lt;=10),"A+","")&amp;IF(AND($P674&gt;=8.5,$P674&lt;=8.9),"A","")&amp;IF(AND($P674&gt;=8,$P674&lt;=8.4),"B+","")&amp;IF(AND($P674&gt;=7,$P674&lt;=7.9),"B","")&amp;IF(AND($P674&gt;=6.5,$P674&lt;=6.9),"C+","")&amp;IF(AND($P674&gt;=5.5,$P674&lt;=6.4),"C","")&amp;IF(AND($P674&gt;=5,$P674&lt;=5.4),"D+","")&amp;IF(AND($P674&gt;=4,$P674&lt;=4.9),"D","")&amp;IF(AND($P674&lt;4),"F","")</f>
        <v>B+</v>
      </c>
      <c r="R674" s="29" t="str">
        <f>IF($P674&lt;4,"Kém",IF(AND($P674&gt;=4,$P674&lt;=5.4),"Trung bình yếu",IF(AND($P674&gt;=5.5,$P674&lt;=6.9),"Trung bình",IF(AND($P674&gt;=7,$P674&lt;=8.4),"Khá",IF(AND($P674&gt;=8.5,$P674&lt;=10),"Giỏi","")))))</f>
        <v>Khá</v>
      </c>
      <c r="S674" s="30" t="str">
        <f>IF(OR($G674=0,$H674=0,$I674=0,$J674=0),"Không đủ ĐKDT",IF(AND(O674=0,P674&gt;=4),"Không đạt",IF(O674="V", "Vắng", IF(O674="DC", "Đình chỉ thi",IF(O674="H", "Vắng có phép","")))))</f>
        <v/>
      </c>
      <c r="T674" s="31" t="str">
        <f t="array" ref="T674">IFERROR(VLOOKUP($C674&amp;$U674,CHOOSE({1,2},Data!$A$2:$A$5146&amp;Data!$B$2:$B$5146,Data!$C$2:$C$5146),2,0),"")</f>
        <v>302-A2</v>
      </c>
      <c r="U674" s="72" t="s">
        <v>768</v>
      </c>
      <c r="V674" s="3" t="str">
        <f>IFERROR(LEFT($U674,LEN($U674)-3),"")</f>
        <v>ELE1319</v>
      </c>
      <c r="W674" s="3" t="str">
        <f>IFERROR(RIGHT($U674,2),"")</f>
        <v>04</v>
      </c>
      <c r="X674" s="53" t="str">
        <f>IF(S674="Không đủ ĐKDT","Học lại",IF(S674="Đình chỉ thi","Học lại",IF(AND(MID(F674,2,2)&lt;"12",S674="Vắng"),"Thi lại",IF(S674="Vắng có phép", "Thi lại",IF(AND((MID(F674,2,2)&lt;"12"),P674&lt;4.5),"Thi lại",IF(AND((MID(F674,2,2)&lt;"19"),P674&lt;4),"Học lại",IF(AND((MID(F674,2,2)&gt;"18"),P674&lt;4),"Thi lại",IF(AND(MID(F674,2,2)&gt;"18",O674=0),"Thi lại",IF(AND((MID(F674,2,2)&lt;"12"),O674=0),"Thi lại",IF(AND((MID(F674,2,2)&lt;"19"),(MID(F674,2,2)&gt;"11"),O674=0),"Học lại","Đạt"))))))))))</f>
        <v>Đạt</v>
      </c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</row>
    <row r="675" spans="1:39" ht="16.5" customHeight="1">
      <c r="A675" s="1">
        <v>666</v>
      </c>
      <c r="B675" s="21">
        <f>IF(LEN(C675=0),SUBTOTAL(3,$C$10:C675),"")</f>
        <v>666</v>
      </c>
      <c r="C675" s="22" t="s">
        <v>2126</v>
      </c>
      <c r="D675" s="23" t="s">
        <v>3885</v>
      </c>
      <c r="E675" s="24" t="s">
        <v>3759</v>
      </c>
      <c r="F675" s="22" t="s">
        <v>3455</v>
      </c>
      <c r="G675" s="25" t="s">
        <v>27</v>
      </c>
      <c r="H675" s="25">
        <v>7.5</v>
      </c>
      <c r="I675" s="25" t="s">
        <v>27</v>
      </c>
      <c r="J675" s="25">
        <v>8.5</v>
      </c>
      <c r="K675" s="32"/>
      <c r="L675" s="32"/>
      <c r="M675" s="32"/>
      <c r="N675" s="90"/>
      <c r="O675" s="51">
        <v>8</v>
      </c>
      <c r="P675" s="27">
        <f>IF(O675="H","I",IF(OR(O675="DC",O675="C",O675="V"),0,ROUND(SUMPRODUCT(G675:O675,$G$9:$O$9)/100,1)))</f>
        <v>8</v>
      </c>
      <c r="Q675" s="28" t="str">
        <f>IF(AND($P675&gt;=9,$P675&lt;=10),"A+","")&amp;IF(AND($P675&gt;=8.5,$P675&lt;=8.9),"A","")&amp;IF(AND($P675&gt;=8,$P675&lt;=8.4),"B+","")&amp;IF(AND($P675&gt;=7,$P675&lt;=7.9),"B","")&amp;IF(AND($P675&gt;=6.5,$P675&lt;=6.9),"C+","")&amp;IF(AND($P675&gt;=5.5,$P675&lt;=6.4),"C","")&amp;IF(AND($P675&gt;=5,$P675&lt;=5.4),"D+","")&amp;IF(AND($P675&gt;=4,$P675&lt;=4.9),"D","")&amp;IF(AND($P675&lt;4),"F","")</f>
        <v>B+</v>
      </c>
      <c r="R675" s="29" t="str">
        <f>IF($P675&lt;4,"Kém",IF(AND($P675&gt;=4,$P675&lt;=5.4),"Trung bình yếu",IF(AND($P675&gt;=5.5,$P675&lt;=6.9),"Trung bình",IF(AND($P675&gt;=7,$P675&lt;=8.4),"Khá",IF(AND($P675&gt;=8.5,$P675&lt;=10),"Giỏi","")))))</f>
        <v>Khá</v>
      </c>
      <c r="S675" s="30" t="str">
        <f>IF(OR($G675=0,$H675=0,$I675=0,$J675=0),"Không đủ ĐKDT",IF(AND(O675=0,P675&gt;=4),"Không đạt",IF(O675="V", "Vắng", IF(O675="DC", "Đình chỉ thi",IF(O675="H", "Vắng có phép","")))))</f>
        <v/>
      </c>
      <c r="T675" s="31" t="str">
        <f t="array" ref="T675">IFERROR(VLOOKUP($C675&amp;$U675,CHOOSE({1,2},Data!$A$2:$A$5146&amp;Data!$B$2:$B$5146,Data!$C$2:$C$5146),2,0),"")</f>
        <v>302-A2</v>
      </c>
      <c r="U675" s="72" t="s">
        <v>768</v>
      </c>
      <c r="V675" s="3" t="str">
        <f>IFERROR(LEFT($U675,LEN($U675)-3),"")</f>
        <v>ELE1319</v>
      </c>
      <c r="W675" s="3" t="str">
        <f>IFERROR(RIGHT($U675,2),"")</f>
        <v>04</v>
      </c>
      <c r="X675" s="53" t="str">
        <f>IF(S675="Không đủ ĐKDT","Học lại",IF(S675="Đình chỉ thi","Học lại",IF(AND(MID(F675,2,2)&lt;"12",S675="Vắng"),"Thi lại",IF(S675="Vắng có phép", "Thi lại",IF(AND((MID(F675,2,2)&lt;"12"),P675&lt;4.5),"Thi lại",IF(AND((MID(F675,2,2)&lt;"19"),P675&lt;4),"Học lại",IF(AND((MID(F675,2,2)&gt;"18"),P675&lt;4),"Thi lại",IF(AND(MID(F675,2,2)&gt;"18",O675=0),"Thi lại",IF(AND((MID(F675,2,2)&lt;"12"),O675=0),"Thi lại",IF(AND((MID(F675,2,2)&lt;"19"),(MID(F675,2,2)&gt;"11"),O675=0),"Học lại","Đạt"))))))))))</f>
        <v>Đạt</v>
      </c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</row>
    <row r="676" spans="1:39" ht="16.5" customHeight="1">
      <c r="A676" s="1">
        <v>667</v>
      </c>
      <c r="B676" s="21">
        <f>IF(LEN(C676=0),SUBTOTAL(3,$C$10:C676),"")</f>
        <v>667</v>
      </c>
      <c r="C676" s="22" t="s">
        <v>385</v>
      </c>
      <c r="D676" s="23" t="s">
        <v>3594</v>
      </c>
      <c r="E676" s="24" t="s">
        <v>3759</v>
      </c>
      <c r="F676" s="22" t="s">
        <v>3370</v>
      </c>
      <c r="G676" s="25" t="s">
        <v>27</v>
      </c>
      <c r="H676" s="25">
        <v>8</v>
      </c>
      <c r="I676" s="25" t="s">
        <v>27</v>
      </c>
      <c r="J676" s="25">
        <v>7</v>
      </c>
      <c r="K676" s="32"/>
      <c r="L676" s="32"/>
      <c r="M676" s="32"/>
      <c r="N676" s="90"/>
      <c r="O676" s="51">
        <v>4</v>
      </c>
      <c r="P676" s="27">
        <f>IF(O676="H","I",IF(OR(O676="DC",O676="C",O676="V"),0,ROUND(SUMPRODUCT(G676:O676,$G$9:$O$9)/100,1)))</f>
        <v>5.0999999999999996</v>
      </c>
      <c r="Q676" s="28" t="str">
        <f>IF(AND($P676&gt;=9,$P676&lt;=10),"A+","")&amp;IF(AND($P676&gt;=8.5,$P676&lt;=8.9),"A","")&amp;IF(AND($P676&gt;=8,$P676&lt;=8.4),"B+","")&amp;IF(AND($P676&gt;=7,$P676&lt;=7.9),"B","")&amp;IF(AND($P676&gt;=6.5,$P676&lt;=6.9),"C+","")&amp;IF(AND($P676&gt;=5.5,$P676&lt;=6.4),"C","")&amp;IF(AND($P676&gt;=5,$P676&lt;=5.4),"D+","")&amp;IF(AND($P676&gt;=4,$P676&lt;=4.9),"D","")&amp;IF(AND($P676&lt;4),"F","")</f>
        <v>D+</v>
      </c>
      <c r="R676" s="29" t="str">
        <f>IF($P676&lt;4,"Kém",IF(AND($P676&gt;=4,$P676&lt;=5.4),"Trung bình yếu",IF(AND($P676&gt;=5.5,$P676&lt;=6.9),"Trung bình",IF(AND($P676&gt;=7,$P676&lt;=8.4),"Khá",IF(AND($P676&gt;=8.5,$P676&lt;=10),"Giỏi","")))))</f>
        <v>Trung bình yếu</v>
      </c>
      <c r="S676" s="30" t="str">
        <f>IF(OR($G676=0,$H676=0,$I676=0,$J676=0),"Không đủ ĐKDT",IF(AND(O676=0,P676&gt;=4),"Không đạt",IF(O676="V", "Vắng", IF(O676="DC", "Đình chỉ thi",IF(O676="H", "Vắng có phép","")))))</f>
        <v/>
      </c>
      <c r="T676" s="31" t="str">
        <f t="array" ref="T676">IFERROR(VLOOKUP($C676&amp;$U676,CHOOSE({1,2},Data!$A$2:$A$5146&amp;Data!$B$2:$B$5146,Data!$C$2:$C$5146),2,0),"")</f>
        <v>302-A2</v>
      </c>
      <c r="U676" s="72" t="s">
        <v>768</v>
      </c>
      <c r="V676" s="3" t="str">
        <f>IFERROR(LEFT($U676,LEN($U676)-3),"")</f>
        <v>ELE1319</v>
      </c>
      <c r="W676" s="3" t="str">
        <f>IFERROR(RIGHT($U676,2),"")</f>
        <v>04</v>
      </c>
      <c r="X676" s="53" t="str">
        <f>IF(S676="Không đủ ĐKDT","Học lại",IF(S676="Đình chỉ thi","Học lại",IF(AND(MID(F676,2,2)&lt;"12",S676="Vắng"),"Thi lại",IF(S676="Vắng có phép", "Thi lại",IF(AND((MID(F676,2,2)&lt;"12"),P676&lt;4.5),"Thi lại",IF(AND((MID(F676,2,2)&lt;"19"),P676&lt;4),"Học lại",IF(AND((MID(F676,2,2)&gt;"18"),P676&lt;4),"Thi lại",IF(AND(MID(F676,2,2)&gt;"18",O676=0),"Thi lại",IF(AND((MID(F676,2,2)&lt;"12"),O676=0),"Thi lại",IF(AND((MID(F676,2,2)&lt;"19"),(MID(F676,2,2)&gt;"11"),O676=0),"Học lại","Đạt"))))))))))</f>
        <v>Đạt</v>
      </c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</row>
    <row r="677" spans="1:39" ht="16.5" customHeight="1">
      <c r="A677" s="1">
        <v>668</v>
      </c>
      <c r="B677" s="21">
        <f>IF(LEN(C677=0),SUBTOTAL(3,$C$10:C677),"")</f>
        <v>668</v>
      </c>
      <c r="C677" s="22" t="s">
        <v>461</v>
      </c>
      <c r="D677" s="23" t="s">
        <v>3966</v>
      </c>
      <c r="E677" s="24" t="s">
        <v>3453</v>
      </c>
      <c r="F677" s="22" t="s">
        <v>3455</v>
      </c>
      <c r="G677" s="25" t="s">
        <v>27</v>
      </c>
      <c r="H677" s="25">
        <v>8</v>
      </c>
      <c r="I677" s="25" t="s">
        <v>27</v>
      </c>
      <c r="J677" s="25">
        <v>6</v>
      </c>
      <c r="K677" s="32"/>
      <c r="L677" s="32"/>
      <c r="M677" s="32"/>
      <c r="N677" s="90"/>
      <c r="O677" s="51">
        <v>5</v>
      </c>
      <c r="P677" s="27">
        <f>IF(O677="H","I",IF(OR(O677="DC",O677="C",O677="V"),0,ROUND(SUMPRODUCT(G677:O677,$G$9:$O$9)/100,1)))</f>
        <v>5.7</v>
      </c>
      <c r="Q677" s="28" t="str">
        <f>IF(AND($P677&gt;=9,$P677&lt;=10),"A+","")&amp;IF(AND($P677&gt;=8.5,$P677&lt;=8.9),"A","")&amp;IF(AND($P677&gt;=8,$P677&lt;=8.4),"B+","")&amp;IF(AND($P677&gt;=7,$P677&lt;=7.9),"B","")&amp;IF(AND($P677&gt;=6.5,$P677&lt;=6.9),"C+","")&amp;IF(AND($P677&gt;=5.5,$P677&lt;=6.4),"C","")&amp;IF(AND($P677&gt;=5,$P677&lt;=5.4),"D+","")&amp;IF(AND($P677&gt;=4,$P677&lt;=4.9),"D","")&amp;IF(AND($P677&lt;4),"F","")</f>
        <v>C</v>
      </c>
      <c r="R677" s="29" t="str">
        <f>IF($P677&lt;4,"Kém",IF(AND($P677&gt;=4,$P677&lt;=5.4),"Trung bình yếu",IF(AND($P677&gt;=5.5,$P677&lt;=6.9),"Trung bình",IF(AND($P677&gt;=7,$P677&lt;=8.4),"Khá",IF(AND($P677&gt;=8.5,$P677&lt;=10),"Giỏi","")))))</f>
        <v>Trung bình</v>
      </c>
      <c r="S677" s="30" t="str">
        <f>IF(OR($G677=0,$H677=0,$I677=0,$J677=0),"Không đủ ĐKDT",IF(AND(O677=0,P677&gt;=4),"Không đạt",IF(O677="V", "Vắng", IF(O677="DC", "Đình chỉ thi",IF(O677="H", "Vắng có phép","")))))</f>
        <v/>
      </c>
      <c r="T677" s="31" t="str">
        <f t="array" ref="T677">IFERROR(VLOOKUP($C677&amp;$U677,CHOOSE({1,2},Data!$A$2:$A$5146&amp;Data!$B$2:$B$5146,Data!$C$2:$C$5146),2,0),"")</f>
        <v>302-A2</v>
      </c>
      <c r="U677" s="72" t="s">
        <v>768</v>
      </c>
      <c r="V677" s="3" t="str">
        <f>IFERROR(LEFT($U677,LEN($U677)-3),"")</f>
        <v>ELE1319</v>
      </c>
      <c r="W677" s="3" t="str">
        <f>IFERROR(RIGHT($U677,2),"")</f>
        <v>04</v>
      </c>
      <c r="X677" s="53" t="str">
        <f>IF(S677="Không đủ ĐKDT","Học lại",IF(S677="Đình chỉ thi","Học lại",IF(AND(MID(F677,2,2)&lt;"12",S677="Vắng"),"Thi lại",IF(S677="Vắng có phép", "Thi lại",IF(AND((MID(F677,2,2)&lt;"12"),P677&lt;4.5),"Thi lại",IF(AND((MID(F677,2,2)&lt;"19"),P677&lt;4),"Học lại",IF(AND((MID(F677,2,2)&gt;"18"),P677&lt;4),"Thi lại",IF(AND(MID(F677,2,2)&gt;"18",O677=0),"Thi lại",IF(AND((MID(F677,2,2)&lt;"12"),O677=0),"Thi lại",IF(AND((MID(F677,2,2)&lt;"19"),(MID(F677,2,2)&gt;"11"),O677=0),"Học lại","Đạt"))))))))))</f>
        <v>Đạt</v>
      </c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</row>
    <row r="678" spans="1:39" ht="16.5" customHeight="1">
      <c r="A678" s="1">
        <v>669</v>
      </c>
      <c r="B678" s="21">
        <f>IF(LEN(C678=0),SUBTOTAL(3,$C$10:C678),"")</f>
        <v>669</v>
      </c>
      <c r="C678" s="22" t="s">
        <v>2138</v>
      </c>
      <c r="D678" s="23" t="s">
        <v>3967</v>
      </c>
      <c r="E678" s="24" t="s">
        <v>3453</v>
      </c>
      <c r="F678" s="22" t="s">
        <v>3398</v>
      </c>
      <c r="G678" s="25" t="s">
        <v>27</v>
      </c>
      <c r="H678" s="25">
        <v>5</v>
      </c>
      <c r="I678" s="25" t="s">
        <v>27</v>
      </c>
      <c r="J678" s="25">
        <v>7</v>
      </c>
      <c r="K678" s="32"/>
      <c r="L678" s="32"/>
      <c r="M678" s="32"/>
      <c r="N678" s="90"/>
      <c r="O678" s="51">
        <v>4</v>
      </c>
      <c r="P678" s="27">
        <f>IF(O678="H","I",IF(OR(O678="DC",O678="C",O678="V"),0,ROUND(SUMPRODUCT(G678:O678,$G$9:$O$9)/100,1)))</f>
        <v>4.5</v>
      </c>
      <c r="Q678" s="28" t="str">
        <f>IF(AND($P678&gt;=9,$P678&lt;=10),"A+","")&amp;IF(AND($P678&gt;=8.5,$P678&lt;=8.9),"A","")&amp;IF(AND($P678&gt;=8,$P678&lt;=8.4),"B+","")&amp;IF(AND($P678&gt;=7,$P678&lt;=7.9),"B","")&amp;IF(AND($P678&gt;=6.5,$P678&lt;=6.9),"C+","")&amp;IF(AND($P678&gt;=5.5,$P678&lt;=6.4),"C","")&amp;IF(AND($P678&gt;=5,$P678&lt;=5.4),"D+","")&amp;IF(AND($P678&gt;=4,$P678&lt;=4.9),"D","")&amp;IF(AND($P678&lt;4),"F","")</f>
        <v>D</v>
      </c>
      <c r="R678" s="29" t="str">
        <f>IF($P678&lt;4,"Kém",IF(AND($P678&gt;=4,$P678&lt;=5.4),"Trung bình yếu",IF(AND($P678&gt;=5.5,$P678&lt;=6.9),"Trung bình",IF(AND($P678&gt;=7,$P678&lt;=8.4),"Khá",IF(AND($P678&gt;=8.5,$P678&lt;=10),"Giỏi","")))))</f>
        <v>Trung bình yếu</v>
      </c>
      <c r="S678" s="30" t="str">
        <f>IF(OR($G678=0,$H678=0,$I678=0,$J678=0),"Không đủ ĐKDT",IF(AND(O678=0,P678&gt;=4),"Không đạt",IF(O678="V", "Vắng", IF(O678="DC", "Đình chỉ thi",IF(O678="H", "Vắng có phép","")))))</f>
        <v/>
      </c>
      <c r="T678" s="31" t="str">
        <f t="array" ref="T678">IFERROR(VLOOKUP($C678&amp;$U678,CHOOSE({1,2},Data!$A$2:$A$5146&amp;Data!$B$2:$B$5146,Data!$C$2:$C$5146),2,0),"")</f>
        <v>302-A2</v>
      </c>
      <c r="U678" s="72" t="s">
        <v>768</v>
      </c>
      <c r="V678" s="3" t="str">
        <f>IFERROR(LEFT($U678,LEN($U678)-3),"")</f>
        <v>ELE1319</v>
      </c>
      <c r="W678" s="3" t="str">
        <f>IFERROR(RIGHT($U678,2),"")</f>
        <v>04</v>
      </c>
      <c r="X678" s="53" t="str">
        <f>IF(S678="Không đủ ĐKDT","Học lại",IF(S678="Đình chỉ thi","Học lại",IF(AND(MID(F678,2,2)&lt;"12",S678="Vắng"),"Thi lại",IF(S678="Vắng có phép", "Thi lại",IF(AND((MID(F678,2,2)&lt;"12"),P678&lt;4.5),"Thi lại",IF(AND((MID(F678,2,2)&lt;"19"),P678&lt;4),"Học lại",IF(AND((MID(F678,2,2)&gt;"18"),P678&lt;4),"Thi lại",IF(AND(MID(F678,2,2)&gt;"18",O678=0),"Thi lại",IF(AND((MID(F678,2,2)&lt;"12"),O678=0),"Thi lại",IF(AND((MID(F678,2,2)&lt;"19"),(MID(F678,2,2)&gt;"11"),O678=0),"Học lại","Đạt"))))))))))</f>
        <v>Đạt</v>
      </c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</row>
    <row r="679" spans="1:39" ht="16.5" customHeight="1">
      <c r="A679" s="1">
        <v>670</v>
      </c>
      <c r="B679" s="21">
        <f>IF(LEN(C679=0),SUBTOTAL(3,$C$10:C679),"")</f>
        <v>670</v>
      </c>
      <c r="C679" s="22" t="s">
        <v>2325</v>
      </c>
      <c r="D679" s="23" t="s">
        <v>3468</v>
      </c>
      <c r="E679" s="24" t="s">
        <v>3968</v>
      </c>
      <c r="F679" s="22" t="s">
        <v>3384</v>
      </c>
      <c r="G679" s="25" t="s">
        <v>27</v>
      </c>
      <c r="H679" s="25">
        <v>8.5</v>
      </c>
      <c r="I679" s="25" t="s">
        <v>27</v>
      </c>
      <c r="J679" s="25">
        <v>8</v>
      </c>
      <c r="K679" s="32"/>
      <c r="L679" s="32"/>
      <c r="M679" s="32"/>
      <c r="N679" s="90"/>
      <c r="O679" s="51">
        <v>7</v>
      </c>
      <c r="P679" s="27">
        <f>IF(O679="H","I",IF(OR(O679="DC",O679="C",O679="V"),0,ROUND(SUMPRODUCT(G679:O679,$G$9:$O$9)/100,1)))</f>
        <v>7.4</v>
      </c>
      <c r="Q679" s="28" t="str">
        <f>IF(AND($P679&gt;=9,$P679&lt;=10),"A+","")&amp;IF(AND($P679&gt;=8.5,$P679&lt;=8.9),"A","")&amp;IF(AND($P679&gt;=8,$P679&lt;=8.4),"B+","")&amp;IF(AND($P679&gt;=7,$P679&lt;=7.9),"B","")&amp;IF(AND($P679&gt;=6.5,$P679&lt;=6.9),"C+","")&amp;IF(AND($P679&gt;=5.5,$P679&lt;=6.4),"C","")&amp;IF(AND($P679&gt;=5,$P679&lt;=5.4),"D+","")&amp;IF(AND($P679&gt;=4,$P679&lt;=4.9),"D","")&amp;IF(AND($P679&lt;4),"F","")</f>
        <v>B</v>
      </c>
      <c r="R679" s="29" t="str">
        <f>IF($P679&lt;4,"Kém",IF(AND($P679&gt;=4,$P679&lt;=5.4),"Trung bình yếu",IF(AND($P679&gt;=5.5,$P679&lt;=6.9),"Trung bình",IF(AND($P679&gt;=7,$P679&lt;=8.4),"Khá",IF(AND($P679&gt;=8.5,$P679&lt;=10),"Giỏi","")))))</f>
        <v>Khá</v>
      </c>
      <c r="S679" s="30" t="str">
        <f>IF(OR($G679=0,$H679=0,$I679=0,$J679=0),"Không đủ ĐKDT",IF(AND(O679=0,P679&gt;=4),"Không đạt",IF(O679="V", "Vắng", IF(O679="DC", "Đình chỉ thi",IF(O679="H", "Vắng có phép","")))))</f>
        <v/>
      </c>
      <c r="T679" s="31" t="str">
        <f t="array" ref="T679">IFERROR(VLOOKUP($C679&amp;$U679,CHOOSE({1,2},Data!$A$2:$A$5146&amp;Data!$B$2:$B$5146,Data!$C$2:$C$5146),2,0),"")</f>
        <v>302-A2</v>
      </c>
      <c r="U679" s="72" t="s">
        <v>768</v>
      </c>
      <c r="V679" s="3" t="str">
        <f>IFERROR(LEFT($U679,LEN($U679)-3),"")</f>
        <v>ELE1319</v>
      </c>
      <c r="W679" s="3" t="str">
        <f>IFERROR(RIGHT($U679,2),"")</f>
        <v>04</v>
      </c>
      <c r="X679" s="53" t="str">
        <f>IF(S679="Không đủ ĐKDT","Học lại",IF(S679="Đình chỉ thi","Học lại",IF(AND(MID(F679,2,2)&lt;"12",S679="Vắng"),"Thi lại",IF(S679="Vắng có phép", "Thi lại",IF(AND((MID(F679,2,2)&lt;"12"),P679&lt;4.5),"Thi lại",IF(AND((MID(F679,2,2)&lt;"19"),P679&lt;4),"Học lại",IF(AND((MID(F679,2,2)&gt;"18"),P679&lt;4),"Thi lại",IF(AND(MID(F679,2,2)&gt;"18",O679=0),"Thi lại",IF(AND((MID(F679,2,2)&lt;"12"),O679=0),"Thi lại",IF(AND((MID(F679,2,2)&lt;"19"),(MID(F679,2,2)&gt;"11"),O679=0),"Học lại","Đạt"))))))))))</f>
        <v>Đạt</v>
      </c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</row>
    <row r="680" spans="1:39" ht="16.5" customHeight="1">
      <c r="A680" s="1">
        <v>671</v>
      </c>
      <c r="B680" s="21">
        <f>IF(LEN(C680=0),SUBTOTAL(3,$C$10:C680),"")</f>
        <v>671</v>
      </c>
      <c r="C680" s="22" t="s">
        <v>2326</v>
      </c>
      <c r="D680" s="23" t="s">
        <v>3969</v>
      </c>
      <c r="E680" s="24" t="s">
        <v>3551</v>
      </c>
      <c r="F680" s="22" t="s">
        <v>3381</v>
      </c>
      <c r="G680" s="25" t="s">
        <v>27</v>
      </c>
      <c r="H680" s="25">
        <v>8</v>
      </c>
      <c r="I680" s="25" t="s">
        <v>27</v>
      </c>
      <c r="J680" s="25">
        <v>7.5</v>
      </c>
      <c r="K680" s="32"/>
      <c r="L680" s="32"/>
      <c r="M680" s="32"/>
      <c r="N680" s="90"/>
      <c r="O680" s="51">
        <v>4.5</v>
      </c>
      <c r="P680" s="27">
        <f>IF(O680="H","I",IF(OR(O680="DC",O680="C",O680="V"),0,ROUND(SUMPRODUCT(G680:O680,$G$9:$O$9)/100,1)))</f>
        <v>5.5</v>
      </c>
      <c r="Q680" s="28" t="str">
        <f>IF(AND($P680&gt;=9,$P680&lt;=10),"A+","")&amp;IF(AND($P680&gt;=8.5,$P680&lt;=8.9),"A","")&amp;IF(AND($P680&gt;=8,$P680&lt;=8.4),"B+","")&amp;IF(AND($P680&gt;=7,$P680&lt;=7.9),"B","")&amp;IF(AND($P680&gt;=6.5,$P680&lt;=6.9),"C+","")&amp;IF(AND($P680&gt;=5.5,$P680&lt;=6.4),"C","")&amp;IF(AND($P680&gt;=5,$P680&lt;=5.4),"D+","")&amp;IF(AND($P680&gt;=4,$P680&lt;=4.9),"D","")&amp;IF(AND($P680&lt;4),"F","")</f>
        <v>C</v>
      </c>
      <c r="R680" s="29" t="str">
        <f>IF($P680&lt;4,"Kém",IF(AND($P680&gt;=4,$P680&lt;=5.4),"Trung bình yếu",IF(AND($P680&gt;=5.5,$P680&lt;=6.9),"Trung bình",IF(AND($P680&gt;=7,$P680&lt;=8.4),"Khá",IF(AND($P680&gt;=8.5,$P680&lt;=10),"Giỏi","")))))</f>
        <v>Trung bình</v>
      </c>
      <c r="S680" s="30" t="str">
        <f>IF(OR($G680=0,$H680=0,$I680=0,$J680=0),"Không đủ ĐKDT",IF(AND(O680=0,P680&gt;=4),"Không đạt",IF(O680="V", "Vắng", IF(O680="DC", "Đình chỉ thi",IF(O680="H", "Vắng có phép","")))))</f>
        <v/>
      </c>
      <c r="T680" s="31" t="str">
        <f t="array" ref="T680">IFERROR(VLOOKUP($C680&amp;$U680,CHOOSE({1,2},Data!$A$2:$A$5146&amp;Data!$B$2:$B$5146,Data!$C$2:$C$5146),2,0),"")</f>
        <v>302-A2</v>
      </c>
      <c r="U680" s="72" t="s">
        <v>768</v>
      </c>
      <c r="V680" s="3" t="str">
        <f>IFERROR(LEFT($U680,LEN($U680)-3),"")</f>
        <v>ELE1319</v>
      </c>
      <c r="W680" s="3" t="str">
        <f>IFERROR(RIGHT($U680,2),"")</f>
        <v>04</v>
      </c>
      <c r="X680" s="53" t="str">
        <f>IF(S680="Không đủ ĐKDT","Học lại",IF(S680="Đình chỉ thi","Học lại",IF(AND(MID(F680,2,2)&lt;"12",S680="Vắng"),"Thi lại",IF(S680="Vắng có phép", "Thi lại",IF(AND((MID(F680,2,2)&lt;"12"),P680&lt;4.5),"Thi lại",IF(AND((MID(F680,2,2)&lt;"19"),P680&lt;4),"Học lại",IF(AND((MID(F680,2,2)&gt;"18"),P680&lt;4),"Thi lại",IF(AND(MID(F680,2,2)&gt;"18",O680=0),"Thi lại",IF(AND((MID(F680,2,2)&lt;"12"),O680=0),"Thi lại",IF(AND((MID(F680,2,2)&lt;"19"),(MID(F680,2,2)&gt;"11"),O680=0),"Học lại","Đạt"))))))))))</f>
        <v>Đạt</v>
      </c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</row>
    <row r="681" spans="1:39" ht="16.5" customHeight="1">
      <c r="A681" s="1">
        <v>672</v>
      </c>
      <c r="B681" s="21">
        <f>IF(LEN(C681=0),SUBTOTAL(3,$C$10:C681),"")</f>
        <v>672</v>
      </c>
      <c r="C681" s="22" t="s">
        <v>2859</v>
      </c>
      <c r="D681" s="23" t="s">
        <v>3970</v>
      </c>
      <c r="E681" s="24" t="s">
        <v>3596</v>
      </c>
      <c r="F681" s="22" t="s">
        <v>3381</v>
      </c>
      <c r="G681" s="25" t="s">
        <v>27</v>
      </c>
      <c r="H681" s="25">
        <v>9</v>
      </c>
      <c r="I681" s="25" t="s">
        <v>27</v>
      </c>
      <c r="J681" s="25">
        <v>7</v>
      </c>
      <c r="K681" s="32"/>
      <c r="L681" s="32"/>
      <c r="M681" s="32"/>
      <c r="N681" s="90"/>
      <c r="O681" s="51">
        <v>4.5</v>
      </c>
      <c r="P681" s="27">
        <f>IF(O681="H","I",IF(OR(O681="DC",O681="C",O681="V"),0,ROUND(SUMPRODUCT(G681:O681,$G$9:$O$9)/100,1)))</f>
        <v>5.7</v>
      </c>
      <c r="Q681" s="28" t="str">
        <f>IF(AND($P681&gt;=9,$P681&lt;=10),"A+","")&amp;IF(AND($P681&gt;=8.5,$P681&lt;=8.9),"A","")&amp;IF(AND($P681&gt;=8,$P681&lt;=8.4),"B+","")&amp;IF(AND($P681&gt;=7,$P681&lt;=7.9),"B","")&amp;IF(AND($P681&gt;=6.5,$P681&lt;=6.9),"C+","")&amp;IF(AND($P681&gt;=5.5,$P681&lt;=6.4),"C","")&amp;IF(AND($P681&gt;=5,$P681&lt;=5.4),"D+","")&amp;IF(AND($P681&gt;=4,$P681&lt;=4.9),"D","")&amp;IF(AND($P681&lt;4),"F","")</f>
        <v>C</v>
      </c>
      <c r="R681" s="29" t="str">
        <f>IF($P681&lt;4,"Kém",IF(AND($P681&gt;=4,$P681&lt;=5.4),"Trung bình yếu",IF(AND($P681&gt;=5.5,$P681&lt;=6.9),"Trung bình",IF(AND($P681&gt;=7,$P681&lt;=8.4),"Khá",IF(AND($P681&gt;=8.5,$P681&lt;=10),"Giỏi","")))))</f>
        <v>Trung bình</v>
      </c>
      <c r="S681" s="30" t="str">
        <f>IF(OR($G681=0,$H681=0,$I681=0,$J681=0),"Không đủ ĐKDT",IF(AND(O681=0,P681&gt;=4),"Không đạt",IF(O681="V", "Vắng", IF(O681="DC", "Đình chỉ thi",IF(O681="H", "Vắng có phép","")))))</f>
        <v/>
      </c>
      <c r="T681" s="31" t="str">
        <f t="array" ref="T681">IFERROR(VLOOKUP($C681&amp;$U681,CHOOSE({1,2},Data!$A$2:$A$5146&amp;Data!$B$2:$B$5146,Data!$C$2:$C$5146),2,0),"")</f>
        <v>302-A2</v>
      </c>
      <c r="U681" s="72" t="s">
        <v>768</v>
      </c>
      <c r="V681" s="3" t="str">
        <f>IFERROR(LEFT($U681,LEN($U681)-3),"")</f>
        <v>ELE1319</v>
      </c>
      <c r="W681" s="3" t="str">
        <f>IFERROR(RIGHT($U681,2),"")</f>
        <v>04</v>
      </c>
      <c r="X681" s="53" t="str">
        <f>IF(S681="Không đủ ĐKDT","Học lại",IF(S681="Đình chỉ thi","Học lại",IF(AND(MID(F681,2,2)&lt;"12",S681="Vắng"),"Thi lại",IF(S681="Vắng có phép", "Thi lại",IF(AND((MID(F681,2,2)&lt;"12"),P681&lt;4.5),"Thi lại",IF(AND((MID(F681,2,2)&lt;"19"),P681&lt;4),"Học lại",IF(AND((MID(F681,2,2)&gt;"18"),P681&lt;4),"Thi lại",IF(AND(MID(F681,2,2)&gt;"18",O681=0),"Thi lại",IF(AND((MID(F681,2,2)&lt;"12"),O681=0),"Thi lại",IF(AND((MID(F681,2,2)&lt;"19"),(MID(F681,2,2)&gt;"11"),O681=0),"Học lại","Đạt"))))))))))</f>
        <v>Đạt</v>
      </c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</row>
    <row r="682" spans="1:39" ht="16.5" customHeight="1">
      <c r="A682" s="1">
        <v>673</v>
      </c>
      <c r="B682" s="21">
        <f>IF(LEN(C682=0),SUBTOTAL(3,$C$10:C682),"")</f>
        <v>673</v>
      </c>
      <c r="C682" s="22" t="s">
        <v>258</v>
      </c>
      <c r="D682" s="23" t="s">
        <v>3840</v>
      </c>
      <c r="E682" s="24" t="s">
        <v>3597</v>
      </c>
      <c r="F682" s="22" t="s">
        <v>3398</v>
      </c>
      <c r="G682" s="25" t="s">
        <v>27</v>
      </c>
      <c r="H682" s="25">
        <v>8.5</v>
      </c>
      <c r="I682" s="25" t="s">
        <v>27</v>
      </c>
      <c r="J682" s="25">
        <v>7.5</v>
      </c>
      <c r="K682" s="32"/>
      <c r="L682" s="32"/>
      <c r="M682" s="32"/>
      <c r="N682" s="90"/>
      <c r="O682" s="51">
        <v>2</v>
      </c>
      <c r="P682" s="27">
        <f>IF(O682="H","I",IF(OR(O682="DC",O682="C",O682="V"),0,ROUND(SUMPRODUCT(G682:O682,$G$9:$O$9)/100,1)))</f>
        <v>3.9</v>
      </c>
      <c r="Q682" s="28" t="str">
        <f>IF(AND($P682&gt;=9,$P682&lt;=10),"A+","")&amp;IF(AND($P682&gt;=8.5,$P682&lt;=8.9),"A","")&amp;IF(AND($P682&gt;=8,$P682&lt;=8.4),"B+","")&amp;IF(AND($P682&gt;=7,$P682&lt;=7.9),"B","")&amp;IF(AND($P682&gt;=6.5,$P682&lt;=6.9),"C+","")&amp;IF(AND($P682&gt;=5.5,$P682&lt;=6.4),"C","")&amp;IF(AND($P682&gt;=5,$P682&lt;=5.4),"D+","")&amp;IF(AND($P682&gt;=4,$P682&lt;=4.9),"D","")&amp;IF(AND($P682&lt;4),"F","")</f>
        <v>F</v>
      </c>
      <c r="R682" s="29" t="str">
        <f>IF($P682&lt;4,"Kém",IF(AND($P682&gt;=4,$P682&lt;=5.4),"Trung bình yếu",IF(AND($P682&gt;=5.5,$P682&lt;=6.9),"Trung bình",IF(AND($P682&gt;=7,$P682&lt;=8.4),"Khá",IF(AND($P682&gt;=8.5,$P682&lt;=10),"Giỏi","")))))</f>
        <v>Kém</v>
      </c>
      <c r="S682" s="30" t="str">
        <f>IF(OR($G682=0,$H682=0,$I682=0,$J682=0),"Không đủ ĐKDT",IF(AND(O682=0,P682&gt;=4),"Không đạt",IF(O682="V", "Vắng", IF(O682="DC", "Đình chỉ thi",IF(O682="H", "Vắng có phép","")))))</f>
        <v/>
      </c>
      <c r="T682" s="31" t="str">
        <f t="array" ref="T682">IFERROR(VLOOKUP($C682&amp;$U682,CHOOSE({1,2},Data!$A$2:$A$5146&amp;Data!$B$2:$B$5146,Data!$C$2:$C$5146),2,0),"")</f>
        <v>302-A2</v>
      </c>
      <c r="U682" s="72" t="s">
        <v>768</v>
      </c>
      <c r="V682" s="3" t="str">
        <f>IFERROR(LEFT($U682,LEN($U682)-3),"")</f>
        <v>ELE1319</v>
      </c>
      <c r="W682" s="3" t="str">
        <f>IFERROR(RIGHT($U682,2),"")</f>
        <v>04</v>
      </c>
      <c r="X682" s="53" t="str">
        <f>IF(S682="Không đủ ĐKDT","Học lại",IF(S682="Đình chỉ thi","Học lại",IF(AND(MID(F682,2,2)&lt;"12",S682="Vắng"),"Thi lại",IF(S682="Vắng có phép", "Thi lại",IF(AND((MID(F682,2,2)&lt;"12"),P682&lt;4.5),"Thi lại",IF(AND((MID(F682,2,2)&lt;"19"),P682&lt;4),"Học lại",IF(AND((MID(F682,2,2)&gt;"18"),P682&lt;4),"Thi lại",IF(AND(MID(F682,2,2)&gt;"18",O682=0),"Thi lại",IF(AND((MID(F682,2,2)&lt;"12"),O682=0),"Thi lại",IF(AND((MID(F682,2,2)&lt;"19"),(MID(F682,2,2)&gt;"11"),O682=0),"Học lại","Đạt"))))))))))</f>
        <v>Học lại</v>
      </c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</row>
    <row r="683" spans="1:39" ht="16.5" customHeight="1">
      <c r="A683" s="1">
        <v>674</v>
      </c>
      <c r="B683" s="21">
        <f>IF(LEN(C683=0),SUBTOTAL(3,$C$10:C683),"")</f>
        <v>674</v>
      </c>
      <c r="C683" s="22" t="s">
        <v>441</v>
      </c>
      <c r="D683" s="23" t="s">
        <v>3823</v>
      </c>
      <c r="E683" s="24" t="s">
        <v>3467</v>
      </c>
      <c r="F683" s="22" t="s">
        <v>3455</v>
      </c>
      <c r="G683" s="25" t="s">
        <v>27</v>
      </c>
      <c r="H683" s="25">
        <v>8.5</v>
      </c>
      <c r="I683" s="25" t="s">
        <v>27</v>
      </c>
      <c r="J683" s="25">
        <v>8</v>
      </c>
      <c r="K683" s="32"/>
      <c r="L683" s="32"/>
      <c r="M683" s="32"/>
      <c r="N683" s="90"/>
      <c r="O683" s="51">
        <v>9</v>
      </c>
      <c r="P683" s="27">
        <f>IF(O683="H","I",IF(OR(O683="DC",O683="C",O683="V"),0,ROUND(SUMPRODUCT(G683:O683,$G$9:$O$9)/100,1)))</f>
        <v>8.8000000000000007</v>
      </c>
      <c r="Q683" s="28" t="str">
        <f>IF(AND($P683&gt;=9,$P683&lt;=10),"A+","")&amp;IF(AND($P683&gt;=8.5,$P683&lt;=8.9),"A","")&amp;IF(AND($P683&gt;=8,$P683&lt;=8.4),"B+","")&amp;IF(AND($P683&gt;=7,$P683&lt;=7.9),"B","")&amp;IF(AND($P683&gt;=6.5,$P683&lt;=6.9),"C+","")&amp;IF(AND($P683&gt;=5.5,$P683&lt;=6.4),"C","")&amp;IF(AND($P683&gt;=5,$P683&lt;=5.4),"D+","")&amp;IF(AND($P683&gt;=4,$P683&lt;=4.9),"D","")&amp;IF(AND($P683&lt;4),"F","")</f>
        <v>A</v>
      </c>
      <c r="R683" s="29" t="str">
        <f>IF($P683&lt;4,"Kém",IF(AND($P683&gt;=4,$P683&lt;=5.4),"Trung bình yếu",IF(AND($P683&gt;=5.5,$P683&lt;=6.9),"Trung bình",IF(AND($P683&gt;=7,$P683&lt;=8.4),"Khá",IF(AND($P683&gt;=8.5,$P683&lt;=10),"Giỏi","")))))</f>
        <v>Giỏi</v>
      </c>
      <c r="S683" s="30" t="str">
        <f>IF(OR($G683=0,$H683=0,$I683=0,$J683=0),"Không đủ ĐKDT",IF(AND(O683=0,P683&gt;=4),"Không đạt",IF(O683="V", "Vắng", IF(O683="DC", "Đình chỉ thi",IF(O683="H", "Vắng có phép","")))))</f>
        <v/>
      </c>
      <c r="T683" s="31" t="str">
        <f t="array" ref="T683">IFERROR(VLOOKUP($C683&amp;$U683,CHOOSE({1,2},Data!$A$2:$A$5146&amp;Data!$B$2:$B$5146,Data!$C$2:$C$5146),2,0),"")</f>
        <v>302-A2</v>
      </c>
      <c r="U683" s="72" t="s">
        <v>768</v>
      </c>
      <c r="V683" s="3" t="str">
        <f>IFERROR(LEFT($U683,LEN($U683)-3),"")</f>
        <v>ELE1319</v>
      </c>
      <c r="W683" s="3" t="str">
        <f>IFERROR(RIGHT($U683,2),"")</f>
        <v>04</v>
      </c>
      <c r="X683" s="53" t="str">
        <f>IF(S683="Không đủ ĐKDT","Học lại",IF(S683="Đình chỉ thi","Học lại",IF(AND(MID(F683,2,2)&lt;"12",S683="Vắng"),"Thi lại",IF(S683="Vắng có phép", "Thi lại",IF(AND((MID(F683,2,2)&lt;"12"),P683&lt;4.5),"Thi lại",IF(AND((MID(F683,2,2)&lt;"19"),P683&lt;4),"Học lại",IF(AND((MID(F683,2,2)&gt;"18"),P683&lt;4),"Thi lại",IF(AND(MID(F683,2,2)&gt;"18",O683=0),"Thi lại",IF(AND((MID(F683,2,2)&lt;"12"),O683=0),"Thi lại",IF(AND((MID(F683,2,2)&lt;"19"),(MID(F683,2,2)&gt;"11"),O683=0),"Học lại","Đạt"))))))))))</f>
        <v>Đạt</v>
      </c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</row>
    <row r="684" spans="1:39" ht="16.5" customHeight="1">
      <c r="A684" s="1">
        <v>675</v>
      </c>
      <c r="B684" s="21">
        <f>IF(LEN(C684=0),SUBTOTAL(3,$C$10:C684),"")</f>
        <v>675</v>
      </c>
      <c r="C684" s="22" t="s">
        <v>2329</v>
      </c>
      <c r="D684" s="23" t="s">
        <v>3429</v>
      </c>
      <c r="E684" s="24" t="s">
        <v>3467</v>
      </c>
      <c r="F684" s="22" t="s">
        <v>3425</v>
      </c>
      <c r="G684" s="25" t="s">
        <v>27</v>
      </c>
      <c r="H684" s="25">
        <v>8.5</v>
      </c>
      <c r="I684" s="25" t="s">
        <v>27</v>
      </c>
      <c r="J684" s="25">
        <v>6</v>
      </c>
      <c r="K684" s="32"/>
      <c r="L684" s="32"/>
      <c r="M684" s="32"/>
      <c r="N684" s="90"/>
      <c r="O684" s="51">
        <v>6</v>
      </c>
      <c r="P684" s="27">
        <f>IF(O684="H","I",IF(OR(O684="DC",O684="C",O684="V"),0,ROUND(SUMPRODUCT(G684:O684,$G$9:$O$9)/100,1)))</f>
        <v>6.5</v>
      </c>
      <c r="Q684" s="28" t="str">
        <f>IF(AND($P684&gt;=9,$P684&lt;=10),"A+","")&amp;IF(AND($P684&gt;=8.5,$P684&lt;=8.9),"A","")&amp;IF(AND($P684&gt;=8,$P684&lt;=8.4),"B+","")&amp;IF(AND($P684&gt;=7,$P684&lt;=7.9),"B","")&amp;IF(AND($P684&gt;=6.5,$P684&lt;=6.9),"C+","")&amp;IF(AND($P684&gt;=5.5,$P684&lt;=6.4),"C","")&amp;IF(AND($P684&gt;=5,$P684&lt;=5.4),"D+","")&amp;IF(AND($P684&gt;=4,$P684&lt;=4.9),"D","")&amp;IF(AND($P684&lt;4),"F","")</f>
        <v>C+</v>
      </c>
      <c r="R684" s="29" t="str">
        <f>IF($P684&lt;4,"Kém",IF(AND($P684&gt;=4,$P684&lt;=5.4),"Trung bình yếu",IF(AND($P684&gt;=5.5,$P684&lt;=6.9),"Trung bình",IF(AND($P684&gt;=7,$P684&lt;=8.4),"Khá",IF(AND($P684&gt;=8.5,$P684&lt;=10),"Giỏi","")))))</f>
        <v>Trung bình</v>
      </c>
      <c r="S684" s="30" t="str">
        <f>IF(OR($G684=0,$H684=0,$I684=0,$J684=0),"Không đủ ĐKDT",IF(AND(O684=0,P684&gt;=4),"Không đạt",IF(O684="V", "Vắng", IF(O684="DC", "Đình chỉ thi",IF(O684="H", "Vắng có phép","")))))</f>
        <v/>
      </c>
      <c r="T684" s="31" t="str">
        <f t="array" ref="T684">IFERROR(VLOOKUP($C684&amp;$U684,CHOOSE({1,2},Data!$A$2:$A$5146&amp;Data!$B$2:$B$5146,Data!$C$2:$C$5146),2,0),"")</f>
        <v>302-A2</v>
      </c>
      <c r="U684" s="72" t="s">
        <v>768</v>
      </c>
      <c r="V684" s="3" t="str">
        <f>IFERROR(LEFT($U684,LEN($U684)-3),"")</f>
        <v>ELE1319</v>
      </c>
      <c r="W684" s="3" t="str">
        <f>IFERROR(RIGHT($U684,2),"")</f>
        <v>04</v>
      </c>
      <c r="X684" s="53" t="str">
        <f>IF(S684="Không đủ ĐKDT","Học lại",IF(S684="Đình chỉ thi","Học lại",IF(AND(MID(F684,2,2)&lt;"12",S684="Vắng"),"Thi lại",IF(S684="Vắng có phép", "Thi lại",IF(AND((MID(F684,2,2)&lt;"12"),P684&lt;4.5),"Thi lại",IF(AND((MID(F684,2,2)&lt;"19"),P684&lt;4),"Học lại",IF(AND((MID(F684,2,2)&gt;"18"),P684&lt;4),"Thi lại",IF(AND(MID(F684,2,2)&gt;"18",O684=0),"Thi lại",IF(AND((MID(F684,2,2)&lt;"12"),O684=0),"Thi lại",IF(AND((MID(F684,2,2)&lt;"19"),(MID(F684,2,2)&gt;"11"),O684=0),"Học lại","Đạt"))))))))))</f>
        <v>Đạt</v>
      </c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</row>
    <row r="685" spans="1:39" ht="16.5" customHeight="1">
      <c r="A685" s="1">
        <v>676</v>
      </c>
      <c r="B685" s="21">
        <f>IF(LEN(C685=0),SUBTOTAL(3,$C$10:C685),"")</f>
        <v>676</v>
      </c>
      <c r="C685" s="22" t="s">
        <v>2633</v>
      </c>
      <c r="D685" s="23" t="s">
        <v>3971</v>
      </c>
      <c r="E685" s="24" t="s">
        <v>3470</v>
      </c>
      <c r="F685" s="22" t="s">
        <v>3368</v>
      </c>
      <c r="G685" s="25" t="s">
        <v>27</v>
      </c>
      <c r="H685" s="25">
        <v>6.5</v>
      </c>
      <c r="I685" s="25" t="s">
        <v>27</v>
      </c>
      <c r="J685" s="25">
        <v>6</v>
      </c>
      <c r="K685" s="32"/>
      <c r="L685" s="32"/>
      <c r="M685" s="32"/>
      <c r="N685" s="90"/>
      <c r="O685" s="51">
        <v>3</v>
      </c>
      <c r="P685" s="27">
        <f>IF(O685="H","I",IF(OR(O685="DC",O685="C",O685="V"),0,ROUND(SUMPRODUCT(G685:O685,$G$9:$O$9)/100,1)))</f>
        <v>4</v>
      </c>
      <c r="Q685" s="28" t="str">
        <f>IF(AND($P685&gt;=9,$P685&lt;=10),"A+","")&amp;IF(AND($P685&gt;=8.5,$P685&lt;=8.9),"A","")&amp;IF(AND($P685&gt;=8,$P685&lt;=8.4),"B+","")&amp;IF(AND($P685&gt;=7,$P685&lt;=7.9),"B","")&amp;IF(AND($P685&gt;=6.5,$P685&lt;=6.9),"C+","")&amp;IF(AND($P685&gt;=5.5,$P685&lt;=6.4),"C","")&amp;IF(AND($P685&gt;=5,$P685&lt;=5.4),"D+","")&amp;IF(AND($P685&gt;=4,$P685&lt;=4.9),"D","")&amp;IF(AND($P685&lt;4),"F","")</f>
        <v>D</v>
      </c>
      <c r="R685" s="29" t="str">
        <f>IF($P685&lt;4,"Kém",IF(AND($P685&gt;=4,$P685&lt;=5.4),"Trung bình yếu",IF(AND($P685&gt;=5.5,$P685&lt;=6.9),"Trung bình",IF(AND($P685&gt;=7,$P685&lt;=8.4),"Khá",IF(AND($P685&gt;=8.5,$P685&lt;=10),"Giỏi","")))))</f>
        <v>Trung bình yếu</v>
      </c>
      <c r="S685" s="30" t="str">
        <f>IF(OR($G685=0,$H685=0,$I685=0,$J685=0),"Không đủ ĐKDT",IF(AND(O685=0,P685&gt;=4),"Không đạt",IF(O685="V", "Vắng", IF(O685="DC", "Đình chỉ thi",IF(O685="H", "Vắng có phép","")))))</f>
        <v/>
      </c>
      <c r="T685" s="31" t="str">
        <f t="array" ref="T685">IFERROR(VLOOKUP($C685&amp;$U685,CHOOSE({1,2},Data!$A$2:$A$5146&amp;Data!$B$2:$B$5146,Data!$C$2:$C$5146),2,0),"")</f>
        <v>302-A2</v>
      </c>
      <c r="U685" s="72" t="s">
        <v>768</v>
      </c>
      <c r="V685" s="3" t="str">
        <f>IFERROR(LEFT($U685,LEN($U685)-3),"")</f>
        <v>ELE1319</v>
      </c>
      <c r="W685" s="3" t="str">
        <f>IFERROR(RIGHT($U685,2),"")</f>
        <v>04</v>
      </c>
      <c r="X685" s="53" t="str">
        <f>IF(S685="Không đủ ĐKDT","Học lại",IF(S685="Đình chỉ thi","Học lại",IF(AND(MID(F685,2,2)&lt;"12",S685="Vắng"),"Thi lại",IF(S685="Vắng có phép", "Thi lại",IF(AND((MID(F685,2,2)&lt;"12"),P685&lt;4.5),"Thi lại",IF(AND((MID(F685,2,2)&lt;"19"),P685&lt;4),"Học lại",IF(AND((MID(F685,2,2)&gt;"18"),P685&lt;4),"Thi lại",IF(AND(MID(F685,2,2)&gt;"18",O685=0),"Thi lại",IF(AND((MID(F685,2,2)&lt;"12"),O685=0),"Thi lại",IF(AND((MID(F685,2,2)&lt;"19"),(MID(F685,2,2)&gt;"11"),O685=0),"Học lại","Đạt"))))))))))</f>
        <v>Đạt</v>
      </c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</row>
    <row r="686" spans="1:39" ht="16.5" customHeight="1">
      <c r="A686" s="1">
        <v>677</v>
      </c>
      <c r="B686" s="21">
        <f>IF(LEN(C686=0),SUBTOTAL(3,$C$10:C686),"")</f>
        <v>677</v>
      </c>
      <c r="C686" s="22" t="s">
        <v>2141</v>
      </c>
      <c r="D686" s="23" t="s">
        <v>3580</v>
      </c>
      <c r="E686" s="24" t="s">
        <v>3470</v>
      </c>
      <c r="F686" s="22" t="s">
        <v>3398</v>
      </c>
      <c r="G686" s="25" t="s">
        <v>27</v>
      </c>
      <c r="H686" s="25">
        <v>6.5</v>
      </c>
      <c r="I686" s="25" t="s">
        <v>27</v>
      </c>
      <c r="J686" s="25">
        <v>7</v>
      </c>
      <c r="K686" s="32"/>
      <c r="L686" s="32"/>
      <c r="M686" s="32"/>
      <c r="N686" s="90"/>
      <c r="O686" s="51">
        <v>5.5</v>
      </c>
      <c r="P686" s="27">
        <f>IF(O686="H","I",IF(OR(O686="DC",O686="C",O686="V"),0,ROUND(SUMPRODUCT(G686:O686,$G$9:$O$9)/100,1)))</f>
        <v>5.9</v>
      </c>
      <c r="Q686" s="28" t="str">
        <f>IF(AND($P686&gt;=9,$P686&lt;=10),"A+","")&amp;IF(AND($P686&gt;=8.5,$P686&lt;=8.9),"A","")&amp;IF(AND($P686&gt;=8,$P686&lt;=8.4),"B+","")&amp;IF(AND($P686&gt;=7,$P686&lt;=7.9),"B","")&amp;IF(AND($P686&gt;=6.5,$P686&lt;=6.9),"C+","")&amp;IF(AND($P686&gt;=5.5,$P686&lt;=6.4),"C","")&amp;IF(AND($P686&gt;=5,$P686&lt;=5.4),"D+","")&amp;IF(AND($P686&gt;=4,$P686&lt;=4.9),"D","")&amp;IF(AND($P686&lt;4),"F","")</f>
        <v>C</v>
      </c>
      <c r="R686" s="29" t="str">
        <f>IF($P686&lt;4,"Kém",IF(AND($P686&gt;=4,$P686&lt;=5.4),"Trung bình yếu",IF(AND($P686&gt;=5.5,$P686&lt;=6.9),"Trung bình",IF(AND($P686&gt;=7,$P686&lt;=8.4),"Khá",IF(AND($P686&gt;=8.5,$P686&lt;=10),"Giỏi","")))))</f>
        <v>Trung bình</v>
      </c>
      <c r="S686" s="30" t="str">
        <f>IF(OR($G686=0,$H686=0,$I686=0,$J686=0),"Không đủ ĐKDT",IF(AND(O686=0,P686&gt;=4),"Không đạt",IF(O686="V", "Vắng", IF(O686="DC", "Đình chỉ thi",IF(O686="H", "Vắng có phép","")))))</f>
        <v/>
      </c>
      <c r="T686" s="31" t="str">
        <f t="array" ref="T686">IFERROR(VLOOKUP($C686&amp;$U686,CHOOSE({1,2},Data!$A$2:$A$5146&amp;Data!$B$2:$B$5146,Data!$C$2:$C$5146),2,0),"")</f>
        <v>302-A2</v>
      </c>
      <c r="U686" s="72" t="s">
        <v>768</v>
      </c>
      <c r="V686" s="3" t="str">
        <f>IFERROR(LEFT($U686,LEN($U686)-3),"")</f>
        <v>ELE1319</v>
      </c>
      <c r="W686" s="3" t="str">
        <f>IFERROR(RIGHT($U686,2),"")</f>
        <v>04</v>
      </c>
      <c r="X686" s="53" t="str">
        <f>IF(S686="Không đủ ĐKDT","Học lại",IF(S686="Đình chỉ thi","Học lại",IF(AND(MID(F686,2,2)&lt;"12",S686="Vắng"),"Thi lại",IF(S686="Vắng có phép", "Thi lại",IF(AND((MID(F686,2,2)&lt;"12"),P686&lt;4.5),"Thi lại",IF(AND((MID(F686,2,2)&lt;"19"),P686&lt;4),"Học lại",IF(AND((MID(F686,2,2)&gt;"18"),P686&lt;4),"Thi lại",IF(AND(MID(F686,2,2)&gt;"18",O686=0),"Thi lại",IF(AND((MID(F686,2,2)&lt;"12"),O686=0),"Thi lại",IF(AND((MID(F686,2,2)&lt;"19"),(MID(F686,2,2)&gt;"11"),O686=0),"Học lại","Đạt"))))))))))</f>
        <v>Đạt</v>
      </c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</row>
    <row r="687" spans="1:39" ht="16.5" customHeight="1">
      <c r="A687" s="1">
        <v>678</v>
      </c>
      <c r="B687" s="21">
        <f>IF(LEN(C687=0),SUBTOTAL(3,$C$10:C687),"")</f>
        <v>678</v>
      </c>
      <c r="C687" s="22" t="s">
        <v>2669</v>
      </c>
      <c r="D687" s="23" t="s">
        <v>3972</v>
      </c>
      <c r="E687" s="24" t="s">
        <v>3470</v>
      </c>
      <c r="F687" s="22" t="s">
        <v>3381</v>
      </c>
      <c r="G687" s="25" t="s">
        <v>27</v>
      </c>
      <c r="H687" s="25">
        <v>7.5</v>
      </c>
      <c r="I687" s="25" t="s">
        <v>27</v>
      </c>
      <c r="J687" s="25">
        <v>7</v>
      </c>
      <c r="K687" s="32"/>
      <c r="L687" s="32"/>
      <c r="M687" s="32"/>
      <c r="N687" s="90"/>
      <c r="O687" s="51">
        <v>5</v>
      </c>
      <c r="P687" s="27">
        <f>IF(O687="H","I",IF(OR(O687="DC",O687="C",O687="V"),0,ROUND(SUMPRODUCT(G687:O687,$G$9:$O$9)/100,1)))</f>
        <v>5.7</v>
      </c>
      <c r="Q687" s="28" t="str">
        <f>IF(AND($P687&gt;=9,$P687&lt;=10),"A+","")&amp;IF(AND($P687&gt;=8.5,$P687&lt;=8.9),"A","")&amp;IF(AND($P687&gt;=8,$P687&lt;=8.4),"B+","")&amp;IF(AND($P687&gt;=7,$P687&lt;=7.9),"B","")&amp;IF(AND($P687&gt;=6.5,$P687&lt;=6.9),"C+","")&amp;IF(AND($P687&gt;=5.5,$P687&lt;=6.4),"C","")&amp;IF(AND($P687&gt;=5,$P687&lt;=5.4),"D+","")&amp;IF(AND($P687&gt;=4,$P687&lt;=4.9),"D","")&amp;IF(AND($P687&lt;4),"F","")</f>
        <v>C</v>
      </c>
      <c r="R687" s="29" t="str">
        <f>IF($P687&lt;4,"Kém",IF(AND($P687&gt;=4,$P687&lt;=5.4),"Trung bình yếu",IF(AND($P687&gt;=5.5,$P687&lt;=6.9),"Trung bình",IF(AND($P687&gt;=7,$P687&lt;=8.4),"Khá",IF(AND($P687&gt;=8.5,$P687&lt;=10),"Giỏi","")))))</f>
        <v>Trung bình</v>
      </c>
      <c r="S687" s="30" t="str">
        <f>IF(OR($G687=0,$H687=0,$I687=0,$J687=0),"Không đủ ĐKDT",IF(AND(O687=0,P687&gt;=4),"Không đạt",IF(O687="V", "Vắng", IF(O687="DC", "Đình chỉ thi",IF(O687="H", "Vắng có phép","")))))</f>
        <v/>
      </c>
      <c r="T687" s="31" t="str">
        <f t="array" ref="T687">IFERROR(VLOOKUP($C687&amp;$U687,CHOOSE({1,2},Data!$A$2:$A$5146&amp;Data!$B$2:$B$5146,Data!$C$2:$C$5146),2,0),"")</f>
        <v>302-A2</v>
      </c>
      <c r="U687" s="72" t="s">
        <v>768</v>
      </c>
      <c r="V687" s="3" t="str">
        <f>IFERROR(LEFT($U687,LEN($U687)-3),"")</f>
        <v>ELE1319</v>
      </c>
      <c r="W687" s="3" t="str">
        <f>IFERROR(RIGHT($U687,2),"")</f>
        <v>04</v>
      </c>
      <c r="X687" s="53" t="str">
        <f>IF(S687="Không đủ ĐKDT","Học lại",IF(S687="Đình chỉ thi","Học lại",IF(AND(MID(F687,2,2)&lt;"12",S687="Vắng"),"Thi lại",IF(S687="Vắng có phép", "Thi lại",IF(AND((MID(F687,2,2)&lt;"12"),P687&lt;4.5),"Thi lại",IF(AND((MID(F687,2,2)&lt;"19"),P687&lt;4),"Học lại",IF(AND((MID(F687,2,2)&gt;"18"),P687&lt;4),"Thi lại",IF(AND(MID(F687,2,2)&gt;"18",O687=0),"Thi lại",IF(AND((MID(F687,2,2)&lt;"12"),O687=0),"Thi lại",IF(AND((MID(F687,2,2)&lt;"19"),(MID(F687,2,2)&gt;"11"),O687=0),"Học lại","Đạt"))))))))))</f>
        <v>Đạt</v>
      </c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</row>
    <row r="688" spans="1:39" ht="16.5" customHeight="1">
      <c r="A688" s="1">
        <v>679</v>
      </c>
      <c r="B688" s="21">
        <f>IF(LEN(C688=0),SUBTOTAL(3,$C$10:C688),"")</f>
        <v>679</v>
      </c>
      <c r="C688" s="22" t="s">
        <v>2044</v>
      </c>
      <c r="D688" s="23" t="s">
        <v>3973</v>
      </c>
      <c r="E688" s="24" t="s">
        <v>3974</v>
      </c>
      <c r="F688" s="22" t="s">
        <v>3372</v>
      </c>
      <c r="G688" s="25" t="s">
        <v>27</v>
      </c>
      <c r="H688" s="25">
        <v>8.5</v>
      </c>
      <c r="I688" s="25" t="s">
        <v>27</v>
      </c>
      <c r="J688" s="25">
        <v>8</v>
      </c>
      <c r="K688" s="32"/>
      <c r="L688" s="32"/>
      <c r="M688" s="32"/>
      <c r="N688" s="90"/>
      <c r="O688" s="51">
        <v>1</v>
      </c>
      <c r="P688" s="27">
        <f>IF(O688="H","I",IF(OR(O688="DC",O688="C",O688="V"),0,ROUND(SUMPRODUCT(G688:O688,$G$9:$O$9)/100,1)))</f>
        <v>3.2</v>
      </c>
      <c r="Q688" s="28" t="str">
        <f>IF(AND($P688&gt;=9,$P688&lt;=10),"A+","")&amp;IF(AND($P688&gt;=8.5,$P688&lt;=8.9),"A","")&amp;IF(AND($P688&gt;=8,$P688&lt;=8.4),"B+","")&amp;IF(AND($P688&gt;=7,$P688&lt;=7.9),"B","")&amp;IF(AND($P688&gt;=6.5,$P688&lt;=6.9),"C+","")&amp;IF(AND($P688&gt;=5.5,$P688&lt;=6.4),"C","")&amp;IF(AND($P688&gt;=5,$P688&lt;=5.4),"D+","")&amp;IF(AND($P688&gt;=4,$P688&lt;=4.9),"D","")&amp;IF(AND($P688&lt;4),"F","")</f>
        <v>F</v>
      </c>
      <c r="R688" s="29" t="str">
        <f>IF($P688&lt;4,"Kém",IF(AND($P688&gt;=4,$P688&lt;=5.4),"Trung bình yếu",IF(AND($P688&gt;=5.5,$P688&lt;=6.9),"Trung bình",IF(AND($P688&gt;=7,$P688&lt;=8.4),"Khá",IF(AND($P688&gt;=8.5,$P688&lt;=10),"Giỏi","")))))</f>
        <v>Kém</v>
      </c>
      <c r="S688" s="30" t="str">
        <f>IF(OR($G688=0,$H688=0,$I688=0,$J688=0),"Không đủ ĐKDT",IF(AND(O688=0,P688&gt;=4),"Không đạt",IF(O688="V", "Vắng", IF(O688="DC", "Đình chỉ thi",IF(O688="H", "Vắng có phép","")))))</f>
        <v/>
      </c>
      <c r="T688" s="31" t="str">
        <f t="array" ref="T688">IFERROR(VLOOKUP($C688&amp;$U688,CHOOSE({1,2},Data!$A$2:$A$5146&amp;Data!$B$2:$B$5146,Data!$C$2:$C$5146),2,0),"")</f>
        <v>302-A2</v>
      </c>
      <c r="U688" s="72" t="s">
        <v>768</v>
      </c>
      <c r="V688" s="3" t="str">
        <f>IFERROR(LEFT($U688,LEN($U688)-3),"")</f>
        <v>ELE1319</v>
      </c>
      <c r="W688" s="3" t="str">
        <f>IFERROR(RIGHT($U688,2),"")</f>
        <v>04</v>
      </c>
      <c r="X688" s="53" t="str">
        <f>IF(S688="Không đủ ĐKDT","Học lại",IF(S688="Đình chỉ thi","Học lại",IF(AND(MID(F688,2,2)&lt;"12",S688="Vắng"),"Thi lại",IF(S688="Vắng có phép", "Thi lại",IF(AND((MID(F688,2,2)&lt;"12"),P688&lt;4.5),"Thi lại",IF(AND((MID(F688,2,2)&lt;"19"),P688&lt;4),"Học lại",IF(AND((MID(F688,2,2)&gt;"18"),P688&lt;4),"Thi lại",IF(AND(MID(F688,2,2)&gt;"18",O688=0),"Thi lại",IF(AND((MID(F688,2,2)&lt;"12"),O688=0),"Thi lại",IF(AND((MID(F688,2,2)&lt;"19"),(MID(F688,2,2)&gt;"11"),O688=0),"Học lại","Đạt"))))))))))</f>
        <v>Học lại</v>
      </c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</row>
    <row r="689" spans="1:39" ht="16.5" customHeight="1">
      <c r="A689" s="1">
        <v>680</v>
      </c>
      <c r="B689" s="21">
        <f>IF(LEN(C689=0),SUBTOTAL(3,$C$10:C689),"")</f>
        <v>680</v>
      </c>
      <c r="C689" s="22" t="s">
        <v>2142</v>
      </c>
      <c r="D689" s="23" t="s">
        <v>3899</v>
      </c>
      <c r="E689" s="24" t="s">
        <v>3599</v>
      </c>
      <c r="F689" s="22" t="s">
        <v>3455</v>
      </c>
      <c r="G689" s="25" t="s">
        <v>27</v>
      </c>
      <c r="H689" s="25">
        <v>8.5</v>
      </c>
      <c r="I689" s="25" t="s">
        <v>27</v>
      </c>
      <c r="J689" s="25">
        <v>6</v>
      </c>
      <c r="K689" s="32"/>
      <c r="L689" s="32"/>
      <c r="M689" s="32"/>
      <c r="N689" s="90"/>
      <c r="O689" s="51">
        <v>1</v>
      </c>
      <c r="P689" s="27">
        <f>IF(O689="H","I",IF(OR(O689="DC",O689="C",O689="V"),0,ROUND(SUMPRODUCT(G689:O689,$G$9:$O$9)/100,1)))</f>
        <v>3</v>
      </c>
      <c r="Q689" s="28" t="str">
        <f>IF(AND($P689&gt;=9,$P689&lt;=10),"A+","")&amp;IF(AND($P689&gt;=8.5,$P689&lt;=8.9),"A","")&amp;IF(AND($P689&gt;=8,$P689&lt;=8.4),"B+","")&amp;IF(AND($P689&gt;=7,$P689&lt;=7.9),"B","")&amp;IF(AND($P689&gt;=6.5,$P689&lt;=6.9),"C+","")&amp;IF(AND($P689&gt;=5.5,$P689&lt;=6.4),"C","")&amp;IF(AND($P689&gt;=5,$P689&lt;=5.4),"D+","")&amp;IF(AND($P689&gt;=4,$P689&lt;=4.9),"D","")&amp;IF(AND($P689&lt;4),"F","")</f>
        <v>F</v>
      </c>
      <c r="R689" s="29" t="str">
        <f>IF($P689&lt;4,"Kém",IF(AND($P689&gt;=4,$P689&lt;=5.4),"Trung bình yếu",IF(AND($P689&gt;=5.5,$P689&lt;=6.9),"Trung bình",IF(AND($P689&gt;=7,$P689&lt;=8.4),"Khá",IF(AND($P689&gt;=8.5,$P689&lt;=10),"Giỏi","")))))</f>
        <v>Kém</v>
      </c>
      <c r="S689" s="30" t="str">
        <f>IF(OR($G689=0,$H689=0,$I689=0,$J689=0),"Không đủ ĐKDT",IF(AND(O689=0,P689&gt;=4),"Không đạt",IF(O689="V", "Vắng", IF(O689="DC", "Đình chỉ thi",IF(O689="H", "Vắng có phép","")))))</f>
        <v/>
      </c>
      <c r="T689" s="31" t="str">
        <f t="array" ref="T689">IFERROR(VLOOKUP($C689&amp;$U689,CHOOSE({1,2},Data!$A$2:$A$5146&amp;Data!$B$2:$B$5146,Data!$C$2:$C$5146),2,0),"")</f>
        <v>302-A2</v>
      </c>
      <c r="U689" s="72" t="s">
        <v>768</v>
      </c>
      <c r="V689" s="3" t="str">
        <f>IFERROR(LEFT($U689,LEN($U689)-3),"")</f>
        <v>ELE1319</v>
      </c>
      <c r="W689" s="3" t="str">
        <f>IFERROR(RIGHT($U689,2),"")</f>
        <v>04</v>
      </c>
      <c r="X689" s="53" t="str">
        <f>IF(S689="Không đủ ĐKDT","Học lại",IF(S689="Đình chỉ thi","Học lại",IF(AND(MID(F689,2,2)&lt;"12",S689="Vắng"),"Thi lại",IF(S689="Vắng có phép", "Thi lại",IF(AND((MID(F689,2,2)&lt;"12"),P689&lt;4.5),"Thi lại",IF(AND((MID(F689,2,2)&lt;"19"),P689&lt;4),"Học lại",IF(AND((MID(F689,2,2)&gt;"18"),P689&lt;4),"Thi lại",IF(AND(MID(F689,2,2)&gt;"18",O689=0),"Thi lại",IF(AND((MID(F689,2,2)&lt;"12"),O689=0),"Thi lại",IF(AND((MID(F689,2,2)&lt;"19"),(MID(F689,2,2)&gt;"11"),O689=0),"Học lại","Đạt"))))))))))</f>
        <v>Học lại</v>
      </c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</row>
    <row r="690" spans="1:39" ht="16.5" customHeight="1">
      <c r="A690" s="1">
        <v>681</v>
      </c>
      <c r="B690" s="21">
        <f>IF(LEN(C690=0),SUBTOTAL(3,$C$10:C690),"")</f>
        <v>681</v>
      </c>
      <c r="C690" s="22" t="s">
        <v>2110</v>
      </c>
      <c r="D690" s="23" t="s">
        <v>3866</v>
      </c>
      <c r="E690" s="24" t="s">
        <v>3471</v>
      </c>
      <c r="F690" s="22" t="s">
        <v>3398</v>
      </c>
      <c r="G690" s="25" t="s">
        <v>27</v>
      </c>
      <c r="H690" s="25">
        <v>8</v>
      </c>
      <c r="I690" s="25" t="s">
        <v>27</v>
      </c>
      <c r="J690" s="25">
        <v>6</v>
      </c>
      <c r="K690" s="32"/>
      <c r="L690" s="32"/>
      <c r="M690" s="32"/>
      <c r="N690" s="90"/>
      <c r="O690" s="51">
        <v>1</v>
      </c>
      <c r="P690" s="27">
        <f>IF(O690="H","I",IF(OR(O690="DC",O690="C",O690="V"),0,ROUND(SUMPRODUCT(G690:O690,$G$9:$O$9)/100,1)))</f>
        <v>2.9</v>
      </c>
      <c r="Q690" s="28" t="str">
        <f>IF(AND($P690&gt;=9,$P690&lt;=10),"A+","")&amp;IF(AND($P690&gt;=8.5,$P690&lt;=8.9),"A","")&amp;IF(AND($P690&gt;=8,$P690&lt;=8.4),"B+","")&amp;IF(AND($P690&gt;=7,$P690&lt;=7.9),"B","")&amp;IF(AND($P690&gt;=6.5,$P690&lt;=6.9),"C+","")&amp;IF(AND($P690&gt;=5.5,$P690&lt;=6.4),"C","")&amp;IF(AND($P690&gt;=5,$P690&lt;=5.4),"D+","")&amp;IF(AND($P690&gt;=4,$P690&lt;=4.9),"D","")&amp;IF(AND($P690&lt;4),"F","")</f>
        <v>F</v>
      </c>
      <c r="R690" s="29" t="str">
        <f>IF($P690&lt;4,"Kém",IF(AND($P690&gt;=4,$P690&lt;=5.4),"Trung bình yếu",IF(AND($P690&gt;=5.5,$P690&lt;=6.9),"Trung bình",IF(AND($P690&gt;=7,$P690&lt;=8.4),"Khá",IF(AND($P690&gt;=8.5,$P690&lt;=10),"Giỏi","")))))</f>
        <v>Kém</v>
      </c>
      <c r="S690" s="30" t="str">
        <f>IF(OR($G690=0,$H690=0,$I690=0,$J690=0),"Không đủ ĐKDT",IF(AND(O690=0,P690&gt;=4),"Không đạt",IF(O690="V", "Vắng", IF(O690="DC", "Đình chỉ thi",IF(O690="H", "Vắng có phép","")))))</f>
        <v/>
      </c>
      <c r="T690" s="31" t="str">
        <f t="array" ref="T690">IFERROR(VLOOKUP($C690&amp;$U690,CHOOSE({1,2},Data!$A$2:$A$5146&amp;Data!$B$2:$B$5146,Data!$C$2:$C$5146),2,0),"")</f>
        <v>302-A2</v>
      </c>
      <c r="U690" s="72" t="s">
        <v>768</v>
      </c>
      <c r="V690" s="3" t="str">
        <f>IFERROR(LEFT($U690,LEN($U690)-3),"")</f>
        <v>ELE1319</v>
      </c>
      <c r="W690" s="3" t="str">
        <f>IFERROR(RIGHT($U690,2),"")</f>
        <v>04</v>
      </c>
      <c r="X690" s="53" t="str">
        <f>IF(S690="Không đủ ĐKDT","Học lại",IF(S690="Đình chỉ thi","Học lại",IF(AND(MID(F690,2,2)&lt;"12",S690="Vắng"),"Thi lại",IF(S690="Vắng có phép", "Thi lại",IF(AND((MID(F690,2,2)&lt;"12"),P690&lt;4.5),"Thi lại",IF(AND((MID(F690,2,2)&lt;"19"),P690&lt;4),"Học lại",IF(AND((MID(F690,2,2)&gt;"18"),P690&lt;4),"Thi lại",IF(AND(MID(F690,2,2)&gt;"18",O690=0),"Thi lại",IF(AND((MID(F690,2,2)&lt;"12"),O690=0),"Thi lại",IF(AND((MID(F690,2,2)&lt;"19"),(MID(F690,2,2)&gt;"11"),O690=0),"Học lại","Đạt"))))))))))</f>
        <v>Học lại</v>
      </c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</row>
    <row r="691" spans="1:39" ht="16.5" customHeight="1">
      <c r="A691" s="1">
        <v>682</v>
      </c>
      <c r="B691" s="21">
        <f>IF(LEN(C691=0),SUBTOTAL(3,$C$10:C691),"")</f>
        <v>682</v>
      </c>
      <c r="C691" s="22" t="s">
        <v>2048</v>
      </c>
      <c r="D691" s="23" t="s">
        <v>3864</v>
      </c>
      <c r="E691" s="24" t="s">
        <v>3476</v>
      </c>
      <c r="F691" s="22" t="s">
        <v>3372</v>
      </c>
      <c r="G691" s="25" t="s">
        <v>27</v>
      </c>
      <c r="H691" s="25">
        <v>6.5</v>
      </c>
      <c r="I691" s="25" t="s">
        <v>27</v>
      </c>
      <c r="J691" s="25">
        <v>7.5</v>
      </c>
      <c r="K691" s="32"/>
      <c r="L691" s="32"/>
      <c r="M691" s="32"/>
      <c r="N691" s="90"/>
      <c r="O691" s="51">
        <v>4</v>
      </c>
      <c r="P691" s="27">
        <f>IF(O691="H","I",IF(OR(O691="DC",O691="C",O691="V"),0,ROUND(SUMPRODUCT(G691:O691,$G$9:$O$9)/100,1)))</f>
        <v>4.9000000000000004</v>
      </c>
      <c r="Q691" s="28" t="str">
        <f>IF(AND($P691&gt;=9,$P691&lt;=10),"A+","")&amp;IF(AND($P691&gt;=8.5,$P691&lt;=8.9),"A","")&amp;IF(AND($P691&gt;=8,$P691&lt;=8.4),"B+","")&amp;IF(AND($P691&gt;=7,$P691&lt;=7.9),"B","")&amp;IF(AND($P691&gt;=6.5,$P691&lt;=6.9),"C+","")&amp;IF(AND($P691&gt;=5.5,$P691&lt;=6.4),"C","")&amp;IF(AND($P691&gt;=5,$P691&lt;=5.4),"D+","")&amp;IF(AND($P691&gt;=4,$P691&lt;=4.9),"D","")&amp;IF(AND($P691&lt;4),"F","")</f>
        <v>D</v>
      </c>
      <c r="R691" s="29" t="str">
        <f>IF($P691&lt;4,"Kém",IF(AND($P691&gt;=4,$P691&lt;=5.4),"Trung bình yếu",IF(AND($P691&gt;=5.5,$P691&lt;=6.9),"Trung bình",IF(AND($P691&gt;=7,$P691&lt;=8.4),"Khá",IF(AND($P691&gt;=8.5,$P691&lt;=10),"Giỏi","")))))</f>
        <v>Trung bình yếu</v>
      </c>
      <c r="S691" s="30" t="str">
        <f>IF(OR($G691=0,$H691=0,$I691=0,$J691=0),"Không đủ ĐKDT",IF(AND(O691=0,P691&gt;=4),"Không đạt",IF(O691="V", "Vắng", IF(O691="DC", "Đình chỉ thi",IF(O691="H", "Vắng có phép","")))))</f>
        <v/>
      </c>
      <c r="T691" s="31" t="str">
        <f t="array" ref="T691">IFERROR(VLOOKUP($C691&amp;$U691,CHOOSE({1,2},Data!$A$2:$A$5146&amp;Data!$B$2:$B$5146,Data!$C$2:$C$5146),2,0),"")</f>
        <v>302-A2</v>
      </c>
      <c r="U691" s="72" t="s">
        <v>768</v>
      </c>
      <c r="V691" s="3" t="str">
        <f>IFERROR(LEFT($U691,LEN($U691)-3),"")</f>
        <v>ELE1319</v>
      </c>
      <c r="W691" s="3" t="str">
        <f>IFERROR(RIGHT($U691,2),"")</f>
        <v>04</v>
      </c>
      <c r="X691" s="53" t="str">
        <f>IF(S691="Không đủ ĐKDT","Học lại",IF(S691="Đình chỉ thi","Học lại",IF(AND(MID(F691,2,2)&lt;"12",S691="Vắng"),"Thi lại",IF(S691="Vắng có phép", "Thi lại",IF(AND((MID(F691,2,2)&lt;"12"),P691&lt;4.5),"Thi lại",IF(AND((MID(F691,2,2)&lt;"19"),P691&lt;4),"Học lại",IF(AND((MID(F691,2,2)&gt;"18"),P691&lt;4),"Thi lại",IF(AND(MID(F691,2,2)&gt;"18",O691=0),"Thi lại",IF(AND((MID(F691,2,2)&lt;"12"),O691=0),"Thi lại",IF(AND((MID(F691,2,2)&lt;"19"),(MID(F691,2,2)&gt;"11"),O691=0),"Học lại","Đạt"))))))))))</f>
        <v>Đạt</v>
      </c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</row>
    <row r="692" spans="1:39" ht="16.5" customHeight="1">
      <c r="A692" s="1">
        <v>683</v>
      </c>
      <c r="B692" s="21">
        <f>IF(LEN(C692=0),SUBTOTAL(3,$C$10:C692),"")</f>
        <v>683</v>
      </c>
      <c r="C692" s="22" t="s">
        <v>2144</v>
      </c>
      <c r="D692" s="23" t="s">
        <v>3429</v>
      </c>
      <c r="E692" s="24" t="s">
        <v>3476</v>
      </c>
      <c r="F692" s="22" t="s">
        <v>3455</v>
      </c>
      <c r="G692" s="25" t="s">
        <v>27</v>
      </c>
      <c r="H692" s="25">
        <v>8</v>
      </c>
      <c r="I692" s="25" t="s">
        <v>27</v>
      </c>
      <c r="J692" s="25">
        <v>7</v>
      </c>
      <c r="K692" s="32"/>
      <c r="L692" s="32"/>
      <c r="M692" s="32"/>
      <c r="N692" s="90"/>
      <c r="O692" s="51">
        <v>4</v>
      </c>
      <c r="P692" s="27">
        <f>IF(O692="H","I",IF(OR(O692="DC",O692="C",O692="V"),0,ROUND(SUMPRODUCT(G692:O692,$G$9:$O$9)/100,1)))</f>
        <v>5.0999999999999996</v>
      </c>
      <c r="Q692" s="28" t="str">
        <f>IF(AND($P692&gt;=9,$P692&lt;=10),"A+","")&amp;IF(AND($P692&gt;=8.5,$P692&lt;=8.9),"A","")&amp;IF(AND($P692&gt;=8,$P692&lt;=8.4),"B+","")&amp;IF(AND($P692&gt;=7,$P692&lt;=7.9),"B","")&amp;IF(AND($P692&gt;=6.5,$P692&lt;=6.9),"C+","")&amp;IF(AND($P692&gt;=5.5,$P692&lt;=6.4),"C","")&amp;IF(AND($P692&gt;=5,$P692&lt;=5.4),"D+","")&amp;IF(AND($P692&gt;=4,$P692&lt;=4.9),"D","")&amp;IF(AND($P692&lt;4),"F","")</f>
        <v>D+</v>
      </c>
      <c r="R692" s="29" t="str">
        <f>IF($P692&lt;4,"Kém",IF(AND($P692&gt;=4,$P692&lt;=5.4),"Trung bình yếu",IF(AND($P692&gt;=5.5,$P692&lt;=6.9),"Trung bình",IF(AND($P692&gt;=7,$P692&lt;=8.4),"Khá",IF(AND($P692&gt;=8.5,$P692&lt;=10),"Giỏi","")))))</f>
        <v>Trung bình yếu</v>
      </c>
      <c r="S692" s="30" t="str">
        <f>IF(OR($G692=0,$H692=0,$I692=0,$J692=0),"Không đủ ĐKDT",IF(AND(O692=0,P692&gt;=4),"Không đạt",IF(O692="V", "Vắng", IF(O692="DC", "Đình chỉ thi",IF(O692="H", "Vắng có phép","")))))</f>
        <v/>
      </c>
      <c r="T692" s="31" t="str">
        <f t="array" ref="T692">IFERROR(VLOOKUP($C692&amp;$U692,CHOOSE({1,2},Data!$A$2:$A$5146&amp;Data!$B$2:$B$5146,Data!$C$2:$C$5146),2,0),"")</f>
        <v>302-A2</v>
      </c>
      <c r="U692" s="72" t="s">
        <v>768</v>
      </c>
      <c r="V692" s="3" t="str">
        <f>IFERROR(LEFT($U692,LEN($U692)-3),"")</f>
        <v>ELE1319</v>
      </c>
      <c r="W692" s="3" t="str">
        <f>IFERROR(RIGHT($U692,2),"")</f>
        <v>04</v>
      </c>
      <c r="X692" s="53" t="str">
        <f>IF(S692="Không đủ ĐKDT","Học lại",IF(S692="Đình chỉ thi","Học lại",IF(AND(MID(F692,2,2)&lt;"12",S692="Vắng"),"Thi lại",IF(S692="Vắng có phép", "Thi lại",IF(AND((MID(F692,2,2)&lt;"12"),P692&lt;4.5),"Thi lại",IF(AND((MID(F692,2,2)&lt;"19"),P692&lt;4),"Học lại",IF(AND((MID(F692,2,2)&gt;"18"),P692&lt;4),"Thi lại",IF(AND(MID(F692,2,2)&gt;"18",O692=0),"Thi lại",IF(AND((MID(F692,2,2)&lt;"12"),O692=0),"Thi lại",IF(AND((MID(F692,2,2)&lt;"19"),(MID(F692,2,2)&gt;"11"),O692=0),"Học lại","Đạt"))))))))))</f>
        <v>Đạt</v>
      </c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</row>
    <row r="693" spans="1:39" ht="16.5" customHeight="1">
      <c r="A693" s="1">
        <v>684</v>
      </c>
      <c r="B693" s="21">
        <f>IF(LEN(C693=0),SUBTOTAL(3,$C$10:C693),"")</f>
        <v>684</v>
      </c>
      <c r="C693" s="22" t="s">
        <v>1628</v>
      </c>
      <c r="D693" s="23" t="s">
        <v>3975</v>
      </c>
      <c r="E693" s="24" t="s">
        <v>3479</v>
      </c>
      <c r="F693" s="22" t="s">
        <v>3463</v>
      </c>
      <c r="G693" s="25" t="s">
        <v>27</v>
      </c>
      <c r="H693" s="25">
        <v>8</v>
      </c>
      <c r="I693" s="25" t="s">
        <v>27</v>
      </c>
      <c r="J693" s="25">
        <v>7</v>
      </c>
      <c r="K693" s="32"/>
      <c r="L693" s="32"/>
      <c r="M693" s="32"/>
      <c r="N693" s="90"/>
      <c r="O693" s="51">
        <v>4</v>
      </c>
      <c r="P693" s="27">
        <f>IF(O693="H","I",IF(OR(O693="DC",O693="C",O693="V"),0,ROUND(SUMPRODUCT(G693:O693,$G$9:$O$9)/100,1)))</f>
        <v>5.0999999999999996</v>
      </c>
      <c r="Q693" s="28" t="str">
        <f>IF(AND($P693&gt;=9,$P693&lt;=10),"A+","")&amp;IF(AND($P693&gt;=8.5,$P693&lt;=8.9),"A","")&amp;IF(AND($P693&gt;=8,$P693&lt;=8.4),"B+","")&amp;IF(AND($P693&gt;=7,$P693&lt;=7.9),"B","")&amp;IF(AND($P693&gt;=6.5,$P693&lt;=6.9),"C+","")&amp;IF(AND($P693&gt;=5.5,$P693&lt;=6.4),"C","")&amp;IF(AND($P693&gt;=5,$P693&lt;=5.4),"D+","")&amp;IF(AND($P693&gt;=4,$P693&lt;=4.9),"D","")&amp;IF(AND($P693&lt;4),"F","")</f>
        <v>D+</v>
      </c>
      <c r="R693" s="29" t="str">
        <f>IF($P693&lt;4,"Kém",IF(AND($P693&gt;=4,$P693&lt;=5.4),"Trung bình yếu",IF(AND($P693&gt;=5.5,$P693&lt;=6.9),"Trung bình",IF(AND($P693&gt;=7,$P693&lt;=8.4),"Khá",IF(AND($P693&gt;=8.5,$P693&lt;=10),"Giỏi","")))))</f>
        <v>Trung bình yếu</v>
      </c>
      <c r="S693" s="30" t="str">
        <f>IF(OR($G693=0,$H693=0,$I693=0,$J693=0),"Không đủ ĐKDT",IF(AND(O693=0,P693&gt;=4),"Không đạt",IF(O693="V", "Vắng", IF(O693="DC", "Đình chỉ thi",IF(O693="H", "Vắng có phép","")))))</f>
        <v/>
      </c>
      <c r="T693" s="31" t="str">
        <f t="array" ref="T693">IFERROR(VLOOKUP($C693&amp;$U693,CHOOSE({1,2},Data!$A$2:$A$5146&amp;Data!$B$2:$B$5146,Data!$C$2:$C$5146),2,0),"")</f>
        <v>302-A2</v>
      </c>
      <c r="U693" s="72" t="s">
        <v>768</v>
      </c>
      <c r="V693" s="3" t="str">
        <f>IFERROR(LEFT($U693,LEN($U693)-3),"")</f>
        <v>ELE1319</v>
      </c>
      <c r="W693" s="3" t="str">
        <f>IFERROR(RIGHT($U693,2),"")</f>
        <v>04</v>
      </c>
      <c r="X693" s="53" t="str">
        <f>IF(S693="Không đủ ĐKDT","Học lại",IF(S693="Đình chỉ thi","Học lại",IF(AND(MID(F693,2,2)&lt;"12",S693="Vắng"),"Thi lại",IF(S693="Vắng có phép", "Thi lại",IF(AND((MID(F693,2,2)&lt;"12"),P693&lt;4.5),"Thi lại",IF(AND((MID(F693,2,2)&lt;"19"),P693&lt;4),"Học lại",IF(AND((MID(F693,2,2)&gt;"18"),P693&lt;4),"Thi lại",IF(AND(MID(F693,2,2)&gt;"18",O693=0),"Thi lại",IF(AND((MID(F693,2,2)&lt;"12"),O693=0),"Thi lại",IF(AND((MID(F693,2,2)&lt;"19"),(MID(F693,2,2)&gt;"11"),O693=0),"Học lại","Đạt"))))))))))</f>
        <v>Đạt</v>
      </c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</row>
    <row r="694" spans="1:39" ht="16.5" customHeight="1">
      <c r="A694" s="1">
        <v>685</v>
      </c>
      <c r="B694" s="21">
        <f>IF(LEN(C694=0),SUBTOTAL(3,$C$10:C694),"")</f>
        <v>685</v>
      </c>
      <c r="C694" s="22" t="s">
        <v>2404</v>
      </c>
      <c r="D694" s="23" t="s">
        <v>3976</v>
      </c>
      <c r="E694" s="24" t="s">
        <v>3977</v>
      </c>
      <c r="F694" s="22" t="s">
        <v>3391</v>
      </c>
      <c r="G694" s="25" t="s">
        <v>27</v>
      </c>
      <c r="H694" s="25">
        <v>8.5</v>
      </c>
      <c r="I694" s="25" t="s">
        <v>27</v>
      </c>
      <c r="J694" s="25">
        <v>9.5</v>
      </c>
      <c r="K694" s="32"/>
      <c r="L694" s="32"/>
      <c r="M694" s="32"/>
      <c r="N694" s="90"/>
      <c r="O694" s="51">
        <v>7</v>
      </c>
      <c r="P694" s="27">
        <f>IF(O694="H","I",IF(OR(O694="DC",O694="C",O694="V"),0,ROUND(SUMPRODUCT(G694:O694,$G$9:$O$9)/100,1)))</f>
        <v>7.6</v>
      </c>
      <c r="Q694" s="28" t="str">
        <f>IF(AND($P694&gt;=9,$P694&lt;=10),"A+","")&amp;IF(AND($P694&gt;=8.5,$P694&lt;=8.9),"A","")&amp;IF(AND($P694&gt;=8,$P694&lt;=8.4),"B+","")&amp;IF(AND($P694&gt;=7,$P694&lt;=7.9),"B","")&amp;IF(AND($P694&gt;=6.5,$P694&lt;=6.9),"C+","")&amp;IF(AND($P694&gt;=5.5,$P694&lt;=6.4),"C","")&amp;IF(AND($P694&gt;=5,$P694&lt;=5.4),"D+","")&amp;IF(AND($P694&gt;=4,$P694&lt;=4.9),"D","")&amp;IF(AND($P694&lt;4),"F","")</f>
        <v>B</v>
      </c>
      <c r="R694" s="29" t="str">
        <f>IF($P694&lt;4,"Kém",IF(AND($P694&gt;=4,$P694&lt;=5.4),"Trung bình yếu",IF(AND($P694&gt;=5.5,$P694&lt;=6.9),"Trung bình",IF(AND($P694&gt;=7,$P694&lt;=8.4),"Khá",IF(AND($P694&gt;=8.5,$P694&lt;=10),"Giỏi","")))))</f>
        <v>Khá</v>
      </c>
      <c r="S694" s="30" t="str">
        <f>IF(OR($G694=0,$H694=0,$I694=0,$J694=0),"Không đủ ĐKDT",IF(AND(O694=0,P694&gt;=4),"Không đạt",IF(O694="V", "Vắng", IF(O694="DC", "Đình chỉ thi",IF(O694="H", "Vắng có phép","")))))</f>
        <v/>
      </c>
      <c r="T694" s="31" t="str">
        <f t="array" ref="T694">IFERROR(VLOOKUP($C694&amp;$U694,CHOOSE({1,2},Data!$A$2:$A$5146&amp;Data!$B$2:$B$5146,Data!$C$2:$C$5146),2,0),"")</f>
        <v>302-A2</v>
      </c>
      <c r="U694" s="72" t="s">
        <v>768</v>
      </c>
      <c r="V694" s="3" t="str">
        <f>IFERROR(LEFT($U694,LEN($U694)-3),"")</f>
        <v>ELE1319</v>
      </c>
      <c r="W694" s="3" t="str">
        <f>IFERROR(RIGHT($U694,2),"")</f>
        <v>04</v>
      </c>
      <c r="X694" s="53" t="str">
        <f>IF(S694="Không đủ ĐKDT","Học lại",IF(S694="Đình chỉ thi","Học lại",IF(AND(MID(F694,2,2)&lt;"12",S694="Vắng"),"Thi lại",IF(S694="Vắng có phép", "Thi lại",IF(AND((MID(F694,2,2)&lt;"12"),P694&lt;4.5),"Thi lại",IF(AND((MID(F694,2,2)&lt;"19"),P694&lt;4),"Học lại",IF(AND((MID(F694,2,2)&gt;"18"),P694&lt;4),"Thi lại",IF(AND(MID(F694,2,2)&gt;"18",O694=0),"Thi lại",IF(AND((MID(F694,2,2)&lt;"12"),O694=0),"Thi lại",IF(AND((MID(F694,2,2)&lt;"19"),(MID(F694,2,2)&gt;"11"),O694=0),"Học lại","Đạt"))))))))))</f>
        <v>Đạt</v>
      </c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</row>
    <row r="695" spans="1:39" ht="16.5" customHeight="1">
      <c r="A695" s="1">
        <v>686</v>
      </c>
      <c r="B695" s="21">
        <f>IF(LEN(C695=0),SUBTOTAL(3,$C$10:C695),"")</f>
        <v>686</v>
      </c>
      <c r="C695" s="22" t="s">
        <v>2646</v>
      </c>
      <c r="D695" s="23" t="s">
        <v>3978</v>
      </c>
      <c r="E695" s="24" t="s">
        <v>3367</v>
      </c>
      <c r="F695" s="22" t="s">
        <v>3391</v>
      </c>
      <c r="G695" s="25" t="s">
        <v>27</v>
      </c>
      <c r="H695" s="25">
        <v>7</v>
      </c>
      <c r="I695" s="25" t="s">
        <v>27</v>
      </c>
      <c r="J695" s="25">
        <v>7</v>
      </c>
      <c r="K695" s="32"/>
      <c r="L695" s="32"/>
      <c r="M695" s="32"/>
      <c r="N695" s="90"/>
      <c r="O695" s="51">
        <v>7.5</v>
      </c>
      <c r="P695" s="27">
        <f>IF(O695="H","I",IF(OR(O695="DC",O695="C",O695="V"),0,ROUND(SUMPRODUCT(G695:O695,$G$9:$O$9)/100,1)))</f>
        <v>7.4</v>
      </c>
      <c r="Q695" s="28" t="str">
        <f>IF(AND($P695&gt;=9,$P695&lt;=10),"A+","")&amp;IF(AND($P695&gt;=8.5,$P695&lt;=8.9),"A","")&amp;IF(AND($P695&gt;=8,$P695&lt;=8.4),"B+","")&amp;IF(AND($P695&gt;=7,$P695&lt;=7.9),"B","")&amp;IF(AND($P695&gt;=6.5,$P695&lt;=6.9),"C+","")&amp;IF(AND($P695&gt;=5.5,$P695&lt;=6.4),"C","")&amp;IF(AND($P695&gt;=5,$P695&lt;=5.4),"D+","")&amp;IF(AND($P695&gt;=4,$P695&lt;=4.9),"D","")&amp;IF(AND($P695&lt;4),"F","")</f>
        <v>B</v>
      </c>
      <c r="R695" s="29" t="str">
        <f>IF($P695&lt;4,"Kém",IF(AND($P695&gt;=4,$P695&lt;=5.4),"Trung bình yếu",IF(AND($P695&gt;=5.5,$P695&lt;=6.9),"Trung bình",IF(AND($P695&gt;=7,$P695&lt;=8.4),"Khá",IF(AND($P695&gt;=8.5,$P695&lt;=10),"Giỏi","")))))</f>
        <v>Khá</v>
      </c>
      <c r="S695" s="30" t="str">
        <f>IF(OR($G695=0,$H695=0,$I695=0,$J695=0),"Không đủ ĐKDT",IF(AND(O695=0,P695&gt;=4),"Không đạt",IF(O695="V", "Vắng", IF(O695="DC", "Đình chỉ thi",IF(O695="H", "Vắng có phép","")))))</f>
        <v/>
      </c>
      <c r="T695" s="31" t="str">
        <f t="array" ref="T695">IFERROR(VLOOKUP($C695&amp;$U695,CHOOSE({1,2},Data!$A$2:$A$5146&amp;Data!$B$2:$B$5146,Data!$C$2:$C$5146),2,0),"")</f>
        <v>402-A2</v>
      </c>
      <c r="U695" s="72" t="s">
        <v>3280</v>
      </c>
      <c r="V695" s="3" t="str">
        <f>IFERROR(LEFT($U695,LEN($U695)-3),"")</f>
        <v>ELE1319</v>
      </c>
      <c r="W695" s="3" t="str">
        <f>IFERROR(RIGHT($U695,2),"")</f>
        <v>07</v>
      </c>
      <c r="X695" s="53" t="str">
        <f>IF(S695="Không đủ ĐKDT","Học lại",IF(S695="Đình chỉ thi","Học lại",IF(AND(MID(F695,2,2)&lt;"12",S695="Vắng"),"Thi lại",IF(S695="Vắng có phép", "Thi lại",IF(AND((MID(F695,2,2)&lt;"12"),P695&lt;4.5),"Thi lại",IF(AND((MID(F695,2,2)&lt;"19"),P695&lt;4),"Học lại",IF(AND((MID(F695,2,2)&gt;"18"),P695&lt;4),"Thi lại",IF(AND(MID(F695,2,2)&gt;"18",O695=0),"Thi lại",IF(AND((MID(F695,2,2)&lt;"12"),O695=0),"Thi lại",IF(AND((MID(F695,2,2)&lt;"19"),(MID(F695,2,2)&gt;"11"),O695=0),"Học lại","Đạt"))))))))))</f>
        <v>Đạt</v>
      </c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</row>
    <row r="696" spans="1:39" ht="16.5" customHeight="1">
      <c r="A696" s="1">
        <v>687</v>
      </c>
      <c r="B696" s="21">
        <f>IF(LEN(C696=0),SUBTOTAL(3,$C$10:C696),"")</f>
        <v>687</v>
      </c>
      <c r="C696" s="22" t="s">
        <v>393</v>
      </c>
      <c r="D696" s="23" t="s">
        <v>3884</v>
      </c>
      <c r="E696" s="24" t="s">
        <v>3367</v>
      </c>
      <c r="F696" s="22" t="s">
        <v>3398</v>
      </c>
      <c r="G696" s="25" t="s">
        <v>27</v>
      </c>
      <c r="H696" s="25">
        <v>7</v>
      </c>
      <c r="I696" s="25" t="s">
        <v>27</v>
      </c>
      <c r="J696" s="25">
        <v>9</v>
      </c>
      <c r="K696" s="32"/>
      <c r="L696" s="32"/>
      <c r="M696" s="32"/>
      <c r="N696" s="90"/>
      <c r="O696" s="51">
        <v>6</v>
      </c>
      <c r="P696" s="27">
        <f>IF(O696="H","I",IF(OR(O696="DC",O696="C",O696="V"),0,ROUND(SUMPRODUCT(G696:O696,$G$9:$O$9)/100,1)))</f>
        <v>6.5</v>
      </c>
      <c r="Q696" s="28" t="str">
        <f>IF(AND($P696&gt;=9,$P696&lt;=10),"A+","")&amp;IF(AND($P696&gt;=8.5,$P696&lt;=8.9),"A","")&amp;IF(AND($P696&gt;=8,$P696&lt;=8.4),"B+","")&amp;IF(AND($P696&gt;=7,$P696&lt;=7.9),"B","")&amp;IF(AND($P696&gt;=6.5,$P696&lt;=6.9),"C+","")&amp;IF(AND($P696&gt;=5.5,$P696&lt;=6.4),"C","")&amp;IF(AND($P696&gt;=5,$P696&lt;=5.4),"D+","")&amp;IF(AND($P696&gt;=4,$P696&lt;=4.9),"D","")&amp;IF(AND($P696&lt;4),"F","")</f>
        <v>C+</v>
      </c>
      <c r="R696" s="29" t="str">
        <f>IF($P696&lt;4,"Kém",IF(AND($P696&gt;=4,$P696&lt;=5.4),"Trung bình yếu",IF(AND($P696&gt;=5.5,$P696&lt;=6.9),"Trung bình",IF(AND($P696&gt;=7,$P696&lt;=8.4),"Khá",IF(AND($P696&gt;=8.5,$P696&lt;=10),"Giỏi","")))))</f>
        <v>Trung bình</v>
      </c>
      <c r="S696" s="30" t="str">
        <f>IF(OR($G696=0,$H696=0,$I696=0,$J696=0),"Không đủ ĐKDT",IF(AND(O696=0,P696&gt;=4),"Không đạt",IF(O696="V", "Vắng", IF(O696="DC", "Đình chỉ thi",IF(O696="H", "Vắng có phép","")))))</f>
        <v/>
      </c>
      <c r="T696" s="31" t="str">
        <f t="array" ref="T696">IFERROR(VLOOKUP($C696&amp;$U696,CHOOSE({1,2},Data!$A$2:$A$5146&amp;Data!$B$2:$B$5146,Data!$C$2:$C$5146),2,0),"")</f>
        <v>402-A2</v>
      </c>
      <c r="U696" s="72" t="s">
        <v>3280</v>
      </c>
      <c r="V696" s="3" t="str">
        <f>IFERROR(LEFT($U696,LEN($U696)-3),"")</f>
        <v>ELE1319</v>
      </c>
      <c r="W696" s="3" t="str">
        <f>IFERROR(RIGHT($U696,2),"")</f>
        <v>07</v>
      </c>
      <c r="X696" s="53" t="str">
        <f>IF(S696="Không đủ ĐKDT","Học lại",IF(S696="Đình chỉ thi","Học lại",IF(AND(MID(F696,2,2)&lt;"12",S696="Vắng"),"Thi lại",IF(S696="Vắng có phép", "Thi lại",IF(AND((MID(F696,2,2)&lt;"12"),P696&lt;4.5),"Thi lại",IF(AND((MID(F696,2,2)&lt;"19"),P696&lt;4),"Học lại",IF(AND((MID(F696,2,2)&gt;"18"),P696&lt;4),"Thi lại",IF(AND(MID(F696,2,2)&gt;"18",O696=0),"Thi lại",IF(AND((MID(F696,2,2)&lt;"12"),O696=0),"Thi lại",IF(AND((MID(F696,2,2)&lt;"19"),(MID(F696,2,2)&gt;"11"),O696=0),"Học lại","Đạt"))))))))))</f>
        <v>Đạt</v>
      </c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</row>
    <row r="697" spans="1:39" ht="16.5" customHeight="1">
      <c r="A697" s="1">
        <v>688</v>
      </c>
      <c r="B697" s="21">
        <f>IF(LEN(C697=0),SUBTOTAL(3,$C$10:C697),"")</f>
        <v>688</v>
      </c>
      <c r="C697" s="22" t="s">
        <v>1861</v>
      </c>
      <c r="D697" s="23" t="s">
        <v>3371</v>
      </c>
      <c r="E697" s="24" t="s">
        <v>3367</v>
      </c>
      <c r="F697" s="22" t="s">
        <v>3368</v>
      </c>
      <c r="G697" s="25" t="s">
        <v>27</v>
      </c>
      <c r="H697" s="25">
        <v>8</v>
      </c>
      <c r="I697" s="25" t="s">
        <v>27</v>
      </c>
      <c r="J697" s="25">
        <v>6.5</v>
      </c>
      <c r="K697" s="32"/>
      <c r="L697" s="32"/>
      <c r="M697" s="32"/>
      <c r="N697" s="90"/>
      <c r="O697" s="51" t="s">
        <v>4017</v>
      </c>
      <c r="P697" s="27">
        <f>IF(O697="H","I",IF(OR(O697="DC",O697="C",O697="V"),0,ROUND(SUMPRODUCT(G697:O697,$G$9:$O$9)/100,1)))</f>
        <v>0</v>
      </c>
      <c r="Q697" s="28" t="str">
        <f>IF(AND($P697&gt;=9,$P697&lt;=10),"A+","")&amp;IF(AND($P697&gt;=8.5,$P697&lt;=8.9),"A","")&amp;IF(AND($P697&gt;=8,$P697&lt;=8.4),"B+","")&amp;IF(AND($P697&gt;=7,$P697&lt;=7.9),"B","")&amp;IF(AND($P697&gt;=6.5,$P697&lt;=6.9),"C+","")&amp;IF(AND($P697&gt;=5.5,$P697&lt;=6.4),"C","")&amp;IF(AND($P697&gt;=5,$P697&lt;=5.4),"D+","")&amp;IF(AND($P697&gt;=4,$P697&lt;=4.9),"D","")&amp;IF(AND($P697&lt;4),"F","")</f>
        <v>F</v>
      </c>
      <c r="R697" s="29" t="str">
        <f>IF($P697&lt;4,"Kém",IF(AND($P697&gt;=4,$P697&lt;=5.4),"Trung bình yếu",IF(AND($P697&gt;=5.5,$P697&lt;=6.9),"Trung bình",IF(AND($P697&gt;=7,$P697&lt;=8.4),"Khá",IF(AND($P697&gt;=8.5,$P697&lt;=10),"Giỏi","")))))</f>
        <v>Kém</v>
      </c>
      <c r="S697" s="30" t="str">
        <f>IF(OR($G697=0,$H697=0,$I697=0,$J697=0),"Không đủ ĐKDT",IF(AND(O697=0,P697&gt;=4),"Không đạt",IF(O697="V", "Vắng", IF(O697="DC", "Đình chỉ thi",IF(O697="H", "Vắng có phép","")))))</f>
        <v>Vắng</v>
      </c>
      <c r="T697" s="31" t="str">
        <f t="array" ref="T697">IFERROR(VLOOKUP($C697&amp;$U697,CHOOSE({1,2},Data!$A$2:$A$5146&amp;Data!$B$2:$B$5146,Data!$C$2:$C$5146),2,0),"")</f>
        <v>402-A2</v>
      </c>
      <c r="U697" s="72" t="s">
        <v>3280</v>
      </c>
      <c r="V697" s="3" t="str">
        <f>IFERROR(LEFT($U697,LEN($U697)-3),"")</f>
        <v>ELE1319</v>
      </c>
      <c r="W697" s="3" t="str">
        <f>IFERROR(RIGHT($U697,2),"")</f>
        <v>07</v>
      </c>
      <c r="X697" s="53" t="str">
        <f>IF(S697="Không đủ ĐKDT","Học lại",IF(S697="Đình chỉ thi","Học lại",IF(AND(MID(F697,2,2)&lt;"12",S697="Vắng"),"Thi lại",IF(S697="Vắng có phép", "Thi lại",IF(AND((MID(F697,2,2)&lt;"12"),P697&lt;4.5),"Thi lại",IF(AND((MID(F697,2,2)&lt;"19"),P697&lt;4),"Học lại",IF(AND((MID(F697,2,2)&gt;"18"),P697&lt;4),"Thi lại",IF(AND(MID(F697,2,2)&gt;"18",O697=0),"Thi lại",IF(AND((MID(F697,2,2)&lt;"12"),O697=0),"Thi lại",IF(AND((MID(F697,2,2)&lt;"19"),(MID(F697,2,2)&gt;"11"),O697=0),"Học lại","Đạt"))))))))))</f>
        <v>Học lại</v>
      </c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</row>
    <row r="698" spans="1:39" ht="16.5" customHeight="1">
      <c r="A698" s="1">
        <v>689</v>
      </c>
      <c r="B698" s="21">
        <f>IF(LEN(C698=0),SUBTOTAL(3,$C$10:C698),"")</f>
        <v>689</v>
      </c>
      <c r="C698" s="22" t="s">
        <v>422</v>
      </c>
      <c r="D698" s="23" t="s">
        <v>3430</v>
      </c>
      <c r="E698" s="24" t="s">
        <v>3486</v>
      </c>
      <c r="F698" s="22" t="s">
        <v>3398</v>
      </c>
      <c r="G698" s="25" t="s">
        <v>27</v>
      </c>
      <c r="H698" s="25">
        <v>7</v>
      </c>
      <c r="I698" s="25" t="s">
        <v>27</v>
      </c>
      <c r="J698" s="25">
        <v>7.5</v>
      </c>
      <c r="K698" s="32"/>
      <c r="L698" s="32"/>
      <c r="M698" s="32"/>
      <c r="N698" s="90"/>
      <c r="O698" s="51">
        <v>6.5</v>
      </c>
      <c r="P698" s="27">
        <f>IF(O698="H","I",IF(OR(O698="DC",O698="C",O698="V"),0,ROUND(SUMPRODUCT(G698:O698,$G$9:$O$9)/100,1)))</f>
        <v>6.7</v>
      </c>
      <c r="Q698" s="28" t="str">
        <f>IF(AND($P698&gt;=9,$P698&lt;=10),"A+","")&amp;IF(AND($P698&gt;=8.5,$P698&lt;=8.9),"A","")&amp;IF(AND($P698&gt;=8,$P698&lt;=8.4),"B+","")&amp;IF(AND($P698&gt;=7,$P698&lt;=7.9),"B","")&amp;IF(AND($P698&gt;=6.5,$P698&lt;=6.9),"C+","")&amp;IF(AND($P698&gt;=5.5,$P698&lt;=6.4),"C","")&amp;IF(AND($P698&gt;=5,$P698&lt;=5.4),"D+","")&amp;IF(AND($P698&gt;=4,$P698&lt;=4.9),"D","")&amp;IF(AND($P698&lt;4),"F","")</f>
        <v>C+</v>
      </c>
      <c r="R698" s="29" t="str">
        <f>IF($P698&lt;4,"Kém",IF(AND($P698&gt;=4,$P698&lt;=5.4),"Trung bình yếu",IF(AND($P698&gt;=5.5,$P698&lt;=6.9),"Trung bình",IF(AND($P698&gt;=7,$P698&lt;=8.4),"Khá",IF(AND($P698&gt;=8.5,$P698&lt;=10),"Giỏi","")))))</f>
        <v>Trung bình</v>
      </c>
      <c r="S698" s="30" t="str">
        <f>IF(OR($G698=0,$H698=0,$I698=0,$J698=0),"Không đủ ĐKDT",IF(AND(O698=0,P698&gt;=4),"Không đạt",IF(O698="V", "Vắng", IF(O698="DC", "Đình chỉ thi",IF(O698="H", "Vắng có phép","")))))</f>
        <v/>
      </c>
      <c r="T698" s="31" t="str">
        <f t="array" ref="T698">IFERROR(VLOOKUP($C698&amp;$U698,CHOOSE({1,2},Data!$A$2:$A$5146&amp;Data!$B$2:$B$5146,Data!$C$2:$C$5146),2,0),"")</f>
        <v>402-A2</v>
      </c>
      <c r="U698" s="72" t="s">
        <v>3280</v>
      </c>
      <c r="V698" s="3" t="str">
        <f>IFERROR(LEFT($U698,LEN($U698)-3),"")</f>
        <v>ELE1319</v>
      </c>
      <c r="W698" s="3" t="str">
        <f>IFERROR(RIGHT($U698,2),"")</f>
        <v>07</v>
      </c>
      <c r="X698" s="53" t="str">
        <f>IF(S698="Không đủ ĐKDT","Học lại",IF(S698="Đình chỉ thi","Học lại",IF(AND(MID(F698,2,2)&lt;"12",S698="Vắng"),"Thi lại",IF(S698="Vắng có phép", "Thi lại",IF(AND((MID(F698,2,2)&lt;"12"),P698&lt;4.5),"Thi lại",IF(AND((MID(F698,2,2)&lt;"19"),P698&lt;4),"Học lại",IF(AND((MID(F698,2,2)&gt;"18"),P698&lt;4),"Thi lại",IF(AND(MID(F698,2,2)&gt;"18",O698=0),"Thi lại",IF(AND((MID(F698,2,2)&lt;"12"),O698=0),"Thi lại",IF(AND((MID(F698,2,2)&lt;"19"),(MID(F698,2,2)&gt;"11"),O698=0),"Học lại","Đạt"))))))))))</f>
        <v>Đạt</v>
      </c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</row>
    <row r="699" spans="1:39" ht="16.5" customHeight="1">
      <c r="A699" s="1">
        <v>690</v>
      </c>
      <c r="B699" s="21">
        <f>IF(LEN(C699=0),SUBTOTAL(3,$C$10:C699),"")</f>
        <v>690</v>
      </c>
      <c r="C699" s="22" t="s">
        <v>2651</v>
      </c>
      <c r="D699" s="23" t="s">
        <v>3833</v>
      </c>
      <c r="E699" s="24" t="s">
        <v>3653</v>
      </c>
      <c r="F699" s="22" t="s">
        <v>3391</v>
      </c>
      <c r="G699" s="25" t="s">
        <v>27</v>
      </c>
      <c r="H699" s="25">
        <v>7</v>
      </c>
      <c r="I699" s="25" t="s">
        <v>27</v>
      </c>
      <c r="J699" s="25">
        <v>6.5</v>
      </c>
      <c r="K699" s="32"/>
      <c r="L699" s="32"/>
      <c r="M699" s="32"/>
      <c r="N699" s="90"/>
      <c r="O699" s="51">
        <v>2</v>
      </c>
      <c r="P699" s="27">
        <f>IF(O699="H","I",IF(OR(O699="DC",O699="C",O699="V"),0,ROUND(SUMPRODUCT(G699:O699,$G$9:$O$9)/100,1)))</f>
        <v>3.5</v>
      </c>
      <c r="Q699" s="28" t="str">
        <f>IF(AND($P699&gt;=9,$P699&lt;=10),"A+","")&amp;IF(AND($P699&gt;=8.5,$P699&lt;=8.9),"A","")&amp;IF(AND($P699&gt;=8,$P699&lt;=8.4),"B+","")&amp;IF(AND($P699&gt;=7,$P699&lt;=7.9),"B","")&amp;IF(AND($P699&gt;=6.5,$P699&lt;=6.9),"C+","")&amp;IF(AND($P699&gt;=5.5,$P699&lt;=6.4),"C","")&amp;IF(AND($P699&gt;=5,$P699&lt;=5.4),"D+","")&amp;IF(AND($P699&gt;=4,$P699&lt;=4.9),"D","")&amp;IF(AND($P699&lt;4),"F","")</f>
        <v>F</v>
      </c>
      <c r="R699" s="29" t="str">
        <f>IF($P699&lt;4,"Kém",IF(AND($P699&gt;=4,$P699&lt;=5.4),"Trung bình yếu",IF(AND($P699&gt;=5.5,$P699&lt;=6.9),"Trung bình",IF(AND($P699&gt;=7,$P699&lt;=8.4),"Khá",IF(AND($P699&gt;=8.5,$P699&lt;=10),"Giỏi","")))))</f>
        <v>Kém</v>
      </c>
      <c r="S699" s="30" t="str">
        <f>IF(OR($G699=0,$H699=0,$I699=0,$J699=0),"Không đủ ĐKDT",IF(AND(O699=0,P699&gt;=4),"Không đạt",IF(O699="V", "Vắng", IF(O699="DC", "Đình chỉ thi",IF(O699="H", "Vắng có phép","")))))</f>
        <v/>
      </c>
      <c r="T699" s="31" t="str">
        <f t="array" ref="T699">IFERROR(VLOOKUP($C699&amp;$U699,CHOOSE({1,2},Data!$A$2:$A$5146&amp;Data!$B$2:$B$5146,Data!$C$2:$C$5146),2,0),"")</f>
        <v>402-A2</v>
      </c>
      <c r="U699" s="72" t="s">
        <v>3280</v>
      </c>
      <c r="V699" s="3" t="str">
        <f>IFERROR(LEFT($U699,LEN($U699)-3),"")</f>
        <v>ELE1319</v>
      </c>
      <c r="W699" s="3" t="str">
        <f>IFERROR(RIGHT($U699,2),"")</f>
        <v>07</v>
      </c>
      <c r="X699" s="53" t="str">
        <f>IF(S699="Không đủ ĐKDT","Học lại",IF(S699="Đình chỉ thi","Học lại",IF(AND(MID(F699,2,2)&lt;"12",S699="Vắng"),"Thi lại",IF(S699="Vắng có phép", "Thi lại",IF(AND((MID(F699,2,2)&lt;"12"),P699&lt;4.5),"Thi lại",IF(AND((MID(F699,2,2)&lt;"19"),P699&lt;4),"Học lại",IF(AND((MID(F699,2,2)&gt;"18"),P699&lt;4),"Thi lại",IF(AND(MID(F699,2,2)&gt;"18",O699=0),"Thi lại",IF(AND((MID(F699,2,2)&lt;"12"),O699=0),"Thi lại",IF(AND((MID(F699,2,2)&lt;"19"),(MID(F699,2,2)&gt;"11"),O699=0),"Học lại","Đạt"))))))))))</f>
        <v>Học lại</v>
      </c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</row>
    <row r="700" spans="1:39" ht="16.5" customHeight="1">
      <c r="A700" s="1">
        <v>691</v>
      </c>
      <c r="B700" s="21">
        <f>IF(LEN(C700=0),SUBTOTAL(3,$C$10:C700),"")</f>
        <v>691</v>
      </c>
      <c r="C700" s="22" t="s">
        <v>2652</v>
      </c>
      <c r="D700" s="23" t="s">
        <v>3979</v>
      </c>
      <c r="E700" s="24" t="s">
        <v>3488</v>
      </c>
      <c r="F700" s="22" t="s">
        <v>3391</v>
      </c>
      <c r="G700" s="25" t="s">
        <v>27</v>
      </c>
      <c r="H700" s="25">
        <v>7</v>
      </c>
      <c r="I700" s="25" t="s">
        <v>27</v>
      </c>
      <c r="J700" s="25">
        <v>8.5</v>
      </c>
      <c r="K700" s="32"/>
      <c r="L700" s="32"/>
      <c r="M700" s="32"/>
      <c r="N700" s="90"/>
      <c r="O700" s="51">
        <v>4</v>
      </c>
      <c r="P700" s="27">
        <f>IF(O700="H","I",IF(OR(O700="DC",O700="C",O700="V"),0,ROUND(SUMPRODUCT(G700:O700,$G$9:$O$9)/100,1)))</f>
        <v>5.0999999999999996</v>
      </c>
      <c r="Q700" s="28" t="str">
        <f>IF(AND($P700&gt;=9,$P700&lt;=10),"A+","")&amp;IF(AND($P700&gt;=8.5,$P700&lt;=8.9),"A","")&amp;IF(AND($P700&gt;=8,$P700&lt;=8.4),"B+","")&amp;IF(AND($P700&gt;=7,$P700&lt;=7.9),"B","")&amp;IF(AND($P700&gt;=6.5,$P700&lt;=6.9),"C+","")&amp;IF(AND($P700&gt;=5.5,$P700&lt;=6.4),"C","")&amp;IF(AND($P700&gt;=5,$P700&lt;=5.4),"D+","")&amp;IF(AND($P700&gt;=4,$P700&lt;=4.9),"D","")&amp;IF(AND($P700&lt;4),"F","")</f>
        <v>D+</v>
      </c>
      <c r="R700" s="29" t="str">
        <f>IF($P700&lt;4,"Kém",IF(AND($P700&gt;=4,$P700&lt;=5.4),"Trung bình yếu",IF(AND($P700&gt;=5.5,$P700&lt;=6.9),"Trung bình",IF(AND($P700&gt;=7,$P700&lt;=8.4),"Khá",IF(AND($P700&gt;=8.5,$P700&lt;=10),"Giỏi","")))))</f>
        <v>Trung bình yếu</v>
      </c>
      <c r="S700" s="30" t="str">
        <f>IF(OR($G700=0,$H700=0,$I700=0,$J700=0),"Không đủ ĐKDT",IF(AND(O700=0,P700&gt;=4),"Không đạt",IF(O700="V", "Vắng", IF(O700="DC", "Đình chỉ thi",IF(O700="H", "Vắng có phép","")))))</f>
        <v/>
      </c>
      <c r="T700" s="31" t="str">
        <f t="array" ref="T700">IFERROR(VLOOKUP($C700&amp;$U700,CHOOSE({1,2},Data!$A$2:$A$5146&amp;Data!$B$2:$B$5146,Data!$C$2:$C$5146),2,0),"")</f>
        <v>402-A2</v>
      </c>
      <c r="U700" s="72" t="s">
        <v>3280</v>
      </c>
      <c r="V700" s="3" t="str">
        <f>IFERROR(LEFT($U700,LEN($U700)-3),"")</f>
        <v>ELE1319</v>
      </c>
      <c r="W700" s="3" t="str">
        <f>IFERROR(RIGHT($U700,2),"")</f>
        <v>07</v>
      </c>
      <c r="X700" s="53" t="str">
        <f>IF(S700="Không đủ ĐKDT","Học lại",IF(S700="Đình chỉ thi","Học lại",IF(AND(MID(F700,2,2)&lt;"12",S700="Vắng"),"Thi lại",IF(S700="Vắng có phép", "Thi lại",IF(AND((MID(F700,2,2)&lt;"12"),P700&lt;4.5),"Thi lại",IF(AND((MID(F700,2,2)&lt;"19"),P700&lt;4),"Học lại",IF(AND((MID(F700,2,2)&gt;"18"),P700&lt;4),"Thi lại",IF(AND(MID(F700,2,2)&gt;"18",O700=0),"Thi lại",IF(AND((MID(F700,2,2)&lt;"12"),O700=0),"Thi lại",IF(AND((MID(F700,2,2)&lt;"19"),(MID(F700,2,2)&gt;"11"),O700=0),"Học lại","Đạt"))))))))))</f>
        <v>Đạt</v>
      </c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</row>
    <row r="701" spans="1:39" ht="16.5" customHeight="1">
      <c r="A701" s="1">
        <v>692</v>
      </c>
      <c r="B701" s="21">
        <f>IF(LEN(C701=0),SUBTOTAL(3,$C$10:C701),"")</f>
        <v>692</v>
      </c>
      <c r="C701" s="22" t="s">
        <v>2653</v>
      </c>
      <c r="D701" s="23" t="s">
        <v>3452</v>
      </c>
      <c r="E701" s="24" t="s">
        <v>3388</v>
      </c>
      <c r="F701" s="22" t="s">
        <v>3384</v>
      </c>
      <c r="G701" s="25" t="s">
        <v>27</v>
      </c>
      <c r="H701" s="25">
        <v>8.5</v>
      </c>
      <c r="I701" s="25" t="s">
        <v>27</v>
      </c>
      <c r="J701" s="25">
        <v>7</v>
      </c>
      <c r="K701" s="32"/>
      <c r="L701" s="32"/>
      <c r="M701" s="32"/>
      <c r="N701" s="90"/>
      <c r="O701" s="51">
        <v>4.5</v>
      </c>
      <c r="P701" s="27">
        <f>IF(O701="H","I",IF(OR(O701="DC",O701="C",O701="V"),0,ROUND(SUMPRODUCT(G701:O701,$G$9:$O$9)/100,1)))</f>
        <v>5.6</v>
      </c>
      <c r="Q701" s="28" t="str">
        <f>IF(AND($P701&gt;=9,$P701&lt;=10),"A+","")&amp;IF(AND($P701&gt;=8.5,$P701&lt;=8.9),"A","")&amp;IF(AND($P701&gt;=8,$P701&lt;=8.4),"B+","")&amp;IF(AND($P701&gt;=7,$P701&lt;=7.9),"B","")&amp;IF(AND($P701&gt;=6.5,$P701&lt;=6.9),"C+","")&amp;IF(AND($P701&gt;=5.5,$P701&lt;=6.4),"C","")&amp;IF(AND($P701&gt;=5,$P701&lt;=5.4),"D+","")&amp;IF(AND($P701&gt;=4,$P701&lt;=4.9),"D","")&amp;IF(AND($P701&lt;4),"F","")</f>
        <v>C</v>
      </c>
      <c r="R701" s="29" t="str">
        <f>IF($P701&lt;4,"Kém",IF(AND($P701&gt;=4,$P701&lt;=5.4),"Trung bình yếu",IF(AND($P701&gt;=5.5,$P701&lt;=6.9),"Trung bình",IF(AND($P701&gt;=7,$P701&lt;=8.4),"Khá",IF(AND($P701&gt;=8.5,$P701&lt;=10),"Giỏi","")))))</f>
        <v>Trung bình</v>
      </c>
      <c r="S701" s="30" t="str">
        <f>IF(OR($G701=0,$H701=0,$I701=0,$J701=0),"Không đủ ĐKDT",IF(AND(O701=0,P701&gt;=4),"Không đạt",IF(O701="V", "Vắng", IF(O701="DC", "Đình chỉ thi",IF(O701="H", "Vắng có phép","")))))</f>
        <v/>
      </c>
      <c r="T701" s="31" t="str">
        <f t="array" ref="T701">IFERROR(VLOOKUP($C701&amp;$U701,CHOOSE({1,2},Data!$A$2:$A$5146&amp;Data!$B$2:$B$5146,Data!$C$2:$C$5146),2,0),"")</f>
        <v>402-A2</v>
      </c>
      <c r="U701" s="72" t="s">
        <v>3280</v>
      </c>
      <c r="V701" s="3" t="str">
        <f>IFERROR(LEFT($U701,LEN($U701)-3),"")</f>
        <v>ELE1319</v>
      </c>
      <c r="W701" s="3" t="str">
        <f>IFERROR(RIGHT($U701,2),"")</f>
        <v>07</v>
      </c>
      <c r="X701" s="53" t="str">
        <f>IF(S701="Không đủ ĐKDT","Học lại",IF(S701="Đình chỉ thi","Học lại",IF(AND(MID(F701,2,2)&lt;"12",S701="Vắng"),"Thi lại",IF(S701="Vắng có phép", "Thi lại",IF(AND((MID(F701,2,2)&lt;"12"),P701&lt;4.5),"Thi lại",IF(AND((MID(F701,2,2)&lt;"19"),P701&lt;4),"Học lại",IF(AND((MID(F701,2,2)&gt;"18"),P701&lt;4),"Thi lại",IF(AND(MID(F701,2,2)&gt;"18",O701=0),"Thi lại",IF(AND((MID(F701,2,2)&lt;"12"),O701=0),"Thi lại",IF(AND((MID(F701,2,2)&lt;"19"),(MID(F701,2,2)&gt;"11"),O701=0),"Học lại","Đạt"))))))))))</f>
        <v>Đạt</v>
      </c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</row>
    <row r="702" spans="1:39" ht="16.5" customHeight="1">
      <c r="A702" s="1">
        <v>693</v>
      </c>
      <c r="B702" s="21">
        <f>IF(LEN(C702=0),SUBTOTAL(3,$C$10:C702),"")</f>
        <v>693</v>
      </c>
      <c r="C702" s="22" t="s">
        <v>2654</v>
      </c>
      <c r="D702" s="23" t="s">
        <v>3468</v>
      </c>
      <c r="E702" s="24" t="s">
        <v>3492</v>
      </c>
      <c r="F702" s="22" t="s">
        <v>3372</v>
      </c>
      <c r="G702" s="25" t="s">
        <v>27</v>
      </c>
      <c r="H702" s="25">
        <v>8</v>
      </c>
      <c r="I702" s="25" t="s">
        <v>27</v>
      </c>
      <c r="J702" s="25">
        <v>8.5</v>
      </c>
      <c r="K702" s="32"/>
      <c r="L702" s="32"/>
      <c r="M702" s="32"/>
      <c r="N702" s="90"/>
      <c r="O702" s="51">
        <v>6</v>
      </c>
      <c r="P702" s="27">
        <f>IF(O702="H","I",IF(OR(O702="DC",O702="C",O702="V"),0,ROUND(SUMPRODUCT(G702:O702,$G$9:$O$9)/100,1)))</f>
        <v>6.7</v>
      </c>
      <c r="Q702" s="28" t="str">
        <f>IF(AND($P702&gt;=9,$P702&lt;=10),"A+","")&amp;IF(AND($P702&gt;=8.5,$P702&lt;=8.9),"A","")&amp;IF(AND($P702&gt;=8,$P702&lt;=8.4),"B+","")&amp;IF(AND($P702&gt;=7,$P702&lt;=7.9),"B","")&amp;IF(AND($P702&gt;=6.5,$P702&lt;=6.9),"C+","")&amp;IF(AND($P702&gt;=5.5,$P702&lt;=6.4),"C","")&amp;IF(AND($P702&gt;=5,$P702&lt;=5.4),"D+","")&amp;IF(AND($P702&gt;=4,$P702&lt;=4.9),"D","")&amp;IF(AND($P702&lt;4),"F","")</f>
        <v>C+</v>
      </c>
      <c r="R702" s="29" t="str">
        <f>IF($P702&lt;4,"Kém",IF(AND($P702&gt;=4,$P702&lt;=5.4),"Trung bình yếu",IF(AND($P702&gt;=5.5,$P702&lt;=6.9),"Trung bình",IF(AND($P702&gt;=7,$P702&lt;=8.4),"Khá",IF(AND($P702&gt;=8.5,$P702&lt;=10),"Giỏi","")))))</f>
        <v>Trung bình</v>
      </c>
      <c r="S702" s="30" t="str">
        <f>IF(OR($G702=0,$H702=0,$I702=0,$J702=0),"Không đủ ĐKDT",IF(AND(O702=0,P702&gt;=4),"Không đạt",IF(O702="V", "Vắng", IF(O702="DC", "Đình chỉ thi",IF(O702="H", "Vắng có phép","")))))</f>
        <v/>
      </c>
      <c r="T702" s="31" t="str">
        <f t="array" ref="T702">IFERROR(VLOOKUP($C702&amp;$U702,CHOOSE({1,2},Data!$A$2:$A$5146&amp;Data!$B$2:$B$5146,Data!$C$2:$C$5146),2,0),"")</f>
        <v>402-A2</v>
      </c>
      <c r="U702" s="72" t="s">
        <v>3280</v>
      </c>
      <c r="V702" s="3" t="str">
        <f>IFERROR(LEFT($U702,LEN($U702)-3),"")</f>
        <v>ELE1319</v>
      </c>
      <c r="W702" s="3" t="str">
        <f>IFERROR(RIGHT($U702,2),"")</f>
        <v>07</v>
      </c>
      <c r="X702" s="53" t="str">
        <f>IF(S702="Không đủ ĐKDT","Học lại",IF(S702="Đình chỉ thi","Học lại",IF(AND(MID(F702,2,2)&lt;"12",S702="Vắng"),"Thi lại",IF(S702="Vắng có phép", "Thi lại",IF(AND((MID(F702,2,2)&lt;"12"),P702&lt;4.5),"Thi lại",IF(AND((MID(F702,2,2)&lt;"19"),P702&lt;4),"Học lại",IF(AND((MID(F702,2,2)&gt;"18"),P702&lt;4),"Thi lại",IF(AND(MID(F702,2,2)&gt;"18",O702=0),"Thi lại",IF(AND((MID(F702,2,2)&lt;"12"),O702=0),"Thi lại",IF(AND((MID(F702,2,2)&lt;"19"),(MID(F702,2,2)&gt;"11"),O702=0),"Học lại","Đạt"))))))))))</f>
        <v>Đạt</v>
      </c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</row>
    <row r="703" spans="1:39" ht="16.5" customHeight="1">
      <c r="A703" s="1">
        <v>694</v>
      </c>
      <c r="B703" s="21">
        <f>IF(LEN(C703=0),SUBTOTAL(3,$C$10:C703),"")</f>
        <v>694</v>
      </c>
      <c r="C703" s="22" t="s">
        <v>2618</v>
      </c>
      <c r="D703" s="23" t="s">
        <v>3980</v>
      </c>
      <c r="E703" s="24" t="s">
        <v>3492</v>
      </c>
      <c r="F703" s="22" t="s">
        <v>3368</v>
      </c>
      <c r="G703" s="25" t="s">
        <v>27</v>
      </c>
      <c r="H703" s="25">
        <v>7.5</v>
      </c>
      <c r="I703" s="25" t="s">
        <v>27</v>
      </c>
      <c r="J703" s="25">
        <v>8.5</v>
      </c>
      <c r="K703" s="32"/>
      <c r="L703" s="32"/>
      <c r="M703" s="32"/>
      <c r="N703" s="90"/>
      <c r="O703" s="51">
        <v>1</v>
      </c>
      <c r="P703" s="27">
        <f>IF(O703="H","I",IF(OR(O703="DC",O703="C",O703="V"),0,ROUND(SUMPRODUCT(G703:O703,$G$9:$O$9)/100,1)))</f>
        <v>3.1</v>
      </c>
      <c r="Q703" s="28" t="str">
        <f>IF(AND($P703&gt;=9,$P703&lt;=10),"A+","")&amp;IF(AND($P703&gt;=8.5,$P703&lt;=8.9),"A","")&amp;IF(AND($P703&gt;=8,$P703&lt;=8.4),"B+","")&amp;IF(AND($P703&gt;=7,$P703&lt;=7.9),"B","")&amp;IF(AND($P703&gt;=6.5,$P703&lt;=6.9),"C+","")&amp;IF(AND($P703&gt;=5.5,$P703&lt;=6.4),"C","")&amp;IF(AND($P703&gt;=5,$P703&lt;=5.4),"D+","")&amp;IF(AND($P703&gt;=4,$P703&lt;=4.9),"D","")&amp;IF(AND($P703&lt;4),"F","")</f>
        <v>F</v>
      </c>
      <c r="R703" s="29" t="str">
        <f>IF($P703&lt;4,"Kém",IF(AND($P703&gt;=4,$P703&lt;=5.4),"Trung bình yếu",IF(AND($P703&gt;=5.5,$P703&lt;=6.9),"Trung bình",IF(AND($P703&gt;=7,$P703&lt;=8.4),"Khá",IF(AND($P703&gt;=8.5,$P703&lt;=10),"Giỏi","")))))</f>
        <v>Kém</v>
      </c>
      <c r="S703" s="30" t="str">
        <f>IF(OR($G703=0,$H703=0,$I703=0,$J703=0),"Không đủ ĐKDT",IF(AND(O703=0,P703&gt;=4),"Không đạt",IF(O703="V", "Vắng", IF(O703="DC", "Đình chỉ thi",IF(O703="H", "Vắng có phép","")))))</f>
        <v/>
      </c>
      <c r="T703" s="31" t="str">
        <f t="array" ref="T703">IFERROR(VLOOKUP($C703&amp;$U703,CHOOSE({1,2},Data!$A$2:$A$5146&amp;Data!$B$2:$B$5146,Data!$C$2:$C$5146),2,0),"")</f>
        <v>402-A2</v>
      </c>
      <c r="U703" s="72" t="s">
        <v>3280</v>
      </c>
      <c r="V703" s="3" t="str">
        <f>IFERROR(LEFT($U703,LEN($U703)-3),"")</f>
        <v>ELE1319</v>
      </c>
      <c r="W703" s="3" t="str">
        <f>IFERROR(RIGHT($U703,2),"")</f>
        <v>07</v>
      </c>
      <c r="X703" s="53" t="str">
        <f>IF(S703="Không đủ ĐKDT","Học lại",IF(S703="Đình chỉ thi","Học lại",IF(AND(MID(F703,2,2)&lt;"12",S703="Vắng"),"Thi lại",IF(S703="Vắng có phép", "Thi lại",IF(AND((MID(F703,2,2)&lt;"12"),P703&lt;4.5),"Thi lại",IF(AND((MID(F703,2,2)&lt;"19"),P703&lt;4),"Học lại",IF(AND((MID(F703,2,2)&gt;"18"),P703&lt;4),"Thi lại",IF(AND(MID(F703,2,2)&gt;"18",O703=0),"Thi lại",IF(AND((MID(F703,2,2)&lt;"12"),O703=0),"Thi lại",IF(AND((MID(F703,2,2)&lt;"19"),(MID(F703,2,2)&gt;"11"),O703=0),"Học lại","Đạt"))))))))))</f>
        <v>Học lại</v>
      </c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</row>
    <row r="704" spans="1:39" ht="16.5" customHeight="1">
      <c r="A704" s="1">
        <v>695</v>
      </c>
      <c r="B704" s="21">
        <f>IF(LEN(C704=0),SUBTOTAL(3,$C$10:C704),"")</f>
        <v>695</v>
      </c>
      <c r="C704" s="22" t="s">
        <v>2602</v>
      </c>
      <c r="D704" s="23" t="s">
        <v>3822</v>
      </c>
      <c r="E704" s="24" t="s">
        <v>3981</v>
      </c>
      <c r="F704" s="22" t="s">
        <v>3425</v>
      </c>
      <c r="G704" s="25" t="s">
        <v>27</v>
      </c>
      <c r="H704" s="25">
        <v>7</v>
      </c>
      <c r="I704" s="25" t="s">
        <v>27</v>
      </c>
      <c r="J704" s="25">
        <v>7</v>
      </c>
      <c r="K704" s="32"/>
      <c r="L704" s="32"/>
      <c r="M704" s="32"/>
      <c r="N704" s="90"/>
      <c r="O704" s="51">
        <v>2</v>
      </c>
      <c r="P704" s="27">
        <f>IF(O704="H","I",IF(OR(O704="DC",O704="C",O704="V"),0,ROUND(SUMPRODUCT(G704:O704,$G$9:$O$9)/100,1)))</f>
        <v>3.5</v>
      </c>
      <c r="Q704" s="28" t="str">
        <f>IF(AND($P704&gt;=9,$P704&lt;=10),"A+","")&amp;IF(AND($P704&gt;=8.5,$P704&lt;=8.9),"A","")&amp;IF(AND($P704&gt;=8,$P704&lt;=8.4),"B+","")&amp;IF(AND($P704&gt;=7,$P704&lt;=7.9),"B","")&amp;IF(AND($P704&gt;=6.5,$P704&lt;=6.9),"C+","")&amp;IF(AND($P704&gt;=5.5,$P704&lt;=6.4),"C","")&amp;IF(AND($P704&gt;=5,$P704&lt;=5.4),"D+","")&amp;IF(AND($P704&gt;=4,$P704&lt;=4.9),"D","")&amp;IF(AND($P704&lt;4),"F","")</f>
        <v>F</v>
      </c>
      <c r="R704" s="29" t="str">
        <f>IF($P704&lt;4,"Kém",IF(AND($P704&gt;=4,$P704&lt;=5.4),"Trung bình yếu",IF(AND($P704&gt;=5.5,$P704&lt;=6.9),"Trung bình",IF(AND($P704&gt;=7,$P704&lt;=8.4),"Khá",IF(AND($P704&gt;=8.5,$P704&lt;=10),"Giỏi","")))))</f>
        <v>Kém</v>
      </c>
      <c r="S704" s="30" t="str">
        <f>IF(OR($G704=0,$H704=0,$I704=0,$J704=0),"Không đủ ĐKDT",IF(AND(O704=0,P704&gt;=4),"Không đạt",IF(O704="V", "Vắng", IF(O704="DC", "Đình chỉ thi",IF(O704="H", "Vắng có phép","")))))</f>
        <v/>
      </c>
      <c r="T704" s="31" t="str">
        <f t="array" ref="T704">IFERROR(VLOOKUP($C704&amp;$U704,CHOOSE({1,2},Data!$A$2:$A$5146&amp;Data!$B$2:$B$5146,Data!$C$2:$C$5146),2,0),"")</f>
        <v>402-A2</v>
      </c>
      <c r="U704" s="72" t="s">
        <v>3280</v>
      </c>
      <c r="V704" s="3" t="str">
        <f>IFERROR(LEFT($U704,LEN($U704)-3),"")</f>
        <v>ELE1319</v>
      </c>
      <c r="W704" s="3" t="str">
        <f>IFERROR(RIGHT($U704,2),"")</f>
        <v>07</v>
      </c>
      <c r="X704" s="53" t="str">
        <f>IF(S704="Không đủ ĐKDT","Học lại",IF(S704="Đình chỉ thi","Học lại",IF(AND(MID(F704,2,2)&lt;"12",S704="Vắng"),"Thi lại",IF(S704="Vắng có phép", "Thi lại",IF(AND((MID(F704,2,2)&lt;"12"),P704&lt;4.5),"Thi lại",IF(AND((MID(F704,2,2)&lt;"19"),P704&lt;4),"Học lại",IF(AND((MID(F704,2,2)&gt;"18"),P704&lt;4),"Thi lại",IF(AND(MID(F704,2,2)&gt;"18",O704=0),"Thi lại",IF(AND((MID(F704,2,2)&lt;"12"),O704=0),"Thi lại",IF(AND((MID(F704,2,2)&lt;"19"),(MID(F704,2,2)&gt;"11"),O704=0),"Học lại","Đạt"))))))))))</f>
        <v>Học lại</v>
      </c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</row>
    <row r="705" spans="1:39" ht="16.5" customHeight="1">
      <c r="A705" s="1">
        <v>696</v>
      </c>
      <c r="B705" s="21">
        <f>IF(LEN(C705=0),SUBTOTAL(3,$C$10:C705),"")</f>
        <v>696</v>
      </c>
      <c r="C705" s="22" t="s">
        <v>243</v>
      </c>
      <c r="D705" s="23" t="s">
        <v>3820</v>
      </c>
      <c r="E705" s="24" t="s">
        <v>3393</v>
      </c>
      <c r="F705" s="22" t="s">
        <v>3372</v>
      </c>
      <c r="G705" s="25" t="s">
        <v>27</v>
      </c>
      <c r="H705" s="25">
        <v>8.5</v>
      </c>
      <c r="I705" s="25" t="s">
        <v>27</v>
      </c>
      <c r="J705" s="25">
        <v>9</v>
      </c>
      <c r="K705" s="32"/>
      <c r="L705" s="32"/>
      <c r="M705" s="32"/>
      <c r="N705" s="90"/>
      <c r="O705" s="51">
        <v>4</v>
      </c>
      <c r="P705" s="27">
        <f>IF(O705="H","I",IF(OR(O705="DC",O705="C",O705="V"),0,ROUND(SUMPRODUCT(G705:O705,$G$9:$O$9)/100,1)))</f>
        <v>5.4</v>
      </c>
      <c r="Q705" s="28" t="str">
        <f>IF(AND($P705&gt;=9,$P705&lt;=10),"A+","")&amp;IF(AND($P705&gt;=8.5,$P705&lt;=8.9),"A","")&amp;IF(AND($P705&gt;=8,$P705&lt;=8.4),"B+","")&amp;IF(AND($P705&gt;=7,$P705&lt;=7.9),"B","")&amp;IF(AND($P705&gt;=6.5,$P705&lt;=6.9),"C+","")&amp;IF(AND($P705&gt;=5.5,$P705&lt;=6.4),"C","")&amp;IF(AND($P705&gt;=5,$P705&lt;=5.4),"D+","")&amp;IF(AND($P705&gt;=4,$P705&lt;=4.9),"D","")&amp;IF(AND($P705&lt;4),"F","")</f>
        <v>D+</v>
      </c>
      <c r="R705" s="29" t="str">
        <f>IF($P705&lt;4,"Kém",IF(AND($P705&gt;=4,$P705&lt;=5.4),"Trung bình yếu",IF(AND($P705&gt;=5.5,$P705&lt;=6.9),"Trung bình",IF(AND($P705&gt;=7,$P705&lt;=8.4),"Khá",IF(AND($P705&gt;=8.5,$P705&lt;=10),"Giỏi","")))))</f>
        <v>Trung bình yếu</v>
      </c>
      <c r="S705" s="30" t="str">
        <f>IF(OR($G705=0,$H705=0,$I705=0,$J705=0),"Không đủ ĐKDT",IF(AND(O705=0,P705&gt;=4),"Không đạt",IF(O705="V", "Vắng", IF(O705="DC", "Đình chỉ thi",IF(O705="H", "Vắng có phép","")))))</f>
        <v/>
      </c>
      <c r="T705" s="31" t="str">
        <f t="array" ref="T705">IFERROR(VLOOKUP($C705&amp;$U705,CHOOSE({1,2},Data!$A$2:$A$5146&amp;Data!$B$2:$B$5146,Data!$C$2:$C$5146),2,0),"")</f>
        <v>402-A2</v>
      </c>
      <c r="U705" s="72" t="s">
        <v>3280</v>
      </c>
      <c r="V705" s="3" t="str">
        <f>IFERROR(LEFT($U705,LEN($U705)-3),"")</f>
        <v>ELE1319</v>
      </c>
      <c r="W705" s="3" t="str">
        <f>IFERROR(RIGHT($U705,2),"")</f>
        <v>07</v>
      </c>
      <c r="X705" s="53" t="str">
        <f>IF(S705="Không đủ ĐKDT","Học lại",IF(S705="Đình chỉ thi","Học lại",IF(AND(MID(F705,2,2)&lt;"12",S705="Vắng"),"Thi lại",IF(S705="Vắng có phép", "Thi lại",IF(AND((MID(F705,2,2)&lt;"12"),P705&lt;4.5),"Thi lại",IF(AND((MID(F705,2,2)&lt;"19"),P705&lt;4),"Học lại",IF(AND((MID(F705,2,2)&gt;"18"),P705&lt;4),"Thi lại",IF(AND(MID(F705,2,2)&gt;"18",O705=0),"Thi lại",IF(AND((MID(F705,2,2)&lt;"12"),O705=0),"Thi lại",IF(AND((MID(F705,2,2)&lt;"19"),(MID(F705,2,2)&gt;"11"),O705=0),"Học lại","Đạt"))))))))))</f>
        <v>Đạt</v>
      </c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</row>
    <row r="706" spans="1:39" ht="16.5" customHeight="1">
      <c r="A706" s="1">
        <v>697</v>
      </c>
      <c r="B706" s="21">
        <f>IF(LEN(C706=0),SUBTOTAL(3,$C$10:C706),"")</f>
        <v>697</v>
      </c>
      <c r="C706" s="22" t="s">
        <v>2884</v>
      </c>
      <c r="D706" s="23" t="s">
        <v>3468</v>
      </c>
      <c r="E706" s="24" t="s">
        <v>3393</v>
      </c>
      <c r="F706" s="22" t="s">
        <v>3407</v>
      </c>
      <c r="G706" s="25" t="s">
        <v>27</v>
      </c>
      <c r="H706" s="25">
        <v>7</v>
      </c>
      <c r="I706" s="25" t="s">
        <v>27</v>
      </c>
      <c r="J706" s="25">
        <v>7</v>
      </c>
      <c r="K706" s="32"/>
      <c r="L706" s="32"/>
      <c r="M706" s="32"/>
      <c r="N706" s="90"/>
      <c r="O706" s="51">
        <v>2.5</v>
      </c>
      <c r="P706" s="27">
        <f>IF(O706="H","I",IF(OR(O706="DC",O706="C",O706="V"),0,ROUND(SUMPRODUCT(G706:O706,$G$9:$O$9)/100,1)))</f>
        <v>3.9</v>
      </c>
      <c r="Q706" s="28" t="str">
        <f>IF(AND($P706&gt;=9,$P706&lt;=10),"A+","")&amp;IF(AND($P706&gt;=8.5,$P706&lt;=8.9),"A","")&amp;IF(AND($P706&gt;=8,$P706&lt;=8.4),"B+","")&amp;IF(AND($P706&gt;=7,$P706&lt;=7.9),"B","")&amp;IF(AND($P706&gt;=6.5,$P706&lt;=6.9),"C+","")&amp;IF(AND($P706&gt;=5.5,$P706&lt;=6.4),"C","")&amp;IF(AND($P706&gt;=5,$P706&lt;=5.4),"D+","")&amp;IF(AND($P706&gt;=4,$P706&lt;=4.9),"D","")&amp;IF(AND($P706&lt;4),"F","")</f>
        <v>F</v>
      </c>
      <c r="R706" s="29" t="str">
        <f>IF($P706&lt;4,"Kém",IF(AND($P706&gt;=4,$P706&lt;=5.4),"Trung bình yếu",IF(AND($P706&gt;=5.5,$P706&lt;=6.9),"Trung bình",IF(AND($P706&gt;=7,$P706&lt;=8.4),"Khá",IF(AND($P706&gt;=8.5,$P706&lt;=10),"Giỏi","")))))</f>
        <v>Kém</v>
      </c>
      <c r="S706" s="30" t="str">
        <f>IF(OR($G706=0,$H706=0,$I706=0,$J706=0),"Không đủ ĐKDT",IF(AND(O706=0,P706&gt;=4),"Không đạt",IF(O706="V", "Vắng", IF(O706="DC", "Đình chỉ thi",IF(O706="H", "Vắng có phép","")))))</f>
        <v/>
      </c>
      <c r="T706" s="31" t="str">
        <f t="array" ref="T706">IFERROR(VLOOKUP($C706&amp;$U706,CHOOSE({1,2},Data!$A$2:$A$5146&amp;Data!$B$2:$B$5146,Data!$C$2:$C$5146),2,0),"")</f>
        <v>402-A2</v>
      </c>
      <c r="U706" s="72" t="s">
        <v>3280</v>
      </c>
      <c r="V706" s="3" t="str">
        <f>IFERROR(LEFT($U706,LEN($U706)-3),"")</f>
        <v>ELE1319</v>
      </c>
      <c r="W706" s="3" t="str">
        <f>IFERROR(RIGHT($U706,2),"")</f>
        <v>07</v>
      </c>
      <c r="X706" s="53" t="str">
        <f>IF(S706="Không đủ ĐKDT","Học lại",IF(S706="Đình chỉ thi","Học lại",IF(AND(MID(F706,2,2)&lt;"12",S706="Vắng"),"Thi lại",IF(S706="Vắng có phép", "Thi lại",IF(AND((MID(F706,2,2)&lt;"12"),P706&lt;4.5),"Thi lại",IF(AND((MID(F706,2,2)&lt;"19"),P706&lt;4),"Học lại",IF(AND((MID(F706,2,2)&gt;"18"),P706&lt;4),"Thi lại",IF(AND(MID(F706,2,2)&gt;"18",O706=0),"Thi lại",IF(AND((MID(F706,2,2)&lt;"12"),O706=0),"Thi lại",IF(AND((MID(F706,2,2)&lt;"19"),(MID(F706,2,2)&gt;"11"),O706=0),"Học lại","Đạt"))))))))))</f>
        <v>Học lại</v>
      </c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</row>
    <row r="707" spans="1:39" ht="16.5" customHeight="1">
      <c r="A707" s="1">
        <v>698</v>
      </c>
      <c r="B707" s="21">
        <f>IF(LEN(C707=0),SUBTOTAL(3,$C$10:C707),"")</f>
        <v>698</v>
      </c>
      <c r="C707" s="22" t="s">
        <v>1949</v>
      </c>
      <c r="D707" s="23" t="s">
        <v>3982</v>
      </c>
      <c r="E707" s="24" t="s">
        <v>3393</v>
      </c>
      <c r="F707" s="22" t="s">
        <v>3391</v>
      </c>
      <c r="G707" s="25" t="s">
        <v>27</v>
      </c>
      <c r="H707" s="25">
        <v>9</v>
      </c>
      <c r="I707" s="25" t="s">
        <v>27</v>
      </c>
      <c r="J707" s="25">
        <v>7.5</v>
      </c>
      <c r="K707" s="32"/>
      <c r="L707" s="32"/>
      <c r="M707" s="32"/>
      <c r="N707" s="90"/>
      <c r="O707" s="51">
        <v>3</v>
      </c>
      <c r="P707" s="27">
        <f>IF(O707="H","I",IF(OR(O707="DC",O707="C",O707="V"),0,ROUND(SUMPRODUCT(G707:O707,$G$9:$O$9)/100,1)))</f>
        <v>4.7</v>
      </c>
      <c r="Q707" s="28" t="str">
        <f>IF(AND($P707&gt;=9,$P707&lt;=10),"A+","")&amp;IF(AND($P707&gt;=8.5,$P707&lt;=8.9),"A","")&amp;IF(AND($P707&gt;=8,$P707&lt;=8.4),"B+","")&amp;IF(AND($P707&gt;=7,$P707&lt;=7.9),"B","")&amp;IF(AND($P707&gt;=6.5,$P707&lt;=6.9),"C+","")&amp;IF(AND($P707&gt;=5.5,$P707&lt;=6.4),"C","")&amp;IF(AND($P707&gt;=5,$P707&lt;=5.4),"D+","")&amp;IF(AND($P707&gt;=4,$P707&lt;=4.9),"D","")&amp;IF(AND($P707&lt;4),"F","")</f>
        <v>D</v>
      </c>
      <c r="R707" s="29" t="str">
        <f>IF($P707&lt;4,"Kém",IF(AND($P707&gt;=4,$P707&lt;=5.4),"Trung bình yếu",IF(AND($P707&gt;=5.5,$P707&lt;=6.9),"Trung bình",IF(AND($P707&gt;=7,$P707&lt;=8.4),"Khá",IF(AND($P707&gt;=8.5,$P707&lt;=10),"Giỏi","")))))</f>
        <v>Trung bình yếu</v>
      </c>
      <c r="S707" s="30" t="str">
        <f>IF(OR($G707=0,$H707=0,$I707=0,$J707=0),"Không đủ ĐKDT",IF(AND(O707=0,P707&gt;=4),"Không đạt",IF(O707="V", "Vắng", IF(O707="DC", "Đình chỉ thi",IF(O707="H", "Vắng có phép","")))))</f>
        <v/>
      </c>
      <c r="T707" s="31" t="str">
        <f t="array" ref="T707">IFERROR(VLOOKUP($C707&amp;$U707,CHOOSE({1,2},Data!$A$2:$A$5146&amp;Data!$B$2:$B$5146,Data!$C$2:$C$5146),2,0),"")</f>
        <v>402-A2</v>
      </c>
      <c r="U707" s="72" t="s">
        <v>3280</v>
      </c>
      <c r="V707" s="3" t="str">
        <f>IFERROR(LEFT($U707,LEN($U707)-3),"")</f>
        <v>ELE1319</v>
      </c>
      <c r="W707" s="3" t="str">
        <f>IFERROR(RIGHT($U707,2),"")</f>
        <v>07</v>
      </c>
      <c r="X707" s="53" t="str">
        <f>IF(S707="Không đủ ĐKDT","Học lại",IF(S707="Đình chỉ thi","Học lại",IF(AND(MID(F707,2,2)&lt;"12",S707="Vắng"),"Thi lại",IF(S707="Vắng có phép", "Thi lại",IF(AND((MID(F707,2,2)&lt;"12"),P707&lt;4.5),"Thi lại",IF(AND((MID(F707,2,2)&lt;"19"),P707&lt;4),"Học lại",IF(AND((MID(F707,2,2)&gt;"18"),P707&lt;4),"Thi lại",IF(AND(MID(F707,2,2)&gt;"18",O707=0),"Thi lại",IF(AND((MID(F707,2,2)&lt;"12"),O707=0),"Thi lại",IF(AND((MID(F707,2,2)&lt;"19"),(MID(F707,2,2)&gt;"11"),O707=0),"Học lại","Đạt"))))))))))</f>
        <v>Đạt</v>
      </c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</row>
    <row r="708" spans="1:39" ht="16.5" customHeight="1">
      <c r="A708" s="1">
        <v>699</v>
      </c>
      <c r="B708" s="21">
        <f>IF(LEN(C708=0),SUBTOTAL(3,$C$10:C708),"")</f>
        <v>699</v>
      </c>
      <c r="C708" s="22" t="s">
        <v>155</v>
      </c>
      <c r="D708" s="23" t="s">
        <v>3510</v>
      </c>
      <c r="E708" s="24" t="s">
        <v>3393</v>
      </c>
      <c r="F708" s="22" t="s">
        <v>3374</v>
      </c>
      <c r="G708" s="25" t="s">
        <v>27</v>
      </c>
      <c r="H708" s="25">
        <v>9</v>
      </c>
      <c r="I708" s="25" t="s">
        <v>27</v>
      </c>
      <c r="J708" s="25">
        <v>7</v>
      </c>
      <c r="K708" s="32"/>
      <c r="L708" s="32"/>
      <c r="M708" s="32"/>
      <c r="N708" s="90"/>
      <c r="O708" s="51">
        <v>9</v>
      </c>
      <c r="P708" s="27">
        <f>IF(O708="H","I",IF(OR(O708="DC",O708="C",O708="V"),0,ROUND(SUMPRODUCT(G708:O708,$G$9:$O$9)/100,1)))</f>
        <v>8.8000000000000007</v>
      </c>
      <c r="Q708" s="28" t="str">
        <f>IF(AND($P708&gt;=9,$P708&lt;=10),"A+","")&amp;IF(AND($P708&gt;=8.5,$P708&lt;=8.9),"A","")&amp;IF(AND($P708&gt;=8,$P708&lt;=8.4),"B+","")&amp;IF(AND($P708&gt;=7,$P708&lt;=7.9),"B","")&amp;IF(AND($P708&gt;=6.5,$P708&lt;=6.9),"C+","")&amp;IF(AND($P708&gt;=5.5,$P708&lt;=6.4),"C","")&amp;IF(AND($P708&gt;=5,$P708&lt;=5.4),"D+","")&amp;IF(AND($P708&gt;=4,$P708&lt;=4.9),"D","")&amp;IF(AND($P708&lt;4),"F","")</f>
        <v>A</v>
      </c>
      <c r="R708" s="29" t="str">
        <f>IF($P708&lt;4,"Kém",IF(AND($P708&gt;=4,$P708&lt;=5.4),"Trung bình yếu",IF(AND($P708&gt;=5.5,$P708&lt;=6.9),"Trung bình",IF(AND($P708&gt;=7,$P708&lt;=8.4),"Khá",IF(AND($P708&gt;=8.5,$P708&lt;=10),"Giỏi","")))))</f>
        <v>Giỏi</v>
      </c>
      <c r="S708" s="30" t="str">
        <f>IF(OR($G708=0,$H708=0,$I708=0,$J708=0),"Không đủ ĐKDT",IF(AND(O708=0,P708&gt;=4),"Không đạt",IF(O708="V", "Vắng", IF(O708="DC", "Đình chỉ thi",IF(O708="H", "Vắng có phép","")))))</f>
        <v/>
      </c>
      <c r="T708" s="31" t="str">
        <f t="array" ref="T708">IFERROR(VLOOKUP($C708&amp;$U708,CHOOSE({1,2},Data!$A$2:$A$5146&amp;Data!$B$2:$B$5146,Data!$C$2:$C$5146),2,0),"")</f>
        <v>402-A2</v>
      </c>
      <c r="U708" s="72" t="s">
        <v>3280</v>
      </c>
      <c r="V708" s="3" t="str">
        <f>IFERROR(LEFT($U708,LEN($U708)-3),"")</f>
        <v>ELE1319</v>
      </c>
      <c r="W708" s="3" t="str">
        <f>IFERROR(RIGHT($U708,2),"")</f>
        <v>07</v>
      </c>
      <c r="X708" s="53" t="str">
        <f>IF(S708="Không đủ ĐKDT","Học lại",IF(S708="Đình chỉ thi","Học lại",IF(AND(MID(F708,2,2)&lt;"12",S708="Vắng"),"Thi lại",IF(S708="Vắng có phép", "Thi lại",IF(AND((MID(F708,2,2)&lt;"12"),P708&lt;4.5),"Thi lại",IF(AND((MID(F708,2,2)&lt;"19"),P708&lt;4),"Học lại",IF(AND((MID(F708,2,2)&gt;"18"),P708&lt;4),"Thi lại",IF(AND(MID(F708,2,2)&gt;"18",O708=0),"Thi lại",IF(AND((MID(F708,2,2)&lt;"12"),O708=0),"Thi lại",IF(AND((MID(F708,2,2)&lt;"19"),(MID(F708,2,2)&gt;"11"),O708=0),"Học lại","Đạt"))))))))))</f>
        <v>Đạt</v>
      </c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</row>
    <row r="709" spans="1:39" ht="16.5" customHeight="1">
      <c r="A709" s="1">
        <v>700</v>
      </c>
      <c r="B709" s="21">
        <f>IF(LEN(C709=0),SUBTOTAL(3,$C$10:C709),"")</f>
        <v>700</v>
      </c>
      <c r="C709" s="22" t="s">
        <v>1950</v>
      </c>
      <c r="D709" s="23" t="s">
        <v>3845</v>
      </c>
      <c r="E709" s="24" t="s">
        <v>3736</v>
      </c>
      <c r="F709" s="22" t="s">
        <v>3391</v>
      </c>
      <c r="G709" s="25" t="s">
        <v>27</v>
      </c>
      <c r="H709" s="25">
        <v>9</v>
      </c>
      <c r="I709" s="25" t="s">
        <v>27</v>
      </c>
      <c r="J709" s="25">
        <v>9</v>
      </c>
      <c r="K709" s="32"/>
      <c r="L709" s="32"/>
      <c r="M709" s="32"/>
      <c r="N709" s="90"/>
      <c r="O709" s="51">
        <v>7.5</v>
      </c>
      <c r="P709" s="27">
        <f>IF(O709="H","I",IF(OR(O709="DC",O709="C",O709="V"),0,ROUND(SUMPRODUCT(G709:O709,$G$9:$O$9)/100,1)))</f>
        <v>8</v>
      </c>
      <c r="Q709" s="28" t="str">
        <f>IF(AND($P709&gt;=9,$P709&lt;=10),"A+","")&amp;IF(AND($P709&gt;=8.5,$P709&lt;=8.9),"A","")&amp;IF(AND($P709&gt;=8,$P709&lt;=8.4),"B+","")&amp;IF(AND($P709&gt;=7,$P709&lt;=7.9),"B","")&amp;IF(AND($P709&gt;=6.5,$P709&lt;=6.9),"C+","")&amp;IF(AND($P709&gt;=5.5,$P709&lt;=6.4),"C","")&amp;IF(AND($P709&gt;=5,$P709&lt;=5.4),"D+","")&amp;IF(AND($P709&gt;=4,$P709&lt;=4.9),"D","")&amp;IF(AND($P709&lt;4),"F","")</f>
        <v>B+</v>
      </c>
      <c r="R709" s="29" t="str">
        <f>IF($P709&lt;4,"Kém",IF(AND($P709&gt;=4,$P709&lt;=5.4),"Trung bình yếu",IF(AND($P709&gt;=5.5,$P709&lt;=6.9),"Trung bình",IF(AND($P709&gt;=7,$P709&lt;=8.4),"Khá",IF(AND($P709&gt;=8.5,$P709&lt;=10),"Giỏi","")))))</f>
        <v>Khá</v>
      </c>
      <c r="S709" s="30" t="str">
        <f>IF(OR($G709=0,$H709=0,$I709=0,$J709=0),"Không đủ ĐKDT",IF(AND(O709=0,P709&gt;=4),"Không đạt",IF(O709="V", "Vắng", IF(O709="DC", "Đình chỉ thi",IF(O709="H", "Vắng có phép","")))))</f>
        <v/>
      </c>
      <c r="T709" s="31" t="str">
        <f t="array" ref="T709">IFERROR(VLOOKUP($C709&amp;$U709,CHOOSE({1,2},Data!$A$2:$A$5146&amp;Data!$B$2:$B$5146,Data!$C$2:$C$5146),2,0),"")</f>
        <v>402-A2</v>
      </c>
      <c r="U709" s="72" t="s">
        <v>3280</v>
      </c>
      <c r="V709" s="3" t="str">
        <f>IFERROR(LEFT($U709,LEN($U709)-3),"")</f>
        <v>ELE1319</v>
      </c>
      <c r="W709" s="3" t="str">
        <f>IFERROR(RIGHT($U709,2),"")</f>
        <v>07</v>
      </c>
      <c r="X709" s="53" t="str">
        <f>IF(S709="Không đủ ĐKDT","Học lại",IF(S709="Đình chỉ thi","Học lại",IF(AND(MID(F709,2,2)&lt;"12",S709="Vắng"),"Thi lại",IF(S709="Vắng có phép", "Thi lại",IF(AND((MID(F709,2,2)&lt;"12"),P709&lt;4.5),"Thi lại",IF(AND((MID(F709,2,2)&lt;"19"),P709&lt;4),"Học lại",IF(AND((MID(F709,2,2)&gt;"18"),P709&lt;4),"Thi lại",IF(AND(MID(F709,2,2)&gt;"18",O709=0),"Thi lại",IF(AND((MID(F709,2,2)&lt;"12"),O709=0),"Thi lại",IF(AND((MID(F709,2,2)&lt;"19"),(MID(F709,2,2)&gt;"11"),O709=0),"Học lại","Đạt"))))))))))</f>
        <v>Đạt</v>
      </c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</row>
    <row r="710" spans="1:39" ht="16.5" customHeight="1">
      <c r="A710" s="1">
        <v>701</v>
      </c>
      <c r="B710" s="21">
        <f>IF(LEN(C710=0),SUBTOTAL(3,$C$10:C710),"")</f>
        <v>701</v>
      </c>
      <c r="C710" s="22" t="s">
        <v>2409</v>
      </c>
      <c r="D710" s="23" t="s">
        <v>3462</v>
      </c>
      <c r="E710" s="24" t="s">
        <v>3786</v>
      </c>
      <c r="F710" s="22" t="s">
        <v>3372</v>
      </c>
      <c r="G710" s="25" t="s">
        <v>27</v>
      </c>
      <c r="H710" s="25">
        <v>9</v>
      </c>
      <c r="I710" s="25" t="s">
        <v>27</v>
      </c>
      <c r="J710" s="25">
        <v>9.5</v>
      </c>
      <c r="K710" s="32"/>
      <c r="L710" s="32"/>
      <c r="M710" s="32"/>
      <c r="N710" s="90"/>
      <c r="O710" s="51">
        <v>9.5</v>
      </c>
      <c r="P710" s="27">
        <f>IF(O710="H","I",IF(OR(O710="DC",O710="C",O710="V"),0,ROUND(SUMPRODUCT(G710:O710,$G$9:$O$9)/100,1)))</f>
        <v>9.4</v>
      </c>
      <c r="Q710" s="28" t="str">
        <f>IF(AND($P710&gt;=9,$P710&lt;=10),"A+","")&amp;IF(AND($P710&gt;=8.5,$P710&lt;=8.9),"A","")&amp;IF(AND($P710&gt;=8,$P710&lt;=8.4),"B+","")&amp;IF(AND($P710&gt;=7,$P710&lt;=7.9),"B","")&amp;IF(AND($P710&gt;=6.5,$P710&lt;=6.9),"C+","")&amp;IF(AND($P710&gt;=5.5,$P710&lt;=6.4),"C","")&amp;IF(AND($P710&gt;=5,$P710&lt;=5.4),"D+","")&amp;IF(AND($P710&gt;=4,$P710&lt;=4.9),"D","")&amp;IF(AND($P710&lt;4),"F","")</f>
        <v>A+</v>
      </c>
      <c r="R710" s="29" t="str">
        <f>IF($P710&lt;4,"Kém",IF(AND($P710&gt;=4,$P710&lt;=5.4),"Trung bình yếu",IF(AND($P710&gt;=5.5,$P710&lt;=6.9),"Trung bình",IF(AND($P710&gt;=7,$P710&lt;=8.4),"Khá",IF(AND($P710&gt;=8.5,$P710&lt;=10),"Giỏi","")))))</f>
        <v>Giỏi</v>
      </c>
      <c r="S710" s="30" t="str">
        <f>IF(OR($G710=0,$H710=0,$I710=0,$J710=0),"Không đủ ĐKDT",IF(AND(O710=0,P710&gt;=4),"Không đạt",IF(O710="V", "Vắng", IF(O710="DC", "Đình chỉ thi",IF(O710="H", "Vắng có phép","")))))</f>
        <v/>
      </c>
      <c r="T710" s="31" t="str">
        <f t="array" ref="T710">IFERROR(VLOOKUP($C710&amp;$U710,CHOOSE({1,2},Data!$A$2:$A$5146&amp;Data!$B$2:$B$5146,Data!$C$2:$C$5146),2,0),"")</f>
        <v>402-A2</v>
      </c>
      <c r="U710" s="72" t="s">
        <v>3280</v>
      </c>
      <c r="V710" s="3" t="str">
        <f>IFERROR(LEFT($U710,LEN($U710)-3),"")</f>
        <v>ELE1319</v>
      </c>
      <c r="W710" s="3" t="str">
        <f>IFERROR(RIGHT($U710,2),"")</f>
        <v>07</v>
      </c>
      <c r="X710" s="53" t="str">
        <f>IF(S710="Không đủ ĐKDT","Học lại",IF(S710="Đình chỉ thi","Học lại",IF(AND(MID(F710,2,2)&lt;"12",S710="Vắng"),"Thi lại",IF(S710="Vắng có phép", "Thi lại",IF(AND((MID(F710,2,2)&lt;"12"),P710&lt;4.5),"Thi lại",IF(AND((MID(F710,2,2)&lt;"19"),P710&lt;4),"Học lại",IF(AND((MID(F710,2,2)&gt;"18"),P710&lt;4),"Thi lại",IF(AND(MID(F710,2,2)&gt;"18",O710=0),"Thi lại",IF(AND((MID(F710,2,2)&lt;"12"),O710=0),"Thi lại",IF(AND((MID(F710,2,2)&lt;"19"),(MID(F710,2,2)&gt;"11"),O710=0),"Học lại","Đạt"))))))))))</f>
        <v>Đạt</v>
      </c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</row>
    <row r="711" spans="1:39" ht="17.25" customHeight="1">
      <c r="A711" s="1">
        <v>702</v>
      </c>
      <c r="B711" s="21">
        <f>IF(LEN(C711=0),SUBTOTAL(3,$C$10:C711),"")</f>
        <v>702</v>
      </c>
      <c r="C711" s="22" t="s">
        <v>2655</v>
      </c>
      <c r="D711" s="23" t="s">
        <v>3983</v>
      </c>
      <c r="E711" s="24" t="s">
        <v>3984</v>
      </c>
      <c r="F711" s="22" t="s">
        <v>3374</v>
      </c>
      <c r="G711" s="25" t="s">
        <v>27</v>
      </c>
      <c r="H711" s="25">
        <v>9</v>
      </c>
      <c r="I711" s="25" t="s">
        <v>27</v>
      </c>
      <c r="J711" s="25">
        <v>7</v>
      </c>
      <c r="K711" s="26"/>
      <c r="L711" s="26"/>
      <c r="M711" s="26"/>
      <c r="N711" s="90"/>
      <c r="O711" s="51">
        <v>6</v>
      </c>
      <c r="P711" s="27">
        <f>IF(O711="H","I",IF(OR(O711="DC",O711="C",O711="V"),0,ROUND(SUMPRODUCT(G711:O711,$G$9:$O$9)/100,1)))</f>
        <v>6.7</v>
      </c>
      <c r="Q711" s="28" t="str">
        <f>IF(AND($P711&gt;=9,$P711&lt;=10),"A+","")&amp;IF(AND($P711&gt;=8.5,$P711&lt;=8.9),"A","")&amp;IF(AND($P711&gt;=8,$P711&lt;=8.4),"B+","")&amp;IF(AND($P711&gt;=7,$P711&lt;=7.9),"B","")&amp;IF(AND($P711&gt;=6.5,$P711&lt;=6.9),"C+","")&amp;IF(AND($P711&gt;=5.5,$P711&lt;=6.4),"C","")&amp;IF(AND($P711&gt;=5,$P711&lt;=5.4),"D+","")&amp;IF(AND($P711&gt;=4,$P711&lt;=4.9),"D","")&amp;IF(AND($P711&lt;4),"F","")</f>
        <v>C+</v>
      </c>
      <c r="R711" s="29" t="str">
        <f>IF($P711&lt;4,"Kém",IF(AND($P711&gt;=4,$P711&lt;=5.4),"Trung bình yếu",IF(AND($P711&gt;=5.5,$P711&lt;=6.9),"Trung bình",IF(AND($P711&gt;=7,$P711&lt;=8.4),"Khá",IF(AND($P711&gt;=8.5,$P711&lt;=10),"Giỏi","")))))</f>
        <v>Trung bình</v>
      </c>
      <c r="S711" s="30" t="str">
        <f>IF(OR($G711=0,$H711=0,$I711=0,$J711=0),"Không đủ ĐKDT",IF(AND(O711=0,P711&gt;=4),"Không đạt",IF(O711="V", "Vắng", IF(O711="DC", "Đình chỉ thi",IF(O711="H", "Vắng có phép","")))))</f>
        <v/>
      </c>
      <c r="T711" s="31" t="str">
        <f t="array" ref="T711">IFERROR(VLOOKUP($C711&amp;$U711,CHOOSE({1,2},Data!$A$2:$A$5146&amp;Data!$B$2:$B$5146,Data!$C$2:$C$5146),2,0),"")</f>
        <v>402-A2</v>
      </c>
      <c r="U711" s="72" t="s">
        <v>3280</v>
      </c>
      <c r="V711" s="3" t="str">
        <f>IFERROR(LEFT($U711,LEN($U711)-3),"")</f>
        <v>ELE1319</v>
      </c>
      <c r="W711" s="3" t="str">
        <f>IFERROR(RIGHT($U711,2),"")</f>
        <v>07</v>
      </c>
      <c r="X711" s="53" t="str">
        <f>IF(S711="Không đủ ĐKDT","Học lại",IF(S711="Đình chỉ thi","Học lại",IF(AND(MID(F711,2,2)&lt;"12",S711="Vắng"),"Thi lại",IF(S711="Vắng có phép", "Thi lại",IF(AND((MID(F711,2,2)&lt;"12"),P711&lt;4.5),"Thi lại",IF(AND((MID(F711,2,2)&lt;"19"),P711&lt;4),"Học lại",IF(AND((MID(F711,2,2)&gt;"18"),P711&lt;4),"Thi lại",IF(AND(MID(F711,2,2)&gt;"18",O711=0),"Thi lại",IF(AND((MID(F711,2,2)&lt;"12"),O711=0),"Thi lại",IF(AND((MID(F711,2,2)&lt;"19"),(MID(F711,2,2)&gt;"11"),O711=0),"Học lại","Đạt"))))))))))</f>
        <v>Đạt</v>
      </c>
      <c r="Y711" s="46"/>
      <c r="Z711" s="46"/>
      <c r="AA711" s="46"/>
      <c r="AB711" s="38"/>
      <c r="AC711" s="38"/>
      <c r="AD711" s="38"/>
      <c r="AE711" s="38"/>
      <c r="AF711" s="37"/>
      <c r="AG711" s="38"/>
      <c r="AH711" s="38"/>
      <c r="AI711" s="38"/>
      <c r="AJ711" s="38"/>
      <c r="AK711" s="38"/>
      <c r="AL711" s="38"/>
      <c r="AM711" s="39"/>
    </row>
    <row r="712" spans="1:39" ht="17.25" customHeight="1">
      <c r="A712" s="1">
        <v>703</v>
      </c>
      <c r="B712" s="21">
        <f>IF(LEN(C712=0),SUBTOTAL(3,$C$10:C712),"")</f>
        <v>703</v>
      </c>
      <c r="C712" s="22" t="s">
        <v>1794</v>
      </c>
      <c r="D712" s="23" t="s">
        <v>3985</v>
      </c>
      <c r="E712" s="24" t="s">
        <v>3836</v>
      </c>
      <c r="F712" s="22" t="s">
        <v>3384</v>
      </c>
      <c r="G712" s="25" t="s">
        <v>27</v>
      </c>
      <c r="H712" s="25">
        <v>8.5</v>
      </c>
      <c r="I712" s="25" t="s">
        <v>27</v>
      </c>
      <c r="J712" s="25">
        <v>8</v>
      </c>
      <c r="K712" s="32"/>
      <c r="L712" s="32"/>
      <c r="M712" s="32"/>
      <c r="N712" s="90"/>
      <c r="O712" s="51">
        <v>8.5</v>
      </c>
      <c r="P712" s="27">
        <f>IF(O712="H","I",IF(OR(O712="DC",O712="C",O712="V"),0,ROUND(SUMPRODUCT(G712:O712,$G$9:$O$9)/100,1)))</f>
        <v>8.5</v>
      </c>
      <c r="Q712" s="28" t="str">
        <f>IF(AND($P712&gt;=9,$P712&lt;=10),"A+","")&amp;IF(AND($P712&gt;=8.5,$P712&lt;=8.9),"A","")&amp;IF(AND($P712&gt;=8,$P712&lt;=8.4),"B+","")&amp;IF(AND($P712&gt;=7,$P712&lt;=7.9),"B","")&amp;IF(AND($P712&gt;=6.5,$P712&lt;=6.9),"C+","")&amp;IF(AND($P712&gt;=5.5,$P712&lt;=6.4),"C","")&amp;IF(AND($P712&gt;=5,$P712&lt;=5.4),"D+","")&amp;IF(AND($P712&gt;=4,$P712&lt;=4.9),"D","")&amp;IF(AND($P712&lt;4),"F","")</f>
        <v>A</v>
      </c>
      <c r="R712" s="29" t="str">
        <f>IF($P712&lt;4,"Kém",IF(AND($P712&gt;=4,$P712&lt;=5.4),"Trung bình yếu",IF(AND($P712&gt;=5.5,$P712&lt;=6.9),"Trung bình",IF(AND($P712&gt;=7,$P712&lt;=8.4),"Khá",IF(AND($P712&gt;=8.5,$P712&lt;=10),"Giỏi","")))))</f>
        <v>Giỏi</v>
      </c>
      <c r="S712" s="30" t="str">
        <f>IF(OR($G712=0,$H712=0,$I712=0,$J712=0),"Không đủ ĐKDT",IF(AND(O712=0,P712&gt;=4),"Không đạt",IF(O712="V", "Vắng", IF(O712="DC", "Đình chỉ thi",IF(O712="H", "Vắng có phép","")))))</f>
        <v/>
      </c>
      <c r="T712" s="31" t="str">
        <f t="array" ref="T712">IFERROR(VLOOKUP($C712&amp;$U712,CHOOSE({1,2},Data!$A$2:$A$5146&amp;Data!$B$2:$B$5146,Data!$C$2:$C$5146),2,0),"")</f>
        <v>402-A2</v>
      </c>
      <c r="U712" s="72" t="s">
        <v>3280</v>
      </c>
      <c r="V712" s="3" t="str">
        <f>IFERROR(LEFT($U712,LEN($U712)-3),"")</f>
        <v>ELE1319</v>
      </c>
      <c r="W712" s="3" t="str">
        <f>IFERROR(RIGHT($U712,2),"")</f>
        <v>07</v>
      </c>
      <c r="X712" s="53" t="str">
        <f>IF(S712="Không đủ ĐKDT","Học lại",IF(S712="Đình chỉ thi","Học lại",IF(AND(MID(F712,2,2)&lt;"12",S712="Vắng"),"Thi lại",IF(S712="Vắng có phép", "Thi lại",IF(AND((MID(F712,2,2)&lt;"12"),P712&lt;4.5),"Thi lại",IF(AND((MID(F712,2,2)&lt;"19"),P712&lt;4),"Học lại",IF(AND((MID(F712,2,2)&gt;"18"),P712&lt;4),"Thi lại",IF(AND(MID(F712,2,2)&gt;"18",O712=0),"Thi lại",IF(AND((MID(F712,2,2)&lt;"12"),O712=0),"Thi lại",IF(AND((MID(F712,2,2)&lt;"19"),(MID(F712,2,2)&gt;"11"),O712=0),"Học lại","Đạt"))))))))))</f>
        <v>Đạt</v>
      </c>
      <c r="Y712" s="47"/>
      <c r="Z712" s="47"/>
      <c r="AA712" s="91"/>
      <c r="AB712" s="37"/>
      <c r="AC712" s="37"/>
      <c r="AD712" s="37"/>
      <c r="AE712" s="48"/>
      <c r="AF712" s="37"/>
      <c r="AG712" s="49"/>
      <c r="AH712" s="50"/>
      <c r="AI712" s="49"/>
      <c r="AJ712" s="50"/>
      <c r="AK712" s="49"/>
      <c r="AL712" s="37"/>
      <c r="AM712" s="48"/>
    </row>
    <row r="713" spans="1:39" ht="17.25" customHeight="1">
      <c r="A713" s="1">
        <v>704</v>
      </c>
      <c r="B713" s="21">
        <f>IF(LEN(C713=0),SUBTOTAL(3,$C$10:C713),"")</f>
        <v>704</v>
      </c>
      <c r="C713" s="22" t="s">
        <v>1952</v>
      </c>
      <c r="D713" s="23" t="s">
        <v>3986</v>
      </c>
      <c r="E713" s="24" t="s">
        <v>3836</v>
      </c>
      <c r="F713" s="22" t="s">
        <v>3407</v>
      </c>
      <c r="G713" s="25" t="s">
        <v>27</v>
      </c>
      <c r="H713" s="25">
        <v>8</v>
      </c>
      <c r="I713" s="25" t="s">
        <v>27</v>
      </c>
      <c r="J713" s="25">
        <v>8.5</v>
      </c>
      <c r="K713" s="32"/>
      <c r="L713" s="32"/>
      <c r="M713" s="32"/>
      <c r="N713" s="90"/>
      <c r="O713" s="51">
        <v>8</v>
      </c>
      <c r="P713" s="27">
        <f>IF(O713="H","I",IF(OR(O713="DC",O713="C",O713="V"),0,ROUND(SUMPRODUCT(G713:O713,$G$9:$O$9)/100,1)))</f>
        <v>8.1</v>
      </c>
      <c r="Q713" s="28" t="str">
        <f>IF(AND($P713&gt;=9,$P713&lt;=10),"A+","")&amp;IF(AND($P713&gt;=8.5,$P713&lt;=8.9),"A","")&amp;IF(AND($P713&gt;=8,$P713&lt;=8.4),"B+","")&amp;IF(AND($P713&gt;=7,$P713&lt;=7.9),"B","")&amp;IF(AND($P713&gt;=6.5,$P713&lt;=6.9),"C+","")&amp;IF(AND($P713&gt;=5.5,$P713&lt;=6.4),"C","")&amp;IF(AND($P713&gt;=5,$P713&lt;=5.4),"D+","")&amp;IF(AND($P713&gt;=4,$P713&lt;=4.9),"D","")&amp;IF(AND($P713&lt;4),"F","")</f>
        <v>B+</v>
      </c>
      <c r="R713" s="29" t="str">
        <f>IF($P713&lt;4,"Kém",IF(AND($P713&gt;=4,$P713&lt;=5.4),"Trung bình yếu",IF(AND($P713&gt;=5.5,$P713&lt;=6.9),"Trung bình",IF(AND($P713&gt;=7,$P713&lt;=8.4),"Khá",IF(AND($P713&gt;=8.5,$P713&lt;=10),"Giỏi","")))))</f>
        <v>Khá</v>
      </c>
      <c r="S713" s="30" t="str">
        <f>IF(OR($G713=0,$H713=0,$I713=0,$J713=0),"Không đủ ĐKDT",IF(AND(O713=0,P713&gt;=4),"Không đạt",IF(O713="V", "Vắng", IF(O713="DC", "Đình chỉ thi",IF(O713="H", "Vắng có phép","")))))</f>
        <v/>
      </c>
      <c r="T713" s="31" t="str">
        <f t="array" ref="T713">IFERROR(VLOOKUP($C713&amp;$U713,CHOOSE({1,2},Data!$A$2:$A$5146&amp;Data!$B$2:$B$5146,Data!$C$2:$C$5146),2,0),"")</f>
        <v>402-A2</v>
      </c>
      <c r="U713" s="72" t="s">
        <v>3280</v>
      </c>
      <c r="V713" s="3" t="str">
        <f>IFERROR(LEFT($U713,LEN($U713)-3),"")</f>
        <v>ELE1319</v>
      </c>
      <c r="W713" s="3" t="str">
        <f>IFERROR(RIGHT($U713,2),"")</f>
        <v>07</v>
      </c>
      <c r="X713" s="53" t="str">
        <f>IF(S713="Không đủ ĐKDT","Học lại",IF(S713="Đình chỉ thi","Học lại",IF(AND(MID(F713,2,2)&lt;"12",S713="Vắng"),"Thi lại",IF(S713="Vắng có phép", "Thi lại",IF(AND((MID(F713,2,2)&lt;"12"),P713&lt;4.5),"Thi lại",IF(AND((MID(F713,2,2)&lt;"19"),P713&lt;4),"Học lại",IF(AND((MID(F713,2,2)&gt;"18"),P713&lt;4),"Thi lại",IF(AND(MID(F713,2,2)&gt;"18",O713=0),"Thi lại",IF(AND((MID(F713,2,2)&lt;"12"),O713=0),"Thi lại",IF(AND((MID(F713,2,2)&lt;"19"),(MID(F713,2,2)&gt;"11"),O713=0),"Học lại","Đạt"))))))))))</f>
        <v>Đạt</v>
      </c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</row>
    <row r="714" spans="1:39" ht="17.25" customHeight="1">
      <c r="A714" s="1">
        <v>705</v>
      </c>
      <c r="B714" s="21">
        <f>IF(LEN(C714=0),SUBTOTAL(3,$C$10:C714),"")</f>
        <v>705</v>
      </c>
      <c r="C714" s="22" t="s">
        <v>2656</v>
      </c>
      <c r="D714" s="23" t="s">
        <v>3987</v>
      </c>
      <c r="E714" s="24" t="s">
        <v>3402</v>
      </c>
      <c r="F714" s="22" t="s">
        <v>3407</v>
      </c>
      <c r="G714" s="25" t="s">
        <v>27</v>
      </c>
      <c r="H714" s="25">
        <v>7.5</v>
      </c>
      <c r="I714" s="25" t="s">
        <v>27</v>
      </c>
      <c r="J714" s="25">
        <v>8.5</v>
      </c>
      <c r="K714" s="32"/>
      <c r="L714" s="32"/>
      <c r="M714" s="32"/>
      <c r="N714" s="90"/>
      <c r="O714" s="51">
        <v>6.5</v>
      </c>
      <c r="P714" s="27">
        <f>IF(O714="H","I",IF(OR(O714="DC",O714="C",O714="V"),0,ROUND(SUMPRODUCT(G714:O714,$G$9:$O$9)/100,1)))</f>
        <v>6.9</v>
      </c>
      <c r="Q714" s="28" t="str">
        <f>IF(AND($P714&gt;=9,$P714&lt;=10),"A+","")&amp;IF(AND($P714&gt;=8.5,$P714&lt;=8.9),"A","")&amp;IF(AND($P714&gt;=8,$P714&lt;=8.4),"B+","")&amp;IF(AND($P714&gt;=7,$P714&lt;=7.9),"B","")&amp;IF(AND($P714&gt;=6.5,$P714&lt;=6.9),"C+","")&amp;IF(AND($P714&gt;=5.5,$P714&lt;=6.4),"C","")&amp;IF(AND($P714&gt;=5,$P714&lt;=5.4),"D+","")&amp;IF(AND($P714&gt;=4,$P714&lt;=4.9),"D","")&amp;IF(AND($P714&lt;4),"F","")</f>
        <v>C+</v>
      </c>
      <c r="R714" s="29" t="str">
        <f>IF($P714&lt;4,"Kém",IF(AND($P714&gt;=4,$P714&lt;=5.4),"Trung bình yếu",IF(AND($P714&gt;=5.5,$P714&lt;=6.9),"Trung bình",IF(AND($P714&gt;=7,$P714&lt;=8.4),"Khá",IF(AND($P714&gt;=8.5,$P714&lt;=10),"Giỏi","")))))</f>
        <v>Trung bình</v>
      </c>
      <c r="S714" s="30" t="str">
        <f>IF(OR($G714=0,$H714=0,$I714=0,$J714=0),"Không đủ ĐKDT",IF(AND(O714=0,P714&gt;=4),"Không đạt",IF(O714="V", "Vắng", IF(O714="DC", "Đình chỉ thi",IF(O714="H", "Vắng có phép","")))))</f>
        <v/>
      </c>
      <c r="T714" s="31" t="str">
        <f t="array" ref="T714">IFERROR(VLOOKUP($C714&amp;$U714,CHOOSE({1,2},Data!$A$2:$A$5146&amp;Data!$B$2:$B$5146,Data!$C$2:$C$5146),2,0),"")</f>
        <v>402-A2</v>
      </c>
      <c r="U714" s="72" t="s">
        <v>3280</v>
      </c>
      <c r="V714" s="3" t="str">
        <f>IFERROR(LEFT($U714,LEN($U714)-3),"")</f>
        <v>ELE1319</v>
      </c>
      <c r="W714" s="3" t="str">
        <f>IFERROR(RIGHT($U714,2),"")</f>
        <v>07</v>
      </c>
      <c r="X714" s="53" t="str">
        <f>IF(S714="Không đủ ĐKDT","Học lại",IF(S714="Đình chỉ thi","Học lại",IF(AND(MID(F714,2,2)&lt;"12",S714="Vắng"),"Thi lại",IF(S714="Vắng có phép", "Thi lại",IF(AND((MID(F714,2,2)&lt;"12"),P714&lt;4.5),"Thi lại",IF(AND((MID(F714,2,2)&lt;"19"),P714&lt;4),"Học lại",IF(AND((MID(F714,2,2)&gt;"18"),P714&lt;4),"Thi lại",IF(AND(MID(F714,2,2)&gt;"18",O714=0),"Thi lại",IF(AND((MID(F714,2,2)&lt;"12"),O714=0),"Thi lại",IF(AND((MID(F714,2,2)&lt;"19"),(MID(F714,2,2)&gt;"11"),O714=0),"Học lại","Đạt"))))))))))</f>
        <v>Đạt</v>
      </c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</row>
    <row r="715" spans="1:39" ht="17.25" customHeight="1">
      <c r="A715" s="1">
        <v>706</v>
      </c>
      <c r="B715" s="21">
        <f>IF(LEN(C715=0),SUBTOTAL(3,$C$10:C715),"")</f>
        <v>706</v>
      </c>
      <c r="C715" s="22" t="s">
        <v>1819</v>
      </c>
      <c r="D715" s="23" t="s">
        <v>3468</v>
      </c>
      <c r="E715" s="24" t="s">
        <v>3402</v>
      </c>
      <c r="F715" s="22" t="s">
        <v>3374</v>
      </c>
      <c r="G715" s="25" t="s">
        <v>27</v>
      </c>
      <c r="H715" s="25">
        <v>8.5</v>
      </c>
      <c r="I715" s="25" t="s">
        <v>27</v>
      </c>
      <c r="J715" s="25">
        <v>7.5</v>
      </c>
      <c r="K715" s="32"/>
      <c r="L715" s="32"/>
      <c r="M715" s="32"/>
      <c r="N715" s="90"/>
      <c r="O715" s="51">
        <v>4</v>
      </c>
      <c r="P715" s="27">
        <f>IF(O715="H","I",IF(OR(O715="DC",O715="C",O715="V"),0,ROUND(SUMPRODUCT(G715:O715,$G$9:$O$9)/100,1)))</f>
        <v>5.3</v>
      </c>
      <c r="Q715" s="28" t="str">
        <f>IF(AND($P715&gt;=9,$P715&lt;=10),"A+","")&amp;IF(AND($P715&gt;=8.5,$P715&lt;=8.9),"A","")&amp;IF(AND($P715&gt;=8,$P715&lt;=8.4),"B+","")&amp;IF(AND($P715&gt;=7,$P715&lt;=7.9),"B","")&amp;IF(AND($P715&gt;=6.5,$P715&lt;=6.9),"C+","")&amp;IF(AND($P715&gt;=5.5,$P715&lt;=6.4),"C","")&amp;IF(AND($P715&gt;=5,$P715&lt;=5.4),"D+","")&amp;IF(AND($P715&gt;=4,$P715&lt;=4.9),"D","")&amp;IF(AND($P715&lt;4),"F","")</f>
        <v>D+</v>
      </c>
      <c r="R715" s="29" t="str">
        <f>IF($P715&lt;4,"Kém",IF(AND($P715&gt;=4,$P715&lt;=5.4),"Trung bình yếu",IF(AND($P715&gt;=5.5,$P715&lt;=6.9),"Trung bình",IF(AND($P715&gt;=7,$P715&lt;=8.4),"Khá",IF(AND($P715&gt;=8.5,$P715&lt;=10),"Giỏi","")))))</f>
        <v>Trung bình yếu</v>
      </c>
      <c r="S715" s="30" t="str">
        <f>IF(OR($G715=0,$H715=0,$I715=0,$J715=0),"Không đủ ĐKDT",IF(AND(O715=0,P715&gt;=4),"Không đạt",IF(O715="V", "Vắng", IF(O715="DC", "Đình chỉ thi",IF(O715="H", "Vắng có phép","")))))</f>
        <v/>
      </c>
      <c r="T715" s="31" t="str">
        <f t="array" ref="T715">IFERROR(VLOOKUP($C715&amp;$U715,CHOOSE({1,2},Data!$A$2:$A$5146&amp;Data!$B$2:$B$5146,Data!$C$2:$C$5146),2,0),"")</f>
        <v>402-A2</v>
      </c>
      <c r="U715" s="72" t="s">
        <v>3280</v>
      </c>
      <c r="V715" s="3" t="str">
        <f>IFERROR(LEFT($U715,LEN($U715)-3),"")</f>
        <v>ELE1319</v>
      </c>
      <c r="W715" s="3" t="str">
        <f>IFERROR(RIGHT($U715,2),"")</f>
        <v>07</v>
      </c>
      <c r="X715" s="53" t="str">
        <f>IF(S715="Không đủ ĐKDT","Học lại",IF(S715="Đình chỉ thi","Học lại",IF(AND(MID(F715,2,2)&lt;"12",S715="Vắng"),"Thi lại",IF(S715="Vắng có phép", "Thi lại",IF(AND((MID(F715,2,2)&lt;"12"),P715&lt;4.5),"Thi lại",IF(AND((MID(F715,2,2)&lt;"19"),P715&lt;4),"Học lại",IF(AND((MID(F715,2,2)&gt;"18"),P715&lt;4),"Thi lại",IF(AND(MID(F715,2,2)&gt;"18",O715=0),"Thi lại",IF(AND((MID(F715,2,2)&lt;"12"),O715=0),"Thi lại",IF(AND((MID(F715,2,2)&lt;"19"),(MID(F715,2,2)&gt;"11"),O715=0),"Học lại","Đạt"))))))))))</f>
        <v>Đạt</v>
      </c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</row>
    <row r="716" spans="1:39" ht="17.25" customHeight="1">
      <c r="A716" s="1">
        <v>707</v>
      </c>
      <c r="B716" s="21">
        <f>IF(LEN(C716=0),SUBTOTAL(3,$C$10:C716),"")</f>
        <v>707</v>
      </c>
      <c r="C716" s="22" t="s">
        <v>278</v>
      </c>
      <c r="D716" s="23" t="s">
        <v>3740</v>
      </c>
      <c r="E716" s="24" t="s">
        <v>3618</v>
      </c>
      <c r="F716" s="22" t="s">
        <v>3686</v>
      </c>
      <c r="G716" s="25" t="s">
        <v>27</v>
      </c>
      <c r="H716" s="25">
        <v>8</v>
      </c>
      <c r="I716" s="25" t="s">
        <v>27</v>
      </c>
      <c r="J716" s="25">
        <v>7</v>
      </c>
      <c r="K716" s="32"/>
      <c r="L716" s="32"/>
      <c r="M716" s="32"/>
      <c r="N716" s="90"/>
      <c r="O716" s="51">
        <v>4</v>
      </c>
      <c r="P716" s="27">
        <f>IF(O716="H","I",IF(OR(O716="DC",O716="C",O716="V"),0,ROUND(SUMPRODUCT(G716:O716,$G$9:$O$9)/100,1)))</f>
        <v>5.0999999999999996</v>
      </c>
      <c r="Q716" s="28" t="str">
        <f>IF(AND($P716&gt;=9,$P716&lt;=10),"A+","")&amp;IF(AND($P716&gt;=8.5,$P716&lt;=8.9),"A","")&amp;IF(AND($P716&gt;=8,$P716&lt;=8.4),"B+","")&amp;IF(AND($P716&gt;=7,$P716&lt;=7.9),"B","")&amp;IF(AND($P716&gt;=6.5,$P716&lt;=6.9),"C+","")&amp;IF(AND($P716&gt;=5.5,$P716&lt;=6.4),"C","")&amp;IF(AND($P716&gt;=5,$P716&lt;=5.4),"D+","")&amp;IF(AND($P716&gt;=4,$P716&lt;=4.9),"D","")&amp;IF(AND($P716&lt;4),"F","")</f>
        <v>D+</v>
      </c>
      <c r="R716" s="29" t="str">
        <f>IF($P716&lt;4,"Kém",IF(AND($P716&gt;=4,$P716&lt;=5.4),"Trung bình yếu",IF(AND($P716&gt;=5.5,$P716&lt;=6.9),"Trung bình",IF(AND($P716&gt;=7,$P716&lt;=8.4),"Khá",IF(AND($P716&gt;=8.5,$P716&lt;=10),"Giỏi","")))))</f>
        <v>Trung bình yếu</v>
      </c>
      <c r="S716" s="30" t="str">
        <f>IF(OR($G716=0,$H716=0,$I716=0,$J716=0),"Không đủ ĐKDT",IF(AND(O716=0,P716&gt;=4),"Không đạt",IF(O716="V", "Vắng", IF(O716="DC", "Đình chỉ thi",IF(O716="H", "Vắng có phép","")))))</f>
        <v/>
      </c>
      <c r="T716" s="31" t="str">
        <f t="array" ref="T716">IFERROR(VLOOKUP($C716&amp;$U716,CHOOSE({1,2},Data!$A$2:$A$5146&amp;Data!$B$2:$B$5146,Data!$C$2:$C$5146),2,0),"")</f>
        <v>402-A2</v>
      </c>
      <c r="U716" s="72" t="s">
        <v>3280</v>
      </c>
      <c r="V716" s="3" t="str">
        <f>IFERROR(LEFT($U716,LEN($U716)-3),"")</f>
        <v>ELE1319</v>
      </c>
      <c r="W716" s="3" t="str">
        <f>IFERROR(RIGHT($U716,2),"")</f>
        <v>07</v>
      </c>
      <c r="X716" s="53" t="str">
        <f>IF(S716="Không đủ ĐKDT","Học lại",IF(S716="Đình chỉ thi","Học lại",IF(AND(MID(F716,2,2)&lt;"12",S716="Vắng"),"Thi lại",IF(S716="Vắng có phép", "Thi lại",IF(AND((MID(F716,2,2)&lt;"12"),P716&lt;4.5),"Thi lại",IF(AND((MID(F716,2,2)&lt;"19"),P716&lt;4),"Học lại",IF(AND((MID(F716,2,2)&gt;"18"),P716&lt;4),"Thi lại",IF(AND(MID(F716,2,2)&gt;"18",O716=0),"Thi lại",IF(AND((MID(F716,2,2)&lt;"12"),O716=0),"Thi lại",IF(AND((MID(F716,2,2)&lt;"19"),(MID(F716,2,2)&gt;"11"),O716=0),"Học lại","Đạt"))))))))))</f>
        <v>Đạt</v>
      </c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</row>
    <row r="717" spans="1:39" ht="17.25" customHeight="1">
      <c r="A717" s="1">
        <v>708</v>
      </c>
      <c r="B717" s="21">
        <f>IF(LEN(C717=0),SUBTOTAL(3,$C$10:C717),"")</f>
        <v>708</v>
      </c>
      <c r="C717" s="22" t="s">
        <v>2893</v>
      </c>
      <c r="D717" s="23" t="s">
        <v>3510</v>
      </c>
      <c r="E717" s="24" t="s">
        <v>3501</v>
      </c>
      <c r="F717" s="22" t="s">
        <v>3384</v>
      </c>
      <c r="G717" s="25" t="s">
        <v>27</v>
      </c>
      <c r="H717" s="25">
        <v>7</v>
      </c>
      <c r="I717" s="25" t="s">
        <v>27</v>
      </c>
      <c r="J717" s="25">
        <v>7</v>
      </c>
      <c r="K717" s="32"/>
      <c r="L717" s="32"/>
      <c r="M717" s="32"/>
      <c r="N717" s="90"/>
      <c r="O717" s="51">
        <v>6</v>
      </c>
      <c r="P717" s="27">
        <f>IF(O717="H","I",IF(OR(O717="DC",O717="C",O717="V"),0,ROUND(SUMPRODUCT(G717:O717,$G$9:$O$9)/100,1)))</f>
        <v>6.3</v>
      </c>
      <c r="Q717" s="28" t="str">
        <f>IF(AND($P717&gt;=9,$P717&lt;=10),"A+","")&amp;IF(AND($P717&gt;=8.5,$P717&lt;=8.9),"A","")&amp;IF(AND($P717&gt;=8,$P717&lt;=8.4),"B+","")&amp;IF(AND($P717&gt;=7,$P717&lt;=7.9),"B","")&amp;IF(AND($P717&gt;=6.5,$P717&lt;=6.9),"C+","")&amp;IF(AND($P717&gt;=5.5,$P717&lt;=6.4),"C","")&amp;IF(AND($P717&gt;=5,$P717&lt;=5.4),"D+","")&amp;IF(AND($P717&gt;=4,$P717&lt;=4.9),"D","")&amp;IF(AND($P717&lt;4),"F","")</f>
        <v>C</v>
      </c>
      <c r="R717" s="29" t="str">
        <f>IF($P717&lt;4,"Kém",IF(AND($P717&gt;=4,$P717&lt;=5.4),"Trung bình yếu",IF(AND($P717&gt;=5.5,$P717&lt;=6.9),"Trung bình",IF(AND($P717&gt;=7,$P717&lt;=8.4),"Khá",IF(AND($P717&gt;=8.5,$P717&lt;=10),"Giỏi","")))))</f>
        <v>Trung bình</v>
      </c>
      <c r="S717" s="30" t="str">
        <f>IF(OR($G717=0,$H717=0,$I717=0,$J717=0),"Không đủ ĐKDT",IF(AND(O717=0,P717&gt;=4),"Không đạt",IF(O717="V", "Vắng", IF(O717="DC", "Đình chỉ thi",IF(O717="H", "Vắng có phép","")))))</f>
        <v/>
      </c>
      <c r="T717" s="31" t="str">
        <f t="array" ref="T717">IFERROR(VLOOKUP($C717&amp;$U717,CHOOSE({1,2},Data!$A$2:$A$5146&amp;Data!$B$2:$B$5146,Data!$C$2:$C$5146),2,0),"")</f>
        <v>402-A2</v>
      </c>
      <c r="U717" s="72" t="s">
        <v>3280</v>
      </c>
      <c r="V717" s="3" t="str">
        <f>IFERROR(LEFT($U717,LEN($U717)-3),"")</f>
        <v>ELE1319</v>
      </c>
      <c r="W717" s="3" t="str">
        <f>IFERROR(RIGHT($U717,2),"")</f>
        <v>07</v>
      </c>
      <c r="X717" s="53" t="str">
        <f>IF(S717="Không đủ ĐKDT","Học lại",IF(S717="Đình chỉ thi","Học lại",IF(AND(MID(F717,2,2)&lt;"12",S717="Vắng"),"Thi lại",IF(S717="Vắng có phép", "Thi lại",IF(AND((MID(F717,2,2)&lt;"12"),P717&lt;4.5),"Thi lại",IF(AND((MID(F717,2,2)&lt;"19"),P717&lt;4),"Học lại",IF(AND((MID(F717,2,2)&gt;"18"),P717&lt;4),"Thi lại",IF(AND(MID(F717,2,2)&gt;"18",O717=0),"Thi lại",IF(AND((MID(F717,2,2)&lt;"12"),O717=0),"Thi lại",IF(AND((MID(F717,2,2)&lt;"19"),(MID(F717,2,2)&gt;"11"),O717=0),"Học lại","Đạt"))))))))))</f>
        <v>Đạt</v>
      </c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</row>
    <row r="718" spans="1:39" ht="17.25" customHeight="1">
      <c r="A718" s="1">
        <v>709</v>
      </c>
      <c r="B718" s="21">
        <f>IF(LEN(C718=0),SUBTOTAL(3,$C$10:C718),"")</f>
        <v>709</v>
      </c>
      <c r="C718" s="22" t="s">
        <v>1821</v>
      </c>
      <c r="D718" s="23" t="s">
        <v>3617</v>
      </c>
      <c r="E718" s="24" t="s">
        <v>3406</v>
      </c>
      <c r="F718" s="22" t="s">
        <v>3374</v>
      </c>
      <c r="G718" s="25" t="s">
        <v>27</v>
      </c>
      <c r="H718" s="25">
        <v>8.5</v>
      </c>
      <c r="I718" s="25" t="s">
        <v>27</v>
      </c>
      <c r="J718" s="25">
        <v>6.5</v>
      </c>
      <c r="K718" s="32"/>
      <c r="L718" s="32"/>
      <c r="M718" s="32"/>
      <c r="N718" s="90"/>
      <c r="O718" s="51">
        <v>6</v>
      </c>
      <c r="P718" s="27">
        <f>IF(O718="H","I",IF(OR(O718="DC",O718="C",O718="V"),0,ROUND(SUMPRODUCT(G718:O718,$G$9:$O$9)/100,1)))</f>
        <v>6.6</v>
      </c>
      <c r="Q718" s="28" t="str">
        <f>IF(AND($P718&gt;=9,$P718&lt;=10),"A+","")&amp;IF(AND($P718&gt;=8.5,$P718&lt;=8.9),"A","")&amp;IF(AND($P718&gt;=8,$P718&lt;=8.4),"B+","")&amp;IF(AND($P718&gt;=7,$P718&lt;=7.9),"B","")&amp;IF(AND($P718&gt;=6.5,$P718&lt;=6.9),"C+","")&amp;IF(AND($P718&gt;=5.5,$P718&lt;=6.4),"C","")&amp;IF(AND($P718&gt;=5,$P718&lt;=5.4),"D+","")&amp;IF(AND($P718&gt;=4,$P718&lt;=4.9),"D","")&amp;IF(AND($P718&lt;4),"F","")</f>
        <v>C+</v>
      </c>
      <c r="R718" s="29" t="str">
        <f>IF($P718&lt;4,"Kém",IF(AND($P718&gt;=4,$P718&lt;=5.4),"Trung bình yếu",IF(AND($P718&gt;=5.5,$P718&lt;=6.9),"Trung bình",IF(AND($P718&gt;=7,$P718&lt;=8.4),"Khá",IF(AND($P718&gt;=8.5,$P718&lt;=10),"Giỏi","")))))</f>
        <v>Trung bình</v>
      </c>
      <c r="S718" s="30" t="str">
        <f>IF(OR($G718=0,$H718=0,$I718=0,$J718=0),"Không đủ ĐKDT",IF(AND(O718=0,P718&gt;=4),"Không đạt",IF(O718="V", "Vắng", IF(O718="DC", "Đình chỉ thi",IF(O718="H", "Vắng có phép","")))))</f>
        <v/>
      </c>
      <c r="T718" s="31" t="str">
        <f t="array" ref="T718">IFERROR(VLOOKUP($C718&amp;$U718,CHOOSE({1,2},Data!$A$2:$A$5146&amp;Data!$B$2:$B$5146,Data!$C$2:$C$5146),2,0),"")</f>
        <v>402-A2</v>
      </c>
      <c r="U718" s="72" t="s">
        <v>3280</v>
      </c>
      <c r="V718" s="3" t="str">
        <f>IFERROR(LEFT($U718,LEN($U718)-3),"")</f>
        <v>ELE1319</v>
      </c>
      <c r="W718" s="3" t="str">
        <f>IFERROR(RIGHT($U718,2),"")</f>
        <v>07</v>
      </c>
      <c r="X718" s="53" t="str">
        <f>IF(S718="Không đủ ĐKDT","Học lại",IF(S718="Đình chỉ thi","Học lại",IF(AND(MID(F718,2,2)&lt;"12",S718="Vắng"),"Thi lại",IF(S718="Vắng có phép", "Thi lại",IF(AND((MID(F718,2,2)&lt;"12"),P718&lt;4.5),"Thi lại",IF(AND((MID(F718,2,2)&lt;"19"),P718&lt;4),"Học lại",IF(AND((MID(F718,2,2)&gt;"18"),P718&lt;4),"Thi lại",IF(AND(MID(F718,2,2)&gt;"18",O718=0),"Thi lại",IF(AND((MID(F718,2,2)&lt;"12"),O718=0),"Thi lại",IF(AND((MID(F718,2,2)&lt;"19"),(MID(F718,2,2)&gt;"11"),O718=0),"Học lại","Đạt"))))))))))</f>
        <v>Đạt</v>
      </c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</row>
    <row r="719" spans="1:39" ht="17.25" customHeight="1">
      <c r="A719" s="1">
        <v>710</v>
      </c>
      <c r="B719" s="21">
        <f>IF(LEN(C719=0),SUBTOTAL(3,$C$10:C719),"")</f>
        <v>710</v>
      </c>
      <c r="C719" s="22" t="s">
        <v>1955</v>
      </c>
      <c r="D719" s="23" t="s">
        <v>3468</v>
      </c>
      <c r="E719" s="24" t="s">
        <v>3406</v>
      </c>
      <c r="F719" s="22" t="s">
        <v>3384</v>
      </c>
      <c r="G719" s="25" t="s">
        <v>27</v>
      </c>
      <c r="H719" s="25">
        <v>8</v>
      </c>
      <c r="I719" s="25" t="s">
        <v>27</v>
      </c>
      <c r="J719" s="25">
        <v>7</v>
      </c>
      <c r="K719" s="32"/>
      <c r="L719" s="32"/>
      <c r="M719" s="32"/>
      <c r="N719" s="90"/>
      <c r="O719" s="51">
        <v>5</v>
      </c>
      <c r="P719" s="27">
        <f>IF(O719="H","I",IF(OR(O719="DC",O719="C",O719="V"),0,ROUND(SUMPRODUCT(G719:O719,$G$9:$O$9)/100,1)))</f>
        <v>5.8</v>
      </c>
      <c r="Q719" s="28" t="str">
        <f>IF(AND($P719&gt;=9,$P719&lt;=10),"A+","")&amp;IF(AND($P719&gt;=8.5,$P719&lt;=8.9),"A","")&amp;IF(AND($P719&gt;=8,$P719&lt;=8.4),"B+","")&amp;IF(AND($P719&gt;=7,$P719&lt;=7.9),"B","")&amp;IF(AND($P719&gt;=6.5,$P719&lt;=6.9),"C+","")&amp;IF(AND($P719&gt;=5.5,$P719&lt;=6.4),"C","")&amp;IF(AND($P719&gt;=5,$P719&lt;=5.4),"D+","")&amp;IF(AND($P719&gt;=4,$P719&lt;=4.9),"D","")&amp;IF(AND($P719&lt;4),"F","")</f>
        <v>C</v>
      </c>
      <c r="R719" s="29" t="str">
        <f>IF($P719&lt;4,"Kém",IF(AND($P719&gt;=4,$P719&lt;=5.4),"Trung bình yếu",IF(AND($P719&gt;=5.5,$P719&lt;=6.9),"Trung bình",IF(AND($P719&gt;=7,$P719&lt;=8.4),"Khá",IF(AND($P719&gt;=8.5,$P719&lt;=10),"Giỏi","")))))</f>
        <v>Trung bình</v>
      </c>
      <c r="S719" s="30" t="str">
        <f>IF(OR($G719=0,$H719=0,$I719=0,$J719=0),"Không đủ ĐKDT",IF(AND(O719=0,P719&gt;=4),"Không đạt",IF(O719="V", "Vắng", IF(O719="DC", "Đình chỉ thi",IF(O719="H", "Vắng có phép","")))))</f>
        <v/>
      </c>
      <c r="T719" s="31" t="str">
        <f t="array" ref="T719">IFERROR(VLOOKUP($C719&amp;$U719,CHOOSE({1,2},Data!$A$2:$A$5146&amp;Data!$B$2:$B$5146,Data!$C$2:$C$5146),2,0),"")</f>
        <v>402-A2</v>
      </c>
      <c r="U719" s="72" t="s">
        <v>3280</v>
      </c>
      <c r="V719" s="3" t="str">
        <f>IFERROR(LEFT($U719,LEN($U719)-3),"")</f>
        <v>ELE1319</v>
      </c>
      <c r="W719" s="3" t="str">
        <f>IFERROR(RIGHT($U719,2),"")</f>
        <v>07</v>
      </c>
      <c r="X719" s="53" t="str">
        <f>IF(S719="Không đủ ĐKDT","Học lại",IF(S719="Đình chỉ thi","Học lại",IF(AND(MID(F719,2,2)&lt;"12",S719="Vắng"),"Thi lại",IF(S719="Vắng có phép", "Thi lại",IF(AND((MID(F719,2,2)&lt;"12"),P719&lt;4.5),"Thi lại",IF(AND((MID(F719,2,2)&lt;"19"),P719&lt;4),"Học lại",IF(AND((MID(F719,2,2)&gt;"18"),P719&lt;4),"Thi lại",IF(AND(MID(F719,2,2)&gt;"18",O719=0),"Thi lại",IF(AND((MID(F719,2,2)&lt;"12"),O719=0),"Thi lại",IF(AND((MID(F719,2,2)&lt;"19"),(MID(F719,2,2)&gt;"11"),O719=0),"Học lại","Đạt"))))))))))</f>
        <v>Đạt</v>
      </c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</row>
    <row r="720" spans="1:39" ht="17.25" customHeight="1">
      <c r="A720" s="1">
        <v>711</v>
      </c>
      <c r="B720" s="21">
        <f>IF(LEN(C720=0),SUBTOTAL(3,$C$10:C720),"")</f>
        <v>711</v>
      </c>
      <c r="C720" s="22" t="s">
        <v>2729</v>
      </c>
      <c r="D720" s="23" t="s">
        <v>3988</v>
      </c>
      <c r="E720" s="24" t="s">
        <v>3989</v>
      </c>
      <c r="F720" s="22" t="s">
        <v>3372</v>
      </c>
      <c r="G720" s="25" t="s">
        <v>27</v>
      </c>
      <c r="H720" s="25">
        <v>9</v>
      </c>
      <c r="I720" s="25" t="s">
        <v>27</v>
      </c>
      <c r="J720" s="25">
        <v>9.5</v>
      </c>
      <c r="K720" s="32"/>
      <c r="L720" s="32"/>
      <c r="M720" s="32"/>
      <c r="N720" s="90"/>
      <c r="O720" s="51">
        <v>7</v>
      </c>
      <c r="P720" s="27">
        <f>IF(O720="H","I",IF(OR(O720="DC",O720="C",O720="V"),0,ROUND(SUMPRODUCT(G720:O720,$G$9:$O$9)/100,1)))</f>
        <v>7.7</v>
      </c>
      <c r="Q720" s="28" t="str">
        <f>IF(AND($P720&gt;=9,$P720&lt;=10),"A+","")&amp;IF(AND($P720&gt;=8.5,$P720&lt;=8.9),"A","")&amp;IF(AND($P720&gt;=8,$P720&lt;=8.4),"B+","")&amp;IF(AND($P720&gt;=7,$P720&lt;=7.9),"B","")&amp;IF(AND($P720&gt;=6.5,$P720&lt;=6.9),"C+","")&amp;IF(AND($P720&gt;=5.5,$P720&lt;=6.4),"C","")&amp;IF(AND($P720&gt;=5,$P720&lt;=5.4),"D+","")&amp;IF(AND($P720&gt;=4,$P720&lt;=4.9),"D","")&amp;IF(AND($P720&lt;4),"F","")</f>
        <v>B</v>
      </c>
      <c r="R720" s="29" t="str">
        <f>IF($P720&lt;4,"Kém",IF(AND($P720&gt;=4,$P720&lt;=5.4),"Trung bình yếu",IF(AND($P720&gt;=5.5,$P720&lt;=6.9),"Trung bình",IF(AND($P720&gt;=7,$P720&lt;=8.4),"Khá",IF(AND($P720&gt;=8.5,$P720&lt;=10),"Giỏi","")))))</f>
        <v>Khá</v>
      </c>
      <c r="S720" s="30" t="str">
        <f>IF(OR($G720=0,$H720=0,$I720=0,$J720=0),"Không đủ ĐKDT",IF(AND(O720=0,P720&gt;=4),"Không đạt",IF(O720="V", "Vắng", IF(O720="DC", "Đình chỉ thi",IF(O720="H", "Vắng có phép","")))))</f>
        <v/>
      </c>
      <c r="T720" s="31" t="str">
        <f t="array" ref="T720">IFERROR(VLOOKUP($C720&amp;$U720,CHOOSE({1,2},Data!$A$2:$A$5146&amp;Data!$B$2:$B$5146,Data!$C$2:$C$5146),2,0),"")</f>
        <v>402-A2</v>
      </c>
      <c r="U720" s="72" t="s">
        <v>3280</v>
      </c>
      <c r="V720" s="3" t="str">
        <f>IFERROR(LEFT($U720,LEN($U720)-3),"")</f>
        <v>ELE1319</v>
      </c>
      <c r="W720" s="3" t="str">
        <f>IFERROR(RIGHT($U720,2),"")</f>
        <v>07</v>
      </c>
      <c r="X720" s="53" t="str">
        <f>IF(S720="Không đủ ĐKDT","Học lại",IF(S720="Đình chỉ thi","Học lại",IF(AND(MID(F720,2,2)&lt;"12",S720="Vắng"),"Thi lại",IF(S720="Vắng có phép", "Thi lại",IF(AND((MID(F720,2,2)&lt;"12"),P720&lt;4.5),"Thi lại",IF(AND((MID(F720,2,2)&lt;"19"),P720&lt;4),"Học lại",IF(AND((MID(F720,2,2)&gt;"18"),P720&lt;4),"Thi lại",IF(AND(MID(F720,2,2)&gt;"18",O720=0),"Thi lại",IF(AND((MID(F720,2,2)&lt;"12"),O720=0),"Thi lại",IF(AND((MID(F720,2,2)&lt;"19"),(MID(F720,2,2)&gt;"11"),O720=0),"Học lại","Đạt"))))))))))</f>
        <v>Đạt</v>
      </c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</row>
    <row r="721" spans="1:39" ht="17.25" customHeight="1">
      <c r="A721" s="1">
        <v>712</v>
      </c>
      <c r="B721" s="21">
        <f>IF(LEN(C721=0),SUBTOTAL(3,$C$10:C721),"")</f>
        <v>712</v>
      </c>
      <c r="C721" s="22" t="s">
        <v>1822</v>
      </c>
      <c r="D721" s="23" t="s">
        <v>3990</v>
      </c>
      <c r="E721" s="24" t="s">
        <v>3507</v>
      </c>
      <c r="F721" s="22" t="s">
        <v>3374</v>
      </c>
      <c r="G721" s="25" t="s">
        <v>27</v>
      </c>
      <c r="H721" s="25">
        <v>8.5</v>
      </c>
      <c r="I721" s="25" t="s">
        <v>27</v>
      </c>
      <c r="J721" s="25">
        <v>7</v>
      </c>
      <c r="K721" s="32"/>
      <c r="L721" s="32"/>
      <c r="M721" s="32"/>
      <c r="N721" s="90"/>
      <c r="O721" s="51">
        <v>4.5</v>
      </c>
      <c r="P721" s="27">
        <f>IF(O721="H","I",IF(OR(O721="DC",O721="C",O721="V"),0,ROUND(SUMPRODUCT(G721:O721,$G$9:$O$9)/100,1)))</f>
        <v>5.6</v>
      </c>
      <c r="Q721" s="28" t="str">
        <f>IF(AND($P721&gt;=9,$P721&lt;=10),"A+","")&amp;IF(AND($P721&gt;=8.5,$P721&lt;=8.9),"A","")&amp;IF(AND($P721&gt;=8,$P721&lt;=8.4),"B+","")&amp;IF(AND($P721&gt;=7,$P721&lt;=7.9),"B","")&amp;IF(AND($P721&gt;=6.5,$P721&lt;=6.9),"C+","")&amp;IF(AND($P721&gt;=5.5,$P721&lt;=6.4),"C","")&amp;IF(AND($P721&gt;=5,$P721&lt;=5.4),"D+","")&amp;IF(AND($P721&gt;=4,$P721&lt;=4.9),"D","")&amp;IF(AND($P721&lt;4),"F","")</f>
        <v>C</v>
      </c>
      <c r="R721" s="29" t="str">
        <f>IF($P721&lt;4,"Kém",IF(AND($P721&gt;=4,$P721&lt;=5.4),"Trung bình yếu",IF(AND($P721&gt;=5.5,$P721&lt;=6.9),"Trung bình",IF(AND($P721&gt;=7,$P721&lt;=8.4),"Khá",IF(AND($P721&gt;=8.5,$P721&lt;=10),"Giỏi","")))))</f>
        <v>Trung bình</v>
      </c>
      <c r="S721" s="30" t="str">
        <f>IF(OR($G721=0,$H721=0,$I721=0,$J721=0),"Không đủ ĐKDT",IF(AND(O721=0,P721&gt;=4),"Không đạt",IF(O721="V", "Vắng", IF(O721="DC", "Đình chỉ thi",IF(O721="H", "Vắng có phép","")))))</f>
        <v/>
      </c>
      <c r="T721" s="31" t="str">
        <f t="array" ref="T721">IFERROR(VLOOKUP($C721&amp;$U721,CHOOSE({1,2},Data!$A$2:$A$5146&amp;Data!$B$2:$B$5146,Data!$C$2:$C$5146),2,0),"")</f>
        <v>402-A2</v>
      </c>
      <c r="U721" s="72" t="s">
        <v>3280</v>
      </c>
      <c r="V721" s="3" t="str">
        <f>IFERROR(LEFT($U721,LEN($U721)-3),"")</f>
        <v>ELE1319</v>
      </c>
      <c r="W721" s="3" t="str">
        <f>IFERROR(RIGHT($U721,2),"")</f>
        <v>07</v>
      </c>
      <c r="X721" s="53" t="str">
        <f>IF(S721="Không đủ ĐKDT","Học lại",IF(S721="Đình chỉ thi","Học lại",IF(AND(MID(F721,2,2)&lt;"12",S721="Vắng"),"Thi lại",IF(S721="Vắng có phép", "Thi lại",IF(AND((MID(F721,2,2)&lt;"12"),P721&lt;4.5),"Thi lại",IF(AND((MID(F721,2,2)&lt;"19"),P721&lt;4),"Học lại",IF(AND((MID(F721,2,2)&gt;"18"),P721&lt;4),"Thi lại",IF(AND(MID(F721,2,2)&gt;"18",O721=0),"Thi lại",IF(AND((MID(F721,2,2)&lt;"12"),O721=0),"Thi lại",IF(AND((MID(F721,2,2)&lt;"19"),(MID(F721,2,2)&gt;"11"),O721=0),"Học lại","Đạt"))))))))))</f>
        <v>Đạt</v>
      </c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</row>
    <row r="722" spans="1:39" ht="17.25" customHeight="1">
      <c r="A722" s="1">
        <v>713</v>
      </c>
      <c r="B722" s="21">
        <f>IF(LEN(C722=0),SUBTOTAL(3,$C$10:C722),"")</f>
        <v>713</v>
      </c>
      <c r="C722" s="22" t="s">
        <v>1797</v>
      </c>
      <c r="D722" s="23" t="s">
        <v>3468</v>
      </c>
      <c r="E722" s="24" t="s">
        <v>3507</v>
      </c>
      <c r="F722" s="22" t="s">
        <v>3368</v>
      </c>
      <c r="G722" s="25" t="s">
        <v>27</v>
      </c>
      <c r="H722" s="25">
        <v>8.5</v>
      </c>
      <c r="I722" s="25" t="s">
        <v>27</v>
      </c>
      <c r="J722" s="25">
        <v>6.5</v>
      </c>
      <c r="K722" s="32"/>
      <c r="L722" s="32"/>
      <c r="M722" s="32"/>
      <c r="N722" s="90"/>
      <c r="O722" s="51">
        <v>8</v>
      </c>
      <c r="P722" s="27">
        <f>IF(O722="H","I",IF(OR(O722="DC",O722="C",O722="V"),0,ROUND(SUMPRODUCT(G722:O722,$G$9:$O$9)/100,1)))</f>
        <v>8</v>
      </c>
      <c r="Q722" s="28" t="str">
        <f>IF(AND($P722&gt;=9,$P722&lt;=10),"A+","")&amp;IF(AND($P722&gt;=8.5,$P722&lt;=8.9),"A","")&amp;IF(AND($P722&gt;=8,$P722&lt;=8.4),"B+","")&amp;IF(AND($P722&gt;=7,$P722&lt;=7.9),"B","")&amp;IF(AND($P722&gt;=6.5,$P722&lt;=6.9),"C+","")&amp;IF(AND($P722&gt;=5.5,$P722&lt;=6.4),"C","")&amp;IF(AND($P722&gt;=5,$P722&lt;=5.4),"D+","")&amp;IF(AND($P722&gt;=4,$P722&lt;=4.9),"D","")&amp;IF(AND($P722&lt;4),"F","")</f>
        <v>B+</v>
      </c>
      <c r="R722" s="29" t="str">
        <f>IF($P722&lt;4,"Kém",IF(AND($P722&gt;=4,$P722&lt;=5.4),"Trung bình yếu",IF(AND($P722&gt;=5.5,$P722&lt;=6.9),"Trung bình",IF(AND($P722&gt;=7,$P722&lt;=8.4),"Khá",IF(AND($P722&gt;=8.5,$P722&lt;=10),"Giỏi","")))))</f>
        <v>Khá</v>
      </c>
      <c r="S722" s="30" t="str">
        <f>IF(OR($G722=0,$H722=0,$I722=0,$J722=0),"Không đủ ĐKDT",IF(AND(O722=0,P722&gt;=4),"Không đạt",IF(O722="V", "Vắng", IF(O722="DC", "Đình chỉ thi",IF(O722="H", "Vắng có phép","")))))</f>
        <v/>
      </c>
      <c r="T722" s="31" t="str">
        <f t="array" ref="T722">IFERROR(VLOOKUP($C722&amp;$U722,CHOOSE({1,2},Data!$A$2:$A$5146&amp;Data!$B$2:$B$5146,Data!$C$2:$C$5146),2,0),"")</f>
        <v>402-A2</v>
      </c>
      <c r="U722" s="72" t="s">
        <v>3280</v>
      </c>
      <c r="V722" s="3" t="str">
        <f>IFERROR(LEFT($U722,LEN($U722)-3),"")</f>
        <v>ELE1319</v>
      </c>
      <c r="W722" s="3" t="str">
        <f>IFERROR(RIGHT($U722,2),"")</f>
        <v>07</v>
      </c>
      <c r="X722" s="53" t="str">
        <f>IF(S722="Không đủ ĐKDT","Học lại",IF(S722="Đình chỉ thi","Học lại",IF(AND(MID(F722,2,2)&lt;"12",S722="Vắng"),"Thi lại",IF(S722="Vắng có phép", "Thi lại",IF(AND((MID(F722,2,2)&lt;"12"),P722&lt;4.5),"Thi lại",IF(AND((MID(F722,2,2)&lt;"19"),P722&lt;4),"Học lại",IF(AND((MID(F722,2,2)&gt;"18"),P722&lt;4),"Thi lại",IF(AND(MID(F722,2,2)&gt;"18",O722=0),"Thi lại",IF(AND((MID(F722,2,2)&lt;"12"),O722=0),"Thi lại",IF(AND((MID(F722,2,2)&lt;"19"),(MID(F722,2,2)&gt;"11"),O722=0),"Học lại","Đạt"))))))))))</f>
        <v>Đạt</v>
      </c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</row>
    <row r="723" spans="1:39" ht="17.25" customHeight="1">
      <c r="A723" s="1">
        <v>714</v>
      </c>
      <c r="B723" s="21">
        <f>IF(LEN(C723=0),SUBTOTAL(3,$C$10:C723),"")</f>
        <v>714</v>
      </c>
      <c r="C723" s="22" t="s">
        <v>2690</v>
      </c>
      <c r="D723" s="23" t="s">
        <v>3931</v>
      </c>
      <c r="E723" s="24" t="s">
        <v>3507</v>
      </c>
      <c r="F723" s="22" t="s">
        <v>3425</v>
      </c>
      <c r="G723" s="25" t="s">
        <v>27</v>
      </c>
      <c r="H723" s="25">
        <v>9</v>
      </c>
      <c r="I723" s="25" t="s">
        <v>27</v>
      </c>
      <c r="J723" s="25">
        <v>7</v>
      </c>
      <c r="K723" s="32"/>
      <c r="L723" s="32"/>
      <c r="M723" s="32"/>
      <c r="N723" s="90"/>
      <c r="O723" s="51">
        <v>6</v>
      </c>
      <c r="P723" s="27">
        <f>IF(O723="H","I",IF(OR(O723="DC",O723="C",O723="V"),0,ROUND(SUMPRODUCT(G723:O723,$G$9:$O$9)/100,1)))</f>
        <v>6.7</v>
      </c>
      <c r="Q723" s="28" t="str">
        <f>IF(AND($P723&gt;=9,$P723&lt;=10),"A+","")&amp;IF(AND($P723&gt;=8.5,$P723&lt;=8.9),"A","")&amp;IF(AND($P723&gt;=8,$P723&lt;=8.4),"B+","")&amp;IF(AND($P723&gt;=7,$P723&lt;=7.9),"B","")&amp;IF(AND($P723&gt;=6.5,$P723&lt;=6.9),"C+","")&amp;IF(AND($P723&gt;=5.5,$P723&lt;=6.4),"C","")&amp;IF(AND($P723&gt;=5,$P723&lt;=5.4),"D+","")&amp;IF(AND($P723&gt;=4,$P723&lt;=4.9),"D","")&amp;IF(AND($P723&lt;4),"F","")</f>
        <v>C+</v>
      </c>
      <c r="R723" s="29" t="str">
        <f>IF($P723&lt;4,"Kém",IF(AND($P723&gt;=4,$P723&lt;=5.4),"Trung bình yếu",IF(AND($P723&gt;=5.5,$P723&lt;=6.9),"Trung bình",IF(AND($P723&gt;=7,$P723&lt;=8.4),"Khá",IF(AND($P723&gt;=8.5,$P723&lt;=10),"Giỏi","")))))</f>
        <v>Trung bình</v>
      </c>
      <c r="S723" s="30" t="str">
        <f>IF(OR($G723=0,$H723=0,$I723=0,$J723=0),"Không đủ ĐKDT",IF(AND(O723=0,P723&gt;=4),"Không đạt",IF(O723="V", "Vắng", IF(O723="DC", "Đình chỉ thi",IF(O723="H", "Vắng có phép","")))))</f>
        <v/>
      </c>
      <c r="T723" s="31" t="str">
        <f t="array" ref="T723">IFERROR(VLOOKUP($C723&amp;$U723,CHOOSE({1,2},Data!$A$2:$A$5146&amp;Data!$B$2:$B$5146,Data!$C$2:$C$5146),2,0),"")</f>
        <v>402-A2</v>
      </c>
      <c r="U723" s="72" t="s">
        <v>3280</v>
      </c>
      <c r="V723" s="3" t="str">
        <f>IFERROR(LEFT($U723,LEN($U723)-3),"")</f>
        <v>ELE1319</v>
      </c>
      <c r="W723" s="3" t="str">
        <f>IFERROR(RIGHT($U723,2),"")</f>
        <v>07</v>
      </c>
      <c r="X723" s="53" t="str">
        <f>IF(S723="Không đủ ĐKDT","Học lại",IF(S723="Đình chỉ thi","Học lại",IF(AND(MID(F723,2,2)&lt;"12",S723="Vắng"),"Thi lại",IF(S723="Vắng có phép", "Thi lại",IF(AND((MID(F723,2,2)&lt;"12"),P723&lt;4.5),"Thi lại",IF(AND((MID(F723,2,2)&lt;"19"),P723&lt;4),"Học lại",IF(AND((MID(F723,2,2)&gt;"18"),P723&lt;4),"Thi lại",IF(AND(MID(F723,2,2)&gt;"18",O723=0),"Thi lại",IF(AND((MID(F723,2,2)&lt;"12"),O723=0),"Thi lại",IF(AND((MID(F723,2,2)&lt;"19"),(MID(F723,2,2)&gt;"11"),O723=0),"Học lại","Đạt"))))))))))</f>
        <v>Đạt</v>
      </c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</row>
    <row r="724" spans="1:39" ht="17.25" customHeight="1">
      <c r="A724" s="1">
        <v>715</v>
      </c>
      <c r="B724" s="21">
        <f>IF(LEN(C724=0),SUBTOTAL(3,$C$10:C724),"")</f>
        <v>715</v>
      </c>
      <c r="C724" s="22" t="s">
        <v>699</v>
      </c>
      <c r="D724" s="23" t="s">
        <v>3553</v>
      </c>
      <c r="E724" s="24" t="s">
        <v>3410</v>
      </c>
      <c r="F724" s="22" t="s">
        <v>3991</v>
      </c>
      <c r="G724" s="25" t="s">
        <v>27</v>
      </c>
      <c r="H724" s="25">
        <v>6</v>
      </c>
      <c r="I724" s="25" t="s">
        <v>27</v>
      </c>
      <c r="J724" s="25">
        <v>7</v>
      </c>
      <c r="K724" s="32"/>
      <c r="L724" s="32"/>
      <c r="M724" s="32"/>
      <c r="N724" s="90"/>
      <c r="O724" s="51" t="s">
        <v>4017</v>
      </c>
      <c r="P724" s="27">
        <f>IF(O724="H","I",IF(OR(O724="DC",O724="C",O724="V"),0,ROUND(SUMPRODUCT(G724:O724,$G$9:$O$9)/100,1)))</f>
        <v>0</v>
      </c>
      <c r="Q724" s="28" t="str">
        <f>IF(AND($P724&gt;=9,$P724&lt;=10),"A+","")&amp;IF(AND($P724&gt;=8.5,$P724&lt;=8.9),"A","")&amp;IF(AND($P724&gt;=8,$P724&lt;=8.4),"B+","")&amp;IF(AND($P724&gt;=7,$P724&lt;=7.9),"B","")&amp;IF(AND($P724&gt;=6.5,$P724&lt;=6.9),"C+","")&amp;IF(AND($P724&gt;=5.5,$P724&lt;=6.4),"C","")&amp;IF(AND($P724&gt;=5,$P724&lt;=5.4),"D+","")&amp;IF(AND($P724&gt;=4,$P724&lt;=4.9),"D","")&amp;IF(AND($P724&lt;4),"F","")</f>
        <v>F</v>
      </c>
      <c r="R724" s="29" t="str">
        <f>IF($P724&lt;4,"Kém",IF(AND($P724&gt;=4,$P724&lt;=5.4),"Trung bình yếu",IF(AND($P724&gt;=5.5,$P724&lt;=6.9),"Trung bình",IF(AND($P724&gt;=7,$P724&lt;=8.4),"Khá",IF(AND($P724&gt;=8.5,$P724&lt;=10),"Giỏi","")))))</f>
        <v>Kém</v>
      </c>
      <c r="S724" s="30" t="str">
        <f>IF(OR($G724=0,$H724=0,$I724=0,$J724=0),"Không đủ ĐKDT",IF(AND(O724=0,P724&gt;=4),"Không đạt",IF(O724="V", "Vắng", IF(O724="DC", "Đình chỉ thi",IF(O724="H", "Vắng có phép","")))))</f>
        <v>Vắng</v>
      </c>
      <c r="T724" s="31" t="str">
        <f t="array" ref="T724">IFERROR(VLOOKUP($C724&amp;$U724,CHOOSE({1,2},Data!$A$2:$A$5146&amp;Data!$B$2:$B$5146,Data!$C$2:$C$5146),2,0),"")</f>
        <v>402-A2</v>
      </c>
      <c r="U724" s="72" t="s">
        <v>3280</v>
      </c>
      <c r="V724" s="3" t="str">
        <f>IFERROR(LEFT($U724,LEN($U724)-3),"")</f>
        <v>ELE1319</v>
      </c>
      <c r="W724" s="3" t="str">
        <f>IFERROR(RIGHT($U724,2),"")</f>
        <v>07</v>
      </c>
      <c r="X724" s="53" t="str">
        <f>IF(S724="Không đủ ĐKDT","Học lại",IF(S724="Đình chỉ thi","Học lại",IF(AND(MID(F724,2,2)&lt;"12",S724="Vắng"),"Thi lại",IF(S724="Vắng có phép", "Thi lại",IF(AND((MID(F724,2,2)&lt;"12"),P724&lt;4.5),"Thi lại",IF(AND((MID(F724,2,2)&lt;"19"),P724&lt;4),"Học lại",IF(AND((MID(F724,2,2)&gt;"18"),P724&lt;4),"Thi lại",IF(AND(MID(F724,2,2)&gt;"18",O724=0),"Thi lại",IF(AND((MID(F724,2,2)&lt;"12"),O724=0),"Thi lại",IF(AND((MID(F724,2,2)&lt;"19"),(MID(F724,2,2)&gt;"11"),O724=0),"Học lại","Đạt"))))))))))</f>
        <v>Học lại</v>
      </c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</row>
    <row r="725" spans="1:39" ht="17.25" customHeight="1">
      <c r="A725" s="1">
        <v>716</v>
      </c>
      <c r="B725" s="21">
        <f>IF(LEN(C725=0),SUBTOTAL(3,$C$10:C725),"")</f>
        <v>716</v>
      </c>
      <c r="C725" s="22" t="s">
        <v>2411</v>
      </c>
      <c r="D725" s="23" t="s">
        <v>3725</v>
      </c>
      <c r="E725" s="24" t="s">
        <v>3745</v>
      </c>
      <c r="F725" s="22" t="s">
        <v>3374</v>
      </c>
      <c r="G725" s="25" t="s">
        <v>27</v>
      </c>
      <c r="H725" s="25">
        <v>9</v>
      </c>
      <c r="I725" s="25" t="s">
        <v>27</v>
      </c>
      <c r="J725" s="25">
        <v>7</v>
      </c>
      <c r="K725" s="32"/>
      <c r="L725" s="32"/>
      <c r="M725" s="32"/>
      <c r="N725" s="90"/>
      <c r="O725" s="51">
        <v>10</v>
      </c>
      <c r="P725" s="27">
        <f>IF(O725="H","I",IF(OR(O725="DC",O725="C",O725="V"),0,ROUND(SUMPRODUCT(G725:O725,$G$9:$O$9)/100,1)))</f>
        <v>9.5</v>
      </c>
      <c r="Q725" s="28" t="str">
        <f>IF(AND($P725&gt;=9,$P725&lt;=10),"A+","")&amp;IF(AND($P725&gt;=8.5,$P725&lt;=8.9),"A","")&amp;IF(AND($P725&gt;=8,$P725&lt;=8.4),"B+","")&amp;IF(AND($P725&gt;=7,$P725&lt;=7.9),"B","")&amp;IF(AND($P725&gt;=6.5,$P725&lt;=6.9),"C+","")&amp;IF(AND($P725&gt;=5.5,$P725&lt;=6.4),"C","")&amp;IF(AND($P725&gt;=5,$P725&lt;=5.4),"D+","")&amp;IF(AND($P725&gt;=4,$P725&lt;=4.9),"D","")&amp;IF(AND($P725&lt;4),"F","")</f>
        <v>A+</v>
      </c>
      <c r="R725" s="29" t="str">
        <f>IF($P725&lt;4,"Kém",IF(AND($P725&gt;=4,$P725&lt;=5.4),"Trung bình yếu",IF(AND($P725&gt;=5.5,$P725&lt;=6.9),"Trung bình",IF(AND($P725&gt;=7,$P725&lt;=8.4),"Khá",IF(AND($P725&gt;=8.5,$P725&lt;=10),"Giỏi","")))))</f>
        <v>Giỏi</v>
      </c>
      <c r="S725" s="30" t="str">
        <f>IF(OR($G725=0,$H725=0,$I725=0,$J725=0),"Không đủ ĐKDT",IF(AND(O725=0,P725&gt;=4),"Không đạt",IF(O725="V", "Vắng", IF(O725="DC", "Đình chỉ thi",IF(O725="H", "Vắng có phép","")))))</f>
        <v/>
      </c>
      <c r="T725" s="31" t="str">
        <f t="array" ref="T725">IFERROR(VLOOKUP($C725&amp;$U725,CHOOSE({1,2},Data!$A$2:$A$5146&amp;Data!$B$2:$B$5146,Data!$C$2:$C$5146),2,0),"")</f>
        <v>402-A2</v>
      </c>
      <c r="U725" s="72" t="s">
        <v>3280</v>
      </c>
      <c r="V725" s="3" t="str">
        <f>IFERROR(LEFT($U725,LEN($U725)-3),"")</f>
        <v>ELE1319</v>
      </c>
      <c r="W725" s="3" t="str">
        <f>IFERROR(RIGHT($U725,2),"")</f>
        <v>07</v>
      </c>
      <c r="X725" s="53" t="str">
        <f>IF(S725="Không đủ ĐKDT","Học lại",IF(S725="Đình chỉ thi","Học lại",IF(AND(MID(F725,2,2)&lt;"12",S725="Vắng"),"Thi lại",IF(S725="Vắng có phép", "Thi lại",IF(AND((MID(F725,2,2)&lt;"12"),P725&lt;4.5),"Thi lại",IF(AND((MID(F725,2,2)&lt;"19"),P725&lt;4),"Học lại",IF(AND((MID(F725,2,2)&gt;"18"),P725&lt;4),"Thi lại",IF(AND(MID(F725,2,2)&gt;"18",O725=0),"Thi lại",IF(AND((MID(F725,2,2)&lt;"12"),O725=0),"Thi lại",IF(AND((MID(F725,2,2)&lt;"19"),(MID(F725,2,2)&gt;"11"),O725=0),"Học lại","Đạt"))))))))))</f>
        <v>Đạt</v>
      </c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</row>
    <row r="726" spans="1:39" ht="17.25" customHeight="1">
      <c r="A726" s="1">
        <v>717</v>
      </c>
      <c r="B726" s="21">
        <f>IF(LEN(C726=0),SUBTOTAL(3,$C$10:C726),"")</f>
        <v>717</v>
      </c>
      <c r="C726" s="22" t="s">
        <v>2950</v>
      </c>
      <c r="D726" s="23" t="s">
        <v>3415</v>
      </c>
      <c r="E726" s="24" t="s">
        <v>3514</v>
      </c>
      <c r="F726" s="22" t="s">
        <v>3381</v>
      </c>
      <c r="G726" s="25" t="s">
        <v>27</v>
      </c>
      <c r="H726" s="25">
        <v>8</v>
      </c>
      <c r="I726" s="25" t="s">
        <v>27</v>
      </c>
      <c r="J726" s="25">
        <v>7.5</v>
      </c>
      <c r="K726" s="32"/>
      <c r="L726" s="32"/>
      <c r="M726" s="32"/>
      <c r="N726" s="90"/>
      <c r="O726" s="51">
        <v>4.5</v>
      </c>
      <c r="P726" s="27">
        <f>IF(O726="H","I",IF(OR(O726="DC",O726="C",O726="V"),0,ROUND(SUMPRODUCT(G726:O726,$G$9:$O$9)/100,1)))</f>
        <v>5.5</v>
      </c>
      <c r="Q726" s="28" t="str">
        <f>IF(AND($P726&gt;=9,$P726&lt;=10),"A+","")&amp;IF(AND($P726&gt;=8.5,$P726&lt;=8.9),"A","")&amp;IF(AND($P726&gt;=8,$P726&lt;=8.4),"B+","")&amp;IF(AND($P726&gt;=7,$P726&lt;=7.9),"B","")&amp;IF(AND($P726&gt;=6.5,$P726&lt;=6.9),"C+","")&amp;IF(AND($P726&gt;=5.5,$P726&lt;=6.4),"C","")&amp;IF(AND($P726&gt;=5,$P726&lt;=5.4),"D+","")&amp;IF(AND($P726&gt;=4,$P726&lt;=4.9),"D","")&amp;IF(AND($P726&lt;4),"F","")</f>
        <v>C</v>
      </c>
      <c r="R726" s="29" t="str">
        <f>IF($P726&lt;4,"Kém",IF(AND($P726&gt;=4,$P726&lt;=5.4),"Trung bình yếu",IF(AND($P726&gt;=5.5,$P726&lt;=6.9),"Trung bình",IF(AND($P726&gt;=7,$P726&lt;=8.4),"Khá",IF(AND($P726&gt;=8.5,$P726&lt;=10),"Giỏi","")))))</f>
        <v>Trung bình</v>
      </c>
      <c r="S726" s="30" t="str">
        <f>IF(OR($G726=0,$H726=0,$I726=0,$J726=0),"Không đủ ĐKDT",IF(AND(O726=0,P726&gt;=4),"Không đạt",IF(O726="V", "Vắng", IF(O726="DC", "Đình chỉ thi",IF(O726="H", "Vắng có phép","")))))</f>
        <v/>
      </c>
      <c r="T726" s="31" t="str">
        <f t="array" ref="T726">IFERROR(VLOOKUP($C726&amp;$U726,CHOOSE({1,2},Data!$A$2:$A$5146&amp;Data!$B$2:$B$5146,Data!$C$2:$C$5146),2,0),"")</f>
        <v>402-A2</v>
      </c>
      <c r="U726" s="72" t="s">
        <v>3280</v>
      </c>
      <c r="V726" s="3" t="str">
        <f>IFERROR(LEFT($U726,LEN($U726)-3),"")</f>
        <v>ELE1319</v>
      </c>
      <c r="W726" s="3" t="str">
        <f>IFERROR(RIGHT($U726,2),"")</f>
        <v>07</v>
      </c>
      <c r="X726" s="53" t="str">
        <f>IF(S726="Không đủ ĐKDT","Học lại",IF(S726="Đình chỉ thi","Học lại",IF(AND(MID(F726,2,2)&lt;"12",S726="Vắng"),"Thi lại",IF(S726="Vắng có phép", "Thi lại",IF(AND((MID(F726,2,2)&lt;"12"),P726&lt;4.5),"Thi lại",IF(AND((MID(F726,2,2)&lt;"19"),P726&lt;4),"Học lại",IF(AND((MID(F726,2,2)&gt;"18"),P726&lt;4),"Thi lại",IF(AND(MID(F726,2,2)&gt;"18",O726=0),"Thi lại",IF(AND((MID(F726,2,2)&lt;"12"),O726=0),"Thi lại",IF(AND((MID(F726,2,2)&lt;"19"),(MID(F726,2,2)&gt;"11"),O726=0),"Học lại","Đạt"))))))))))</f>
        <v>Đạt</v>
      </c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</row>
    <row r="727" spans="1:39" ht="17.25" customHeight="1">
      <c r="A727" s="1">
        <v>718</v>
      </c>
      <c r="B727" s="21">
        <f>IF(LEN(C727=0),SUBTOTAL(3,$C$10:C727),"")</f>
        <v>718</v>
      </c>
      <c r="C727" s="22" t="s">
        <v>1824</v>
      </c>
      <c r="D727" s="23" t="s">
        <v>3441</v>
      </c>
      <c r="E727" s="24" t="s">
        <v>3514</v>
      </c>
      <c r="F727" s="22" t="s">
        <v>3374</v>
      </c>
      <c r="G727" s="25" t="s">
        <v>27</v>
      </c>
      <c r="H727" s="25">
        <v>9</v>
      </c>
      <c r="I727" s="25" t="s">
        <v>27</v>
      </c>
      <c r="J727" s="25">
        <v>7.5</v>
      </c>
      <c r="K727" s="32"/>
      <c r="L727" s="32"/>
      <c r="M727" s="32"/>
      <c r="N727" s="90"/>
      <c r="O727" s="51">
        <v>8</v>
      </c>
      <c r="P727" s="27">
        <f>IF(O727="H","I",IF(OR(O727="DC",O727="C",O727="V"),0,ROUND(SUMPRODUCT(G727:O727,$G$9:$O$9)/100,1)))</f>
        <v>8.1999999999999993</v>
      </c>
      <c r="Q727" s="28" t="str">
        <f>IF(AND($P727&gt;=9,$P727&lt;=10),"A+","")&amp;IF(AND($P727&gt;=8.5,$P727&lt;=8.9),"A","")&amp;IF(AND($P727&gt;=8,$P727&lt;=8.4),"B+","")&amp;IF(AND($P727&gt;=7,$P727&lt;=7.9),"B","")&amp;IF(AND($P727&gt;=6.5,$P727&lt;=6.9),"C+","")&amp;IF(AND($P727&gt;=5.5,$P727&lt;=6.4),"C","")&amp;IF(AND($P727&gt;=5,$P727&lt;=5.4),"D+","")&amp;IF(AND($P727&gt;=4,$P727&lt;=4.9),"D","")&amp;IF(AND($P727&lt;4),"F","")</f>
        <v>B+</v>
      </c>
      <c r="R727" s="29" t="str">
        <f>IF($P727&lt;4,"Kém",IF(AND($P727&gt;=4,$P727&lt;=5.4),"Trung bình yếu",IF(AND($P727&gt;=5.5,$P727&lt;=6.9),"Trung bình",IF(AND($P727&gt;=7,$P727&lt;=8.4),"Khá",IF(AND($P727&gt;=8.5,$P727&lt;=10),"Giỏi","")))))</f>
        <v>Khá</v>
      </c>
      <c r="S727" s="30" t="str">
        <f>IF(OR($G727=0,$H727=0,$I727=0,$J727=0),"Không đủ ĐKDT",IF(AND(O727=0,P727&gt;=4),"Không đạt",IF(O727="V", "Vắng", IF(O727="DC", "Đình chỉ thi",IF(O727="H", "Vắng có phép","")))))</f>
        <v/>
      </c>
      <c r="T727" s="31" t="str">
        <f t="array" ref="T727">IFERROR(VLOOKUP($C727&amp;$U727,CHOOSE({1,2},Data!$A$2:$A$5146&amp;Data!$B$2:$B$5146,Data!$C$2:$C$5146),2,0),"")</f>
        <v>402-A2</v>
      </c>
      <c r="U727" s="72" t="s">
        <v>3280</v>
      </c>
      <c r="V727" s="3" t="str">
        <f>IFERROR(LEFT($U727,LEN($U727)-3),"")</f>
        <v>ELE1319</v>
      </c>
      <c r="W727" s="3" t="str">
        <f>IFERROR(RIGHT($U727,2),"")</f>
        <v>07</v>
      </c>
      <c r="X727" s="53" t="str">
        <f>IF(S727="Không đủ ĐKDT","Học lại",IF(S727="Đình chỉ thi","Học lại",IF(AND(MID(F727,2,2)&lt;"12",S727="Vắng"),"Thi lại",IF(S727="Vắng có phép", "Thi lại",IF(AND((MID(F727,2,2)&lt;"12"),P727&lt;4.5),"Thi lại",IF(AND((MID(F727,2,2)&lt;"19"),P727&lt;4),"Học lại",IF(AND((MID(F727,2,2)&gt;"18"),P727&lt;4),"Thi lại",IF(AND(MID(F727,2,2)&gt;"18",O727=0),"Thi lại",IF(AND((MID(F727,2,2)&lt;"12"),O727=0),"Thi lại",IF(AND((MID(F727,2,2)&lt;"19"),(MID(F727,2,2)&gt;"11"),O727=0),"Học lại","Đạt"))))))))))</f>
        <v>Đạt</v>
      </c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</row>
    <row r="728" spans="1:39" ht="17.25" customHeight="1">
      <c r="A728" s="1">
        <v>719</v>
      </c>
      <c r="B728" s="21">
        <f>IF(LEN(C728=0),SUBTOTAL(3,$C$10:C728),"")</f>
        <v>719</v>
      </c>
      <c r="C728" s="22" t="s">
        <v>2412</v>
      </c>
      <c r="D728" s="23" t="s">
        <v>3992</v>
      </c>
      <c r="E728" s="24" t="s">
        <v>3993</v>
      </c>
      <c r="F728" s="22" t="s">
        <v>3372</v>
      </c>
      <c r="G728" s="25" t="s">
        <v>27</v>
      </c>
      <c r="H728" s="25">
        <v>9</v>
      </c>
      <c r="I728" s="25" t="s">
        <v>27</v>
      </c>
      <c r="J728" s="25">
        <v>7.5</v>
      </c>
      <c r="K728" s="32"/>
      <c r="L728" s="32"/>
      <c r="M728" s="32"/>
      <c r="N728" s="90"/>
      <c r="O728" s="51">
        <v>8</v>
      </c>
      <c r="P728" s="27">
        <f>IF(O728="H","I",IF(OR(O728="DC",O728="C",O728="V"),0,ROUND(SUMPRODUCT(G728:O728,$G$9:$O$9)/100,1)))</f>
        <v>8.1999999999999993</v>
      </c>
      <c r="Q728" s="28" t="str">
        <f>IF(AND($P728&gt;=9,$P728&lt;=10),"A+","")&amp;IF(AND($P728&gt;=8.5,$P728&lt;=8.9),"A","")&amp;IF(AND($P728&gt;=8,$P728&lt;=8.4),"B+","")&amp;IF(AND($P728&gt;=7,$P728&lt;=7.9),"B","")&amp;IF(AND($P728&gt;=6.5,$P728&lt;=6.9),"C+","")&amp;IF(AND($P728&gt;=5.5,$P728&lt;=6.4),"C","")&amp;IF(AND($P728&gt;=5,$P728&lt;=5.4),"D+","")&amp;IF(AND($P728&gt;=4,$P728&lt;=4.9),"D","")&amp;IF(AND($P728&lt;4),"F","")</f>
        <v>B+</v>
      </c>
      <c r="R728" s="29" t="str">
        <f>IF($P728&lt;4,"Kém",IF(AND($P728&gt;=4,$P728&lt;=5.4),"Trung bình yếu",IF(AND($P728&gt;=5.5,$P728&lt;=6.9),"Trung bình",IF(AND($P728&gt;=7,$P728&lt;=8.4),"Khá",IF(AND($P728&gt;=8.5,$P728&lt;=10),"Giỏi","")))))</f>
        <v>Khá</v>
      </c>
      <c r="S728" s="30" t="str">
        <f>IF(OR($G728=0,$H728=0,$I728=0,$J728=0),"Không đủ ĐKDT",IF(AND(O728=0,P728&gt;=4),"Không đạt",IF(O728="V", "Vắng", IF(O728="DC", "Đình chỉ thi",IF(O728="H", "Vắng có phép","")))))</f>
        <v/>
      </c>
      <c r="T728" s="31" t="str">
        <f t="array" ref="T728">IFERROR(VLOOKUP($C728&amp;$U728,CHOOSE({1,2},Data!$A$2:$A$5146&amp;Data!$B$2:$B$5146,Data!$C$2:$C$5146),2,0),"")</f>
        <v>402-A2</v>
      </c>
      <c r="U728" s="72" t="s">
        <v>3280</v>
      </c>
      <c r="V728" s="3" t="str">
        <f>IFERROR(LEFT($U728,LEN($U728)-3),"")</f>
        <v>ELE1319</v>
      </c>
      <c r="W728" s="3" t="str">
        <f>IFERROR(RIGHT($U728,2),"")</f>
        <v>07</v>
      </c>
      <c r="X728" s="53" t="str">
        <f>IF(S728="Không đủ ĐKDT","Học lại",IF(S728="Đình chỉ thi","Học lại",IF(AND(MID(F728,2,2)&lt;"12",S728="Vắng"),"Thi lại",IF(S728="Vắng có phép", "Thi lại",IF(AND((MID(F728,2,2)&lt;"12"),P728&lt;4.5),"Thi lại",IF(AND((MID(F728,2,2)&lt;"19"),P728&lt;4),"Học lại",IF(AND((MID(F728,2,2)&gt;"18"),P728&lt;4),"Thi lại",IF(AND(MID(F728,2,2)&gt;"18",O728=0),"Thi lại",IF(AND((MID(F728,2,2)&lt;"12"),O728=0),"Thi lại",IF(AND((MID(F728,2,2)&lt;"19"),(MID(F728,2,2)&gt;"11"),O728=0),"Học lại","Đạt"))))))))))</f>
        <v>Đạt</v>
      </c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</row>
    <row r="729" spans="1:39" ht="17.25" customHeight="1">
      <c r="A729" s="1">
        <v>720</v>
      </c>
      <c r="B729" s="21">
        <f>IF(LEN(C729=0),SUBTOTAL(3,$C$10:C729),"")</f>
        <v>720</v>
      </c>
      <c r="C729" s="22" t="s">
        <v>3066</v>
      </c>
      <c r="D729" s="23" t="s">
        <v>3468</v>
      </c>
      <c r="E729" s="24" t="s">
        <v>3994</v>
      </c>
      <c r="F729" s="22" t="s">
        <v>3381</v>
      </c>
      <c r="G729" s="25" t="s">
        <v>27</v>
      </c>
      <c r="H729" s="25">
        <v>0</v>
      </c>
      <c r="I729" s="25" t="s">
        <v>27</v>
      </c>
      <c r="J729" s="25">
        <v>0</v>
      </c>
      <c r="K729" s="32"/>
      <c r="L729" s="32"/>
      <c r="M729" s="32"/>
      <c r="N729" s="90"/>
      <c r="O729" s="51" t="s">
        <v>4016</v>
      </c>
      <c r="P729" s="27">
        <f>IF(O729="H","I",IF(OR(O729="DC",O729="C",O729="V"),0,ROUND(SUMPRODUCT(G729:O729,$G$9:$O$9)/100,1)))</f>
        <v>0</v>
      </c>
      <c r="Q729" s="28" t="str">
        <f>IF(AND($P729&gt;=9,$P729&lt;=10),"A+","")&amp;IF(AND($P729&gt;=8.5,$P729&lt;=8.9),"A","")&amp;IF(AND($P729&gt;=8,$P729&lt;=8.4),"B+","")&amp;IF(AND($P729&gt;=7,$P729&lt;=7.9),"B","")&amp;IF(AND($P729&gt;=6.5,$P729&lt;=6.9),"C+","")&amp;IF(AND($P729&gt;=5.5,$P729&lt;=6.4),"C","")&amp;IF(AND($P729&gt;=5,$P729&lt;=5.4),"D+","")&amp;IF(AND($P729&gt;=4,$P729&lt;=4.9),"D","")&amp;IF(AND($P729&lt;4),"F","")</f>
        <v>F</v>
      </c>
      <c r="R729" s="29" t="str">
        <f>IF($P729&lt;4,"Kém",IF(AND($P729&gt;=4,$P729&lt;=5.4),"Trung bình yếu",IF(AND($P729&gt;=5.5,$P729&lt;=6.9),"Trung bình",IF(AND($P729&gt;=7,$P729&lt;=8.4),"Khá",IF(AND($P729&gt;=8.5,$P729&lt;=10),"Giỏi","")))))</f>
        <v>Kém</v>
      </c>
      <c r="S729" s="30" t="str">
        <f>IF(OR($G729=0,$H729=0,$I729=0,$J729=0),"Không đủ ĐKDT",IF(AND(O729=0,P729&gt;=4),"Không đạt",IF(O729="V", "Vắng", IF(O729="DC", "Đình chỉ thi",IF(O729="H", "Vắng có phép","")))))</f>
        <v>Không đủ ĐKDT</v>
      </c>
      <c r="T729" s="31" t="str">
        <f t="array" ref="T729">IFERROR(VLOOKUP($C729&amp;$U729,CHOOSE({1,2},Data!$A$2:$A$5146&amp;Data!$B$2:$B$5146,Data!$C$2:$C$5146),2,0),"")</f>
        <v>405-A2</v>
      </c>
      <c r="U729" s="72" t="s">
        <v>3280</v>
      </c>
      <c r="V729" s="3" t="str">
        <f>IFERROR(LEFT($U729,LEN($U729)-3),"")</f>
        <v>ELE1319</v>
      </c>
      <c r="W729" s="3" t="str">
        <f>IFERROR(RIGHT($U729,2),"")</f>
        <v>07</v>
      </c>
      <c r="X729" s="53" t="str">
        <f>IF(S729="Không đủ ĐKDT","Học lại",IF(S729="Đình chỉ thi","Học lại",IF(AND(MID(F729,2,2)&lt;"12",S729="Vắng"),"Thi lại",IF(S729="Vắng có phép", "Thi lại",IF(AND((MID(F729,2,2)&lt;"12"),P729&lt;4.5),"Thi lại",IF(AND((MID(F729,2,2)&lt;"19"),P729&lt;4),"Học lại",IF(AND((MID(F729,2,2)&gt;"18"),P729&lt;4),"Thi lại",IF(AND(MID(F729,2,2)&gt;"18",O729=0),"Thi lại",IF(AND((MID(F729,2,2)&lt;"12"),O729=0),"Thi lại",IF(AND((MID(F729,2,2)&lt;"19"),(MID(F729,2,2)&gt;"11"),O729=0),"Học lại","Đạt"))))))))))</f>
        <v>Học lại</v>
      </c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</row>
    <row r="730" spans="1:39" ht="17.25" customHeight="1">
      <c r="A730" s="1">
        <v>721</v>
      </c>
      <c r="B730" s="21">
        <f>IF(LEN(C730=0),SUBTOTAL(3,$C$10:C730),"")</f>
        <v>721</v>
      </c>
      <c r="C730" s="22" t="s">
        <v>2695</v>
      </c>
      <c r="D730" s="23" t="s">
        <v>3510</v>
      </c>
      <c r="E730" s="24" t="s">
        <v>3420</v>
      </c>
      <c r="F730" s="22" t="s">
        <v>3425</v>
      </c>
      <c r="G730" s="25" t="s">
        <v>27</v>
      </c>
      <c r="H730" s="25">
        <v>8.5</v>
      </c>
      <c r="I730" s="25" t="s">
        <v>27</v>
      </c>
      <c r="J730" s="25">
        <v>7</v>
      </c>
      <c r="K730" s="32"/>
      <c r="L730" s="32"/>
      <c r="M730" s="32"/>
      <c r="N730" s="90"/>
      <c r="O730" s="51">
        <v>8</v>
      </c>
      <c r="P730" s="27">
        <f>IF(O730="H","I",IF(OR(O730="DC",O730="C",O730="V"),0,ROUND(SUMPRODUCT(G730:O730,$G$9:$O$9)/100,1)))</f>
        <v>8</v>
      </c>
      <c r="Q730" s="28" t="str">
        <f>IF(AND($P730&gt;=9,$P730&lt;=10),"A+","")&amp;IF(AND($P730&gt;=8.5,$P730&lt;=8.9),"A","")&amp;IF(AND($P730&gt;=8,$P730&lt;=8.4),"B+","")&amp;IF(AND($P730&gt;=7,$P730&lt;=7.9),"B","")&amp;IF(AND($P730&gt;=6.5,$P730&lt;=6.9),"C+","")&amp;IF(AND($P730&gt;=5.5,$P730&lt;=6.4),"C","")&amp;IF(AND($P730&gt;=5,$P730&lt;=5.4),"D+","")&amp;IF(AND($P730&gt;=4,$P730&lt;=4.9),"D","")&amp;IF(AND($P730&lt;4),"F","")</f>
        <v>B+</v>
      </c>
      <c r="R730" s="29" t="str">
        <f>IF($P730&lt;4,"Kém",IF(AND($P730&gt;=4,$P730&lt;=5.4),"Trung bình yếu",IF(AND($P730&gt;=5.5,$P730&lt;=6.9),"Trung bình",IF(AND($P730&gt;=7,$P730&lt;=8.4),"Khá",IF(AND($P730&gt;=8.5,$P730&lt;=10),"Giỏi","")))))</f>
        <v>Khá</v>
      </c>
      <c r="S730" s="30" t="str">
        <f>IF(OR($G730=0,$H730=0,$I730=0,$J730=0),"Không đủ ĐKDT",IF(AND(O730=0,P730&gt;=4),"Không đạt",IF(O730="V", "Vắng", IF(O730="DC", "Đình chỉ thi",IF(O730="H", "Vắng có phép","")))))</f>
        <v/>
      </c>
      <c r="T730" s="31" t="str">
        <f t="array" ref="T730">IFERROR(VLOOKUP($C730&amp;$U730,CHOOSE({1,2},Data!$A$2:$A$5146&amp;Data!$B$2:$B$5146,Data!$C$2:$C$5146),2,0),"")</f>
        <v>405-A2</v>
      </c>
      <c r="U730" s="72" t="s">
        <v>3280</v>
      </c>
      <c r="V730" s="3" t="str">
        <f>IFERROR(LEFT($U730,LEN($U730)-3),"")</f>
        <v>ELE1319</v>
      </c>
      <c r="W730" s="3" t="str">
        <f>IFERROR(RIGHT($U730,2),"")</f>
        <v>07</v>
      </c>
      <c r="X730" s="53" t="str">
        <f>IF(S730="Không đủ ĐKDT","Học lại",IF(S730="Đình chỉ thi","Học lại",IF(AND(MID(F730,2,2)&lt;"12",S730="Vắng"),"Thi lại",IF(S730="Vắng có phép", "Thi lại",IF(AND((MID(F730,2,2)&lt;"12"),P730&lt;4.5),"Thi lại",IF(AND((MID(F730,2,2)&lt;"19"),P730&lt;4),"Học lại",IF(AND((MID(F730,2,2)&gt;"18"),P730&lt;4),"Thi lại",IF(AND(MID(F730,2,2)&gt;"18",O730=0),"Thi lại",IF(AND((MID(F730,2,2)&lt;"12"),O730=0),"Thi lại",IF(AND((MID(F730,2,2)&lt;"19"),(MID(F730,2,2)&gt;"11"),O730=0),"Học lại","Đạt"))))))))))</f>
        <v>Đạt</v>
      </c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</row>
    <row r="731" spans="1:39" ht="17.25" customHeight="1">
      <c r="A731" s="1">
        <v>722</v>
      </c>
      <c r="B731" s="21">
        <f>IF(LEN(C731=0),SUBTOTAL(3,$C$10:C731),"")</f>
        <v>722</v>
      </c>
      <c r="C731" s="22" t="s">
        <v>3142</v>
      </c>
      <c r="D731" s="23" t="s">
        <v>3430</v>
      </c>
      <c r="E731" s="24" t="s">
        <v>3427</v>
      </c>
      <c r="F731" s="22" t="s">
        <v>3368</v>
      </c>
      <c r="G731" s="25" t="s">
        <v>27</v>
      </c>
      <c r="H731" s="25">
        <v>9</v>
      </c>
      <c r="I731" s="25" t="s">
        <v>27</v>
      </c>
      <c r="J731" s="25">
        <v>8</v>
      </c>
      <c r="K731" s="32"/>
      <c r="L731" s="32"/>
      <c r="M731" s="32"/>
      <c r="N731" s="90"/>
      <c r="O731" s="51">
        <v>3</v>
      </c>
      <c r="P731" s="27">
        <f>IF(O731="H","I",IF(OR(O731="DC",O731="C",O731="V"),0,ROUND(SUMPRODUCT(G731:O731,$G$9:$O$9)/100,1)))</f>
        <v>4.7</v>
      </c>
      <c r="Q731" s="28" t="str">
        <f>IF(AND($P731&gt;=9,$P731&lt;=10),"A+","")&amp;IF(AND($P731&gt;=8.5,$P731&lt;=8.9),"A","")&amp;IF(AND($P731&gt;=8,$P731&lt;=8.4),"B+","")&amp;IF(AND($P731&gt;=7,$P731&lt;=7.9),"B","")&amp;IF(AND($P731&gt;=6.5,$P731&lt;=6.9),"C+","")&amp;IF(AND($P731&gt;=5.5,$P731&lt;=6.4),"C","")&amp;IF(AND($P731&gt;=5,$P731&lt;=5.4),"D+","")&amp;IF(AND($P731&gt;=4,$P731&lt;=4.9),"D","")&amp;IF(AND($P731&lt;4),"F","")</f>
        <v>D</v>
      </c>
      <c r="R731" s="29" t="str">
        <f>IF($P731&lt;4,"Kém",IF(AND($P731&gt;=4,$P731&lt;=5.4),"Trung bình yếu",IF(AND($P731&gt;=5.5,$P731&lt;=6.9),"Trung bình",IF(AND($P731&gt;=7,$P731&lt;=8.4),"Khá",IF(AND($P731&gt;=8.5,$P731&lt;=10),"Giỏi","")))))</f>
        <v>Trung bình yếu</v>
      </c>
      <c r="S731" s="30" t="str">
        <f>IF(OR($G731=0,$H731=0,$I731=0,$J731=0),"Không đủ ĐKDT",IF(AND(O731=0,P731&gt;=4),"Không đạt",IF(O731="V", "Vắng", IF(O731="DC", "Đình chỉ thi",IF(O731="H", "Vắng có phép","")))))</f>
        <v/>
      </c>
      <c r="T731" s="31" t="str">
        <f t="array" ref="T731">IFERROR(VLOOKUP($C731&amp;$U731,CHOOSE({1,2},Data!$A$2:$A$5146&amp;Data!$B$2:$B$5146,Data!$C$2:$C$5146),2,0),"")</f>
        <v>405-A2</v>
      </c>
      <c r="U731" s="72" t="s">
        <v>3280</v>
      </c>
      <c r="V731" s="3" t="str">
        <f>IFERROR(LEFT($U731,LEN($U731)-3),"")</f>
        <v>ELE1319</v>
      </c>
      <c r="W731" s="3" t="str">
        <f>IFERROR(RIGHT($U731,2),"")</f>
        <v>07</v>
      </c>
      <c r="X731" s="53" t="str">
        <f>IF(S731="Không đủ ĐKDT","Học lại",IF(S731="Đình chỉ thi","Học lại",IF(AND(MID(F731,2,2)&lt;"12",S731="Vắng"),"Thi lại",IF(S731="Vắng có phép", "Thi lại",IF(AND((MID(F731,2,2)&lt;"12"),P731&lt;4.5),"Thi lại",IF(AND((MID(F731,2,2)&lt;"19"),P731&lt;4),"Học lại",IF(AND((MID(F731,2,2)&gt;"18"),P731&lt;4),"Thi lại",IF(AND(MID(F731,2,2)&gt;"18",O731=0),"Thi lại",IF(AND((MID(F731,2,2)&lt;"12"),O731=0),"Thi lại",IF(AND((MID(F731,2,2)&lt;"19"),(MID(F731,2,2)&gt;"11"),O731=0),"Học lại","Đạt"))))))))))</f>
        <v>Đạt</v>
      </c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</row>
    <row r="732" spans="1:39" ht="17.25" customHeight="1">
      <c r="A732" s="1">
        <v>723</v>
      </c>
      <c r="B732" s="21">
        <f>IF(LEN(C732=0),SUBTOTAL(3,$C$10:C732),"")</f>
        <v>723</v>
      </c>
      <c r="C732" s="22" t="s">
        <v>2414</v>
      </c>
      <c r="D732" s="23" t="s">
        <v>3995</v>
      </c>
      <c r="E732" s="24" t="s">
        <v>3427</v>
      </c>
      <c r="F732" s="22" t="s">
        <v>3368</v>
      </c>
      <c r="G732" s="25" t="s">
        <v>27</v>
      </c>
      <c r="H732" s="25">
        <v>7</v>
      </c>
      <c r="I732" s="25" t="s">
        <v>27</v>
      </c>
      <c r="J732" s="25">
        <v>6</v>
      </c>
      <c r="K732" s="32"/>
      <c r="L732" s="32"/>
      <c r="M732" s="32"/>
      <c r="N732" s="90"/>
      <c r="O732" s="51">
        <v>3</v>
      </c>
      <c r="P732" s="27">
        <f>IF(O732="H","I",IF(OR(O732="DC",O732="C",O732="V"),0,ROUND(SUMPRODUCT(G732:O732,$G$9:$O$9)/100,1)))</f>
        <v>4.0999999999999996</v>
      </c>
      <c r="Q732" s="28" t="str">
        <f>IF(AND($P732&gt;=9,$P732&lt;=10),"A+","")&amp;IF(AND($P732&gt;=8.5,$P732&lt;=8.9),"A","")&amp;IF(AND($P732&gt;=8,$P732&lt;=8.4),"B+","")&amp;IF(AND($P732&gt;=7,$P732&lt;=7.9),"B","")&amp;IF(AND($P732&gt;=6.5,$P732&lt;=6.9),"C+","")&amp;IF(AND($P732&gt;=5.5,$P732&lt;=6.4),"C","")&amp;IF(AND($P732&gt;=5,$P732&lt;=5.4),"D+","")&amp;IF(AND($P732&gt;=4,$P732&lt;=4.9),"D","")&amp;IF(AND($P732&lt;4),"F","")</f>
        <v>D</v>
      </c>
      <c r="R732" s="29" t="str">
        <f>IF($P732&lt;4,"Kém",IF(AND($P732&gt;=4,$P732&lt;=5.4),"Trung bình yếu",IF(AND($P732&gt;=5.5,$P732&lt;=6.9),"Trung bình",IF(AND($P732&gt;=7,$P732&lt;=8.4),"Khá",IF(AND($P732&gt;=8.5,$P732&lt;=10),"Giỏi","")))))</f>
        <v>Trung bình yếu</v>
      </c>
      <c r="S732" s="30" t="str">
        <f>IF(OR($G732=0,$H732=0,$I732=0,$J732=0),"Không đủ ĐKDT",IF(AND(O732=0,P732&gt;=4),"Không đạt",IF(O732="V", "Vắng", IF(O732="DC", "Đình chỉ thi",IF(O732="H", "Vắng có phép","")))))</f>
        <v/>
      </c>
      <c r="T732" s="31" t="str">
        <f t="array" ref="T732">IFERROR(VLOOKUP($C732&amp;$U732,CHOOSE({1,2},Data!$A$2:$A$5146&amp;Data!$B$2:$B$5146,Data!$C$2:$C$5146),2,0),"")</f>
        <v>405-A2</v>
      </c>
      <c r="U732" s="72" t="s">
        <v>3280</v>
      </c>
      <c r="V732" s="3" t="str">
        <f>IFERROR(LEFT($U732,LEN($U732)-3),"")</f>
        <v>ELE1319</v>
      </c>
      <c r="W732" s="3" t="str">
        <f>IFERROR(RIGHT($U732,2),"")</f>
        <v>07</v>
      </c>
      <c r="X732" s="53" t="str">
        <f>IF(S732="Không đủ ĐKDT","Học lại",IF(S732="Đình chỉ thi","Học lại",IF(AND(MID(F732,2,2)&lt;"12",S732="Vắng"),"Thi lại",IF(S732="Vắng có phép", "Thi lại",IF(AND((MID(F732,2,2)&lt;"12"),P732&lt;4.5),"Thi lại",IF(AND((MID(F732,2,2)&lt;"19"),P732&lt;4),"Học lại",IF(AND((MID(F732,2,2)&gt;"18"),P732&lt;4),"Thi lại",IF(AND(MID(F732,2,2)&gt;"18",O732=0),"Thi lại",IF(AND((MID(F732,2,2)&lt;"12"),O732=0),"Thi lại",IF(AND((MID(F732,2,2)&lt;"19"),(MID(F732,2,2)&gt;"11"),O732=0),"Học lại","Đạt"))))))))))</f>
        <v>Đạt</v>
      </c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</row>
    <row r="733" spans="1:39" ht="17.25" customHeight="1">
      <c r="A733" s="1">
        <v>724</v>
      </c>
      <c r="B733" s="21">
        <f>IF(LEN(C733=0),SUBTOTAL(3,$C$10:C733),"")</f>
        <v>724</v>
      </c>
      <c r="C733" s="22" t="s">
        <v>2417</v>
      </c>
      <c r="D733" s="23" t="s">
        <v>3996</v>
      </c>
      <c r="E733" s="24" t="s">
        <v>3997</v>
      </c>
      <c r="F733" s="22" t="s">
        <v>3368</v>
      </c>
      <c r="G733" s="25" t="s">
        <v>27</v>
      </c>
      <c r="H733" s="25">
        <v>9</v>
      </c>
      <c r="I733" s="25" t="s">
        <v>27</v>
      </c>
      <c r="J733" s="25">
        <v>7.5</v>
      </c>
      <c r="K733" s="32"/>
      <c r="L733" s="32"/>
      <c r="M733" s="32"/>
      <c r="N733" s="90"/>
      <c r="O733" s="51">
        <v>5</v>
      </c>
      <c r="P733" s="27">
        <f>IF(O733="H","I",IF(OR(O733="DC",O733="C",O733="V"),0,ROUND(SUMPRODUCT(G733:O733,$G$9:$O$9)/100,1)))</f>
        <v>6.1</v>
      </c>
      <c r="Q733" s="28" t="str">
        <f>IF(AND($P733&gt;=9,$P733&lt;=10),"A+","")&amp;IF(AND($P733&gt;=8.5,$P733&lt;=8.9),"A","")&amp;IF(AND($P733&gt;=8,$P733&lt;=8.4),"B+","")&amp;IF(AND($P733&gt;=7,$P733&lt;=7.9),"B","")&amp;IF(AND($P733&gt;=6.5,$P733&lt;=6.9),"C+","")&amp;IF(AND($P733&gt;=5.5,$P733&lt;=6.4),"C","")&amp;IF(AND($P733&gt;=5,$P733&lt;=5.4),"D+","")&amp;IF(AND($P733&gt;=4,$P733&lt;=4.9),"D","")&amp;IF(AND($P733&lt;4),"F","")</f>
        <v>C</v>
      </c>
      <c r="R733" s="29" t="str">
        <f>IF($P733&lt;4,"Kém",IF(AND($P733&gt;=4,$P733&lt;=5.4),"Trung bình yếu",IF(AND($P733&gt;=5.5,$P733&lt;=6.9),"Trung bình",IF(AND($P733&gt;=7,$P733&lt;=8.4),"Khá",IF(AND($P733&gt;=8.5,$P733&lt;=10),"Giỏi","")))))</f>
        <v>Trung bình</v>
      </c>
      <c r="S733" s="30" t="str">
        <f>IF(OR($G733=0,$H733=0,$I733=0,$J733=0),"Không đủ ĐKDT",IF(AND(O733=0,P733&gt;=4),"Không đạt",IF(O733="V", "Vắng", IF(O733="DC", "Đình chỉ thi",IF(O733="H", "Vắng có phép","")))))</f>
        <v/>
      </c>
      <c r="T733" s="31" t="str">
        <f t="array" ref="T733">IFERROR(VLOOKUP($C733&amp;$U733,CHOOSE({1,2},Data!$A$2:$A$5146&amp;Data!$B$2:$B$5146,Data!$C$2:$C$5146),2,0),"")</f>
        <v>405-A2</v>
      </c>
      <c r="U733" s="72" t="s">
        <v>3280</v>
      </c>
      <c r="V733" s="3" t="str">
        <f>IFERROR(LEFT($U733,LEN($U733)-3),"")</f>
        <v>ELE1319</v>
      </c>
      <c r="W733" s="3" t="str">
        <f>IFERROR(RIGHT($U733,2),"")</f>
        <v>07</v>
      </c>
      <c r="X733" s="53" t="str">
        <f>IF(S733="Không đủ ĐKDT","Học lại",IF(S733="Đình chỉ thi","Học lại",IF(AND(MID(F733,2,2)&lt;"12",S733="Vắng"),"Thi lại",IF(S733="Vắng có phép", "Thi lại",IF(AND((MID(F733,2,2)&lt;"12"),P733&lt;4.5),"Thi lại",IF(AND((MID(F733,2,2)&lt;"19"),P733&lt;4),"Học lại",IF(AND((MID(F733,2,2)&gt;"18"),P733&lt;4),"Thi lại",IF(AND(MID(F733,2,2)&gt;"18",O733=0),"Thi lại",IF(AND((MID(F733,2,2)&lt;"12"),O733=0),"Thi lại",IF(AND((MID(F733,2,2)&lt;"19"),(MID(F733,2,2)&gt;"11"),O733=0),"Học lại","Đạt"))))))))))</f>
        <v>Đạt</v>
      </c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</row>
    <row r="734" spans="1:39" ht="17.25" customHeight="1">
      <c r="A734" s="1">
        <v>725</v>
      </c>
      <c r="B734" s="21">
        <f>IF(LEN(C734=0),SUBTOTAL(3,$C$10:C734),"")</f>
        <v>725</v>
      </c>
      <c r="C734" s="22" t="s">
        <v>1828</v>
      </c>
      <c r="D734" s="23" t="s">
        <v>3430</v>
      </c>
      <c r="E734" s="24" t="s">
        <v>3438</v>
      </c>
      <c r="F734" s="22" t="s">
        <v>3384</v>
      </c>
      <c r="G734" s="25" t="s">
        <v>27</v>
      </c>
      <c r="H734" s="25">
        <v>8.5</v>
      </c>
      <c r="I734" s="25" t="s">
        <v>27</v>
      </c>
      <c r="J734" s="25">
        <v>7.5</v>
      </c>
      <c r="K734" s="32"/>
      <c r="L734" s="32"/>
      <c r="M734" s="32"/>
      <c r="N734" s="90"/>
      <c r="O734" s="51">
        <v>2</v>
      </c>
      <c r="P734" s="27">
        <f>IF(O734="H","I",IF(OR(O734="DC",O734="C",O734="V"),0,ROUND(SUMPRODUCT(G734:O734,$G$9:$O$9)/100,1)))</f>
        <v>3.9</v>
      </c>
      <c r="Q734" s="28" t="str">
        <f>IF(AND($P734&gt;=9,$P734&lt;=10),"A+","")&amp;IF(AND($P734&gt;=8.5,$P734&lt;=8.9),"A","")&amp;IF(AND($P734&gt;=8,$P734&lt;=8.4),"B+","")&amp;IF(AND($P734&gt;=7,$P734&lt;=7.9),"B","")&amp;IF(AND($P734&gt;=6.5,$P734&lt;=6.9),"C+","")&amp;IF(AND($P734&gt;=5.5,$P734&lt;=6.4),"C","")&amp;IF(AND($P734&gt;=5,$P734&lt;=5.4),"D+","")&amp;IF(AND($P734&gt;=4,$P734&lt;=4.9),"D","")&amp;IF(AND($P734&lt;4),"F","")</f>
        <v>F</v>
      </c>
      <c r="R734" s="29" t="str">
        <f>IF($P734&lt;4,"Kém",IF(AND($P734&gt;=4,$P734&lt;=5.4),"Trung bình yếu",IF(AND($P734&gt;=5.5,$P734&lt;=6.9),"Trung bình",IF(AND($P734&gt;=7,$P734&lt;=8.4),"Khá",IF(AND($P734&gt;=8.5,$P734&lt;=10),"Giỏi","")))))</f>
        <v>Kém</v>
      </c>
      <c r="S734" s="30" t="str">
        <f>IF(OR($G734=0,$H734=0,$I734=0,$J734=0),"Không đủ ĐKDT",IF(AND(O734=0,P734&gt;=4),"Không đạt",IF(O734="V", "Vắng", IF(O734="DC", "Đình chỉ thi",IF(O734="H", "Vắng có phép","")))))</f>
        <v/>
      </c>
      <c r="T734" s="31" t="str">
        <f t="array" ref="T734">IFERROR(VLOOKUP($C734&amp;$U734,CHOOSE({1,2},Data!$A$2:$A$5146&amp;Data!$B$2:$B$5146,Data!$C$2:$C$5146),2,0),"")</f>
        <v>405-A2</v>
      </c>
      <c r="U734" s="72" t="s">
        <v>3280</v>
      </c>
      <c r="V734" s="3" t="str">
        <f>IFERROR(LEFT($U734,LEN($U734)-3),"")</f>
        <v>ELE1319</v>
      </c>
      <c r="W734" s="3" t="str">
        <f>IFERROR(RIGHT($U734,2),"")</f>
        <v>07</v>
      </c>
      <c r="X734" s="53" t="str">
        <f>IF(S734="Không đủ ĐKDT","Học lại",IF(S734="Đình chỉ thi","Học lại",IF(AND(MID(F734,2,2)&lt;"12",S734="Vắng"),"Thi lại",IF(S734="Vắng có phép", "Thi lại",IF(AND((MID(F734,2,2)&lt;"12"),P734&lt;4.5),"Thi lại",IF(AND((MID(F734,2,2)&lt;"19"),P734&lt;4),"Học lại",IF(AND((MID(F734,2,2)&gt;"18"),P734&lt;4),"Thi lại",IF(AND(MID(F734,2,2)&gt;"18",O734=0),"Thi lại",IF(AND((MID(F734,2,2)&lt;"12"),O734=0),"Thi lại",IF(AND((MID(F734,2,2)&lt;"19"),(MID(F734,2,2)&gt;"11"),O734=0),"Học lại","Đạt"))))))))))</f>
        <v>Học lại</v>
      </c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</row>
    <row r="735" spans="1:39" ht="17.25" customHeight="1">
      <c r="A735" s="1">
        <v>726</v>
      </c>
      <c r="B735" s="21">
        <f>IF(LEN(C735=0),SUBTOTAL(3,$C$10:C735),"")</f>
        <v>726</v>
      </c>
      <c r="C735" s="22" t="s">
        <v>2418</v>
      </c>
      <c r="D735" s="23" t="s">
        <v>3878</v>
      </c>
      <c r="E735" s="24" t="s">
        <v>3998</v>
      </c>
      <c r="F735" s="22" t="s">
        <v>3368</v>
      </c>
      <c r="G735" s="25" t="s">
        <v>27</v>
      </c>
      <c r="H735" s="25">
        <v>9</v>
      </c>
      <c r="I735" s="25" t="s">
        <v>27</v>
      </c>
      <c r="J735" s="25">
        <v>7</v>
      </c>
      <c r="K735" s="32"/>
      <c r="L735" s="32"/>
      <c r="M735" s="32"/>
      <c r="N735" s="90"/>
      <c r="O735" s="51">
        <v>3</v>
      </c>
      <c r="P735" s="27">
        <f>IF(O735="H","I",IF(OR(O735="DC",O735="C",O735="V"),0,ROUND(SUMPRODUCT(G735:O735,$G$9:$O$9)/100,1)))</f>
        <v>4.5999999999999996</v>
      </c>
      <c r="Q735" s="28" t="str">
        <f>IF(AND($P735&gt;=9,$P735&lt;=10),"A+","")&amp;IF(AND($P735&gt;=8.5,$P735&lt;=8.9),"A","")&amp;IF(AND($P735&gt;=8,$P735&lt;=8.4),"B+","")&amp;IF(AND($P735&gt;=7,$P735&lt;=7.9),"B","")&amp;IF(AND($P735&gt;=6.5,$P735&lt;=6.9),"C+","")&amp;IF(AND($P735&gt;=5.5,$P735&lt;=6.4),"C","")&amp;IF(AND($P735&gt;=5,$P735&lt;=5.4),"D+","")&amp;IF(AND($P735&gt;=4,$P735&lt;=4.9),"D","")&amp;IF(AND($P735&lt;4),"F","")</f>
        <v>D</v>
      </c>
      <c r="R735" s="29" t="str">
        <f>IF($P735&lt;4,"Kém",IF(AND($P735&gt;=4,$P735&lt;=5.4),"Trung bình yếu",IF(AND($P735&gt;=5.5,$P735&lt;=6.9),"Trung bình",IF(AND($P735&gt;=7,$P735&lt;=8.4),"Khá",IF(AND($P735&gt;=8.5,$P735&lt;=10),"Giỏi","")))))</f>
        <v>Trung bình yếu</v>
      </c>
      <c r="S735" s="30" t="str">
        <f>IF(OR($G735=0,$H735=0,$I735=0,$J735=0),"Không đủ ĐKDT",IF(AND(O735=0,P735&gt;=4),"Không đạt",IF(O735="V", "Vắng", IF(O735="DC", "Đình chỉ thi",IF(O735="H", "Vắng có phép","")))))</f>
        <v/>
      </c>
      <c r="T735" s="31" t="str">
        <f t="array" ref="T735">IFERROR(VLOOKUP($C735&amp;$U735,CHOOSE({1,2},Data!$A$2:$A$5146&amp;Data!$B$2:$B$5146,Data!$C$2:$C$5146),2,0),"")</f>
        <v>405-A2</v>
      </c>
      <c r="U735" s="72" t="s">
        <v>3280</v>
      </c>
      <c r="V735" s="3" t="str">
        <f>IFERROR(LEFT($U735,LEN($U735)-3),"")</f>
        <v>ELE1319</v>
      </c>
      <c r="W735" s="3" t="str">
        <f>IFERROR(RIGHT($U735,2),"")</f>
        <v>07</v>
      </c>
      <c r="X735" s="53" t="str">
        <f>IF(S735="Không đủ ĐKDT","Học lại",IF(S735="Đình chỉ thi","Học lại",IF(AND(MID(F735,2,2)&lt;"12",S735="Vắng"),"Thi lại",IF(S735="Vắng có phép", "Thi lại",IF(AND((MID(F735,2,2)&lt;"12"),P735&lt;4.5),"Thi lại",IF(AND((MID(F735,2,2)&lt;"19"),P735&lt;4),"Học lại",IF(AND((MID(F735,2,2)&gt;"18"),P735&lt;4),"Thi lại",IF(AND(MID(F735,2,2)&gt;"18",O735=0),"Thi lại",IF(AND((MID(F735,2,2)&lt;"12"),O735=0),"Thi lại",IF(AND((MID(F735,2,2)&lt;"19"),(MID(F735,2,2)&gt;"11"),O735=0),"Học lại","Đạt"))))))))))</f>
        <v>Đạt</v>
      </c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</row>
    <row r="736" spans="1:39" ht="17.25" customHeight="1">
      <c r="A736" s="1">
        <v>727</v>
      </c>
      <c r="B736" s="21">
        <f>IF(LEN(C736=0),SUBTOTAL(3,$C$10:C736),"")</f>
        <v>727</v>
      </c>
      <c r="C736" s="22" t="s">
        <v>2154</v>
      </c>
      <c r="D736" s="23" t="s">
        <v>3462</v>
      </c>
      <c r="E736" s="24" t="s">
        <v>3634</v>
      </c>
      <c r="F736" s="22" t="s">
        <v>3455</v>
      </c>
      <c r="G736" s="25" t="s">
        <v>27</v>
      </c>
      <c r="H736" s="25">
        <v>8.5</v>
      </c>
      <c r="I736" s="25" t="s">
        <v>27</v>
      </c>
      <c r="J736" s="25">
        <v>7.5</v>
      </c>
      <c r="K736" s="32"/>
      <c r="L736" s="32"/>
      <c r="M736" s="32"/>
      <c r="N736" s="90"/>
      <c r="O736" s="51">
        <v>5.5</v>
      </c>
      <c r="P736" s="27">
        <f>IF(O736="H","I",IF(OR(O736="DC",O736="C",O736="V"),0,ROUND(SUMPRODUCT(G736:O736,$G$9:$O$9)/100,1)))</f>
        <v>6.3</v>
      </c>
      <c r="Q736" s="28" t="str">
        <f>IF(AND($P736&gt;=9,$P736&lt;=10),"A+","")&amp;IF(AND($P736&gt;=8.5,$P736&lt;=8.9),"A","")&amp;IF(AND($P736&gt;=8,$P736&lt;=8.4),"B+","")&amp;IF(AND($P736&gt;=7,$P736&lt;=7.9),"B","")&amp;IF(AND($P736&gt;=6.5,$P736&lt;=6.9),"C+","")&amp;IF(AND($P736&gt;=5.5,$P736&lt;=6.4),"C","")&amp;IF(AND($P736&gt;=5,$P736&lt;=5.4),"D+","")&amp;IF(AND($P736&gt;=4,$P736&lt;=4.9),"D","")&amp;IF(AND($P736&lt;4),"F","")</f>
        <v>C</v>
      </c>
      <c r="R736" s="29" t="str">
        <f>IF($P736&lt;4,"Kém",IF(AND($P736&gt;=4,$P736&lt;=5.4),"Trung bình yếu",IF(AND($P736&gt;=5.5,$P736&lt;=6.9),"Trung bình",IF(AND($P736&gt;=7,$P736&lt;=8.4),"Khá",IF(AND($P736&gt;=8.5,$P736&lt;=10),"Giỏi","")))))</f>
        <v>Trung bình</v>
      </c>
      <c r="S736" s="30" t="str">
        <f>IF(OR($G736=0,$H736=0,$I736=0,$J736=0),"Không đủ ĐKDT",IF(AND(O736=0,P736&gt;=4),"Không đạt",IF(O736="V", "Vắng", IF(O736="DC", "Đình chỉ thi",IF(O736="H", "Vắng có phép","")))))</f>
        <v/>
      </c>
      <c r="T736" s="31" t="str">
        <f t="array" ref="T736">IFERROR(VLOOKUP($C736&amp;$U736,CHOOSE({1,2},Data!$A$2:$A$5146&amp;Data!$B$2:$B$5146,Data!$C$2:$C$5146),2,0),"")</f>
        <v>405-A2</v>
      </c>
      <c r="U736" s="72" t="s">
        <v>3280</v>
      </c>
      <c r="V736" s="3" t="str">
        <f>IFERROR(LEFT($U736,LEN($U736)-3),"")</f>
        <v>ELE1319</v>
      </c>
      <c r="W736" s="3" t="str">
        <f>IFERROR(RIGHT($U736,2),"")</f>
        <v>07</v>
      </c>
      <c r="X736" s="53" t="str">
        <f>IF(S736="Không đủ ĐKDT","Học lại",IF(S736="Đình chỉ thi","Học lại",IF(AND(MID(F736,2,2)&lt;"12",S736="Vắng"),"Thi lại",IF(S736="Vắng có phép", "Thi lại",IF(AND((MID(F736,2,2)&lt;"12"),P736&lt;4.5),"Thi lại",IF(AND((MID(F736,2,2)&lt;"19"),P736&lt;4),"Học lại",IF(AND((MID(F736,2,2)&gt;"18"),P736&lt;4),"Thi lại",IF(AND(MID(F736,2,2)&gt;"18",O736=0),"Thi lại",IF(AND((MID(F736,2,2)&lt;"12"),O736=0),"Thi lại",IF(AND((MID(F736,2,2)&lt;"19"),(MID(F736,2,2)&gt;"11"),O736=0),"Học lại","Đạt"))))))))))</f>
        <v>Đạt</v>
      </c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</row>
    <row r="737" spans="1:39" ht="17.25" customHeight="1">
      <c r="A737" s="1">
        <v>728</v>
      </c>
      <c r="B737" s="21">
        <f>IF(LEN(C737=0),SUBTOTAL(3,$C$10:C737),"")</f>
        <v>728</v>
      </c>
      <c r="C737" s="22" t="s">
        <v>2607</v>
      </c>
      <c r="D737" s="23" t="s">
        <v>3999</v>
      </c>
      <c r="E737" s="24" t="s">
        <v>3634</v>
      </c>
      <c r="F737" s="22" t="s">
        <v>3384</v>
      </c>
      <c r="G737" s="25" t="s">
        <v>27</v>
      </c>
      <c r="H737" s="25">
        <v>8.5</v>
      </c>
      <c r="I737" s="25" t="s">
        <v>27</v>
      </c>
      <c r="J737" s="25">
        <v>7</v>
      </c>
      <c r="K737" s="32"/>
      <c r="L737" s="32"/>
      <c r="M737" s="32"/>
      <c r="N737" s="90"/>
      <c r="O737" s="51">
        <v>6</v>
      </c>
      <c r="P737" s="27">
        <f>IF(O737="H","I",IF(OR(O737="DC",O737="C",O737="V"),0,ROUND(SUMPRODUCT(G737:O737,$G$9:$O$9)/100,1)))</f>
        <v>6.6</v>
      </c>
      <c r="Q737" s="28" t="str">
        <f>IF(AND($P737&gt;=9,$P737&lt;=10),"A+","")&amp;IF(AND($P737&gt;=8.5,$P737&lt;=8.9),"A","")&amp;IF(AND($P737&gt;=8,$P737&lt;=8.4),"B+","")&amp;IF(AND($P737&gt;=7,$P737&lt;=7.9),"B","")&amp;IF(AND($P737&gt;=6.5,$P737&lt;=6.9),"C+","")&amp;IF(AND($P737&gt;=5.5,$P737&lt;=6.4),"C","")&amp;IF(AND($P737&gt;=5,$P737&lt;=5.4),"D+","")&amp;IF(AND($P737&gt;=4,$P737&lt;=4.9),"D","")&amp;IF(AND($P737&lt;4),"F","")</f>
        <v>C+</v>
      </c>
      <c r="R737" s="29" t="str">
        <f>IF($P737&lt;4,"Kém",IF(AND($P737&gt;=4,$P737&lt;=5.4),"Trung bình yếu",IF(AND($P737&gt;=5.5,$P737&lt;=6.9),"Trung bình",IF(AND($P737&gt;=7,$P737&lt;=8.4),"Khá",IF(AND($P737&gt;=8.5,$P737&lt;=10),"Giỏi","")))))</f>
        <v>Trung bình</v>
      </c>
      <c r="S737" s="30" t="str">
        <f>IF(OR($G737=0,$H737=0,$I737=0,$J737=0),"Không đủ ĐKDT",IF(AND(O737=0,P737&gt;=4),"Không đạt",IF(O737="V", "Vắng", IF(O737="DC", "Đình chỉ thi",IF(O737="H", "Vắng có phép","")))))</f>
        <v/>
      </c>
      <c r="T737" s="31" t="str">
        <f t="array" ref="T737">IFERROR(VLOOKUP($C737&amp;$U737,CHOOSE({1,2},Data!$A$2:$A$5146&amp;Data!$B$2:$B$5146,Data!$C$2:$C$5146),2,0),"")</f>
        <v>405-A2</v>
      </c>
      <c r="U737" s="72" t="s">
        <v>3280</v>
      </c>
      <c r="V737" s="3" t="str">
        <f>IFERROR(LEFT($U737,LEN($U737)-3),"")</f>
        <v>ELE1319</v>
      </c>
      <c r="W737" s="3" t="str">
        <f>IFERROR(RIGHT($U737,2),"")</f>
        <v>07</v>
      </c>
      <c r="X737" s="53" t="str">
        <f>IF(S737="Không đủ ĐKDT","Học lại",IF(S737="Đình chỉ thi","Học lại",IF(AND(MID(F737,2,2)&lt;"12",S737="Vắng"),"Thi lại",IF(S737="Vắng có phép", "Thi lại",IF(AND((MID(F737,2,2)&lt;"12"),P737&lt;4.5),"Thi lại",IF(AND((MID(F737,2,2)&lt;"19"),P737&lt;4),"Học lại",IF(AND((MID(F737,2,2)&gt;"18"),P737&lt;4),"Thi lại",IF(AND(MID(F737,2,2)&gt;"18",O737=0),"Thi lại",IF(AND((MID(F737,2,2)&lt;"12"),O737=0),"Thi lại",IF(AND((MID(F737,2,2)&lt;"19"),(MID(F737,2,2)&gt;"11"),O737=0),"Học lại","Đạt"))))))))))</f>
        <v>Đạt</v>
      </c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</row>
    <row r="738" spans="1:39" ht="16.5" customHeight="1">
      <c r="A738" s="1">
        <v>729</v>
      </c>
      <c r="B738" s="21">
        <f>IF(LEN(C738=0),SUBTOTAL(3,$C$10:C738),"")</f>
        <v>729</v>
      </c>
      <c r="C738" s="22" t="s">
        <v>1939</v>
      </c>
      <c r="D738" s="23" t="s">
        <v>3468</v>
      </c>
      <c r="E738" s="24" t="s">
        <v>3756</v>
      </c>
      <c r="F738" s="22" t="s">
        <v>3407</v>
      </c>
      <c r="G738" s="25" t="s">
        <v>27</v>
      </c>
      <c r="H738" s="25">
        <v>7.5</v>
      </c>
      <c r="I738" s="25" t="s">
        <v>27</v>
      </c>
      <c r="J738" s="25">
        <v>7</v>
      </c>
      <c r="K738" s="32"/>
      <c r="L738" s="32"/>
      <c r="M738" s="32"/>
      <c r="N738" s="90"/>
      <c r="O738" s="51" t="s">
        <v>4017</v>
      </c>
      <c r="P738" s="27">
        <f>IF(O738="H","I",IF(OR(O738="DC",O738="C",O738="V"),0,ROUND(SUMPRODUCT(G738:O738,$G$9:$O$9)/100,1)))</f>
        <v>0</v>
      </c>
      <c r="Q738" s="28" t="str">
        <f>IF(AND($P738&gt;=9,$P738&lt;=10),"A+","")&amp;IF(AND($P738&gt;=8.5,$P738&lt;=8.9),"A","")&amp;IF(AND($P738&gt;=8,$P738&lt;=8.4),"B+","")&amp;IF(AND($P738&gt;=7,$P738&lt;=7.9),"B","")&amp;IF(AND($P738&gt;=6.5,$P738&lt;=6.9),"C+","")&amp;IF(AND($P738&gt;=5.5,$P738&lt;=6.4),"C","")&amp;IF(AND($P738&gt;=5,$P738&lt;=5.4),"D+","")&amp;IF(AND($P738&gt;=4,$P738&lt;=4.9),"D","")&amp;IF(AND($P738&lt;4),"F","")</f>
        <v>F</v>
      </c>
      <c r="R738" s="29" t="str">
        <f>IF($P738&lt;4,"Kém",IF(AND($P738&gt;=4,$P738&lt;=5.4),"Trung bình yếu",IF(AND($P738&gt;=5.5,$P738&lt;=6.9),"Trung bình",IF(AND($P738&gt;=7,$P738&lt;=8.4),"Khá",IF(AND($P738&gt;=8.5,$P738&lt;=10),"Giỏi","")))))</f>
        <v>Kém</v>
      </c>
      <c r="S738" s="30" t="str">
        <f>IF(OR($G738=0,$H738=0,$I738=0,$J738=0),"Không đủ ĐKDT",IF(AND(O738=0,P738&gt;=4),"Không đạt",IF(O738="V", "Vắng", IF(O738="DC", "Đình chỉ thi",IF(O738="H", "Vắng có phép","")))))</f>
        <v>Vắng</v>
      </c>
      <c r="T738" s="31" t="str">
        <f t="array" ref="T738">IFERROR(VLOOKUP($C738&amp;$U738,CHOOSE({1,2},Data!$A$2:$A$5146&amp;Data!$B$2:$B$5146,Data!$C$2:$C$5146),2,0),"")</f>
        <v>405-A2</v>
      </c>
      <c r="U738" s="72" t="s">
        <v>3280</v>
      </c>
      <c r="V738" s="3" t="str">
        <f>IFERROR(LEFT($U738,LEN($U738)-3),"")</f>
        <v>ELE1319</v>
      </c>
      <c r="W738" s="3" t="str">
        <f>IFERROR(RIGHT($U738,2),"")</f>
        <v>07</v>
      </c>
      <c r="X738" s="53" t="str">
        <f>IF(S738="Không đủ ĐKDT","Học lại",IF(S738="Đình chỉ thi","Học lại",IF(AND(MID(F738,2,2)&lt;"12",S738="Vắng"),"Thi lại",IF(S738="Vắng có phép", "Thi lại",IF(AND((MID(F738,2,2)&lt;"12"),P738&lt;4.5),"Thi lại",IF(AND((MID(F738,2,2)&lt;"19"),P738&lt;4),"Học lại",IF(AND((MID(F738,2,2)&gt;"18"),P738&lt;4),"Thi lại",IF(AND(MID(F738,2,2)&gt;"18",O738=0),"Thi lại",IF(AND((MID(F738,2,2)&lt;"12"),O738=0),"Thi lại",IF(AND((MID(F738,2,2)&lt;"19"),(MID(F738,2,2)&gt;"11"),O738=0),"Học lại","Đạt"))))))))))</f>
        <v>Học lại</v>
      </c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</row>
    <row r="739" spans="1:39" ht="16.5" customHeight="1">
      <c r="A739" s="1">
        <v>730</v>
      </c>
      <c r="B739" s="21">
        <f>IF(LEN(C739=0),SUBTOTAL(3,$C$10:C739),"")</f>
        <v>730</v>
      </c>
      <c r="C739" s="22" t="s">
        <v>2661</v>
      </c>
      <c r="D739" s="23" t="s">
        <v>4000</v>
      </c>
      <c r="E739" s="24" t="s">
        <v>3538</v>
      </c>
      <c r="F739" s="22" t="s">
        <v>3374</v>
      </c>
      <c r="G739" s="25" t="s">
        <v>27</v>
      </c>
      <c r="H739" s="25">
        <v>9</v>
      </c>
      <c r="I739" s="25" t="s">
        <v>27</v>
      </c>
      <c r="J739" s="25">
        <v>7.5</v>
      </c>
      <c r="K739" s="32"/>
      <c r="L739" s="32"/>
      <c r="M739" s="32"/>
      <c r="N739" s="90"/>
      <c r="O739" s="51">
        <v>9</v>
      </c>
      <c r="P739" s="27">
        <f>IF(O739="H","I",IF(OR(O739="DC",O739="C",O739="V"),0,ROUND(SUMPRODUCT(G739:O739,$G$9:$O$9)/100,1)))</f>
        <v>8.9</v>
      </c>
      <c r="Q739" s="28" t="str">
        <f>IF(AND($P739&gt;=9,$P739&lt;=10),"A+","")&amp;IF(AND($P739&gt;=8.5,$P739&lt;=8.9),"A","")&amp;IF(AND($P739&gt;=8,$P739&lt;=8.4),"B+","")&amp;IF(AND($P739&gt;=7,$P739&lt;=7.9),"B","")&amp;IF(AND($P739&gt;=6.5,$P739&lt;=6.9),"C+","")&amp;IF(AND($P739&gt;=5.5,$P739&lt;=6.4),"C","")&amp;IF(AND($P739&gt;=5,$P739&lt;=5.4),"D+","")&amp;IF(AND($P739&gt;=4,$P739&lt;=4.9),"D","")&amp;IF(AND($P739&lt;4),"F","")</f>
        <v>A</v>
      </c>
      <c r="R739" s="29" t="str">
        <f>IF($P739&lt;4,"Kém",IF(AND($P739&gt;=4,$P739&lt;=5.4),"Trung bình yếu",IF(AND($P739&gt;=5.5,$P739&lt;=6.9),"Trung bình",IF(AND($P739&gt;=7,$P739&lt;=8.4),"Khá",IF(AND($P739&gt;=8.5,$P739&lt;=10),"Giỏi","")))))</f>
        <v>Giỏi</v>
      </c>
      <c r="S739" s="30" t="str">
        <f>IF(OR($G739=0,$H739=0,$I739=0,$J739=0),"Không đủ ĐKDT",IF(AND(O739=0,P739&gt;=4),"Không đạt",IF(O739="V", "Vắng", IF(O739="DC", "Đình chỉ thi",IF(O739="H", "Vắng có phép","")))))</f>
        <v/>
      </c>
      <c r="T739" s="31" t="str">
        <f t="array" ref="T739">IFERROR(VLOOKUP($C739&amp;$U739,CHOOSE({1,2},Data!$A$2:$A$5146&amp;Data!$B$2:$B$5146,Data!$C$2:$C$5146),2,0),"")</f>
        <v>405-A2</v>
      </c>
      <c r="U739" s="72" t="s">
        <v>3280</v>
      </c>
      <c r="V739" s="3" t="str">
        <f>IFERROR(LEFT($U739,LEN($U739)-3),"")</f>
        <v>ELE1319</v>
      </c>
      <c r="W739" s="3" t="str">
        <f>IFERROR(RIGHT($U739,2),"")</f>
        <v>07</v>
      </c>
      <c r="X739" s="53" t="str">
        <f>IF(S739="Không đủ ĐKDT","Học lại",IF(S739="Đình chỉ thi","Học lại",IF(AND(MID(F739,2,2)&lt;"12",S739="Vắng"),"Thi lại",IF(S739="Vắng có phép", "Thi lại",IF(AND((MID(F739,2,2)&lt;"12"),P739&lt;4.5),"Thi lại",IF(AND((MID(F739,2,2)&lt;"19"),P739&lt;4),"Học lại",IF(AND((MID(F739,2,2)&gt;"18"),P739&lt;4),"Thi lại",IF(AND(MID(F739,2,2)&gt;"18",O739=0),"Thi lại",IF(AND((MID(F739,2,2)&lt;"12"),O739=0),"Thi lại",IF(AND((MID(F739,2,2)&lt;"19"),(MID(F739,2,2)&gt;"11"),O739=0),"Học lại","Đạt"))))))))))</f>
        <v>Đạt</v>
      </c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</row>
    <row r="740" spans="1:39" ht="16.5" customHeight="1">
      <c r="A740" s="1">
        <v>731</v>
      </c>
      <c r="B740" s="21">
        <f>IF(LEN(C740=0),SUBTOTAL(3,$C$10:C740),"")</f>
        <v>731</v>
      </c>
      <c r="C740" s="22" t="s">
        <v>386</v>
      </c>
      <c r="D740" s="23" t="s">
        <v>3411</v>
      </c>
      <c r="E740" s="24" t="s">
        <v>3541</v>
      </c>
      <c r="F740" s="22" t="s">
        <v>3398</v>
      </c>
      <c r="G740" s="25" t="s">
        <v>27</v>
      </c>
      <c r="H740" s="25">
        <v>8</v>
      </c>
      <c r="I740" s="25" t="s">
        <v>27</v>
      </c>
      <c r="J740" s="25">
        <v>7</v>
      </c>
      <c r="K740" s="32"/>
      <c r="L740" s="32"/>
      <c r="M740" s="32"/>
      <c r="N740" s="90"/>
      <c r="O740" s="51">
        <v>2.5</v>
      </c>
      <c r="P740" s="27">
        <f>IF(O740="H","I",IF(OR(O740="DC",O740="C",O740="V"),0,ROUND(SUMPRODUCT(G740:O740,$G$9:$O$9)/100,1)))</f>
        <v>4.0999999999999996</v>
      </c>
      <c r="Q740" s="28" t="str">
        <f>IF(AND($P740&gt;=9,$P740&lt;=10),"A+","")&amp;IF(AND($P740&gt;=8.5,$P740&lt;=8.9),"A","")&amp;IF(AND($P740&gt;=8,$P740&lt;=8.4),"B+","")&amp;IF(AND($P740&gt;=7,$P740&lt;=7.9),"B","")&amp;IF(AND($P740&gt;=6.5,$P740&lt;=6.9),"C+","")&amp;IF(AND($P740&gt;=5.5,$P740&lt;=6.4),"C","")&amp;IF(AND($P740&gt;=5,$P740&lt;=5.4),"D+","")&amp;IF(AND($P740&gt;=4,$P740&lt;=4.9),"D","")&amp;IF(AND($P740&lt;4),"F","")</f>
        <v>D</v>
      </c>
      <c r="R740" s="29" t="str">
        <f>IF($P740&lt;4,"Kém",IF(AND($P740&gt;=4,$P740&lt;=5.4),"Trung bình yếu",IF(AND($P740&gt;=5.5,$P740&lt;=6.9),"Trung bình",IF(AND($P740&gt;=7,$P740&lt;=8.4),"Khá",IF(AND($P740&gt;=8.5,$P740&lt;=10),"Giỏi","")))))</f>
        <v>Trung bình yếu</v>
      </c>
      <c r="S740" s="30" t="str">
        <f>IF(OR($G740=0,$H740=0,$I740=0,$J740=0),"Không đủ ĐKDT",IF(AND(O740=0,P740&gt;=4),"Không đạt",IF(O740="V", "Vắng", IF(O740="DC", "Đình chỉ thi",IF(O740="H", "Vắng có phép","")))))</f>
        <v/>
      </c>
      <c r="T740" s="31" t="str">
        <f t="array" ref="T740">IFERROR(VLOOKUP($C740&amp;$U740,CHOOSE({1,2},Data!$A$2:$A$5146&amp;Data!$B$2:$B$5146,Data!$C$2:$C$5146),2,0),"")</f>
        <v>405-A2</v>
      </c>
      <c r="U740" s="72" t="s">
        <v>3280</v>
      </c>
      <c r="V740" s="3" t="str">
        <f>IFERROR(LEFT($U740,LEN($U740)-3),"")</f>
        <v>ELE1319</v>
      </c>
      <c r="W740" s="3" t="str">
        <f>IFERROR(RIGHT($U740,2),"")</f>
        <v>07</v>
      </c>
      <c r="X740" s="53" t="str">
        <f>IF(S740="Không đủ ĐKDT","Học lại",IF(S740="Đình chỉ thi","Học lại",IF(AND(MID(F740,2,2)&lt;"12",S740="Vắng"),"Thi lại",IF(S740="Vắng có phép", "Thi lại",IF(AND((MID(F740,2,2)&lt;"12"),P740&lt;4.5),"Thi lại",IF(AND((MID(F740,2,2)&lt;"19"),P740&lt;4),"Học lại",IF(AND((MID(F740,2,2)&gt;"18"),P740&lt;4),"Thi lại",IF(AND(MID(F740,2,2)&gt;"18",O740=0),"Thi lại",IF(AND((MID(F740,2,2)&lt;"12"),O740=0),"Thi lại",IF(AND((MID(F740,2,2)&lt;"19"),(MID(F740,2,2)&gt;"11"),O740=0),"Học lại","Đạt"))))))))))</f>
        <v>Đạt</v>
      </c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</row>
    <row r="741" spans="1:39" ht="16.5" customHeight="1">
      <c r="A741" s="1">
        <v>732</v>
      </c>
      <c r="B741" s="21">
        <f>IF(LEN(C741=0),SUBTOTAL(3,$C$10:C741),"")</f>
        <v>732</v>
      </c>
      <c r="C741" s="22" t="s">
        <v>2555</v>
      </c>
      <c r="D741" s="23" t="s">
        <v>4001</v>
      </c>
      <c r="E741" s="24" t="s">
        <v>3805</v>
      </c>
      <c r="F741" s="22" t="s">
        <v>3381</v>
      </c>
      <c r="G741" s="25" t="s">
        <v>27</v>
      </c>
      <c r="H741" s="25">
        <v>7</v>
      </c>
      <c r="I741" s="25" t="s">
        <v>27</v>
      </c>
      <c r="J741" s="25">
        <v>7</v>
      </c>
      <c r="K741" s="32"/>
      <c r="L741" s="32"/>
      <c r="M741" s="32"/>
      <c r="N741" s="90"/>
      <c r="O741" s="51">
        <v>3.5</v>
      </c>
      <c r="P741" s="27">
        <f>IF(O741="H","I",IF(OR(O741="DC",O741="C",O741="V"),0,ROUND(SUMPRODUCT(G741:O741,$G$9:$O$9)/100,1)))</f>
        <v>4.5999999999999996</v>
      </c>
      <c r="Q741" s="28" t="str">
        <f>IF(AND($P741&gt;=9,$P741&lt;=10),"A+","")&amp;IF(AND($P741&gt;=8.5,$P741&lt;=8.9),"A","")&amp;IF(AND($P741&gt;=8,$P741&lt;=8.4),"B+","")&amp;IF(AND($P741&gt;=7,$P741&lt;=7.9),"B","")&amp;IF(AND($P741&gt;=6.5,$P741&lt;=6.9),"C+","")&amp;IF(AND($P741&gt;=5.5,$P741&lt;=6.4),"C","")&amp;IF(AND($P741&gt;=5,$P741&lt;=5.4),"D+","")&amp;IF(AND($P741&gt;=4,$P741&lt;=4.9),"D","")&amp;IF(AND($P741&lt;4),"F","")</f>
        <v>D</v>
      </c>
      <c r="R741" s="29" t="str">
        <f>IF($P741&lt;4,"Kém",IF(AND($P741&gt;=4,$P741&lt;=5.4),"Trung bình yếu",IF(AND($P741&gt;=5.5,$P741&lt;=6.9),"Trung bình",IF(AND($P741&gt;=7,$P741&lt;=8.4),"Khá",IF(AND($P741&gt;=8.5,$P741&lt;=10),"Giỏi","")))))</f>
        <v>Trung bình yếu</v>
      </c>
      <c r="S741" s="30" t="str">
        <f>IF(OR($G741=0,$H741=0,$I741=0,$J741=0),"Không đủ ĐKDT",IF(AND(O741=0,P741&gt;=4),"Không đạt",IF(O741="V", "Vắng", IF(O741="DC", "Đình chỉ thi",IF(O741="H", "Vắng có phép","")))))</f>
        <v/>
      </c>
      <c r="T741" s="31" t="str">
        <f t="array" ref="T741">IFERROR(VLOOKUP($C741&amp;$U741,CHOOSE({1,2},Data!$A$2:$A$5146&amp;Data!$B$2:$B$5146,Data!$C$2:$C$5146),2,0),"")</f>
        <v>405-A2</v>
      </c>
      <c r="U741" s="72" t="s">
        <v>3280</v>
      </c>
      <c r="V741" s="3" t="str">
        <f>IFERROR(LEFT($U741,LEN($U741)-3),"")</f>
        <v>ELE1319</v>
      </c>
      <c r="W741" s="3" t="str">
        <f>IFERROR(RIGHT($U741,2),"")</f>
        <v>07</v>
      </c>
      <c r="X741" s="53" t="str">
        <f>IF(S741="Không đủ ĐKDT","Học lại",IF(S741="Đình chỉ thi","Học lại",IF(AND(MID(F741,2,2)&lt;"12",S741="Vắng"),"Thi lại",IF(S741="Vắng có phép", "Thi lại",IF(AND((MID(F741,2,2)&lt;"12"),P741&lt;4.5),"Thi lại",IF(AND((MID(F741,2,2)&lt;"19"),P741&lt;4),"Học lại",IF(AND((MID(F741,2,2)&gt;"18"),P741&lt;4),"Thi lại",IF(AND(MID(F741,2,2)&gt;"18",O741=0),"Thi lại",IF(AND((MID(F741,2,2)&lt;"12"),O741=0),"Thi lại",IF(AND((MID(F741,2,2)&lt;"19"),(MID(F741,2,2)&gt;"11"),O741=0),"Học lại","Đạt"))))))))))</f>
        <v>Đạt</v>
      </c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</row>
    <row r="742" spans="1:39" ht="16.5" customHeight="1">
      <c r="A742" s="1">
        <v>733</v>
      </c>
      <c r="B742" s="21">
        <f>IF(LEN(C742=0),SUBTOTAL(3,$C$10:C742),"")</f>
        <v>733</v>
      </c>
      <c r="C742" s="22" t="s">
        <v>460</v>
      </c>
      <c r="D742" s="23" t="s">
        <v>4002</v>
      </c>
      <c r="E742" s="24" t="s">
        <v>3451</v>
      </c>
      <c r="F742" s="22" t="s">
        <v>3455</v>
      </c>
      <c r="G742" s="25" t="s">
        <v>27</v>
      </c>
      <c r="H742" s="25">
        <v>7</v>
      </c>
      <c r="I742" s="25" t="s">
        <v>27</v>
      </c>
      <c r="J742" s="25">
        <v>7.5</v>
      </c>
      <c r="K742" s="32"/>
      <c r="L742" s="32"/>
      <c r="M742" s="32"/>
      <c r="N742" s="90"/>
      <c r="O742" s="51">
        <v>1</v>
      </c>
      <c r="P742" s="27">
        <f>IF(O742="H","I",IF(OR(O742="DC",O742="C",O742="V"),0,ROUND(SUMPRODUCT(G742:O742,$G$9:$O$9)/100,1)))</f>
        <v>2.9</v>
      </c>
      <c r="Q742" s="28" t="str">
        <f>IF(AND($P742&gt;=9,$P742&lt;=10),"A+","")&amp;IF(AND($P742&gt;=8.5,$P742&lt;=8.9),"A","")&amp;IF(AND($P742&gt;=8,$P742&lt;=8.4),"B+","")&amp;IF(AND($P742&gt;=7,$P742&lt;=7.9),"B","")&amp;IF(AND($P742&gt;=6.5,$P742&lt;=6.9),"C+","")&amp;IF(AND($P742&gt;=5.5,$P742&lt;=6.4),"C","")&amp;IF(AND($P742&gt;=5,$P742&lt;=5.4),"D+","")&amp;IF(AND($P742&gt;=4,$P742&lt;=4.9),"D","")&amp;IF(AND($P742&lt;4),"F","")</f>
        <v>F</v>
      </c>
      <c r="R742" s="29" t="str">
        <f>IF($P742&lt;4,"Kém",IF(AND($P742&gt;=4,$P742&lt;=5.4),"Trung bình yếu",IF(AND($P742&gt;=5.5,$P742&lt;=6.9),"Trung bình",IF(AND($P742&gt;=7,$P742&lt;=8.4),"Khá",IF(AND($P742&gt;=8.5,$P742&lt;=10),"Giỏi","")))))</f>
        <v>Kém</v>
      </c>
      <c r="S742" s="30" t="str">
        <f>IF(OR($G742=0,$H742=0,$I742=0,$J742=0),"Không đủ ĐKDT",IF(AND(O742=0,P742&gt;=4),"Không đạt",IF(O742="V", "Vắng", IF(O742="DC", "Đình chỉ thi",IF(O742="H", "Vắng có phép","")))))</f>
        <v/>
      </c>
      <c r="T742" s="31" t="str">
        <f t="array" ref="T742">IFERROR(VLOOKUP($C742&amp;$U742,CHOOSE({1,2},Data!$A$2:$A$5146&amp;Data!$B$2:$B$5146,Data!$C$2:$C$5146),2,0),"")</f>
        <v>405-A2</v>
      </c>
      <c r="U742" s="72" t="s">
        <v>3280</v>
      </c>
      <c r="V742" s="3" t="str">
        <f>IFERROR(LEFT($U742,LEN($U742)-3),"")</f>
        <v>ELE1319</v>
      </c>
      <c r="W742" s="3" t="str">
        <f>IFERROR(RIGHT($U742,2),"")</f>
        <v>07</v>
      </c>
      <c r="X742" s="53" t="str">
        <f>IF(S742="Không đủ ĐKDT","Học lại",IF(S742="Đình chỉ thi","Học lại",IF(AND(MID(F742,2,2)&lt;"12",S742="Vắng"),"Thi lại",IF(S742="Vắng có phép", "Thi lại",IF(AND((MID(F742,2,2)&lt;"12"),P742&lt;4.5),"Thi lại",IF(AND((MID(F742,2,2)&lt;"19"),P742&lt;4),"Học lại",IF(AND((MID(F742,2,2)&gt;"18"),P742&lt;4),"Thi lại",IF(AND(MID(F742,2,2)&gt;"18",O742=0),"Thi lại",IF(AND((MID(F742,2,2)&lt;"12"),O742=0),"Thi lại",IF(AND((MID(F742,2,2)&lt;"19"),(MID(F742,2,2)&gt;"11"),O742=0),"Học lại","Đạt"))))))))))</f>
        <v>Học lại</v>
      </c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</row>
    <row r="743" spans="1:39" ht="16.5" customHeight="1">
      <c r="A743" s="1">
        <v>734</v>
      </c>
      <c r="B743" s="21">
        <f>IF(LEN(C743=0),SUBTOTAL(3,$C$10:C743),"")</f>
        <v>734</v>
      </c>
      <c r="C743" s="22" t="s">
        <v>2127</v>
      </c>
      <c r="D743" s="23" t="s">
        <v>3740</v>
      </c>
      <c r="E743" s="24" t="s">
        <v>3453</v>
      </c>
      <c r="F743" s="22" t="s">
        <v>3370</v>
      </c>
      <c r="G743" s="25" t="s">
        <v>27</v>
      </c>
      <c r="H743" s="25">
        <v>8</v>
      </c>
      <c r="I743" s="25" t="s">
        <v>27</v>
      </c>
      <c r="J743" s="25">
        <v>6</v>
      </c>
      <c r="K743" s="32"/>
      <c r="L743" s="32"/>
      <c r="M743" s="32"/>
      <c r="N743" s="90"/>
      <c r="O743" s="51">
        <v>1.5</v>
      </c>
      <c r="P743" s="27">
        <f>IF(O743="H","I",IF(OR(O743="DC",O743="C",O743="V"),0,ROUND(SUMPRODUCT(G743:O743,$G$9:$O$9)/100,1)))</f>
        <v>3.3</v>
      </c>
      <c r="Q743" s="28" t="str">
        <f>IF(AND($P743&gt;=9,$P743&lt;=10),"A+","")&amp;IF(AND($P743&gt;=8.5,$P743&lt;=8.9),"A","")&amp;IF(AND($P743&gt;=8,$P743&lt;=8.4),"B+","")&amp;IF(AND($P743&gt;=7,$P743&lt;=7.9),"B","")&amp;IF(AND($P743&gt;=6.5,$P743&lt;=6.9),"C+","")&amp;IF(AND($P743&gt;=5.5,$P743&lt;=6.4),"C","")&amp;IF(AND($P743&gt;=5,$P743&lt;=5.4),"D+","")&amp;IF(AND($P743&gt;=4,$P743&lt;=4.9),"D","")&amp;IF(AND($P743&lt;4),"F","")</f>
        <v>F</v>
      </c>
      <c r="R743" s="29" t="str">
        <f>IF($P743&lt;4,"Kém",IF(AND($P743&gt;=4,$P743&lt;=5.4),"Trung bình yếu",IF(AND($P743&gt;=5.5,$P743&lt;=6.9),"Trung bình",IF(AND($P743&gt;=7,$P743&lt;=8.4),"Khá",IF(AND($P743&gt;=8.5,$P743&lt;=10),"Giỏi","")))))</f>
        <v>Kém</v>
      </c>
      <c r="S743" s="30" t="str">
        <f>IF(OR($G743=0,$H743=0,$I743=0,$J743=0),"Không đủ ĐKDT",IF(AND(O743=0,P743&gt;=4),"Không đạt",IF(O743="V", "Vắng", IF(O743="DC", "Đình chỉ thi",IF(O743="H", "Vắng có phép","")))))</f>
        <v/>
      </c>
      <c r="T743" s="31" t="str">
        <f t="array" ref="T743">IFERROR(VLOOKUP($C743&amp;$U743,CHOOSE({1,2},Data!$A$2:$A$5146&amp;Data!$B$2:$B$5146,Data!$C$2:$C$5146),2,0),"")</f>
        <v>405-A2</v>
      </c>
      <c r="U743" s="72" t="s">
        <v>3280</v>
      </c>
      <c r="V743" s="3" t="str">
        <f>IFERROR(LEFT($U743,LEN($U743)-3),"")</f>
        <v>ELE1319</v>
      </c>
      <c r="W743" s="3" t="str">
        <f>IFERROR(RIGHT($U743,2),"")</f>
        <v>07</v>
      </c>
      <c r="X743" s="53" t="str">
        <f>IF(S743="Không đủ ĐKDT","Học lại",IF(S743="Đình chỉ thi","Học lại",IF(AND(MID(F743,2,2)&lt;"12",S743="Vắng"),"Thi lại",IF(S743="Vắng có phép", "Thi lại",IF(AND((MID(F743,2,2)&lt;"12"),P743&lt;4.5),"Thi lại",IF(AND((MID(F743,2,2)&lt;"19"),P743&lt;4),"Học lại",IF(AND((MID(F743,2,2)&gt;"18"),P743&lt;4),"Thi lại",IF(AND(MID(F743,2,2)&gt;"18",O743=0),"Thi lại",IF(AND((MID(F743,2,2)&lt;"12"),O743=0),"Thi lại",IF(AND((MID(F743,2,2)&lt;"19"),(MID(F743,2,2)&gt;"11"),O743=0),"Học lại","Đạt"))))))))))</f>
        <v>Học lại</v>
      </c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</row>
    <row r="744" spans="1:39" ht="16.5" customHeight="1">
      <c r="A744" s="1">
        <v>735</v>
      </c>
      <c r="B744" s="21">
        <f>IF(LEN(C744=0),SUBTOTAL(3,$C$10:C744),"")</f>
        <v>735</v>
      </c>
      <c r="C744" s="22" t="s">
        <v>2105</v>
      </c>
      <c r="D744" s="23" t="s">
        <v>4003</v>
      </c>
      <c r="E744" s="24" t="s">
        <v>3544</v>
      </c>
      <c r="F744" s="22" t="s">
        <v>3370</v>
      </c>
      <c r="G744" s="25" t="s">
        <v>27</v>
      </c>
      <c r="H744" s="25">
        <v>0</v>
      </c>
      <c r="I744" s="25" t="s">
        <v>27</v>
      </c>
      <c r="J744" s="25">
        <v>0</v>
      </c>
      <c r="K744" s="32"/>
      <c r="L744" s="32"/>
      <c r="M744" s="32"/>
      <c r="N744" s="90"/>
      <c r="O744" s="51" t="s">
        <v>4016</v>
      </c>
      <c r="P744" s="27">
        <f>IF(O744="H","I",IF(OR(O744="DC",O744="C",O744="V"),0,ROUND(SUMPRODUCT(G744:O744,$G$9:$O$9)/100,1)))</f>
        <v>0</v>
      </c>
      <c r="Q744" s="28" t="str">
        <f>IF(AND($P744&gt;=9,$P744&lt;=10),"A+","")&amp;IF(AND($P744&gt;=8.5,$P744&lt;=8.9),"A","")&amp;IF(AND($P744&gt;=8,$P744&lt;=8.4),"B+","")&amp;IF(AND($P744&gt;=7,$P744&lt;=7.9),"B","")&amp;IF(AND($P744&gt;=6.5,$P744&lt;=6.9),"C+","")&amp;IF(AND($P744&gt;=5.5,$P744&lt;=6.4),"C","")&amp;IF(AND($P744&gt;=5,$P744&lt;=5.4),"D+","")&amp;IF(AND($P744&gt;=4,$P744&lt;=4.9),"D","")&amp;IF(AND($P744&lt;4),"F","")</f>
        <v>F</v>
      </c>
      <c r="R744" s="29" t="str">
        <f>IF($P744&lt;4,"Kém",IF(AND($P744&gt;=4,$P744&lt;=5.4),"Trung bình yếu",IF(AND($P744&gt;=5.5,$P744&lt;=6.9),"Trung bình",IF(AND($P744&gt;=7,$P744&lt;=8.4),"Khá",IF(AND($P744&gt;=8.5,$P744&lt;=10),"Giỏi","")))))</f>
        <v>Kém</v>
      </c>
      <c r="S744" s="30" t="str">
        <f>IF(OR($G744=0,$H744=0,$I744=0,$J744=0),"Không đủ ĐKDT",IF(AND(O744=0,P744&gt;=4),"Không đạt",IF(O744="V", "Vắng", IF(O744="DC", "Đình chỉ thi",IF(O744="H", "Vắng có phép","")))))</f>
        <v>Không đủ ĐKDT</v>
      </c>
      <c r="T744" s="31" t="str">
        <f t="array" ref="T744">IFERROR(VLOOKUP($C744&amp;$U744,CHOOSE({1,2},Data!$A$2:$A$5146&amp;Data!$B$2:$B$5146,Data!$C$2:$C$5146),2,0),"")</f>
        <v>405-A2</v>
      </c>
      <c r="U744" s="72" t="s">
        <v>3280</v>
      </c>
      <c r="V744" s="3" t="str">
        <f>IFERROR(LEFT($U744,LEN($U744)-3),"")</f>
        <v>ELE1319</v>
      </c>
      <c r="W744" s="3" t="str">
        <f>IFERROR(RIGHT($U744,2),"")</f>
        <v>07</v>
      </c>
      <c r="X744" s="53" t="str">
        <f>IF(S744="Không đủ ĐKDT","Học lại",IF(S744="Đình chỉ thi","Học lại",IF(AND(MID(F744,2,2)&lt;"12",S744="Vắng"),"Thi lại",IF(S744="Vắng có phép", "Thi lại",IF(AND((MID(F744,2,2)&lt;"12"),P744&lt;4.5),"Thi lại",IF(AND((MID(F744,2,2)&lt;"19"),P744&lt;4),"Học lại",IF(AND((MID(F744,2,2)&gt;"18"),P744&lt;4),"Thi lại",IF(AND(MID(F744,2,2)&gt;"18",O744=0),"Thi lại",IF(AND((MID(F744,2,2)&lt;"12"),O744=0),"Thi lại",IF(AND((MID(F744,2,2)&lt;"19"),(MID(F744,2,2)&gt;"11"),O744=0),"Học lại","Đạt"))))))))))</f>
        <v>Học lại</v>
      </c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</row>
    <row r="745" spans="1:39" ht="16.5" customHeight="1">
      <c r="A745" s="1">
        <v>736</v>
      </c>
      <c r="B745" s="21">
        <f>IF(LEN(C745=0),SUBTOTAL(3,$C$10:C745),"")</f>
        <v>736</v>
      </c>
      <c r="C745" s="22" t="s">
        <v>274</v>
      </c>
      <c r="D745" s="23" t="s">
        <v>3574</v>
      </c>
      <c r="E745" s="24" t="s">
        <v>3457</v>
      </c>
      <c r="F745" s="22" t="s">
        <v>3941</v>
      </c>
      <c r="G745" s="25" t="s">
        <v>27</v>
      </c>
      <c r="H745" s="25">
        <v>8.5</v>
      </c>
      <c r="I745" s="25" t="s">
        <v>27</v>
      </c>
      <c r="J745" s="25">
        <v>6</v>
      </c>
      <c r="K745" s="32"/>
      <c r="L745" s="32"/>
      <c r="M745" s="32"/>
      <c r="N745" s="90"/>
      <c r="O745" s="51">
        <v>5.5</v>
      </c>
      <c r="P745" s="27">
        <f>IF(O745="H","I",IF(OR(O745="DC",O745="C",O745="V"),0,ROUND(SUMPRODUCT(G745:O745,$G$9:$O$9)/100,1)))</f>
        <v>6.2</v>
      </c>
      <c r="Q745" s="28" t="str">
        <f>IF(AND($P745&gt;=9,$P745&lt;=10),"A+","")&amp;IF(AND($P745&gt;=8.5,$P745&lt;=8.9),"A","")&amp;IF(AND($P745&gt;=8,$P745&lt;=8.4),"B+","")&amp;IF(AND($P745&gt;=7,$P745&lt;=7.9),"B","")&amp;IF(AND($P745&gt;=6.5,$P745&lt;=6.9),"C+","")&amp;IF(AND($P745&gt;=5.5,$P745&lt;=6.4),"C","")&amp;IF(AND($P745&gt;=5,$P745&lt;=5.4),"D+","")&amp;IF(AND($P745&gt;=4,$P745&lt;=4.9),"D","")&amp;IF(AND($P745&lt;4),"F","")</f>
        <v>C</v>
      </c>
      <c r="R745" s="29" t="str">
        <f>IF($P745&lt;4,"Kém",IF(AND($P745&gt;=4,$P745&lt;=5.4),"Trung bình yếu",IF(AND($P745&gt;=5.5,$P745&lt;=6.9),"Trung bình",IF(AND($P745&gt;=7,$P745&lt;=8.4),"Khá",IF(AND($P745&gt;=8.5,$P745&lt;=10),"Giỏi","")))))</f>
        <v>Trung bình</v>
      </c>
      <c r="S745" s="30" t="str">
        <f>IF(OR($G745=0,$H745=0,$I745=0,$J745=0),"Không đủ ĐKDT",IF(AND(O745=0,P745&gt;=4),"Không đạt",IF(O745="V", "Vắng", IF(O745="DC", "Đình chỉ thi",IF(O745="H", "Vắng có phép","")))))</f>
        <v/>
      </c>
      <c r="T745" s="31" t="str">
        <f t="array" ref="T745">IFERROR(VLOOKUP($C745&amp;$U745,CHOOSE({1,2},Data!$A$2:$A$5146&amp;Data!$B$2:$B$5146,Data!$C$2:$C$5146),2,0),"")</f>
        <v>405-A2</v>
      </c>
      <c r="U745" s="72" t="s">
        <v>3280</v>
      </c>
      <c r="V745" s="3" t="str">
        <f>IFERROR(LEFT($U745,LEN($U745)-3),"")</f>
        <v>ELE1319</v>
      </c>
      <c r="W745" s="3" t="str">
        <f>IFERROR(RIGHT($U745,2),"")</f>
        <v>07</v>
      </c>
      <c r="X745" s="53" t="str">
        <f>IF(S745="Không đủ ĐKDT","Học lại",IF(S745="Đình chỉ thi","Học lại",IF(AND(MID(F745,2,2)&lt;"12",S745="Vắng"),"Thi lại",IF(S745="Vắng có phép", "Thi lại",IF(AND((MID(F745,2,2)&lt;"12"),P745&lt;4.5),"Thi lại",IF(AND((MID(F745,2,2)&lt;"19"),P745&lt;4),"Học lại",IF(AND((MID(F745,2,2)&gt;"18"),P745&lt;4),"Thi lại",IF(AND(MID(F745,2,2)&gt;"18",O745=0),"Thi lại",IF(AND((MID(F745,2,2)&lt;"12"),O745=0),"Thi lại",IF(AND((MID(F745,2,2)&lt;"19"),(MID(F745,2,2)&gt;"11"),O745=0),"Học lại","Đạt"))))))))))</f>
        <v>Đạt</v>
      </c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</row>
    <row r="746" spans="1:39" ht="16.5" customHeight="1">
      <c r="A746" s="1">
        <v>737</v>
      </c>
      <c r="B746" s="21">
        <f>IF(LEN(C746=0),SUBTOTAL(3,$C$10:C746),"")</f>
        <v>737</v>
      </c>
      <c r="C746" s="22" t="s">
        <v>2327</v>
      </c>
      <c r="D746" s="23" t="s">
        <v>3510</v>
      </c>
      <c r="E746" s="24" t="s">
        <v>3457</v>
      </c>
      <c r="F746" s="22" t="s">
        <v>3391</v>
      </c>
      <c r="G746" s="25" t="s">
        <v>27</v>
      </c>
      <c r="H746" s="25">
        <v>0</v>
      </c>
      <c r="I746" s="25" t="s">
        <v>27</v>
      </c>
      <c r="J746" s="25">
        <v>0</v>
      </c>
      <c r="K746" s="32"/>
      <c r="L746" s="32"/>
      <c r="M746" s="32"/>
      <c r="N746" s="90"/>
      <c r="O746" s="51" t="s">
        <v>4016</v>
      </c>
      <c r="P746" s="27">
        <f>IF(O746="H","I",IF(OR(O746="DC",O746="C",O746="V"),0,ROUND(SUMPRODUCT(G746:O746,$G$9:$O$9)/100,1)))</f>
        <v>0</v>
      </c>
      <c r="Q746" s="28" t="str">
        <f>IF(AND($P746&gt;=9,$P746&lt;=10),"A+","")&amp;IF(AND($P746&gt;=8.5,$P746&lt;=8.9),"A","")&amp;IF(AND($P746&gt;=8,$P746&lt;=8.4),"B+","")&amp;IF(AND($P746&gt;=7,$P746&lt;=7.9),"B","")&amp;IF(AND($P746&gt;=6.5,$P746&lt;=6.9),"C+","")&amp;IF(AND($P746&gt;=5.5,$P746&lt;=6.4),"C","")&amp;IF(AND($P746&gt;=5,$P746&lt;=5.4),"D+","")&amp;IF(AND($P746&gt;=4,$P746&lt;=4.9),"D","")&amp;IF(AND($P746&lt;4),"F","")</f>
        <v>F</v>
      </c>
      <c r="R746" s="29" t="str">
        <f>IF($P746&lt;4,"Kém",IF(AND($P746&gt;=4,$P746&lt;=5.4),"Trung bình yếu",IF(AND($P746&gt;=5.5,$P746&lt;=6.9),"Trung bình",IF(AND($P746&gt;=7,$P746&lt;=8.4),"Khá",IF(AND($P746&gt;=8.5,$P746&lt;=10),"Giỏi","")))))</f>
        <v>Kém</v>
      </c>
      <c r="S746" s="30" t="str">
        <f>IF(OR($G746=0,$H746=0,$I746=0,$J746=0),"Không đủ ĐKDT",IF(AND(O746=0,P746&gt;=4),"Không đạt",IF(O746="V", "Vắng", IF(O746="DC", "Đình chỉ thi",IF(O746="H", "Vắng có phép","")))))</f>
        <v>Không đủ ĐKDT</v>
      </c>
      <c r="T746" s="31" t="str">
        <f t="array" ref="T746">IFERROR(VLOOKUP($C746&amp;$U746,CHOOSE({1,2},Data!$A$2:$A$5146&amp;Data!$B$2:$B$5146,Data!$C$2:$C$5146),2,0),"")</f>
        <v>405-A2</v>
      </c>
      <c r="U746" s="72" t="s">
        <v>3280</v>
      </c>
      <c r="V746" s="3" t="str">
        <f>IFERROR(LEFT($U746,LEN($U746)-3),"")</f>
        <v>ELE1319</v>
      </c>
      <c r="W746" s="3" t="str">
        <f>IFERROR(RIGHT($U746,2),"")</f>
        <v>07</v>
      </c>
      <c r="X746" s="53" t="str">
        <f>IF(S746="Không đủ ĐKDT","Học lại",IF(S746="Đình chỉ thi","Học lại",IF(AND(MID(F746,2,2)&lt;"12",S746="Vắng"),"Thi lại",IF(S746="Vắng có phép", "Thi lại",IF(AND((MID(F746,2,2)&lt;"12"),P746&lt;4.5),"Thi lại",IF(AND((MID(F746,2,2)&lt;"19"),P746&lt;4),"Học lại",IF(AND((MID(F746,2,2)&gt;"18"),P746&lt;4),"Thi lại",IF(AND(MID(F746,2,2)&gt;"18",O746=0),"Thi lại",IF(AND((MID(F746,2,2)&lt;"12"),O746=0),"Thi lại",IF(AND((MID(F746,2,2)&lt;"19"),(MID(F746,2,2)&gt;"11"),O746=0),"Học lại","Đạt"))))))))))</f>
        <v>Học lại</v>
      </c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</row>
    <row r="747" spans="1:39" ht="16.5" customHeight="1">
      <c r="A747" s="1">
        <v>738</v>
      </c>
      <c r="B747" s="21">
        <f>IF(LEN(C747=0),SUBTOTAL(3,$C$10:C747),"")</f>
        <v>738</v>
      </c>
      <c r="C747" s="22" t="s">
        <v>2244</v>
      </c>
      <c r="D747" s="23" t="s">
        <v>3409</v>
      </c>
      <c r="E747" s="24" t="s">
        <v>3637</v>
      </c>
      <c r="F747" s="22" t="s">
        <v>3425</v>
      </c>
      <c r="G747" s="25" t="s">
        <v>27</v>
      </c>
      <c r="H747" s="25">
        <v>9</v>
      </c>
      <c r="I747" s="25" t="s">
        <v>27</v>
      </c>
      <c r="J747" s="25">
        <v>7.5</v>
      </c>
      <c r="K747" s="32"/>
      <c r="L747" s="32"/>
      <c r="M747" s="32"/>
      <c r="N747" s="90"/>
      <c r="O747" s="51">
        <v>8</v>
      </c>
      <c r="P747" s="27">
        <f>IF(O747="H","I",IF(OR(O747="DC",O747="C",O747="V"),0,ROUND(SUMPRODUCT(G747:O747,$G$9:$O$9)/100,1)))</f>
        <v>8.1999999999999993</v>
      </c>
      <c r="Q747" s="28" t="str">
        <f>IF(AND($P747&gt;=9,$P747&lt;=10),"A+","")&amp;IF(AND($P747&gt;=8.5,$P747&lt;=8.9),"A","")&amp;IF(AND($P747&gt;=8,$P747&lt;=8.4),"B+","")&amp;IF(AND($P747&gt;=7,$P747&lt;=7.9),"B","")&amp;IF(AND($P747&gt;=6.5,$P747&lt;=6.9),"C+","")&amp;IF(AND($P747&gt;=5.5,$P747&lt;=6.4),"C","")&amp;IF(AND($P747&gt;=5,$P747&lt;=5.4),"D+","")&amp;IF(AND($P747&gt;=4,$P747&lt;=4.9),"D","")&amp;IF(AND($P747&lt;4),"F","")</f>
        <v>B+</v>
      </c>
      <c r="R747" s="29" t="str">
        <f>IF($P747&lt;4,"Kém",IF(AND($P747&gt;=4,$P747&lt;=5.4),"Trung bình yếu",IF(AND($P747&gt;=5.5,$P747&lt;=6.9),"Trung bình",IF(AND($P747&gt;=7,$P747&lt;=8.4),"Khá",IF(AND($P747&gt;=8.5,$P747&lt;=10),"Giỏi","")))))</f>
        <v>Khá</v>
      </c>
      <c r="S747" s="30" t="str">
        <f>IF(OR($G747=0,$H747=0,$I747=0,$J747=0),"Không đủ ĐKDT",IF(AND(O747=0,P747&gt;=4),"Không đạt",IF(O747="V", "Vắng", IF(O747="DC", "Đình chỉ thi",IF(O747="H", "Vắng có phép","")))))</f>
        <v/>
      </c>
      <c r="T747" s="31" t="str">
        <f t="array" ref="T747">IFERROR(VLOOKUP($C747&amp;$U747,CHOOSE({1,2},Data!$A$2:$A$5146&amp;Data!$B$2:$B$5146,Data!$C$2:$C$5146),2,0),"")</f>
        <v>405-A2</v>
      </c>
      <c r="U747" s="72" t="s">
        <v>3280</v>
      </c>
      <c r="V747" s="3" t="str">
        <f>IFERROR(LEFT($U747,LEN($U747)-3),"")</f>
        <v>ELE1319</v>
      </c>
      <c r="W747" s="3" t="str">
        <f>IFERROR(RIGHT($U747,2),"")</f>
        <v>07</v>
      </c>
      <c r="X747" s="53" t="str">
        <f>IF(S747="Không đủ ĐKDT","Học lại",IF(S747="Đình chỉ thi","Học lại",IF(AND(MID(F747,2,2)&lt;"12",S747="Vắng"),"Thi lại",IF(S747="Vắng có phép", "Thi lại",IF(AND((MID(F747,2,2)&lt;"12"),P747&lt;4.5),"Thi lại",IF(AND((MID(F747,2,2)&lt;"19"),P747&lt;4),"Học lại",IF(AND((MID(F747,2,2)&gt;"18"),P747&lt;4),"Thi lại",IF(AND(MID(F747,2,2)&gt;"18",O747=0),"Thi lại",IF(AND((MID(F747,2,2)&lt;"12"),O747=0),"Thi lại",IF(AND((MID(F747,2,2)&lt;"19"),(MID(F747,2,2)&gt;"11"),O747=0),"Học lại","Đạt"))))))))))</f>
        <v>Đạt</v>
      </c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</row>
    <row r="748" spans="1:39" ht="16.5" customHeight="1">
      <c r="A748" s="1">
        <v>739</v>
      </c>
      <c r="B748" s="21">
        <f>IF(LEN(C748=0),SUBTOTAL(3,$C$10:C748),"")</f>
        <v>739</v>
      </c>
      <c r="C748" s="22" t="s">
        <v>389</v>
      </c>
      <c r="D748" s="23" t="s">
        <v>4004</v>
      </c>
      <c r="E748" s="24" t="s">
        <v>3894</v>
      </c>
      <c r="F748" s="22" t="s">
        <v>3455</v>
      </c>
      <c r="G748" s="25" t="s">
        <v>27</v>
      </c>
      <c r="H748" s="25">
        <v>7</v>
      </c>
      <c r="I748" s="25" t="s">
        <v>27</v>
      </c>
      <c r="J748" s="25">
        <v>8.5</v>
      </c>
      <c r="K748" s="32"/>
      <c r="L748" s="32"/>
      <c r="M748" s="32"/>
      <c r="N748" s="90"/>
      <c r="O748" s="51">
        <v>4</v>
      </c>
      <c r="P748" s="27">
        <f>IF(O748="H","I",IF(OR(O748="DC",O748="C",O748="V"),0,ROUND(SUMPRODUCT(G748:O748,$G$9:$O$9)/100,1)))</f>
        <v>5.0999999999999996</v>
      </c>
      <c r="Q748" s="28" t="str">
        <f>IF(AND($P748&gt;=9,$P748&lt;=10),"A+","")&amp;IF(AND($P748&gt;=8.5,$P748&lt;=8.9),"A","")&amp;IF(AND($P748&gt;=8,$P748&lt;=8.4),"B+","")&amp;IF(AND($P748&gt;=7,$P748&lt;=7.9),"B","")&amp;IF(AND($P748&gt;=6.5,$P748&lt;=6.9),"C+","")&amp;IF(AND($P748&gt;=5.5,$P748&lt;=6.4),"C","")&amp;IF(AND($P748&gt;=5,$P748&lt;=5.4),"D+","")&amp;IF(AND($P748&gt;=4,$P748&lt;=4.9),"D","")&amp;IF(AND($P748&lt;4),"F","")</f>
        <v>D+</v>
      </c>
      <c r="R748" s="29" t="str">
        <f>IF($P748&lt;4,"Kém",IF(AND($P748&gt;=4,$P748&lt;=5.4),"Trung bình yếu",IF(AND($P748&gt;=5.5,$P748&lt;=6.9),"Trung bình",IF(AND($P748&gt;=7,$P748&lt;=8.4),"Khá",IF(AND($P748&gt;=8.5,$P748&lt;=10),"Giỏi","")))))</f>
        <v>Trung bình yếu</v>
      </c>
      <c r="S748" s="30" t="str">
        <f>IF(OR($G748=0,$H748=0,$I748=0,$J748=0),"Không đủ ĐKDT",IF(AND(O748=0,P748&gt;=4),"Không đạt",IF(O748="V", "Vắng", IF(O748="DC", "Đình chỉ thi",IF(O748="H", "Vắng có phép","")))))</f>
        <v/>
      </c>
      <c r="T748" s="31" t="str">
        <f t="array" ref="T748">IFERROR(VLOOKUP($C748&amp;$U748,CHOOSE({1,2},Data!$A$2:$A$5146&amp;Data!$B$2:$B$5146,Data!$C$2:$C$5146),2,0),"")</f>
        <v>405-A2</v>
      </c>
      <c r="U748" s="72" t="s">
        <v>3280</v>
      </c>
      <c r="V748" s="3" t="str">
        <f>IFERROR(LEFT($U748,LEN($U748)-3),"")</f>
        <v>ELE1319</v>
      </c>
      <c r="W748" s="3" t="str">
        <f>IFERROR(RIGHT($U748,2),"")</f>
        <v>07</v>
      </c>
      <c r="X748" s="53" t="str">
        <f>IF(S748="Không đủ ĐKDT","Học lại",IF(S748="Đình chỉ thi","Học lại",IF(AND(MID(F748,2,2)&lt;"12",S748="Vắng"),"Thi lại",IF(S748="Vắng có phép", "Thi lại",IF(AND((MID(F748,2,2)&lt;"12"),P748&lt;4.5),"Thi lại",IF(AND((MID(F748,2,2)&lt;"19"),P748&lt;4),"Học lại",IF(AND((MID(F748,2,2)&gt;"18"),P748&lt;4),"Thi lại",IF(AND(MID(F748,2,2)&gt;"18",O748=0),"Thi lại",IF(AND((MID(F748,2,2)&lt;"12"),O748=0),"Thi lại",IF(AND((MID(F748,2,2)&lt;"19"),(MID(F748,2,2)&gt;"11"),O748=0),"Học lại","Đạt"))))))))))</f>
        <v>Đạt</v>
      </c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</row>
    <row r="749" spans="1:39" ht="16.5" customHeight="1">
      <c r="A749" s="1">
        <v>740</v>
      </c>
      <c r="B749" s="21">
        <f>IF(LEN(C749=0),SUBTOTAL(3,$C$10:C749),"")</f>
        <v>740</v>
      </c>
      <c r="C749" s="22" t="s">
        <v>1964</v>
      </c>
      <c r="D749" s="23" t="s">
        <v>4005</v>
      </c>
      <c r="E749" s="24" t="s">
        <v>3894</v>
      </c>
      <c r="F749" s="22" t="s">
        <v>3407</v>
      </c>
      <c r="G749" s="25" t="s">
        <v>27</v>
      </c>
      <c r="H749" s="25">
        <v>8</v>
      </c>
      <c r="I749" s="25" t="s">
        <v>27</v>
      </c>
      <c r="J749" s="25">
        <v>9</v>
      </c>
      <c r="K749" s="32"/>
      <c r="L749" s="32"/>
      <c r="M749" s="32"/>
      <c r="N749" s="90"/>
      <c r="O749" s="51">
        <v>4.5</v>
      </c>
      <c r="P749" s="27">
        <f>IF(O749="H","I",IF(OR(O749="DC",O749="C",O749="V"),0,ROUND(SUMPRODUCT(G749:O749,$G$9:$O$9)/100,1)))</f>
        <v>5.7</v>
      </c>
      <c r="Q749" s="28" t="str">
        <f>IF(AND($P749&gt;=9,$P749&lt;=10),"A+","")&amp;IF(AND($P749&gt;=8.5,$P749&lt;=8.9),"A","")&amp;IF(AND($P749&gt;=8,$P749&lt;=8.4),"B+","")&amp;IF(AND($P749&gt;=7,$P749&lt;=7.9),"B","")&amp;IF(AND($P749&gt;=6.5,$P749&lt;=6.9),"C+","")&amp;IF(AND($P749&gt;=5.5,$P749&lt;=6.4),"C","")&amp;IF(AND($P749&gt;=5,$P749&lt;=5.4),"D+","")&amp;IF(AND($P749&gt;=4,$P749&lt;=4.9),"D","")&amp;IF(AND($P749&lt;4),"F","")</f>
        <v>C</v>
      </c>
      <c r="R749" s="29" t="str">
        <f>IF($P749&lt;4,"Kém",IF(AND($P749&gt;=4,$P749&lt;=5.4),"Trung bình yếu",IF(AND($P749&gt;=5.5,$P749&lt;=6.9),"Trung bình",IF(AND($P749&gt;=7,$P749&lt;=8.4),"Khá",IF(AND($P749&gt;=8.5,$P749&lt;=10),"Giỏi","")))))</f>
        <v>Trung bình</v>
      </c>
      <c r="S749" s="30" t="str">
        <f>IF(OR($G749=0,$H749=0,$I749=0,$J749=0),"Không đủ ĐKDT",IF(AND(O749=0,P749&gt;=4),"Không đạt",IF(O749="V", "Vắng", IF(O749="DC", "Đình chỉ thi",IF(O749="H", "Vắng có phép","")))))</f>
        <v/>
      </c>
      <c r="T749" s="31" t="str">
        <f t="array" ref="T749">IFERROR(VLOOKUP($C749&amp;$U749,CHOOSE({1,2},Data!$A$2:$A$5146&amp;Data!$B$2:$B$5146,Data!$C$2:$C$5146),2,0),"")</f>
        <v>405-A2</v>
      </c>
      <c r="U749" s="72" t="s">
        <v>3280</v>
      </c>
      <c r="V749" s="3" t="str">
        <f>IFERROR(LEFT($U749,LEN($U749)-3),"")</f>
        <v>ELE1319</v>
      </c>
      <c r="W749" s="3" t="str">
        <f>IFERROR(RIGHT($U749,2),"")</f>
        <v>07</v>
      </c>
      <c r="X749" s="53" t="str">
        <f>IF(S749="Không đủ ĐKDT","Học lại",IF(S749="Đình chỉ thi","Học lại",IF(AND(MID(F749,2,2)&lt;"12",S749="Vắng"),"Thi lại",IF(S749="Vắng có phép", "Thi lại",IF(AND((MID(F749,2,2)&lt;"12"),P749&lt;4.5),"Thi lại",IF(AND((MID(F749,2,2)&lt;"19"),P749&lt;4),"Học lại",IF(AND((MID(F749,2,2)&gt;"18"),P749&lt;4),"Thi lại",IF(AND(MID(F749,2,2)&gt;"18",O749=0),"Thi lại",IF(AND((MID(F749,2,2)&lt;"12"),O749=0),"Thi lại",IF(AND((MID(F749,2,2)&lt;"19"),(MID(F749,2,2)&gt;"11"),O749=0),"Học lại","Đạt"))))))))))</f>
        <v>Đạt</v>
      </c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</row>
    <row r="750" spans="1:39" ht="16.5" customHeight="1">
      <c r="A750" s="1">
        <v>741</v>
      </c>
      <c r="B750" s="21">
        <f>IF(LEN(C750=0),SUBTOTAL(3,$C$10:C750),"")</f>
        <v>741</v>
      </c>
      <c r="C750" s="22" t="s">
        <v>474</v>
      </c>
      <c r="D750" s="23" t="s">
        <v>4006</v>
      </c>
      <c r="E750" s="24" t="s">
        <v>3461</v>
      </c>
      <c r="F750" s="22" t="s">
        <v>3370</v>
      </c>
      <c r="G750" s="25" t="s">
        <v>27</v>
      </c>
      <c r="H750" s="25">
        <v>8.5</v>
      </c>
      <c r="I750" s="25" t="s">
        <v>27</v>
      </c>
      <c r="J750" s="25">
        <v>7</v>
      </c>
      <c r="K750" s="32"/>
      <c r="L750" s="32"/>
      <c r="M750" s="32"/>
      <c r="N750" s="90"/>
      <c r="O750" s="51">
        <v>3</v>
      </c>
      <c r="P750" s="27">
        <f>IF(O750="H","I",IF(OR(O750="DC",O750="C",O750="V"),0,ROUND(SUMPRODUCT(G750:O750,$G$9:$O$9)/100,1)))</f>
        <v>4.5</v>
      </c>
      <c r="Q750" s="28" t="str">
        <f>IF(AND($P750&gt;=9,$P750&lt;=10),"A+","")&amp;IF(AND($P750&gt;=8.5,$P750&lt;=8.9),"A","")&amp;IF(AND($P750&gt;=8,$P750&lt;=8.4),"B+","")&amp;IF(AND($P750&gt;=7,$P750&lt;=7.9),"B","")&amp;IF(AND($P750&gt;=6.5,$P750&lt;=6.9),"C+","")&amp;IF(AND($P750&gt;=5.5,$P750&lt;=6.4),"C","")&amp;IF(AND($P750&gt;=5,$P750&lt;=5.4),"D+","")&amp;IF(AND($P750&gt;=4,$P750&lt;=4.9),"D","")&amp;IF(AND($P750&lt;4),"F","")</f>
        <v>D</v>
      </c>
      <c r="R750" s="29" t="str">
        <f>IF($P750&lt;4,"Kém",IF(AND($P750&gt;=4,$P750&lt;=5.4),"Trung bình yếu",IF(AND($P750&gt;=5.5,$P750&lt;=6.9),"Trung bình",IF(AND($P750&gt;=7,$P750&lt;=8.4),"Khá",IF(AND($P750&gt;=8.5,$P750&lt;=10),"Giỏi","")))))</f>
        <v>Trung bình yếu</v>
      </c>
      <c r="S750" s="30" t="str">
        <f>IF(OR($G750=0,$H750=0,$I750=0,$J750=0),"Không đủ ĐKDT",IF(AND(O750=0,P750&gt;=4),"Không đạt",IF(O750="V", "Vắng", IF(O750="DC", "Đình chỉ thi",IF(O750="H", "Vắng có phép","")))))</f>
        <v/>
      </c>
      <c r="T750" s="31" t="str">
        <f t="array" ref="T750">IFERROR(VLOOKUP($C750&amp;$U750,CHOOSE({1,2},Data!$A$2:$A$5146&amp;Data!$B$2:$B$5146,Data!$C$2:$C$5146),2,0),"")</f>
        <v>405-A2</v>
      </c>
      <c r="U750" s="72" t="s">
        <v>3280</v>
      </c>
      <c r="V750" s="3" t="str">
        <f>IFERROR(LEFT($U750,LEN($U750)-3),"")</f>
        <v>ELE1319</v>
      </c>
      <c r="W750" s="3" t="str">
        <f>IFERROR(RIGHT($U750,2),"")</f>
        <v>07</v>
      </c>
      <c r="X750" s="53" t="str">
        <f>IF(S750="Không đủ ĐKDT","Học lại",IF(S750="Đình chỉ thi","Học lại",IF(AND(MID(F750,2,2)&lt;"12",S750="Vắng"),"Thi lại",IF(S750="Vắng có phép", "Thi lại",IF(AND((MID(F750,2,2)&lt;"12"),P750&lt;4.5),"Thi lại",IF(AND((MID(F750,2,2)&lt;"19"),P750&lt;4),"Học lại",IF(AND((MID(F750,2,2)&gt;"18"),P750&lt;4),"Thi lại",IF(AND(MID(F750,2,2)&gt;"18",O750=0),"Thi lại",IF(AND((MID(F750,2,2)&lt;"12"),O750=0),"Thi lại",IF(AND((MID(F750,2,2)&lt;"19"),(MID(F750,2,2)&gt;"11"),O750=0),"Học lại","Đạt"))))))))))</f>
        <v>Đạt</v>
      </c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</row>
    <row r="751" spans="1:39" ht="16.5" customHeight="1">
      <c r="A751" s="1">
        <v>742</v>
      </c>
      <c r="B751" s="21">
        <f>IF(LEN(C751=0),SUBTOTAL(3,$C$10:C751),"")</f>
        <v>742</v>
      </c>
      <c r="C751" s="22" t="s">
        <v>2667</v>
      </c>
      <c r="D751" s="23" t="s">
        <v>4007</v>
      </c>
      <c r="E751" s="24" t="s">
        <v>4008</v>
      </c>
      <c r="F751" s="22" t="s">
        <v>3374</v>
      </c>
      <c r="G751" s="25" t="s">
        <v>27</v>
      </c>
      <c r="H751" s="25">
        <v>9</v>
      </c>
      <c r="I751" s="25" t="s">
        <v>27</v>
      </c>
      <c r="J751" s="25">
        <v>8</v>
      </c>
      <c r="K751" s="32"/>
      <c r="L751" s="32"/>
      <c r="M751" s="32"/>
      <c r="N751" s="90"/>
      <c r="O751" s="51">
        <v>6.5</v>
      </c>
      <c r="P751" s="27">
        <f>IF(O751="H","I",IF(OR(O751="DC",O751="C",O751="V"),0,ROUND(SUMPRODUCT(G751:O751,$G$9:$O$9)/100,1)))</f>
        <v>7.2</v>
      </c>
      <c r="Q751" s="28" t="str">
        <f>IF(AND($P751&gt;=9,$P751&lt;=10),"A+","")&amp;IF(AND($P751&gt;=8.5,$P751&lt;=8.9),"A","")&amp;IF(AND($P751&gt;=8,$P751&lt;=8.4),"B+","")&amp;IF(AND($P751&gt;=7,$P751&lt;=7.9),"B","")&amp;IF(AND($P751&gt;=6.5,$P751&lt;=6.9),"C+","")&amp;IF(AND($P751&gt;=5.5,$P751&lt;=6.4),"C","")&amp;IF(AND($P751&gt;=5,$P751&lt;=5.4),"D+","")&amp;IF(AND($P751&gt;=4,$P751&lt;=4.9),"D","")&amp;IF(AND($P751&lt;4),"F","")</f>
        <v>B</v>
      </c>
      <c r="R751" s="29" t="str">
        <f>IF($P751&lt;4,"Kém",IF(AND($P751&gt;=4,$P751&lt;=5.4),"Trung bình yếu",IF(AND($P751&gt;=5.5,$P751&lt;=6.9),"Trung bình",IF(AND($P751&gt;=7,$P751&lt;=8.4),"Khá",IF(AND($P751&gt;=8.5,$P751&lt;=10),"Giỏi","")))))</f>
        <v>Khá</v>
      </c>
      <c r="S751" s="30" t="str">
        <f>IF(OR($G751=0,$H751=0,$I751=0,$J751=0),"Không đủ ĐKDT",IF(AND(O751=0,P751&gt;=4),"Không đạt",IF(O751="V", "Vắng", IF(O751="DC", "Đình chỉ thi",IF(O751="H", "Vắng có phép","")))))</f>
        <v/>
      </c>
      <c r="T751" s="31" t="str">
        <f t="array" ref="T751">IFERROR(VLOOKUP($C751&amp;$U751,CHOOSE({1,2},Data!$A$2:$A$5146&amp;Data!$B$2:$B$5146,Data!$C$2:$C$5146),2,0),"")</f>
        <v>405-A2</v>
      </c>
      <c r="U751" s="72" t="s">
        <v>3280</v>
      </c>
      <c r="V751" s="3" t="str">
        <f>IFERROR(LEFT($U751,LEN($U751)-3),"")</f>
        <v>ELE1319</v>
      </c>
      <c r="W751" s="3" t="str">
        <f>IFERROR(RIGHT($U751,2),"")</f>
        <v>07</v>
      </c>
      <c r="X751" s="53" t="str">
        <f>IF(S751="Không đủ ĐKDT","Học lại",IF(S751="Đình chỉ thi","Học lại",IF(AND(MID(F751,2,2)&lt;"12",S751="Vắng"),"Thi lại",IF(S751="Vắng có phép", "Thi lại",IF(AND((MID(F751,2,2)&lt;"12"),P751&lt;4.5),"Thi lại",IF(AND((MID(F751,2,2)&lt;"19"),P751&lt;4),"Học lại",IF(AND((MID(F751,2,2)&gt;"18"),P751&lt;4),"Thi lại",IF(AND(MID(F751,2,2)&gt;"18",O751=0),"Thi lại",IF(AND((MID(F751,2,2)&lt;"12"),O751=0),"Thi lại",IF(AND((MID(F751,2,2)&lt;"19"),(MID(F751,2,2)&gt;"11"),O751=0),"Học lại","Đạt"))))))))))</f>
        <v>Đạt</v>
      </c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</row>
    <row r="752" spans="1:39" ht="16.5" customHeight="1">
      <c r="A752" s="1">
        <v>743</v>
      </c>
      <c r="B752" s="21">
        <f>IF(LEN(C752=0),SUBTOTAL(3,$C$10:C752),"")</f>
        <v>743</v>
      </c>
      <c r="C752" s="22" t="s">
        <v>440</v>
      </c>
      <c r="D752" s="23" t="s">
        <v>3468</v>
      </c>
      <c r="E752" s="24" t="s">
        <v>4009</v>
      </c>
      <c r="F752" s="22" t="s">
        <v>3398</v>
      </c>
      <c r="G752" s="25" t="s">
        <v>27</v>
      </c>
      <c r="H752" s="25">
        <v>7.5</v>
      </c>
      <c r="I752" s="25" t="s">
        <v>27</v>
      </c>
      <c r="J752" s="25">
        <v>7</v>
      </c>
      <c r="K752" s="32"/>
      <c r="L752" s="32"/>
      <c r="M752" s="32"/>
      <c r="N752" s="90"/>
      <c r="O752" s="51">
        <v>0.5</v>
      </c>
      <c r="P752" s="27">
        <f>IF(O752="H","I",IF(OR(O752="DC",O752="C",O752="V"),0,ROUND(SUMPRODUCT(G752:O752,$G$9:$O$9)/100,1)))</f>
        <v>2.6</v>
      </c>
      <c r="Q752" s="28" t="str">
        <f>IF(AND($P752&gt;=9,$P752&lt;=10),"A+","")&amp;IF(AND($P752&gt;=8.5,$P752&lt;=8.9),"A","")&amp;IF(AND($P752&gt;=8,$P752&lt;=8.4),"B+","")&amp;IF(AND($P752&gt;=7,$P752&lt;=7.9),"B","")&amp;IF(AND($P752&gt;=6.5,$P752&lt;=6.9),"C+","")&amp;IF(AND($P752&gt;=5.5,$P752&lt;=6.4),"C","")&amp;IF(AND($P752&gt;=5,$P752&lt;=5.4),"D+","")&amp;IF(AND($P752&gt;=4,$P752&lt;=4.9),"D","")&amp;IF(AND($P752&lt;4),"F","")</f>
        <v>F</v>
      </c>
      <c r="R752" s="29" t="str">
        <f>IF($P752&lt;4,"Kém",IF(AND($P752&gt;=4,$P752&lt;=5.4),"Trung bình yếu",IF(AND($P752&gt;=5.5,$P752&lt;=6.9),"Trung bình",IF(AND($P752&gt;=7,$P752&lt;=8.4),"Khá",IF(AND($P752&gt;=8.5,$P752&lt;=10),"Giỏi","")))))</f>
        <v>Kém</v>
      </c>
      <c r="S752" s="30" t="str">
        <f>IF(OR($G752=0,$H752=0,$I752=0,$J752=0),"Không đủ ĐKDT",IF(AND(O752=0,P752&gt;=4),"Không đạt",IF(O752="V", "Vắng", IF(O752="DC", "Đình chỉ thi",IF(O752="H", "Vắng có phép","")))))</f>
        <v/>
      </c>
      <c r="T752" s="31" t="str">
        <f t="array" ref="T752">IFERROR(VLOOKUP($C752&amp;$U752,CHOOSE({1,2},Data!$A$2:$A$5146&amp;Data!$B$2:$B$5146,Data!$C$2:$C$5146),2,0),"")</f>
        <v>405-A2</v>
      </c>
      <c r="U752" s="72" t="s">
        <v>3280</v>
      </c>
      <c r="V752" s="3" t="str">
        <f>IFERROR(LEFT($U752,LEN($U752)-3),"")</f>
        <v>ELE1319</v>
      </c>
      <c r="W752" s="3" t="str">
        <f>IFERROR(RIGHT($U752,2),"")</f>
        <v>07</v>
      </c>
      <c r="X752" s="53" t="str">
        <f>IF(S752="Không đủ ĐKDT","Học lại",IF(S752="Đình chỉ thi","Học lại",IF(AND(MID(F752,2,2)&lt;"12",S752="Vắng"),"Thi lại",IF(S752="Vắng có phép", "Thi lại",IF(AND((MID(F752,2,2)&lt;"12"),P752&lt;4.5),"Thi lại",IF(AND((MID(F752,2,2)&lt;"19"),P752&lt;4),"Học lại",IF(AND((MID(F752,2,2)&gt;"18"),P752&lt;4),"Thi lại",IF(AND(MID(F752,2,2)&gt;"18",O752=0),"Thi lại",IF(AND((MID(F752,2,2)&lt;"12"),O752=0),"Thi lại",IF(AND((MID(F752,2,2)&lt;"19"),(MID(F752,2,2)&gt;"11"),O752=0),"Học lại","Đạt"))))))))))</f>
        <v>Học lại</v>
      </c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</row>
    <row r="753" spans="1:39" ht="16.5" customHeight="1">
      <c r="A753" s="1">
        <v>744</v>
      </c>
      <c r="B753" s="21">
        <f>IF(LEN(C753=0),SUBTOTAL(3,$C$10:C753),"")</f>
        <v>744</v>
      </c>
      <c r="C753" s="22" t="s">
        <v>2109</v>
      </c>
      <c r="D753" s="23" t="s">
        <v>4010</v>
      </c>
      <c r="E753" s="24" t="s">
        <v>4011</v>
      </c>
      <c r="F753" s="22" t="s">
        <v>3370</v>
      </c>
      <c r="G753" s="25" t="s">
        <v>27</v>
      </c>
      <c r="H753" s="25">
        <v>7</v>
      </c>
      <c r="I753" s="25" t="s">
        <v>27</v>
      </c>
      <c r="J753" s="25">
        <v>7</v>
      </c>
      <c r="K753" s="32"/>
      <c r="L753" s="32"/>
      <c r="M753" s="32"/>
      <c r="N753" s="90"/>
      <c r="O753" s="51">
        <v>4.5</v>
      </c>
      <c r="P753" s="27">
        <f>IF(O753="H","I",IF(OR(O753="DC",O753="C",O753="V"),0,ROUND(SUMPRODUCT(G753:O753,$G$9:$O$9)/100,1)))</f>
        <v>5.3</v>
      </c>
      <c r="Q753" s="28" t="str">
        <f>IF(AND($P753&gt;=9,$P753&lt;=10),"A+","")&amp;IF(AND($P753&gt;=8.5,$P753&lt;=8.9),"A","")&amp;IF(AND($P753&gt;=8,$P753&lt;=8.4),"B+","")&amp;IF(AND($P753&gt;=7,$P753&lt;=7.9),"B","")&amp;IF(AND($P753&gt;=6.5,$P753&lt;=6.9),"C+","")&amp;IF(AND($P753&gt;=5.5,$P753&lt;=6.4),"C","")&amp;IF(AND($P753&gt;=5,$P753&lt;=5.4),"D+","")&amp;IF(AND($P753&gt;=4,$P753&lt;=4.9),"D","")&amp;IF(AND($P753&lt;4),"F","")</f>
        <v>D+</v>
      </c>
      <c r="R753" s="29" t="str">
        <f>IF($P753&lt;4,"Kém",IF(AND($P753&gt;=4,$P753&lt;=5.4),"Trung bình yếu",IF(AND($P753&gt;=5.5,$P753&lt;=6.9),"Trung bình",IF(AND($P753&gt;=7,$P753&lt;=8.4),"Khá",IF(AND($P753&gt;=8.5,$P753&lt;=10),"Giỏi","")))))</f>
        <v>Trung bình yếu</v>
      </c>
      <c r="S753" s="30" t="str">
        <f>IF(OR($G753=0,$H753=0,$I753=0,$J753=0),"Không đủ ĐKDT",IF(AND(O753=0,P753&gt;=4),"Không đạt",IF(O753="V", "Vắng", IF(O753="DC", "Đình chỉ thi",IF(O753="H", "Vắng có phép","")))))</f>
        <v/>
      </c>
      <c r="T753" s="31" t="str">
        <f t="array" ref="T753">IFERROR(VLOOKUP($C753&amp;$U753,CHOOSE({1,2},Data!$A$2:$A$5146&amp;Data!$B$2:$B$5146,Data!$C$2:$C$5146),2,0),"")</f>
        <v>405-A2</v>
      </c>
      <c r="U753" s="72" t="s">
        <v>3280</v>
      </c>
      <c r="V753" s="3" t="str">
        <f>IFERROR(LEFT($U753,LEN($U753)-3),"")</f>
        <v>ELE1319</v>
      </c>
      <c r="W753" s="3" t="str">
        <f>IFERROR(RIGHT($U753,2),"")</f>
        <v>07</v>
      </c>
      <c r="X753" s="53" t="str">
        <f>IF(S753="Không đủ ĐKDT","Học lại",IF(S753="Đình chỉ thi","Học lại",IF(AND(MID(F753,2,2)&lt;"12",S753="Vắng"),"Thi lại",IF(S753="Vắng có phép", "Thi lại",IF(AND((MID(F753,2,2)&lt;"12"),P753&lt;4.5),"Thi lại",IF(AND((MID(F753,2,2)&lt;"19"),P753&lt;4),"Học lại",IF(AND((MID(F753,2,2)&gt;"18"),P753&lt;4),"Thi lại",IF(AND(MID(F753,2,2)&gt;"18",O753=0),"Thi lại",IF(AND((MID(F753,2,2)&lt;"12"),O753=0),"Thi lại",IF(AND((MID(F753,2,2)&lt;"19"),(MID(F753,2,2)&gt;"11"),O753=0),"Học lại","Đạt"))))))))))</f>
        <v>Đạt</v>
      </c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</row>
    <row r="754" spans="1:39" ht="16.5" customHeight="1">
      <c r="A754" s="1">
        <v>745</v>
      </c>
      <c r="B754" s="21">
        <f>IF(LEN(C754=0),SUBTOTAL(3,$C$10:C754),"")</f>
        <v>745</v>
      </c>
      <c r="C754" s="22" t="s">
        <v>259</v>
      </c>
      <c r="D754" s="23" t="s">
        <v>3771</v>
      </c>
      <c r="E754" s="24" t="s">
        <v>3467</v>
      </c>
      <c r="F754" s="22" t="s">
        <v>3398</v>
      </c>
      <c r="G754" s="25" t="s">
        <v>27</v>
      </c>
      <c r="H754" s="25">
        <v>8.5</v>
      </c>
      <c r="I754" s="25" t="s">
        <v>27</v>
      </c>
      <c r="J754" s="25">
        <v>7</v>
      </c>
      <c r="K754" s="32"/>
      <c r="L754" s="32"/>
      <c r="M754" s="32"/>
      <c r="N754" s="90"/>
      <c r="O754" s="51">
        <v>4</v>
      </c>
      <c r="P754" s="27">
        <f>IF(O754="H","I",IF(OR(O754="DC",O754="C",O754="V"),0,ROUND(SUMPRODUCT(G754:O754,$G$9:$O$9)/100,1)))</f>
        <v>5.2</v>
      </c>
      <c r="Q754" s="28" t="str">
        <f>IF(AND($P754&gt;=9,$P754&lt;=10),"A+","")&amp;IF(AND($P754&gt;=8.5,$P754&lt;=8.9),"A","")&amp;IF(AND($P754&gt;=8,$P754&lt;=8.4),"B+","")&amp;IF(AND($P754&gt;=7,$P754&lt;=7.9),"B","")&amp;IF(AND($P754&gt;=6.5,$P754&lt;=6.9),"C+","")&amp;IF(AND($P754&gt;=5.5,$P754&lt;=6.4),"C","")&amp;IF(AND($P754&gt;=5,$P754&lt;=5.4),"D+","")&amp;IF(AND($P754&gt;=4,$P754&lt;=4.9),"D","")&amp;IF(AND($P754&lt;4),"F","")</f>
        <v>D+</v>
      </c>
      <c r="R754" s="29" t="str">
        <f>IF($P754&lt;4,"Kém",IF(AND($P754&gt;=4,$P754&lt;=5.4),"Trung bình yếu",IF(AND($P754&gt;=5.5,$P754&lt;=6.9),"Trung bình",IF(AND($P754&gt;=7,$P754&lt;=8.4),"Khá",IF(AND($P754&gt;=8.5,$P754&lt;=10),"Giỏi","")))))</f>
        <v>Trung bình yếu</v>
      </c>
      <c r="S754" s="30" t="str">
        <f>IF(OR($G754=0,$H754=0,$I754=0,$J754=0),"Không đủ ĐKDT",IF(AND(O754=0,P754&gt;=4),"Không đạt",IF(O754="V", "Vắng", IF(O754="DC", "Đình chỉ thi",IF(O754="H", "Vắng có phép","")))))</f>
        <v/>
      </c>
      <c r="T754" s="31" t="str">
        <f t="array" ref="T754">IFERROR(VLOOKUP($C754&amp;$U754,CHOOSE({1,2},Data!$A$2:$A$5146&amp;Data!$B$2:$B$5146,Data!$C$2:$C$5146),2,0),"")</f>
        <v>405-A2</v>
      </c>
      <c r="U754" s="72" t="s">
        <v>3280</v>
      </c>
      <c r="V754" s="3" t="str">
        <f>IFERROR(LEFT($U754,LEN($U754)-3),"")</f>
        <v>ELE1319</v>
      </c>
      <c r="W754" s="3" t="str">
        <f>IFERROR(RIGHT($U754,2),"")</f>
        <v>07</v>
      </c>
      <c r="X754" s="53" t="str">
        <f>IF(S754="Không đủ ĐKDT","Học lại",IF(S754="Đình chỉ thi","Học lại",IF(AND(MID(F754,2,2)&lt;"12",S754="Vắng"),"Thi lại",IF(S754="Vắng có phép", "Thi lại",IF(AND((MID(F754,2,2)&lt;"12"),P754&lt;4.5),"Thi lại",IF(AND((MID(F754,2,2)&lt;"19"),P754&lt;4),"Học lại",IF(AND((MID(F754,2,2)&gt;"18"),P754&lt;4),"Thi lại",IF(AND(MID(F754,2,2)&gt;"18",O754=0),"Thi lại",IF(AND((MID(F754,2,2)&lt;"12"),O754=0),"Thi lại",IF(AND((MID(F754,2,2)&lt;"19"),(MID(F754,2,2)&gt;"11"),O754=0),"Học lại","Đạt"))))))))))</f>
        <v>Đạt</v>
      </c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</row>
    <row r="755" spans="1:39" ht="16.5" customHeight="1">
      <c r="A755" s="1">
        <v>746</v>
      </c>
      <c r="B755" s="21">
        <f>IF(LEN(C755=0),SUBTOTAL(3,$C$10:C755),"")</f>
        <v>746</v>
      </c>
      <c r="C755" s="22" t="s">
        <v>2426</v>
      </c>
      <c r="D755" s="23" t="s">
        <v>4012</v>
      </c>
      <c r="E755" s="24" t="s">
        <v>3470</v>
      </c>
      <c r="F755" s="22" t="s">
        <v>3374</v>
      </c>
      <c r="G755" s="25" t="s">
        <v>27</v>
      </c>
      <c r="H755" s="25">
        <v>9</v>
      </c>
      <c r="I755" s="25" t="s">
        <v>27</v>
      </c>
      <c r="J755" s="25">
        <v>7</v>
      </c>
      <c r="K755" s="32"/>
      <c r="L755" s="32"/>
      <c r="M755" s="32"/>
      <c r="N755" s="90"/>
      <c r="O755" s="51">
        <v>9.5</v>
      </c>
      <c r="P755" s="27">
        <f>IF(O755="H","I",IF(OR(O755="DC",O755="C",O755="V"),0,ROUND(SUMPRODUCT(G755:O755,$G$9:$O$9)/100,1)))</f>
        <v>9.1999999999999993</v>
      </c>
      <c r="Q755" s="28" t="str">
        <f>IF(AND($P755&gt;=9,$P755&lt;=10),"A+","")&amp;IF(AND($P755&gt;=8.5,$P755&lt;=8.9),"A","")&amp;IF(AND($P755&gt;=8,$P755&lt;=8.4),"B+","")&amp;IF(AND($P755&gt;=7,$P755&lt;=7.9),"B","")&amp;IF(AND($P755&gt;=6.5,$P755&lt;=6.9),"C+","")&amp;IF(AND($P755&gt;=5.5,$P755&lt;=6.4),"C","")&amp;IF(AND($P755&gt;=5,$P755&lt;=5.4),"D+","")&amp;IF(AND($P755&gt;=4,$P755&lt;=4.9),"D","")&amp;IF(AND($P755&lt;4),"F","")</f>
        <v>A+</v>
      </c>
      <c r="R755" s="29" t="str">
        <f>IF($P755&lt;4,"Kém",IF(AND($P755&gt;=4,$P755&lt;=5.4),"Trung bình yếu",IF(AND($P755&gt;=5.5,$P755&lt;=6.9),"Trung bình",IF(AND($P755&gt;=7,$P755&lt;=8.4),"Khá",IF(AND($P755&gt;=8.5,$P755&lt;=10),"Giỏi","")))))</f>
        <v>Giỏi</v>
      </c>
      <c r="S755" s="30" t="str">
        <f>IF(OR($G755=0,$H755=0,$I755=0,$J755=0),"Không đủ ĐKDT",IF(AND(O755=0,P755&gt;=4),"Không đạt",IF(O755="V", "Vắng", IF(O755="DC", "Đình chỉ thi",IF(O755="H", "Vắng có phép","")))))</f>
        <v/>
      </c>
      <c r="T755" s="31" t="str">
        <f t="array" ref="T755">IFERROR(VLOOKUP($C755&amp;$U755,CHOOSE({1,2},Data!$A$2:$A$5146&amp;Data!$B$2:$B$5146,Data!$C$2:$C$5146),2,0),"")</f>
        <v>405-A2</v>
      </c>
      <c r="U755" s="72" t="s">
        <v>3280</v>
      </c>
      <c r="V755" s="3" t="str">
        <f>IFERROR(LEFT($U755,LEN($U755)-3),"")</f>
        <v>ELE1319</v>
      </c>
      <c r="W755" s="3" t="str">
        <f>IFERROR(RIGHT($U755,2),"")</f>
        <v>07</v>
      </c>
      <c r="X755" s="53" t="str">
        <f>IF(S755="Không đủ ĐKDT","Học lại",IF(S755="Đình chỉ thi","Học lại",IF(AND(MID(F755,2,2)&lt;"12",S755="Vắng"),"Thi lại",IF(S755="Vắng có phép", "Thi lại",IF(AND((MID(F755,2,2)&lt;"12"),P755&lt;4.5),"Thi lại",IF(AND((MID(F755,2,2)&lt;"19"),P755&lt;4),"Học lại",IF(AND((MID(F755,2,2)&gt;"18"),P755&lt;4),"Thi lại",IF(AND(MID(F755,2,2)&gt;"18",O755=0),"Thi lại",IF(AND((MID(F755,2,2)&lt;"12"),O755=0),"Thi lại",IF(AND((MID(F755,2,2)&lt;"19"),(MID(F755,2,2)&gt;"11"),O755=0),"Học lại","Đạt"))))))))))</f>
        <v>Đạt</v>
      </c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</row>
    <row r="756" spans="1:39" ht="16.5" customHeight="1">
      <c r="A756" s="1">
        <v>747</v>
      </c>
      <c r="B756" s="21">
        <f>IF(LEN(C756=0),SUBTOTAL(3,$C$10:C756),"")</f>
        <v>747</v>
      </c>
      <c r="C756" s="22" t="s">
        <v>2211</v>
      </c>
      <c r="D756" s="23" t="s">
        <v>3401</v>
      </c>
      <c r="E756" s="24" t="s">
        <v>3470</v>
      </c>
      <c r="F756" s="22" t="s">
        <v>3384</v>
      </c>
      <c r="G756" s="25" t="s">
        <v>27</v>
      </c>
      <c r="H756" s="25">
        <v>7</v>
      </c>
      <c r="I756" s="25" t="s">
        <v>27</v>
      </c>
      <c r="J756" s="25">
        <v>7</v>
      </c>
      <c r="K756" s="32"/>
      <c r="L756" s="32"/>
      <c r="M756" s="32"/>
      <c r="N756" s="90"/>
      <c r="O756" s="51">
        <v>5</v>
      </c>
      <c r="P756" s="27">
        <f>IF(O756="H","I",IF(OR(O756="DC",O756="C",O756="V"),0,ROUND(SUMPRODUCT(G756:O756,$G$9:$O$9)/100,1)))</f>
        <v>5.6</v>
      </c>
      <c r="Q756" s="28" t="str">
        <f>IF(AND($P756&gt;=9,$P756&lt;=10),"A+","")&amp;IF(AND($P756&gt;=8.5,$P756&lt;=8.9),"A","")&amp;IF(AND($P756&gt;=8,$P756&lt;=8.4),"B+","")&amp;IF(AND($P756&gt;=7,$P756&lt;=7.9),"B","")&amp;IF(AND($P756&gt;=6.5,$P756&lt;=6.9),"C+","")&amp;IF(AND($P756&gt;=5.5,$P756&lt;=6.4),"C","")&amp;IF(AND($P756&gt;=5,$P756&lt;=5.4),"D+","")&amp;IF(AND($P756&gt;=4,$P756&lt;=4.9),"D","")&amp;IF(AND($P756&lt;4),"F","")</f>
        <v>C</v>
      </c>
      <c r="R756" s="29" t="str">
        <f>IF($P756&lt;4,"Kém",IF(AND($P756&gt;=4,$P756&lt;=5.4),"Trung bình yếu",IF(AND($P756&gt;=5.5,$P756&lt;=6.9),"Trung bình",IF(AND($P756&gt;=7,$P756&lt;=8.4),"Khá",IF(AND($P756&gt;=8.5,$P756&lt;=10),"Giỏi","")))))</f>
        <v>Trung bình</v>
      </c>
      <c r="S756" s="30" t="str">
        <f>IF(OR($G756=0,$H756=0,$I756=0,$J756=0),"Không đủ ĐKDT",IF(AND(O756=0,P756&gt;=4),"Không đạt",IF(O756="V", "Vắng", IF(O756="DC", "Đình chỉ thi",IF(O756="H", "Vắng có phép","")))))</f>
        <v/>
      </c>
      <c r="T756" s="31" t="str">
        <f t="array" ref="T756">IFERROR(VLOOKUP($C756&amp;$U756,CHOOSE({1,2},Data!$A$2:$A$5146&amp;Data!$B$2:$B$5146,Data!$C$2:$C$5146),2,0),"")</f>
        <v>405-A2</v>
      </c>
      <c r="U756" s="72" t="s">
        <v>3280</v>
      </c>
      <c r="V756" s="3" t="str">
        <f>IFERROR(LEFT($U756,LEN($U756)-3),"")</f>
        <v>ELE1319</v>
      </c>
      <c r="W756" s="3" t="str">
        <f>IFERROR(RIGHT($U756,2),"")</f>
        <v>07</v>
      </c>
      <c r="X756" s="53" t="str">
        <f>IF(S756="Không đủ ĐKDT","Học lại",IF(S756="Đình chỉ thi","Học lại",IF(AND(MID(F756,2,2)&lt;"12",S756="Vắng"),"Thi lại",IF(S756="Vắng có phép", "Thi lại",IF(AND((MID(F756,2,2)&lt;"12"),P756&lt;4.5),"Thi lại",IF(AND((MID(F756,2,2)&lt;"19"),P756&lt;4),"Học lại",IF(AND((MID(F756,2,2)&gt;"18"),P756&lt;4),"Thi lại",IF(AND(MID(F756,2,2)&gt;"18",O756=0),"Thi lại",IF(AND((MID(F756,2,2)&lt;"12"),O756=0),"Thi lại",IF(AND((MID(F756,2,2)&lt;"19"),(MID(F756,2,2)&gt;"11"),O756=0),"Học lại","Đạt"))))))))))</f>
        <v>Đạt</v>
      </c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</row>
    <row r="757" spans="1:39" ht="16.5" customHeight="1">
      <c r="A757" s="1">
        <v>748</v>
      </c>
      <c r="B757" s="21">
        <f>IF(LEN(C757=0),SUBTOTAL(3,$C$10:C757),"")</f>
        <v>748</v>
      </c>
      <c r="C757" s="22" t="s">
        <v>2737</v>
      </c>
      <c r="D757" s="23" t="s">
        <v>3811</v>
      </c>
      <c r="E757" s="24" t="s">
        <v>3599</v>
      </c>
      <c r="F757" s="22" t="s">
        <v>3407</v>
      </c>
      <c r="G757" s="25" t="s">
        <v>27</v>
      </c>
      <c r="H757" s="25">
        <v>7.5</v>
      </c>
      <c r="I757" s="25" t="s">
        <v>27</v>
      </c>
      <c r="J757" s="25">
        <v>7</v>
      </c>
      <c r="K757" s="32"/>
      <c r="L757" s="32"/>
      <c r="M757" s="32"/>
      <c r="N757" s="90"/>
      <c r="O757" s="51">
        <v>3.5</v>
      </c>
      <c r="P757" s="27">
        <f>IF(O757="H","I",IF(OR(O757="DC",O757="C",O757="V"),0,ROUND(SUMPRODUCT(G757:O757,$G$9:$O$9)/100,1)))</f>
        <v>4.7</v>
      </c>
      <c r="Q757" s="28" t="str">
        <f>IF(AND($P757&gt;=9,$P757&lt;=10),"A+","")&amp;IF(AND($P757&gt;=8.5,$P757&lt;=8.9),"A","")&amp;IF(AND($P757&gt;=8,$P757&lt;=8.4),"B+","")&amp;IF(AND($P757&gt;=7,$P757&lt;=7.9),"B","")&amp;IF(AND($P757&gt;=6.5,$P757&lt;=6.9),"C+","")&amp;IF(AND($P757&gt;=5.5,$P757&lt;=6.4),"C","")&amp;IF(AND($P757&gt;=5,$P757&lt;=5.4),"D+","")&amp;IF(AND($P757&gt;=4,$P757&lt;=4.9),"D","")&amp;IF(AND($P757&lt;4),"F","")</f>
        <v>D</v>
      </c>
      <c r="R757" s="29" t="str">
        <f>IF($P757&lt;4,"Kém",IF(AND($P757&gt;=4,$P757&lt;=5.4),"Trung bình yếu",IF(AND($P757&gt;=5.5,$P757&lt;=6.9),"Trung bình",IF(AND($P757&gt;=7,$P757&lt;=8.4),"Khá",IF(AND($P757&gt;=8.5,$P757&lt;=10),"Giỏi","")))))</f>
        <v>Trung bình yếu</v>
      </c>
      <c r="S757" s="30" t="str">
        <f>IF(OR($G757=0,$H757=0,$I757=0,$J757=0),"Không đủ ĐKDT",IF(AND(O757=0,P757&gt;=4),"Không đạt",IF(O757="V", "Vắng", IF(O757="DC", "Đình chỉ thi",IF(O757="H", "Vắng có phép","")))))</f>
        <v/>
      </c>
      <c r="T757" s="31" t="str">
        <f t="array" ref="T757">IFERROR(VLOOKUP($C757&amp;$U757,CHOOSE({1,2},Data!$A$2:$A$5146&amp;Data!$B$2:$B$5146,Data!$C$2:$C$5146),2,0),"")</f>
        <v>405-A2</v>
      </c>
      <c r="U757" s="72" t="s">
        <v>3280</v>
      </c>
      <c r="V757" s="3" t="str">
        <f>IFERROR(LEFT($U757,LEN($U757)-3),"")</f>
        <v>ELE1319</v>
      </c>
      <c r="W757" s="3" t="str">
        <f>IFERROR(RIGHT($U757,2),"")</f>
        <v>07</v>
      </c>
      <c r="X757" s="53" t="str">
        <f>IF(S757="Không đủ ĐKDT","Học lại",IF(S757="Đình chỉ thi","Học lại",IF(AND(MID(F757,2,2)&lt;"12",S757="Vắng"),"Thi lại",IF(S757="Vắng có phép", "Thi lại",IF(AND((MID(F757,2,2)&lt;"12"),P757&lt;4.5),"Thi lại",IF(AND((MID(F757,2,2)&lt;"19"),P757&lt;4),"Học lại",IF(AND((MID(F757,2,2)&gt;"18"),P757&lt;4),"Thi lại",IF(AND(MID(F757,2,2)&gt;"18",O757=0),"Thi lại",IF(AND((MID(F757,2,2)&lt;"12"),O757=0),"Thi lại",IF(AND((MID(F757,2,2)&lt;"19"),(MID(F757,2,2)&gt;"11"),O757=0),"Học lại","Đạt"))))))))))</f>
        <v>Đạt</v>
      </c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</row>
    <row r="758" spans="1:39" ht="16.5" customHeight="1">
      <c r="A758" s="1">
        <v>749</v>
      </c>
      <c r="B758" s="21">
        <f>IF(LEN(C758=0),SUBTOTAL(3,$C$10:C758),"")</f>
        <v>749</v>
      </c>
      <c r="C758" s="22" t="s">
        <v>2143</v>
      </c>
      <c r="D758" s="23" t="s">
        <v>3429</v>
      </c>
      <c r="E758" s="24" t="s">
        <v>3599</v>
      </c>
      <c r="F758" s="22" t="s">
        <v>3398</v>
      </c>
      <c r="G758" s="25" t="s">
        <v>27</v>
      </c>
      <c r="H758" s="25">
        <v>8</v>
      </c>
      <c r="I758" s="25" t="s">
        <v>27</v>
      </c>
      <c r="J758" s="25">
        <v>7.5</v>
      </c>
      <c r="K758" s="32"/>
      <c r="L758" s="32"/>
      <c r="M758" s="32"/>
      <c r="N758" s="90"/>
      <c r="O758" s="51">
        <v>1.5</v>
      </c>
      <c r="P758" s="27">
        <f>IF(O758="H","I",IF(OR(O758="DC",O758="C",O758="V"),0,ROUND(SUMPRODUCT(G758:O758,$G$9:$O$9)/100,1)))</f>
        <v>3.4</v>
      </c>
      <c r="Q758" s="28" t="str">
        <f>IF(AND($P758&gt;=9,$P758&lt;=10),"A+","")&amp;IF(AND($P758&gt;=8.5,$P758&lt;=8.9),"A","")&amp;IF(AND($P758&gt;=8,$P758&lt;=8.4),"B+","")&amp;IF(AND($P758&gt;=7,$P758&lt;=7.9),"B","")&amp;IF(AND($P758&gt;=6.5,$P758&lt;=6.9),"C+","")&amp;IF(AND($P758&gt;=5.5,$P758&lt;=6.4),"C","")&amp;IF(AND($P758&gt;=5,$P758&lt;=5.4),"D+","")&amp;IF(AND($P758&gt;=4,$P758&lt;=4.9),"D","")&amp;IF(AND($P758&lt;4),"F","")</f>
        <v>F</v>
      </c>
      <c r="R758" s="29" t="str">
        <f>IF($P758&lt;4,"Kém",IF(AND($P758&gt;=4,$P758&lt;=5.4),"Trung bình yếu",IF(AND($P758&gt;=5.5,$P758&lt;=6.9),"Trung bình",IF(AND($P758&gt;=7,$P758&lt;=8.4),"Khá",IF(AND($P758&gt;=8.5,$P758&lt;=10),"Giỏi","")))))</f>
        <v>Kém</v>
      </c>
      <c r="S758" s="30" t="str">
        <f>IF(OR($G758=0,$H758=0,$I758=0,$J758=0),"Không đủ ĐKDT",IF(AND(O758=0,P758&gt;=4),"Không đạt",IF(O758="V", "Vắng", IF(O758="DC", "Đình chỉ thi",IF(O758="H", "Vắng có phép","")))))</f>
        <v/>
      </c>
      <c r="T758" s="31" t="str">
        <f t="array" ref="T758">IFERROR(VLOOKUP($C758&amp;$U758,CHOOSE({1,2},Data!$A$2:$A$5146&amp;Data!$B$2:$B$5146,Data!$C$2:$C$5146),2,0),"")</f>
        <v>405-A2</v>
      </c>
      <c r="U758" s="72" t="s">
        <v>3280</v>
      </c>
      <c r="V758" s="3" t="str">
        <f>IFERROR(LEFT($U758,LEN($U758)-3),"")</f>
        <v>ELE1319</v>
      </c>
      <c r="W758" s="3" t="str">
        <f>IFERROR(RIGHT($U758,2),"")</f>
        <v>07</v>
      </c>
      <c r="X758" s="53" t="str">
        <f>IF(S758="Không đủ ĐKDT","Học lại",IF(S758="Đình chỉ thi","Học lại",IF(AND(MID(F758,2,2)&lt;"12",S758="Vắng"),"Thi lại",IF(S758="Vắng có phép", "Thi lại",IF(AND((MID(F758,2,2)&lt;"12"),P758&lt;4.5),"Thi lại",IF(AND((MID(F758,2,2)&lt;"19"),P758&lt;4),"Học lại",IF(AND((MID(F758,2,2)&gt;"18"),P758&lt;4),"Thi lại",IF(AND(MID(F758,2,2)&gt;"18",O758=0),"Thi lại",IF(AND((MID(F758,2,2)&lt;"12"),O758=0),"Thi lại",IF(AND((MID(F758,2,2)&lt;"19"),(MID(F758,2,2)&gt;"11"),O758=0),"Học lại","Đạt"))))))))))</f>
        <v>Học lại</v>
      </c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</row>
    <row r="759" spans="1:39" ht="16.5" customHeight="1">
      <c r="A759" s="1">
        <v>750</v>
      </c>
      <c r="B759" s="21">
        <f>IF(LEN(C759=0),SUBTOTAL(3,$C$10:C759),"")</f>
        <v>750</v>
      </c>
      <c r="C759" s="22" t="s">
        <v>2024</v>
      </c>
      <c r="D759" s="23" t="s">
        <v>3401</v>
      </c>
      <c r="E759" s="24" t="s">
        <v>3599</v>
      </c>
      <c r="F759" s="22" t="s">
        <v>3372</v>
      </c>
      <c r="G759" s="25" t="s">
        <v>27</v>
      </c>
      <c r="H759" s="25">
        <v>8.5</v>
      </c>
      <c r="I759" s="25" t="s">
        <v>27</v>
      </c>
      <c r="J759" s="25">
        <v>9.5</v>
      </c>
      <c r="K759" s="32"/>
      <c r="L759" s="32"/>
      <c r="M759" s="32"/>
      <c r="N759" s="90"/>
      <c r="O759" s="51">
        <v>5.5</v>
      </c>
      <c r="P759" s="27">
        <f>IF(O759="H","I",IF(OR(O759="DC",O759="C",O759="V"),0,ROUND(SUMPRODUCT(G759:O759,$G$9:$O$9)/100,1)))</f>
        <v>6.5</v>
      </c>
      <c r="Q759" s="28" t="str">
        <f>IF(AND($P759&gt;=9,$P759&lt;=10),"A+","")&amp;IF(AND($P759&gt;=8.5,$P759&lt;=8.9),"A","")&amp;IF(AND($P759&gt;=8,$P759&lt;=8.4),"B+","")&amp;IF(AND($P759&gt;=7,$P759&lt;=7.9),"B","")&amp;IF(AND($P759&gt;=6.5,$P759&lt;=6.9),"C+","")&amp;IF(AND($P759&gt;=5.5,$P759&lt;=6.4),"C","")&amp;IF(AND($P759&gt;=5,$P759&lt;=5.4),"D+","")&amp;IF(AND($P759&gt;=4,$P759&lt;=4.9),"D","")&amp;IF(AND($P759&lt;4),"F","")</f>
        <v>C+</v>
      </c>
      <c r="R759" s="29" t="str">
        <f>IF($P759&lt;4,"Kém",IF(AND($P759&gt;=4,$P759&lt;=5.4),"Trung bình yếu",IF(AND($P759&gt;=5.5,$P759&lt;=6.9),"Trung bình",IF(AND($P759&gt;=7,$P759&lt;=8.4),"Khá",IF(AND($P759&gt;=8.5,$P759&lt;=10),"Giỏi","")))))</f>
        <v>Trung bình</v>
      </c>
      <c r="S759" s="30" t="str">
        <f>IF(OR($G759=0,$H759=0,$I759=0,$J759=0),"Không đủ ĐKDT",IF(AND(O759=0,P759&gt;=4),"Không đạt",IF(O759="V", "Vắng", IF(O759="DC", "Đình chỉ thi",IF(O759="H", "Vắng có phép","")))))</f>
        <v/>
      </c>
      <c r="T759" s="31" t="str">
        <f t="array" ref="T759">IFERROR(VLOOKUP($C759&amp;$U759,CHOOSE({1,2},Data!$A$2:$A$5146&amp;Data!$B$2:$B$5146,Data!$C$2:$C$5146),2,0),"")</f>
        <v>405-A2</v>
      </c>
      <c r="U759" s="72" t="s">
        <v>3280</v>
      </c>
      <c r="V759" s="3" t="str">
        <f>IFERROR(LEFT($U759,LEN($U759)-3),"")</f>
        <v>ELE1319</v>
      </c>
      <c r="W759" s="3" t="str">
        <f>IFERROR(RIGHT($U759,2),"")</f>
        <v>07</v>
      </c>
      <c r="X759" s="53" t="str">
        <f>IF(S759="Không đủ ĐKDT","Học lại",IF(S759="Đình chỉ thi","Học lại",IF(AND(MID(F759,2,2)&lt;"12",S759="Vắng"),"Thi lại",IF(S759="Vắng có phép", "Thi lại",IF(AND((MID(F759,2,2)&lt;"12"),P759&lt;4.5),"Thi lại",IF(AND((MID(F759,2,2)&lt;"19"),P759&lt;4),"Học lại",IF(AND((MID(F759,2,2)&gt;"18"),P759&lt;4),"Thi lại",IF(AND(MID(F759,2,2)&gt;"18",O759=0),"Thi lại",IF(AND((MID(F759,2,2)&lt;"12"),O759=0),"Thi lại",IF(AND((MID(F759,2,2)&lt;"19"),(MID(F759,2,2)&gt;"11"),O759=0),"Học lại","Đạt"))))))))))</f>
        <v>Đạt</v>
      </c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</row>
    <row r="760" spans="1:39" ht="16.5" customHeight="1">
      <c r="A760" s="1">
        <v>751</v>
      </c>
      <c r="B760" s="21">
        <f>IF(LEN(C760=0),SUBTOTAL(3,$C$10:C760),"")</f>
        <v>751</v>
      </c>
      <c r="C760" s="22" t="s">
        <v>2281</v>
      </c>
      <c r="D760" s="23" t="s">
        <v>4013</v>
      </c>
      <c r="E760" s="24" t="s">
        <v>3471</v>
      </c>
      <c r="F760" s="22" t="s">
        <v>3374</v>
      </c>
      <c r="G760" s="25" t="s">
        <v>27</v>
      </c>
      <c r="H760" s="25">
        <v>8.5</v>
      </c>
      <c r="I760" s="25" t="s">
        <v>27</v>
      </c>
      <c r="J760" s="25">
        <v>6</v>
      </c>
      <c r="K760" s="32"/>
      <c r="L760" s="32"/>
      <c r="M760" s="32"/>
      <c r="N760" s="90"/>
      <c r="O760" s="51">
        <v>1</v>
      </c>
      <c r="P760" s="27">
        <f>IF(O760="H","I",IF(OR(O760="DC",O760="C",O760="V"),0,ROUND(SUMPRODUCT(G760:O760,$G$9:$O$9)/100,1)))</f>
        <v>3</v>
      </c>
      <c r="Q760" s="28" t="str">
        <f>IF(AND($P760&gt;=9,$P760&lt;=10),"A+","")&amp;IF(AND($P760&gt;=8.5,$P760&lt;=8.9),"A","")&amp;IF(AND($P760&gt;=8,$P760&lt;=8.4),"B+","")&amp;IF(AND($P760&gt;=7,$P760&lt;=7.9),"B","")&amp;IF(AND($P760&gt;=6.5,$P760&lt;=6.9),"C+","")&amp;IF(AND($P760&gt;=5.5,$P760&lt;=6.4),"C","")&amp;IF(AND($P760&gt;=5,$P760&lt;=5.4),"D+","")&amp;IF(AND($P760&gt;=4,$P760&lt;=4.9),"D","")&amp;IF(AND($P760&lt;4),"F","")</f>
        <v>F</v>
      </c>
      <c r="R760" s="29" t="str">
        <f>IF($P760&lt;4,"Kém",IF(AND($P760&gt;=4,$P760&lt;=5.4),"Trung bình yếu",IF(AND($P760&gt;=5.5,$P760&lt;=6.9),"Trung bình",IF(AND($P760&gt;=7,$P760&lt;=8.4),"Khá",IF(AND($P760&gt;=8.5,$P760&lt;=10),"Giỏi","")))))</f>
        <v>Kém</v>
      </c>
      <c r="S760" s="30" t="str">
        <f>IF(OR($G760=0,$H760=0,$I760=0,$J760=0),"Không đủ ĐKDT",IF(AND(O760=0,P760&gt;=4),"Không đạt",IF(O760="V", "Vắng", IF(O760="DC", "Đình chỉ thi",IF(O760="H", "Vắng có phép","")))))</f>
        <v/>
      </c>
      <c r="T760" s="31" t="str">
        <f t="array" ref="T760">IFERROR(VLOOKUP($C760&amp;$U760,CHOOSE({1,2},Data!$A$2:$A$5146&amp;Data!$B$2:$B$5146,Data!$C$2:$C$5146),2,0),"")</f>
        <v>405-A2</v>
      </c>
      <c r="U760" s="72" t="s">
        <v>3280</v>
      </c>
      <c r="V760" s="3" t="str">
        <f>IFERROR(LEFT($U760,LEN($U760)-3),"")</f>
        <v>ELE1319</v>
      </c>
      <c r="W760" s="3" t="str">
        <f>IFERROR(RIGHT($U760,2),"")</f>
        <v>07</v>
      </c>
      <c r="X760" s="53" t="str">
        <f>IF(S760="Không đủ ĐKDT","Học lại",IF(S760="Đình chỉ thi","Học lại",IF(AND(MID(F760,2,2)&lt;"12",S760="Vắng"),"Thi lại",IF(S760="Vắng có phép", "Thi lại",IF(AND((MID(F760,2,2)&lt;"12"),P760&lt;4.5),"Thi lại",IF(AND((MID(F760,2,2)&lt;"19"),P760&lt;4),"Học lại",IF(AND((MID(F760,2,2)&gt;"18"),P760&lt;4),"Thi lại",IF(AND(MID(F760,2,2)&gt;"18",O760=0),"Thi lại",IF(AND((MID(F760,2,2)&lt;"12"),O760=0),"Thi lại",IF(AND((MID(F760,2,2)&lt;"19"),(MID(F760,2,2)&gt;"11"),O760=0),"Học lại","Đạt"))))))))))</f>
        <v>Học lại</v>
      </c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</row>
    <row r="761" spans="1:39" ht="16.5" customHeight="1">
      <c r="A761" s="1">
        <v>752</v>
      </c>
      <c r="B761" s="21">
        <f>IF(LEN(C761=0),SUBTOTAL(3,$C$10:C761),"")</f>
        <v>752</v>
      </c>
      <c r="C761" s="22" t="s">
        <v>1967</v>
      </c>
      <c r="D761" s="23" t="s">
        <v>4014</v>
      </c>
      <c r="E761" s="24" t="s">
        <v>3562</v>
      </c>
      <c r="F761" s="22" t="s">
        <v>3368</v>
      </c>
      <c r="G761" s="25" t="s">
        <v>27</v>
      </c>
      <c r="H761" s="25">
        <v>4</v>
      </c>
      <c r="I761" s="25" t="s">
        <v>27</v>
      </c>
      <c r="J761" s="25">
        <v>5</v>
      </c>
      <c r="K761" s="32"/>
      <c r="L761" s="32"/>
      <c r="M761" s="32"/>
      <c r="N761" s="90"/>
      <c r="O761" s="51">
        <v>1</v>
      </c>
      <c r="P761" s="27">
        <f>IF(O761="H","I",IF(OR(O761="DC",O761="C",O761="V"),0,ROUND(SUMPRODUCT(G761:O761,$G$9:$O$9)/100,1)))</f>
        <v>2</v>
      </c>
      <c r="Q761" s="28" t="str">
        <f>IF(AND($P761&gt;=9,$P761&lt;=10),"A+","")&amp;IF(AND($P761&gt;=8.5,$P761&lt;=8.9),"A","")&amp;IF(AND($P761&gt;=8,$P761&lt;=8.4),"B+","")&amp;IF(AND($P761&gt;=7,$P761&lt;=7.9),"B","")&amp;IF(AND($P761&gt;=6.5,$P761&lt;=6.9),"C+","")&amp;IF(AND($P761&gt;=5.5,$P761&lt;=6.4),"C","")&amp;IF(AND($P761&gt;=5,$P761&lt;=5.4),"D+","")&amp;IF(AND($P761&gt;=4,$P761&lt;=4.9),"D","")&amp;IF(AND($P761&lt;4),"F","")</f>
        <v>F</v>
      </c>
      <c r="R761" s="29" t="str">
        <f>IF($P761&lt;4,"Kém",IF(AND($P761&gt;=4,$P761&lt;=5.4),"Trung bình yếu",IF(AND($P761&gt;=5.5,$P761&lt;=6.9),"Trung bình",IF(AND($P761&gt;=7,$P761&lt;=8.4),"Khá",IF(AND($P761&gt;=8.5,$P761&lt;=10),"Giỏi","")))))</f>
        <v>Kém</v>
      </c>
      <c r="S761" s="30" t="str">
        <f>IF(OR($G761=0,$H761=0,$I761=0,$J761=0),"Không đủ ĐKDT",IF(AND(O761=0,P761&gt;=4),"Không đạt",IF(O761="V", "Vắng", IF(O761="DC", "Đình chỉ thi",IF(O761="H", "Vắng có phép","")))))</f>
        <v/>
      </c>
      <c r="T761" s="31" t="str">
        <f t="array" ref="T761">IFERROR(VLOOKUP($C761&amp;$U761,CHOOSE({1,2},Data!$A$2:$A$5146&amp;Data!$B$2:$B$5146,Data!$C$2:$C$5146),2,0),"")</f>
        <v>405-A2</v>
      </c>
      <c r="U761" s="72" t="s">
        <v>3280</v>
      </c>
      <c r="V761" s="3" t="str">
        <f>IFERROR(LEFT($U761,LEN($U761)-3),"")</f>
        <v>ELE1319</v>
      </c>
      <c r="W761" s="3" t="str">
        <f>IFERROR(RIGHT($U761,2),"")</f>
        <v>07</v>
      </c>
      <c r="X761" s="53" t="str">
        <f>IF(S761="Không đủ ĐKDT","Học lại",IF(S761="Đình chỉ thi","Học lại",IF(AND(MID(F761,2,2)&lt;"12",S761="Vắng"),"Thi lại",IF(S761="Vắng có phép", "Thi lại",IF(AND((MID(F761,2,2)&lt;"12"),P761&lt;4.5),"Thi lại",IF(AND((MID(F761,2,2)&lt;"19"),P761&lt;4),"Học lại",IF(AND((MID(F761,2,2)&gt;"18"),P761&lt;4),"Thi lại",IF(AND(MID(F761,2,2)&gt;"18",O761=0),"Thi lại",IF(AND((MID(F761,2,2)&lt;"12"),O761=0),"Thi lại",IF(AND((MID(F761,2,2)&lt;"19"),(MID(F761,2,2)&gt;"11"),O761=0),"Học lại","Đạt"))))))))))</f>
        <v>Học lại</v>
      </c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</row>
    <row r="762" spans="1:39">
      <c r="U762" s="73"/>
      <c r="V762" s="58"/>
    </row>
    <row r="763" spans="1:39">
      <c r="U763" s="73"/>
      <c r="V763" s="58"/>
    </row>
    <row r="764" spans="1:39">
      <c r="U764" s="73"/>
      <c r="V764" s="58"/>
    </row>
    <row r="765" spans="1:39">
      <c r="U765" s="73"/>
      <c r="V765" s="58"/>
    </row>
    <row r="766" spans="1:39">
      <c r="U766" s="73"/>
      <c r="V766" s="58"/>
    </row>
    <row r="767" spans="1:39">
      <c r="U767" s="73"/>
      <c r="V767" s="58"/>
    </row>
    <row r="768" spans="1:39">
      <c r="U768" s="73"/>
      <c r="V768" s="58"/>
    </row>
    <row r="769" spans="21:22">
      <c r="U769" s="73"/>
      <c r="V769" s="58"/>
    </row>
    <row r="770" spans="21:22">
      <c r="U770" s="73"/>
      <c r="V770" s="58"/>
    </row>
    <row r="771" spans="21:22">
      <c r="U771" s="73"/>
      <c r="V771" s="58"/>
    </row>
    <row r="772" spans="21:22">
      <c r="U772" s="73"/>
      <c r="V772" s="58"/>
    </row>
    <row r="773" spans="21:22">
      <c r="U773" s="73"/>
      <c r="V773" s="58"/>
    </row>
    <row r="774" spans="21:22">
      <c r="U774" s="73"/>
      <c r="V774" s="58"/>
    </row>
    <row r="775" spans="21:22">
      <c r="U775" s="73"/>
      <c r="V775" s="58"/>
    </row>
    <row r="776" spans="21:22">
      <c r="U776" s="73"/>
      <c r="V776" s="58"/>
    </row>
    <row r="777" spans="21:22">
      <c r="U777" s="73"/>
      <c r="V777" s="58"/>
    </row>
    <row r="778" spans="21:22">
      <c r="U778" s="73"/>
      <c r="V778" s="58"/>
    </row>
    <row r="779" spans="21:22">
      <c r="U779" s="73"/>
      <c r="V779" s="58"/>
    </row>
    <row r="780" spans="21:22">
      <c r="U780" s="73"/>
      <c r="V780" s="58"/>
    </row>
    <row r="781" spans="21:22">
      <c r="U781" s="73"/>
      <c r="V781" s="58"/>
    </row>
    <row r="782" spans="21:22">
      <c r="U782" s="73"/>
      <c r="V782" s="58"/>
    </row>
    <row r="783" spans="21:22">
      <c r="U783" s="73"/>
      <c r="V783" s="58"/>
    </row>
    <row r="784" spans="21:22">
      <c r="U784" s="73"/>
      <c r="V784" s="58"/>
    </row>
    <row r="785" spans="21:22">
      <c r="U785" s="73"/>
      <c r="V785" s="58"/>
    </row>
    <row r="786" spans="21:22">
      <c r="U786" s="73"/>
      <c r="V786" s="58"/>
    </row>
    <row r="787" spans="21:22">
      <c r="U787" s="73"/>
      <c r="V787" s="58"/>
    </row>
    <row r="788" spans="21:22">
      <c r="U788" s="73"/>
      <c r="V788" s="58"/>
    </row>
    <row r="789" spans="21:22">
      <c r="U789" s="73"/>
      <c r="V789" s="58"/>
    </row>
    <row r="790" spans="21:22">
      <c r="U790" s="73"/>
      <c r="V790" s="58"/>
    </row>
    <row r="791" spans="21:22">
      <c r="U791" s="73"/>
      <c r="V791" s="58"/>
    </row>
    <row r="792" spans="21:22">
      <c r="U792" s="73"/>
      <c r="V792" s="58"/>
    </row>
    <row r="793" spans="21:22">
      <c r="U793" s="73"/>
      <c r="V793" s="58"/>
    </row>
    <row r="794" spans="21:22">
      <c r="U794" s="73"/>
      <c r="V794" s="58"/>
    </row>
    <row r="795" spans="21:22">
      <c r="U795" s="73"/>
      <c r="V795" s="58"/>
    </row>
    <row r="796" spans="21:22">
      <c r="U796" s="73"/>
      <c r="V796" s="58"/>
    </row>
    <row r="797" spans="21:22">
      <c r="U797" s="73"/>
      <c r="V797" s="58"/>
    </row>
    <row r="798" spans="21:22">
      <c r="U798" s="73"/>
      <c r="V798" s="58"/>
    </row>
    <row r="799" spans="21:22">
      <c r="U799" s="73"/>
      <c r="V799" s="58"/>
    </row>
    <row r="800" spans="21:22">
      <c r="U800" s="73"/>
      <c r="V800" s="58"/>
    </row>
    <row r="801" spans="21:22">
      <c r="U801" s="73"/>
      <c r="V801" s="58"/>
    </row>
    <row r="802" spans="21:22">
      <c r="U802" s="73"/>
      <c r="V802" s="58"/>
    </row>
    <row r="803" spans="21:22">
      <c r="U803" s="73"/>
      <c r="V803" s="58"/>
    </row>
    <row r="804" spans="21:22">
      <c r="U804" s="73"/>
      <c r="V804" s="58"/>
    </row>
    <row r="805" spans="21:22">
      <c r="U805" s="73"/>
      <c r="V805" s="58"/>
    </row>
    <row r="806" spans="21:22">
      <c r="U806" s="73"/>
      <c r="V806" s="58"/>
    </row>
    <row r="807" spans="21:22">
      <c r="U807" s="73"/>
      <c r="V807" s="58"/>
    </row>
    <row r="808" spans="21:22">
      <c r="U808" s="73"/>
      <c r="V808" s="58"/>
    </row>
    <row r="809" spans="21:22">
      <c r="U809" s="73"/>
      <c r="V809" s="58"/>
    </row>
    <row r="810" spans="21:22">
      <c r="U810" s="73"/>
      <c r="V810" s="58"/>
    </row>
    <row r="811" spans="21:22">
      <c r="U811" s="73"/>
      <c r="V811" s="58"/>
    </row>
    <row r="812" spans="21:22">
      <c r="U812" s="73"/>
      <c r="V812" s="58"/>
    </row>
    <row r="813" spans="21:22">
      <c r="U813" s="73"/>
      <c r="V813" s="58"/>
    </row>
    <row r="814" spans="21:22">
      <c r="U814" s="73"/>
      <c r="V814" s="58"/>
    </row>
    <row r="815" spans="21:22">
      <c r="U815" s="73"/>
      <c r="V815" s="58"/>
    </row>
    <row r="816" spans="21:22">
      <c r="U816" s="73"/>
      <c r="V816" s="58"/>
    </row>
    <row r="817" spans="21:22">
      <c r="U817" s="73"/>
      <c r="V817" s="58"/>
    </row>
    <row r="818" spans="21:22">
      <c r="U818" s="73"/>
      <c r="V818" s="58"/>
    </row>
    <row r="819" spans="21:22">
      <c r="U819" s="73"/>
      <c r="V819" s="58"/>
    </row>
    <row r="820" spans="21:22">
      <c r="U820" s="73"/>
      <c r="V820" s="58"/>
    </row>
    <row r="821" spans="21:22">
      <c r="U821" s="73"/>
      <c r="V821" s="58"/>
    </row>
    <row r="822" spans="21:22">
      <c r="U822" s="73"/>
      <c r="V822" s="58"/>
    </row>
    <row r="823" spans="21:22">
      <c r="U823" s="73"/>
      <c r="V823" s="58"/>
    </row>
    <row r="824" spans="21:22">
      <c r="U824" s="73"/>
      <c r="V824" s="58"/>
    </row>
    <row r="825" spans="21:22">
      <c r="U825" s="73"/>
      <c r="V825" s="58"/>
    </row>
    <row r="826" spans="21:22">
      <c r="U826" s="73"/>
      <c r="V826" s="58"/>
    </row>
    <row r="827" spans="21:22">
      <c r="U827" s="73"/>
      <c r="V827" s="58"/>
    </row>
    <row r="828" spans="21:22">
      <c r="U828" s="73"/>
      <c r="V828" s="58"/>
    </row>
    <row r="829" spans="21:22">
      <c r="U829" s="73"/>
      <c r="V829" s="58"/>
    </row>
    <row r="830" spans="21:22">
      <c r="U830" s="73"/>
      <c r="V830" s="58"/>
    </row>
    <row r="831" spans="21:22">
      <c r="U831" s="73"/>
      <c r="V831" s="58"/>
    </row>
    <row r="832" spans="21:22">
      <c r="U832" s="73"/>
      <c r="V832" s="58"/>
    </row>
    <row r="833" spans="21:22">
      <c r="U833" s="73"/>
      <c r="V833" s="58"/>
    </row>
    <row r="834" spans="21:22">
      <c r="U834" s="73"/>
      <c r="V834" s="58"/>
    </row>
    <row r="835" spans="21:22">
      <c r="U835" s="73"/>
      <c r="V835" s="58"/>
    </row>
    <row r="836" spans="21:22">
      <c r="U836" s="73"/>
      <c r="V836" s="58"/>
    </row>
    <row r="837" spans="21:22">
      <c r="U837" s="73"/>
      <c r="V837" s="58"/>
    </row>
    <row r="838" spans="21:22">
      <c r="U838" s="73"/>
      <c r="V838" s="58"/>
    </row>
    <row r="839" spans="21:22">
      <c r="U839" s="73"/>
      <c r="V839" s="58"/>
    </row>
    <row r="840" spans="21:22">
      <c r="U840" s="73"/>
      <c r="V840" s="58"/>
    </row>
    <row r="841" spans="21:22">
      <c r="U841" s="73"/>
      <c r="V841" s="58"/>
    </row>
    <row r="842" spans="21:22">
      <c r="U842" s="73"/>
      <c r="V842" s="58"/>
    </row>
    <row r="843" spans="21:22">
      <c r="U843" s="73"/>
      <c r="V843" s="58"/>
    </row>
    <row r="844" spans="21:22">
      <c r="U844" s="73"/>
      <c r="V844" s="58"/>
    </row>
    <row r="845" spans="21:22">
      <c r="U845" s="73"/>
      <c r="V845" s="58"/>
    </row>
    <row r="846" spans="21:22">
      <c r="U846" s="73"/>
      <c r="V846" s="58"/>
    </row>
    <row r="847" spans="21:22">
      <c r="U847" s="73"/>
      <c r="V847" s="58"/>
    </row>
    <row r="848" spans="21:22">
      <c r="U848" s="73"/>
      <c r="V848" s="58"/>
    </row>
    <row r="849" spans="21:22">
      <c r="U849" s="73"/>
      <c r="V849" s="58"/>
    </row>
    <row r="850" spans="21:22">
      <c r="U850" s="73"/>
      <c r="V850" s="58"/>
    </row>
    <row r="851" spans="21:22">
      <c r="U851" s="73"/>
      <c r="V851" s="58"/>
    </row>
    <row r="852" spans="21:22">
      <c r="U852" s="73"/>
      <c r="V852" s="58"/>
    </row>
    <row r="853" spans="21:22">
      <c r="U853" s="73"/>
      <c r="V853" s="58"/>
    </row>
    <row r="854" spans="21:22">
      <c r="U854" s="73"/>
      <c r="V854" s="58"/>
    </row>
    <row r="855" spans="21:22">
      <c r="U855" s="73"/>
      <c r="V855" s="58"/>
    </row>
    <row r="856" spans="21:22">
      <c r="U856" s="73"/>
      <c r="V856" s="58"/>
    </row>
    <row r="857" spans="21:22">
      <c r="U857" s="73"/>
      <c r="V857" s="58"/>
    </row>
    <row r="858" spans="21:22">
      <c r="U858" s="73"/>
      <c r="V858" s="58"/>
    </row>
    <row r="859" spans="21:22">
      <c r="U859" s="73"/>
      <c r="V859" s="58"/>
    </row>
    <row r="860" spans="21:22">
      <c r="U860" s="73"/>
      <c r="V860" s="58"/>
    </row>
    <row r="861" spans="21:22">
      <c r="U861" s="73"/>
      <c r="V861" s="58"/>
    </row>
    <row r="862" spans="21:22">
      <c r="U862" s="73"/>
      <c r="V862" s="58"/>
    </row>
    <row r="863" spans="21:22">
      <c r="U863" s="73"/>
      <c r="V863" s="58"/>
    </row>
    <row r="864" spans="21:22">
      <c r="U864" s="73"/>
      <c r="V864" s="58"/>
    </row>
    <row r="865" spans="21:22">
      <c r="U865" s="73"/>
      <c r="V865" s="58"/>
    </row>
    <row r="866" spans="21:22">
      <c r="U866" s="73"/>
      <c r="V866" s="58"/>
    </row>
    <row r="867" spans="21:22">
      <c r="U867" s="73"/>
      <c r="V867" s="58"/>
    </row>
    <row r="868" spans="21:22">
      <c r="U868" s="73"/>
      <c r="V868" s="58"/>
    </row>
    <row r="869" spans="21:22">
      <c r="U869" s="73"/>
      <c r="V869" s="58"/>
    </row>
    <row r="870" spans="21:22">
      <c r="U870" s="73"/>
      <c r="V870" s="58"/>
    </row>
    <row r="871" spans="21:22">
      <c r="U871" s="73"/>
      <c r="V871" s="58"/>
    </row>
    <row r="872" spans="21:22">
      <c r="U872" s="73"/>
      <c r="V872" s="58"/>
    </row>
    <row r="873" spans="21:22">
      <c r="U873" s="73"/>
      <c r="V873" s="58"/>
    </row>
    <row r="874" spans="21:22">
      <c r="U874" s="73"/>
      <c r="V874" s="58"/>
    </row>
    <row r="875" spans="21:22">
      <c r="U875" s="73"/>
      <c r="V875" s="58"/>
    </row>
    <row r="876" spans="21:22">
      <c r="U876" s="73"/>
      <c r="V876" s="58"/>
    </row>
    <row r="877" spans="21:22">
      <c r="U877" s="73"/>
      <c r="V877" s="58"/>
    </row>
    <row r="878" spans="21:22">
      <c r="U878" s="73"/>
      <c r="V878" s="58"/>
    </row>
    <row r="879" spans="21:22">
      <c r="U879" s="73"/>
      <c r="V879" s="58"/>
    </row>
    <row r="880" spans="21:22">
      <c r="U880" s="73"/>
      <c r="V880" s="58"/>
    </row>
    <row r="881" spans="21:22">
      <c r="U881" s="73"/>
      <c r="V881" s="58"/>
    </row>
    <row r="882" spans="21:22">
      <c r="U882" s="73"/>
      <c r="V882" s="58"/>
    </row>
    <row r="883" spans="21:22">
      <c r="U883" s="73"/>
      <c r="V883" s="58"/>
    </row>
    <row r="884" spans="21:22">
      <c r="U884" s="73"/>
      <c r="V884" s="58"/>
    </row>
    <row r="885" spans="21:22">
      <c r="U885" s="73"/>
      <c r="V885" s="58"/>
    </row>
    <row r="886" spans="21:22">
      <c r="U886" s="73"/>
      <c r="V886" s="58"/>
    </row>
    <row r="887" spans="21:22">
      <c r="U887" s="73"/>
      <c r="V887" s="58"/>
    </row>
    <row r="888" spans="21:22">
      <c r="U888" s="73"/>
      <c r="V888" s="58"/>
    </row>
    <row r="889" spans="21:22">
      <c r="U889" s="73"/>
      <c r="V889" s="58"/>
    </row>
    <row r="890" spans="21:22">
      <c r="U890" s="73"/>
      <c r="V890" s="58"/>
    </row>
    <row r="891" spans="21:22">
      <c r="U891" s="73"/>
      <c r="V891" s="58"/>
    </row>
    <row r="892" spans="21:22">
      <c r="U892" s="73"/>
      <c r="V892" s="58"/>
    </row>
    <row r="893" spans="21:22">
      <c r="U893" s="73"/>
      <c r="V893" s="58"/>
    </row>
    <row r="894" spans="21:22">
      <c r="U894" s="73"/>
      <c r="V894" s="58"/>
    </row>
    <row r="895" spans="21:22">
      <c r="U895" s="73"/>
      <c r="V895" s="58"/>
    </row>
    <row r="896" spans="21:22">
      <c r="U896" s="73"/>
      <c r="V896" s="58"/>
    </row>
    <row r="897" spans="21:22">
      <c r="U897" s="73"/>
      <c r="V897" s="58"/>
    </row>
    <row r="898" spans="21:22">
      <c r="U898" s="73"/>
      <c r="V898" s="58"/>
    </row>
    <row r="899" spans="21:22">
      <c r="U899" s="73"/>
      <c r="V899" s="58"/>
    </row>
    <row r="900" spans="21:22">
      <c r="U900" s="73"/>
      <c r="V900" s="58"/>
    </row>
    <row r="901" spans="21:22">
      <c r="U901" s="73"/>
      <c r="V901" s="58"/>
    </row>
    <row r="902" spans="21:22">
      <c r="U902" s="73"/>
      <c r="V902" s="58"/>
    </row>
    <row r="903" spans="21:22">
      <c r="U903" s="73"/>
      <c r="V903" s="58"/>
    </row>
    <row r="904" spans="21:22">
      <c r="U904" s="73"/>
      <c r="V904" s="58"/>
    </row>
    <row r="905" spans="21:22">
      <c r="U905" s="73"/>
      <c r="V905" s="58"/>
    </row>
    <row r="906" spans="21:22">
      <c r="U906" s="73"/>
      <c r="V906" s="58"/>
    </row>
    <row r="907" spans="21:22">
      <c r="U907" s="73"/>
      <c r="V907" s="58"/>
    </row>
    <row r="908" spans="21:22">
      <c r="U908" s="73"/>
      <c r="V908" s="58"/>
    </row>
    <row r="909" spans="21:22">
      <c r="U909" s="73"/>
      <c r="V909" s="58"/>
    </row>
    <row r="910" spans="21:22">
      <c r="U910" s="73"/>
      <c r="V910" s="58"/>
    </row>
    <row r="911" spans="21:22">
      <c r="U911" s="73"/>
      <c r="V911" s="58"/>
    </row>
    <row r="912" spans="21:22">
      <c r="U912" s="73"/>
      <c r="V912" s="58"/>
    </row>
    <row r="913" spans="21:22">
      <c r="U913" s="73"/>
      <c r="V913" s="58"/>
    </row>
    <row r="914" spans="21:22">
      <c r="U914" s="73"/>
      <c r="V914" s="58"/>
    </row>
    <row r="915" spans="21:22">
      <c r="U915" s="73"/>
      <c r="V915" s="58"/>
    </row>
    <row r="916" spans="21:22">
      <c r="U916" s="73"/>
      <c r="V916" s="58"/>
    </row>
    <row r="917" spans="21:22">
      <c r="U917" s="73"/>
      <c r="V917" s="58"/>
    </row>
    <row r="918" spans="21:22">
      <c r="U918" s="73"/>
      <c r="V918" s="58"/>
    </row>
    <row r="919" spans="21:22">
      <c r="U919" s="73"/>
      <c r="V919" s="58"/>
    </row>
    <row r="920" spans="21:22">
      <c r="U920" s="73"/>
      <c r="V920" s="58"/>
    </row>
    <row r="921" spans="21:22">
      <c r="U921" s="73"/>
      <c r="V921" s="58"/>
    </row>
    <row r="922" spans="21:22">
      <c r="U922" s="73"/>
      <c r="V922" s="58"/>
    </row>
    <row r="923" spans="21:22">
      <c r="U923" s="73"/>
      <c r="V923" s="58"/>
    </row>
    <row r="924" spans="21:22">
      <c r="U924" s="73"/>
      <c r="V924" s="58"/>
    </row>
    <row r="925" spans="21:22">
      <c r="U925" s="73"/>
      <c r="V925" s="58"/>
    </row>
    <row r="926" spans="21:22">
      <c r="U926" s="73"/>
      <c r="V926" s="58"/>
    </row>
    <row r="927" spans="21:22">
      <c r="U927" s="73"/>
      <c r="V927" s="58"/>
    </row>
    <row r="928" spans="21:22">
      <c r="U928" s="73"/>
      <c r="V928" s="58"/>
    </row>
    <row r="929" spans="21:22">
      <c r="U929" s="73"/>
      <c r="V929" s="58"/>
    </row>
    <row r="930" spans="21:22">
      <c r="U930" s="73"/>
      <c r="V930" s="58"/>
    </row>
    <row r="931" spans="21:22">
      <c r="U931" s="73"/>
      <c r="V931" s="58"/>
    </row>
    <row r="932" spans="21:22">
      <c r="U932" s="73"/>
      <c r="V932" s="58"/>
    </row>
    <row r="933" spans="21:22">
      <c r="U933" s="73"/>
      <c r="V933" s="58"/>
    </row>
    <row r="934" spans="21:22">
      <c r="U934" s="73"/>
      <c r="V934" s="58"/>
    </row>
    <row r="935" spans="21:22">
      <c r="U935" s="73"/>
      <c r="V935" s="58"/>
    </row>
    <row r="936" spans="21:22">
      <c r="U936" s="73"/>
      <c r="V936" s="58"/>
    </row>
    <row r="937" spans="21:22">
      <c r="U937" s="73"/>
      <c r="V937" s="58"/>
    </row>
    <row r="938" spans="21:22">
      <c r="U938" s="73"/>
      <c r="V938" s="58"/>
    </row>
    <row r="939" spans="21:22">
      <c r="U939" s="73"/>
      <c r="V939" s="58"/>
    </row>
    <row r="940" spans="21:22">
      <c r="U940" s="73"/>
      <c r="V940" s="58"/>
    </row>
    <row r="941" spans="21:22">
      <c r="U941" s="73"/>
      <c r="V941" s="58"/>
    </row>
    <row r="942" spans="21:22">
      <c r="U942" s="73"/>
      <c r="V942" s="58"/>
    </row>
    <row r="943" spans="21:22">
      <c r="U943" s="73"/>
      <c r="V943" s="58"/>
    </row>
    <row r="944" spans="21:22">
      <c r="U944" s="73"/>
      <c r="V944" s="58"/>
    </row>
    <row r="945" spans="21:22">
      <c r="U945" s="73"/>
      <c r="V945" s="58"/>
    </row>
    <row r="946" spans="21:22">
      <c r="U946" s="73"/>
      <c r="V946" s="58"/>
    </row>
    <row r="947" spans="21:22">
      <c r="U947" s="73"/>
      <c r="V947" s="58"/>
    </row>
    <row r="948" spans="21:22">
      <c r="U948" s="73"/>
      <c r="V948" s="58"/>
    </row>
    <row r="949" spans="21:22">
      <c r="U949" s="73"/>
      <c r="V949" s="58"/>
    </row>
    <row r="950" spans="21:22">
      <c r="U950" s="73"/>
      <c r="V950" s="58"/>
    </row>
    <row r="951" spans="21:22">
      <c r="U951" s="73"/>
      <c r="V951" s="58"/>
    </row>
    <row r="952" spans="21:22">
      <c r="U952" s="73"/>
      <c r="V952" s="58"/>
    </row>
    <row r="953" spans="21:22">
      <c r="U953" s="73"/>
      <c r="V953" s="58"/>
    </row>
    <row r="954" spans="21:22">
      <c r="U954" s="73"/>
      <c r="V954" s="58"/>
    </row>
    <row r="955" spans="21:22">
      <c r="U955" s="73"/>
      <c r="V955" s="58"/>
    </row>
    <row r="956" spans="21:22">
      <c r="U956" s="73"/>
      <c r="V956" s="58"/>
    </row>
    <row r="957" spans="21:22">
      <c r="U957" s="73"/>
      <c r="V957" s="58"/>
    </row>
    <row r="958" spans="21:22">
      <c r="U958" s="73"/>
      <c r="V958" s="58"/>
    </row>
    <row r="959" spans="21:22">
      <c r="U959" s="73"/>
      <c r="V959" s="58"/>
    </row>
    <row r="960" spans="21:22">
      <c r="U960" s="73"/>
      <c r="V960" s="58"/>
    </row>
    <row r="961" spans="21:22">
      <c r="U961" s="73"/>
      <c r="V961" s="58"/>
    </row>
    <row r="962" spans="21:22">
      <c r="U962" s="73"/>
      <c r="V962" s="58"/>
    </row>
    <row r="963" spans="21:22">
      <c r="U963" s="73"/>
      <c r="V963" s="58"/>
    </row>
    <row r="964" spans="21:22">
      <c r="U964" s="73"/>
      <c r="V964" s="58"/>
    </row>
    <row r="965" spans="21:22">
      <c r="U965" s="73"/>
      <c r="V965" s="58"/>
    </row>
    <row r="966" spans="21:22">
      <c r="U966" s="73"/>
      <c r="V966" s="58"/>
    </row>
    <row r="967" spans="21:22">
      <c r="U967" s="73"/>
      <c r="V967" s="58"/>
    </row>
    <row r="968" spans="21:22">
      <c r="U968" s="73"/>
      <c r="V968" s="58"/>
    </row>
    <row r="969" spans="21:22">
      <c r="U969" s="73"/>
      <c r="V969" s="58"/>
    </row>
    <row r="970" spans="21:22">
      <c r="U970" s="73"/>
      <c r="V970" s="58"/>
    </row>
    <row r="971" spans="21:22">
      <c r="U971" s="73"/>
      <c r="V971" s="58"/>
    </row>
    <row r="972" spans="21:22">
      <c r="U972" s="73"/>
      <c r="V972" s="58"/>
    </row>
    <row r="973" spans="21:22">
      <c r="U973" s="73"/>
      <c r="V973" s="58"/>
    </row>
    <row r="974" spans="21:22">
      <c r="U974" s="73"/>
      <c r="V974" s="58"/>
    </row>
    <row r="975" spans="21:22">
      <c r="U975" s="73"/>
      <c r="V975" s="58"/>
    </row>
    <row r="976" spans="21:22">
      <c r="U976" s="73"/>
      <c r="V976" s="58"/>
    </row>
    <row r="977" spans="21:22">
      <c r="U977" s="73"/>
      <c r="V977" s="58"/>
    </row>
    <row r="978" spans="21:22">
      <c r="U978" s="73"/>
      <c r="V978" s="58"/>
    </row>
    <row r="979" spans="21:22">
      <c r="U979" s="73"/>
      <c r="V979" s="58"/>
    </row>
    <row r="980" spans="21:22">
      <c r="U980" s="73"/>
      <c r="V980" s="58"/>
    </row>
    <row r="981" spans="21:22">
      <c r="U981" s="73"/>
      <c r="V981" s="58"/>
    </row>
    <row r="982" spans="21:22">
      <c r="U982" s="73"/>
      <c r="V982" s="58"/>
    </row>
    <row r="983" spans="21:22">
      <c r="U983" s="73"/>
      <c r="V983" s="58"/>
    </row>
    <row r="984" spans="21:22">
      <c r="U984" s="73"/>
      <c r="V984" s="58"/>
    </row>
    <row r="985" spans="21:22">
      <c r="U985" s="73"/>
      <c r="V985" s="58"/>
    </row>
    <row r="986" spans="21:22">
      <c r="U986" s="73"/>
      <c r="V986" s="58"/>
    </row>
    <row r="987" spans="21:22">
      <c r="U987" s="73"/>
      <c r="V987" s="58"/>
    </row>
    <row r="988" spans="21:22">
      <c r="U988" s="73"/>
      <c r="V988" s="58"/>
    </row>
    <row r="989" spans="21:22">
      <c r="U989" s="73"/>
      <c r="V989" s="58"/>
    </row>
    <row r="990" spans="21:22">
      <c r="U990" s="73"/>
      <c r="V990" s="58"/>
    </row>
    <row r="991" spans="21:22">
      <c r="U991" s="73"/>
      <c r="V991" s="58"/>
    </row>
    <row r="992" spans="21:22">
      <c r="U992" s="73"/>
      <c r="V992" s="58"/>
    </row>
    <row r="993" spans="21:22">
      <c r="U993" s="73"/>
      <c r="V993" s="58"/>
    </row>
    <row r="994" spans="21:22">
      <c r="U994" s="73"/>
      <c r="V994" s="58"/>
    </row>
    <row r="995" spans="21:22">
      <c r="U995" s="73"/>
      <c r="V995" s="58"/>
    </row>
    <row r="996" spans="21:22">
      <c r="U996" s="73"/>
      <c r="V996" s="58"/>
    </row>
    <row r="997" spans="21:22">
      <c r="U997" s="73"/>
      <c r="V997" s="58"/>
    </row>
    <row r="998" spans="21:22">
      <c r="U998" s="73"/>
      <c r="V998" s="58"/>
    </row>
    <row r="999" spans="21:22">
      <c r="U999" s="73"/>
      <c r="V999" s="58"/>
    </row>
    <row r="1000" spans="21:22">
      <c r="U1000" s="73"/>
      <c r="V1000" s="58"/>
    </row>
    <row r="1001" spans="21:22">
      <c r="U1001" s="73"/>
      <c r="V1001" s="58"/>
    </row>
    <row r="1002" spans="21:22">
      <c r="U1002" s="73"/>
      <c r="V1002" s="58"/>
    </row>
    <row r="1003" spans="21:22">
      <c r="U1003" s="73"/>
      <c r="V1003" s="58"/>
    </row>
    <row r="1004" spans="21:22">
      <c r="U1004" s="73"/>
      <c r="V1004" s="58"/>
    </row>
    <row r="1005" spans="21:22">
      <c r="U1005" s="73"/>
      <c r="V1005" s="58"/>
    </row>
    <row r="1006" spans="21:22">
      <c r="U1006" s="73"/>
      <c r="V1006" s="58"/>
    </row>
    <row r="1007" spans="21:22">
      <c r="U1007" s="73"/>
      <c r="V1007" s="58"/>
    </row>
    <row r="1008" spans="21:22">
      <c r="U1008" s="73"/>
      <c r="V1008" s="58"/>
    </row>
    <row r="1009" spans="21:22">
      <c r="U1009" s="73"/>
      <c r="V1009" s="58"/>
    </row>
    <row r="1010" spans="21:22">
      <c r="U1010" s="73"/>
      <c r="V1010" s="58"/>
    </row>
    <row r="1011" spans="21:22">
      <c r="U1011" s="73"/>
      <c r="V1011" s="58"/>
    </row>
    <row r="1012" spans="21:22">
      <c r="U1012" s="73"/>
      <c r="V1012" s="58"/>
    </row>
    <row r="1013" spans="21:22">
      <c r="U1013" s="73"/>
      <c r="V1013" s="58"/>
    </row>
    <row r="1014" spans="21:22">
      <c r="U1014" s="73"/>
      <c r="V1014" s="58"/>
    </row>
    <row r="1015" spans="21:22">
      <c r="U1015" s="73"/>
      <c r="V1015" s="58"/>
    </row>
    <row r="1016" spans="21:22">
      <c r="U1016" s="73"/>
      <c r="V1016" s="58"/>
    </row>
    <row r="1017" spans="21:22">
      <c r="U1017" s="73"/>
      <c r="V1017" s="58"/>
    </row>
    <row r="1018" spans="21:22">
      <c r="U1018" s="73"/>
      <c r="V1018" s="58"/>
    </row>
    <row r="1019" spans="21:22">
      <c r="U1019" s="73"/>
      <c r="V1019" s="58"/>
    </row>
    <row r="1020" spans="21:22">
      <c r="U1020" s="73"/>
      <c r="V1020" s="58"/>
    </row>
    <row r="1021" spans="21:22">
      <c r="U1021" s="73"/>
      <c r="V1021" s="58"/>
    </row>
    <row r="1022" spans="21:22">
      <c r="U1022" s="73"/>
      <c r="V1022" s="58"/>
    </row>
    <row r="1023" spans="21:22">
      <c r="U1023" s="73"/>
      <c r="V1023" s="58"/>
    </row>
    <row r="1024" spans="21:22">
      <c r="U1024" s="73"/>
      <c r="V1024" s="58"/>
    </row>
    <row r="1025" spans="21:22">
      <c r="U1025" s="73"/>
      <c r="V1025" s="58"/>
    </row>
    <row r="1026" spans="21:22">
      <c r="U1026" s="73"/>
      <c r="V1026" s="58"/>
    </row>
    <row r="1027" spans="21:22">
      <c r="U1027" s="73"/>
      <c r="V1027" s="58"/>
    </row>
    <row r="1028" spans="21:22">
      <c r="U1028" s="73"/>
      <c r="V1028" s="58"/>
    </row>
    <row r="1029" spans="21:22">
      <c r="U1029" s="73"/>
      <c r="V1029" s="58"/>
    </row>
    <row r="1030" spans="21:22">
      <c r="U1030" s="73"/>
      <c r="V1030" s="58"/>
    </row>
    <row r="1031" spans="21:22">
      <c r="U1031" s="73"/>
      <c r="V1031" s="58"/>
    </row>
    <row r="1032" spans="21:22">
      <c r="U1032" s="73"/>
      <c r="V1032" s="58"/>
    </row>
    <row r="1033" spans="21:22">
      <c r="U1033" s="73"/>
      <c r="V1033" s="58"/>
    </row>
    <row r="1034" spans="21:22">
      <c r="U1034" s="73"/>
      <c r="V1034" s="58"/>
    </row>
    <row r="1035" spans="21:22">
      <c r="U1035" s="73"/>
      <c r="V1035" s="58"/>
    </row>
    <row r="1036" spans="21:22">
      <c r="U1036" s="73"/>
      <c r="V1036" s="58"/>
    </row>
    <row r="1037" spans="21:22">
      <c r="U1037" s="73"/>
      <c r="V1037" s="58"/>
    </row>
    <row r="1038" spans="21:22">
      <c r="U1038" s="73"/>
      <c r="V1038" s="58"/>
    </row>
    <row r="1039" spans="21:22">
      <c r="U1039" s="73"/>
      <c r="V1039" s="58"/>
    </row>
    <row r="1040" spans="21:22">
      <c r="U1040" s="73"/>
      <c r="V1040" s="58"/>
    </row>
    <row r="1041" spans="21:22">
      <c r="U1041" s="73"/>
      <c r="V1041" s="58"/>
    </row>
    <row r="1042" spans="21:22">
      <c r="U1042" s="73"/>
      <c r="V1042" s="58"/>
    </row>
    <row r="1043" spans="21:22">
      <c r="U1043" s="73"/>
      <c r="V1043" s="58"/>
    </row>
    <row r="1044" spans="21:22">
      <c r="U1044" s="73"/>
      <c r="V1044" s="58"/>
    </row>
    <row r="1045" spans="21:22">
      <c r="U1045" s="73"/>
      <c r="V1045" s="58"/>
    </row>
    <row r="1046" spans="21:22">
      <c r="U1046" s="73"/>
      <c r="V1046" s="58"/>
    </row>
    <row r="1047" spans="21:22">
      <c r="U1047" s="73"/>
      <c r="V1047" s="58"/>
    </row>
    <row r="1048" spans="21:22">
      <c r="U1048" s="73"/>
      <c r="V1048" s="58"/>
    </row>
    <row r="1049" spans="21:22">
      <c r="U1049" s="73"/>
      <c r="V1049" s="58"/>
    </row>
    <row r="1050" spans="21:22">
      <c r="U1050" s="73"/>
      <c r="V1050" s="58"/>
    </row>
    <row r="1051" spans="21:22">
      <c r="U1051" s="73"/>
      <c r="V1051" s="58"/>
    </row>
    <row r="1052" spans="21:22">
      <c r="U1052" s="73"/>
      <c r="V1052" s="58"/>
    </row>
    <row r="1053" spans="21:22">
      <c r="U1053" s="73"/>
      <c r="V1053" s="58"/>
    </row>
    <row r="1054" spans="21:22">
      <c r="U1054" s="73"/>
      <c r="V1054" s="58"/>
    </row>
    <row r="1055" spans="21:22">
      <c r="U1055" s="73"/>
      <c r="V1055" s="58"/>
    </row>
    <row r="1056" spans="21:22">
      <c r="U1056" s="73"/>
      <c r="V1056" s="58"/>
    </row>
    <row r="1057" spans="21:22">
      <c r="U1057" s="73"/>
      <c r="V1057" s="58"/>
    </row>
    <row r="1058" spans="21:22">
      <c r="U1058" s="73"/>
      <c r="V1058" s="58"/>
    </row>
    <row r="1059" spans="21:22">
      <c r="U1059" s="73"/>
      <c r="V1059" s="58"/>
    </row>
    <row r="1060" spans="21:22">
      <c r="U1060" s="73"/>
      <c r="V1060" s="58"/>
    </row>
    <row r="1061" spans="21:22">
      <c r="U1061" s="73"/>
      <c r="V1061" s="58"/>
    </row>
    <row r="1062" spans="21:22">
      <c r="U1062" s="73"/>
      <c r="V1062" s="58"/>
    </row>
    <row r="1063" spans="21:22">
      <c r="U1063" s="73"/>
      <c r="V1063" s="58"/>
    </row>
    <row r="1064" spans="21:22">
      <c r="U1064" s="73"/>
      <c r="V1064" s="58"/>
    </row>
    <row r="1065" spans="21:22">
      <c r="U1065" s="73"/>
      <c r="V1065" s="58"/>
    </row>
    <row r="1066" spans="21:22">
      <c r="U1066" s="73"/>
      <c r="V1066" s="58"/>
    </row>
    <row r="1067" spans="21:22">
      <c r="U1067" s="73"/>
      <c r="V1067" s="58"/>
    </row>
    <row r="1068" spans="21:22">
      <c r="U1068" s="73"/>
      <c r="V1068" s="58"/>
    </row>
    <row r="1069" spans="21:22">
      <c r="U1069" s="73"/>
      <c r="V1069" s="58"/>
    </row>
    <row r="1070" spans="21:22">
      <c r="U1070" s="73"/>
      <c r="V1070" s="58"/>
    </row>
    <row r="1071" spans="21:22">
      <c r="U1071" s="73"/>
      <c r="V1071" s="58"/>
    </row>
    <row r="1072" spans="21:22">
      <c r="U1072" s="73"/>
      <c r="V1072" s="58"/>
    </row>
    <row r="1073" spans="21:22">
      <c r="U1073" s="73"/>
      <c r="V1073" s="58"/>
    </row>
    <row r="1074" spans="21:22">
      <c r="U1074" s="73"/>
      <c r="V1074" s="58"/>
    </row>
    <row r="1075" spans="21:22">
      <c r="U1075" s="73"/>
      <c r="V1075" s="58"/>
    </row>
    <row r="1076" spans="21:22">
      <c r="U1076" s="73"/>
      <c r="V1076" s="58"/>
    </row>
    <row r="1077" spans="21:22">
      <c r="U1077" s="73"/>
      <c r="V1077" s="58"/>
    </row>
    <row r="1078" spans="21:22">
      <c r="U1078" s="73"/>
      <c r="V1078" s="58"/>
    </row>
    <row r="1079" spans="21:22">
      <c r="U1079" s="73"/>
      <c r="V1079" s="58"/>
    </row>
    <row r="1080" spans="21:22">
      <c r="U1080" s="73"/>
      <c r="V1080" s="58"/>
    </row>
    <row r="1081" spans="21:22">
      <c r="U1081" s="73"/>
      <c r="V1081" s="58"/>
    </row>
    <row r="1082" spans="21:22">
      <c r="U1082" s="73"/>
      <c r="V1082" s="58"/>
    </row>
    <row r="1083" spans="21:22">
      <c r="U1083" s="73"/>
      <c r="V1083" s="58"/>
    </row>
    <row r="1084" spans="21:22">
      <c r="U1084" s="73"/>
      <c r="V1084" s="58"/>
    </row>
    <row r="1085" spans="21:22">
      <c r="U1085" s="73"/>
      <c r="V1085" s="58"/>
    </row>
    <row r="1086" spans="21:22">
      <c r="U1086" s="73"/>
      <c r="V1086" s="58"/>
    </row>
    <row r="1087" spans="21:22">
      <c r="U1087" s="73"/>
      <c r="V1087" s="58"/>
    </row>
    <row r="1088" spans="21:22">
      <c r="U1088" s="73"/>
      <c r="V1088" s="58"/>
    </row>
    <row r="1089" spans="21:22">
      <c r="U1089" s="73"/>
      <c r="V1089" s="58"/>
    </row>
    <row r="1090" spans="21:22">
      <c r="U1090" s="73"/>
      <c r="V1090" s="58"/>
    </row>
    <row r="1091" spans="21:22">
      <c r="U1091" s="73"/>
      <c r="V1091" s="58"/>
    </row>
    <row r="1092" spans="21:22">
      <c r="U1092" s="73"/>
      <c r="V1092" s="58"/>
    </row>
    <row r="1093" spans="21:22">
      <c r="U1093" s="73"/>
      <c r="V1093" s="58"/>
    </row>
    <row r="1094" spans="21:22">
      <c r="U1094" s="73"/>
      <c r="V1094" s="58"/>
    </row>
    <row r="1095" spans="21:22">
      <c r="U1095" s="73"/>
      <c r="V1095" s="58"/>
    </row>
    <row r="1096" spans="21:22">
      <c r="U1096" s="73"/>
      <c r="V1096" s="58"/>
    </row>
    <row r="1097" spans="21:22">
      <c r="U1097" s="73"/>
      <c r="V1097" s="58"/>
    </row>
    <row r="1098" spans="21:22">
      <c r="U1098" s="73"/>
      <c r="V1098" s="58"/>
    </row>
    <row r="1099" spans="21:22">
      <c r="U1099" s="73"/>
      <c r="V1099" s="58"/>
    </row>
    <row r="1100" spans="21:22">
      <c r="U1100" s="73"/>
      <c r="V1100" s="58"/>
    </row>
    <row r="1101" spans="21:22">
      <c r="U1101" s="73"/>
      <c r="V1101" s="58"/>
    </row>
    <row r="1102" spans="21:22">
      <c r="U1102" s="73"/>
      <c r="V1102" s="58"/>
    </row>
    <row r="1103" spans="21:22">
      <c r="U1103" s="73"/>
      <c r="V1103" s="58"/>
    </row>
    <row r="1104" spans="21:22">
      <c r="U1104" s="73"/>
      <c r="V1104" s="58"/>
    </row>
    <row r="1105" spans="21:22">
      <c r="U1105" s="73"/>
      <c r="V1105" s="58"/>
    </row>
    <row r="1106" spans="21:22">
      <c r="U1106" s="73"/>
      <c r="V1106" s="58"/>
    </row>
    <row r="1107" spans="21:22">
      <c r="U1107" s="73"/>
      <c r="V1107" s="58"/>
    </row>
    <row r="1108" spans="21:22">
      <c r="U1108" s="73"/>
      <c r="V1108" s="58"/>
    </row>
    <row r="1109" spans="21:22">
      <c r="U1109" s="73"/>
      <c r="V1109" s="58"/>
    </row>
    <row r="1110" spans="21:22">
      <c r="U1110" s="73"/>
      <c r="V1110" s="58"/>
    </row>
    <row r="1111" spans="21:22">
      <c r="U1111" s="73"/>
      <c r="V1111" s="58"/>
    </row>
    <row r="1112" spans="21:22">
      <c r="U1112" s="73"/>
      <c r="V1112" s="58"/>
    </row>
    <row r="1113" spans="21:22">
      <c r="U1113" s="73"/>
      <c r="V1113" s="58"/>
    </row>
    <row r="1114" spans="21:22">
      <c r="U1114" s="73"/>
      <c r="V1114" s="58"/>
    </row>
    <row r="1115" spans="21:22">
      <c r="U1115" s="73"/>
      <c r="V1115" s="58"/>
    </row>
    <row r="1116" spans="21:22">
      <c r="U1116" s="73"/>
      <c r="V1116" s="58"/>
    </row>
    <row r="1117" spans="21:22">
      <c r="U1117" s="73"/>
      <c r="V1117" s="58"/>
    </row>
    <row r="1118" spans="21:22">
      <c r="U1118" s="73"/>
      <c r="V1118" s="58"/>
    </row>
    <row r="1119" spans="21:22">
      <c r="U1119" s="73"/>
      <c r="V1119" s="58"/>
    </row>
    <row r="1120" spans="21:22">
      <c r="U1120" s="73"/>
      <c r="V1120" s="58"/>
    </row>
    <row r="1121" spans="21:22">
      <c r="U1121" s="73"/>
      <c r="V1121" s="58"/>
    </row>
    <row r="1122" spans="21:22">
      <c r="U1122" s="73"/>
      <c r="V1122" s="58"/>
    </row>
    <row r="1123" spans="21:22">
      <c r="U1123" s="73"/>
      <c r="V1123" s="58"/>
    </row>
    <row r="1124" spans="21:22">
      <c r="U1124" s="73"/>
      <c r="V1124" s="58"/>
    </row>
    <row r="1125" spans="21:22">
      <c r="U1125" s="73"/>
      <c r="V1125" s="58"/>
    </row>
    <row r="1126" spans="21:22">
      <c r="U1126" s="73"/>
      <c r="V1126" s="58"/>
    </row>
    <row r="1127" spans="21:22">
      <c r="U1127" s="73"/>
      <c r="V1127" s="58"/>
    </row>
    <row r="1128" spans="21:22">
      <c r="U1128" s="73"/>
      <c r="V1128" s="58"/>
    </row>
    <row r="1129" spans="21:22">
      <c r="U1129" s="73"/>
      <c r="V1129" s="58"/>
    </row>
    <row r="1130" spans="21:22">
      <c r="U1130" s="73"/>
      <c r="V1130" s="58"/>
    </row>
    <row r="1131" spans="21:22">
      <c r="U1131" s="73"/>
      <c r="V1131" s="58"/>
    </row>
    <row r="1132" spans="21:22">
      <c r="U1132" s="73"/>
      <c r="V1132" s="58"/>
    </row>
    <row r="1133" spans="21:22">
      <c r="U1133" s="73"/>
      <c r="V1133" s="58"/>
    </row>
    <row r="1134" spans="21:22">
      <c r="U1134" s="73"/>
      <c r="V1134" s="58"/>
    </row>
    <row r="1135" spans="21:22">
      <c r="U1135" s="73"/>
      <c r="V1135" s="58"/>
    </row>
    <row r="1136" spans="21:22">
      <c r="U1136" s="73"/>
      <c r="V1136" s="58"/>
    </row>
    <row r="1137" spans="21:22">
      <c r="U1137" s="73"/>
      <c r="V1137" s="58"/>
    </row>
    <row r="1138" spans="21:22">
      <c r="U1138" s="73"/>
      <c r="V1138" s="58"/>
    </row>
    <row r="1139" spans="21:22">
      <c r="U1139" s="73"/>
      <c r="V1139" s="58"/>
    </row>
    <row r="1140" spans="21:22">
      <c r="U1140" s="73"/>
      <c r="V1140" s="58"/>
    </row>
    <row r="1141" spans="21:22">
      <c r="U1141" s="73"/>
      <c r="V1141" s="58"/>
    </row>
    <row r="1142" spans="21:22">
      <c r="U1142" s="73"/>
      <c r="V1142" s="58"/>
    </row>
    <row r="1143" spans="21:22">
      <c r="U1143" s="73"/>
      <c r="V1143" s="58"/>
    </row>
    <row r="1144" spans="21:22">
      <c r="U1144" s="73"/>
      <c r="V1144" s="58"/>
    </row>
    <row r="1145" spans="21:22">
      <c r="U1145" s="73"/>
      <c r="V1145" s="58"/>
    </row>
    <row r="1146" spans="21:22">
      <c r="U1146" s="73"/>
      <c r="V1146" s="58"/>
    </row>
    <row r="1147" spans="21:22">
      <c r="U1147" s="73"/>
      <c r="V1147" s="58"/>
    </row>
    <row r="1148" spans="21:22">
      <c r="U1148" s="73"/>
      <c r="V1148" s="58"/>
    </row>
    <row r="1149" spans="21:22">
      <c r="U1149" s="73"/>
      <c r="V1149" s="58"/>
    </row>
    <row r="1150" spans="21:22">
      <c r="U1150" s="73"/>
      <c r="V1150" s="58"/>
    </row>
    <row r="1151" spans="21:22">
      <c r="U1151" s="73"/>
      <c r="V1151" s="58"/>
    </row>
    <row r="1152" spans="21:22">
      <c r="U1152" s="73"/>
      <c r="V1152" s="58"/>
    </row>
    <row r="1153" spans="21:22">
      <c r="U1153" s="73"/>
      <c r="V1153" s="58"/>
    </row>
    <row r="1154" spans="21:22">
      <c r="U1154" s="73"/>
      <c r="V1154" s="58"/>
    </row>
    <row r="1155" spans="21:22">
      <c r="U1155" s="73"/>
      <c r="V1155" s="58"/>
    </row>
    <row r="1156" spans="21:22">
      <c r="U1156" s="73"/>
      <c r="V1156" s="58"/>
    </row>
    <row r="1157" spans="21:22">
      <c r="U1157" s="73"/>
      <c r="V1157" s="58"/>
    </row>
    <row r="1158" spans="21:22">
      <c r="U1158" s="73"/>
      <c r="V1158" s="58"/>
    </row>
    <row r="1159" spans="21:22">
      <c r="U1159" s="73"/>
      <c r="V1159" s="58"/>
    </row>
    <row r="1160" spans="21:22">
      <c r="U1160" s="73"/>
      <c r="V1160" s="58"/>
    </row>
    <row r="1161" spans="21:22">
      <c r="U1161" s="73"/>
      <c r="V1161" s="58"/>
    </row>
    <row r="1162" spans="21:22">
      <c r="U1162" s="73"/>
      <c r="V1162" s="58"/>
    </row>
    <row r="1163" spans="21:22">
      <c r="U1163" s="73"/>
      <c r="V1163" s="58"/>
    </row>
    <row r="1164" spans="21:22">
      <c r="U1164" s="73"/>
      <c r="V1164" s="58"/>
    </row>
    <row r="1165" spans="21:22">
      <c r="U1165" s="73"/>
      <c r="V1165" s="58"/>
    </row>
    <row r="1166" spans="21:22">
      <c r="U1166" s="73"/>
      <c r="V1166" s="58"/>
    </row>
    <row r="1167" spans="21:22">
      <c r="U1167" s="73"/>
      <c r="V1167" s="58"/>
    </row>
    <row r="1168" spans="21:22">
      <c r="U1168" s="73"/>
      <c r="V1168" s="58"/>
    </row>
    <row r="1169" spans="21:22">
      <c r="U1169" s="73"/>
      <c r="V1169" s="58"/>
    </row>
    <row r="1170" spans="21:22">
      <c r="U1170" s="73"/>
      <c r="V1170" s="58"/>
    </row>
    <row r="1171" spans="21:22">
      <c r="U1171" s="73"/>
      <c r="V1171" s="58"/>
    </row>
    <row r="1172" spans="21:22">
      <c r="U1172" s="73"/>
      <c r="V1172" s="58"/>
    </row>
    <row r="1173" spans="21:22">
      <c r="U1173" s="73"/>
      <c r="V1173" s="58"/>
    </row>
    <row r="1174" spans="21:22">
      <c r="U1174" s="73"/>
      <c r="V1174" s="58"/>
    </row>
    <row r="1175" spans="21:22">
      <c r="U1175" s="73"/>
      <c r="V1175" s="58"/>
    </row>
    <row r="1176" spans="21:22">
      <c r="U1176" s="73"/>
      <c r="V1176" s="58"/>
    </row>
    <row r="1177" spans="21:22">
      <c r="U1177" s="73"/>
      <c r="V1177" s="58"/>
    </row>
    <row r="1178" spans="21:22">
      <c r="U1178" s="73"/>
      <c r="V1178" s="58"/>
    </row>
    <row r="1179" spans="21:22">
      <c r="U1179" s="73"/>
      <c r="V1179" s="58"/>
    </row>
    <row r="1180" spans="21:22">
      <c r="U1180" s="73"/>
      <c r="V1180" s="58"/>
    </row>
    <row r="1181" spans="21:22">
      <c r="U1181" s="73"/>
      <c r="V1181" s="58"/>
    </row>
    <row r="1182" spans="21:22">
      <c r="U1182" s="73"/>
      <c r="V1182" s="58"/>
    </row>
    <row r="1183" spans="21:22">
      <c r="U1183" s="73"/>
      <c r="V1183" s="58"/>
    </row>
    <row r="1184" spans="21:22">
      <c r="U1184" s="73"/>
      <c r="V1184" s="58"/>
    </row>
    <row r="1185" spans="21:22">
      <c r="U1185" s="73"/>
      <c r="V1185" s="58"/>
    </row>
    <row r="1186" spans="21:22">
      <c r="U1186" s="73"/>
      <c r="V1186" s="58"/>
    </row>
    <row r="1187" spans="21:22">
      <c r="U1187" s="73"/>
      <c r="V1187" s="58"/>
    </row>
    <row r="1188" spans="21:22">
      <c r="U1188" s="73"/>
      <c r="V1188" s="58"/>
    </row>
    <row r="1189" spans="21:22">
      <c r="U1189" s="73"/>
      <c r="V1189" s="58"/>
    </row>
    <row r="1190" spans="21:22">
      <c r="U1190" s="73"/>
      <c r="V1190" s="58"/>
    </row>
    <row r="1191" spans="21:22">
      <c r="U1191" s="73"/>
      <c r="V1191" s="58"/>
    </row>
    <row r="1192" spans="21:22">
      <c r="U1192" s="73"/>
      <c r="V1192" s="58"/>
    </row>
    <row r="1193" spans="21:22">
      <c r="U1193" s="73"/>
      <c r="V1193" s="58"/>
    </row>
    <row r="1194" spans="21:22">
      <c r="U1194" s="73"/>
      <c r="V1194" s="58"/>
    </row>
    <row r="1195" spans="21:22">
      <c r="U1195" s="73"/>
      <c r="V1195" s="58"/>
    </row>
    <row r="1196" spans="21:22">
      <c r="U1196" s="73"/>
      <c r="V1196" s="58"/>
    </row>
    <row r="1197" spans="21:22">
      <c r="U1197" s="73"/>
      <c r="V1197" s="58"/>
    </row>
    <row r="1198" spans="21:22">
      <c r="U1198" s="73"/>
      <c r="V1198" s="58"/>
    </row>
    <row r="1199" spans="21:22">
      <c r="U1199" s="73"/>
      <c r="V1199" s="58"/>
    </row>
    <row r="1200" spans="21:22">
      <c r="U1200" s="73"/>
      <c r="V1200" s="58"/>
    </row>
    <row r="1201" spans="21:22">
      <c r="U1201" s="73"/>
      <c r="V1201" s="58"/>
    </row>
    <row r="1202" spans="21:22">
      <c r="U1202" s="73"/>
      <c r="V1202" s="58"/>
    </row>
    <row r="1203" spans="21:22">
      <c r="U1203" s="73"/>
      <c r="V1203" s="58"/>
    </row>
    <row r="1204" spans="21:22">
      <c r="U1204" s="73"/>
      <c r="V1204" s="58"/>
    </row>
    <row r="1205" spans="21:22">
      <c r="U1205" s="73"/>
      <c r="V1205" s="58"/>
    </row>
    <row r="1206" spans="21:22">
      <c r="U1206" s="73"/>
      <c r="V1206" s="58"/>
    </row>
    <row r="1207" spans="21:22">
      <c r="U1207" s="73"/>
      <c r="V1207" s="58"/>
    </row>
    <row r="1208" spans="21:22">
      <c r="U1208" s="73"/>
      <c r="V1208" s="58"/>
    </row>
    <row r="1209" spans="21:22">
      <c r="U1209" s="73"/>
      <c r="V1209" s="58"/>
    </row>
    <row r="1210" spans="21:22">
      <c r="U1210" s="73"/>
      <c r="V1210" s="58"/>
    </row>
    <row r="1211" spans="21:22">
      <c r="U1211" s="73"/>
      <c r="V1211" s="58"/>
    </row>
    <row r="1212" spans="21:22">
      <c r="U1212" s="73"/>
      <c r="V1212" s="58"/>
    </row>
    <row r="1213" spans="21:22">
      <c r="U1213" s="73"/>
      <c r="V1213" s="58"/>
    </row>
    <row r="1214" spans="21:22">
      <c r="U1214" s="73"/>
      <c r="V1214" s="58"/>
    </row>
    <row r="1215" spans="21:22">
      <c r="U1215" s="73"/>
      <c r="V1215" s="58"/>
    </row>
    <row r="1216" spans="21:22">
      <c r="U1216" s="73"/>
      <c r="V1216" s="58"/>
    </row>
    <row r="1217" spans="21:22">
      <c r="U1217" s="73"/>
      <c r="V1217" s="58"/>
    </row>
    <row r="1218" spans="21:22">
      <c r="U1218" s="73"/>
      <c r="V1218" s="58"/>
    </row>
    <row r="1219" spans="21:22">
      <c r="U1219" s="73"/>
      <c r="V1219" s="58"/>
    </row>
    <row r="1220" spans="21:22">
      <c r="U1220" s="73"/>
      <c r="V1220" s="58"/>
    </row>
    <row r="1221" spans="21:22">
      <c r="U1221" s="73"/>
      <c r="V1221" s="58"/>
    </row>
    <row r="1222" spans="21:22">
      <c r="U1222" s="73"/>
      <c r="V1222" s="58"/>
    </row>
    <row r="1223" spans="21:22">
      <c r="U1223" s="73"/>
      <c r="V1223" s="58"/>
    </row>
    <row r="1224" spans="21:22">
      <c r="U1224" s="73"/>
      <c r="V1224" s="58"/>
    </row>
    <row r="1225" spans="21:22">
      <c r="U1225" s="73"/>
      <c r="V1225" s="58"/>
    </row>
    <row r="1226" spans="21:22">
      <c r="U1226" s="73"/>
      <c r="V1226" s="58"/>
    </row>
    <row r="1227" spans="21:22">
      <c r="U1227" s="73"/>
      <c r="V1227" s="58"/>
    </row>
    <row r="1228" spans="21:22">
      <c r="U1228" s="73"/>
      <c r="V1228" s="58"/>
    </row>
    <row r="1229" spans="21:22">
      <c r="U1229" s="73"/>
      <c r="V1229" s="58"/>
    </row>
    <row r="1230" spans="21:22">
      <c r="U1230" s="73"/>
      <c r="V1230" s="58"/>
    </row>
    <row r="1231" spans="21:22">
      <c r="U1231" s="73"/>
      <c r="V1231" s="58"/>
    </row>
    <row r="1232" spans="21:22">
      <c r="U1232" s="73"/>
      <c r="V1232" s="58"/>
    </row>
    <row r="1233" spans="21:22">
      <c r="U1233" s="73"/>
      <c r="V1233" s="58"/>
    </row>
    <row r="1234" spans="21:22">
      <c r="U1234" s="73"/>
      <c r="V1234" s="58"/>
    </row>
    <row r="1235" spans="21:22">
      <c r="U1235" s="73"/>
      <c r="V1235" s="58"/>
    </row>
    <row r="1236" spans="21:22">
      <c r="U1236" s="73"/>
      <c r="V1236" s="58"/>
    </row>
    <row r="1237" spans="21:22">
      <c r="U1237" s="73"/>
      <c r="V1237" s="58"/>
    </row>
    <row r="1238" spans="21:22">
      <c r="U1238" s="73"/>
      <c r="V1238" s="58"/>
    </row>
    <row r="1239" spans="21:22">
      <c r="U1239" s="73"/>
      <c r="V1239" s="58"/>
    </row>
    <row r="1240" spans="21:22">
      <c r="U1240" s="73"/>
      <c r="V1240" s="58"/>
    </row>
    <row r="1241" spans="21:22">
      <c r="U1241" s="73"/>
      <c r="V1241" s="58"/>
    </row>
    <row r="1242" spans="21:22">
      <c r="U1242" s="73"/>
      <c r="V1242" s="58"/>
    </row>
    <row r="1243" spans="21:22">
      <c r="U1243" s="73"/>
      <c r="V1243" s="58"/>
    </row>
    <row r="1244" spans="21:22">
      <c r="U1244" s="73"/>
      <c r="V1244" s="58"/>
    </row>
    <row r="1245" spans="21:22">
      <c r="U1245" s="73"/>
      <c r="V1245" s="58"/>
    </row>
    <row r="1246" spans="21:22">
      <c r="U1246" s="73"/>
      <c r="V1246" s="58"/>
    </row>
    <row r="1247" spans="21:22">
      <c r="U1247" s="73"/>
      <c r="V1247" s="58"/>
    </row>
    <row r="1248" spans="21:22">
      <c r="U1248" s="73"/>
      <c r="V1248" s="58"/>
    </row>
    <row r="1249" spans="21:22">
      <c r="U1249" s="73"/>
      <c r="V1249" s="58"/>
    </row>
    <row r="1250" spans="21:22">
      <c r="U1250" s="73"/>
      <c r="V1250" s="58"/>
    </row>
    <row r="1251" spans="21:22">
      <c r="U1251" s="73"/>
      <c r="V1251" s="58"/>
    </row>
    <row r="1252" spans="21:22">
      <c r="U1252" s="73"/>
      <c r="V1252" s="58"/>
    </row>
    <row r="1253" spans="21:22">
      <c r="U1253" s="73"/>
      <c r="V1253" s="58"/>
    </row>
    <row r="1254" spans="21:22">
      <c r="U1254" s="73"/>
      <c r="V1254" s="58"/>
    </row>
    <row r="1255" spans="21:22">
      <c r="U1255" s="73"/>
      <c r="V1255" s="58"/>
    </row>
    <row r="1256" spans="21:22">
      <c r="U1256" s="73"/>
      <c r="V1256" s="58"/>
    </row>
    <row r="1257" spans="21:22">
      <c r="U1257" s="73"/>
      <c r="V1257" s="58"/>
    </row>
    <row r="1258" spans="21:22">
      <c r="U1258" s="73"/>
      <c r="V1258" s="58"/>
    </row>
    <row r="1259" spans="21:22">
      <c r="U1259" s="73"/>
      <c r="V1259" s="58"/>
    </row>
    <row r="1260" spans="21:22">
      <c r="U1260" s="73"/>
      <c r="V1260" s="58"/>
    </row>
    <row r="1261" spans="21:22">
      <c r="U1261" s="73"/>
      <c r="V1261" s="58"/>
    </row>
    <row r="1262" spans="21:22">
      <c r="U1262" s="73"/>
      <c r="V1262" s="58"/>
    </row>
    <row r="1263" spans="21:22">
      <c r="U1263" s="73"/>
      <c r="V1263" s="58"/>
    </row>
    <row r="1264" spans="21:22">
      <c r="U1264" s="73"/>
      <c r="V1264" s="58"/>
    </row>
    <row r="1265" spans="21:22">
      <c r="U1265" s="73"/>
      <c r="V1265" s="58"/>
    </row>
    <row r="1266" spans="21:22">
      <c r="U1266" s="73"/>
      <c r="V1266" s="58"/>
    </row>
    <row r="1267" spans="21:22">
      <c r="U1267" s="73"/>
      <c r="V1267" s="58"/>
    </row>
    <row r="1268" spans="21:22">
      <c r="U1268" s="73"/>
      <c r="V1268" s="58"/>
    </row>
    <row r="1269" spans="21:22">
      <c r="U1269" s="73"/>
      <c r="V1269" s="58"/>
    </row>
    <row r="1270" spans="21:22">
      <c r="U1270" s="73"/>
      <c r="V1270" s="58"/>
    </row>
    <row r="1271" spans="21:22">
      <c r="U1271" s="73"/>
      <c r="V1271" s="58"/>
    </row>
    <row r="1272" spans="21:22">
      <c r="U1272" s="73"/>
      <c r="V1272" s="58"/>
    </row>
    <row r="1273" spans="21:22">
      <c r="U1273" s="73"/>
      <c r="V1273" s="58"/>
    </row>
    <row r="1274" spans="21:22">
      <c r="U1274" s="73"/>
      <c r="V1274" s="58"/>
    </row>
    <row r="1275" spans="21:22">
      <c r="U1275" s="73"/>
      <c r="V1275" s="58"/>
    </row>
    <row r="1276" spans="21:22">
      <c r="U1276" s="73"/>
      <c r="V1276" s="58"/>
    </row>
    <row r="1277" spans="21:22">
      <c r="U1277" s="73"/>
      <c r="V1277" s="58"/>
    </row>
    <row r="1278" spans="21:22">
      <c r="U1278" s="73"/>
      <c r="V1278" s="58"/>
    </row>
    <row r="1279" spans="21:22">
      <c r="U1279" s="73"/>
      <c r="V1279" s="58"/>
    </row>
    <row r="1280" spans="21:22">
      <c r="U1280" s="73"/>
      <c r="V1280" s="58"/>
    </row>
    <row r="1281" spans="21:22">
      <c r="U1281" s="73"/>
      <c r="V1281" s="58"/>
    </row>
    <row r="1282" spans="21:22">
      <c r="U1282" s="73"/>
      <c r="V1282" s="58"/>
    </row>
    <row r="1283" spans="21:22">
      <c r="U1283" s="73"/>
      <c r="V1283" s="58"/>
    </row>
    <row r="1284" spans="21:22">
      <c r="U1284" s="73"/>
      <c r="V1284" s="58"/>
    </row>
    <row r="1285" spans="21:22">
      <c r="U1285" s="73"/>
      <c r="V1285" s="58"/>
    </row>
    <row r="1286" spans="21:22">
      <c r="U1286" s="73"/>
      <c r="V1286" s="58"/>
    </row>
    <row r="1287" spans="21:22">
      <c r="U1287" s="73"/>
      <c r="V1287" s="58"/>
    </row>
    <row r="1288" spans="21:22">
      <c r="U1288" s="73"/>
      <c r="V1288" s="58"/>
    </row>
    <row r="1289" spans="21:22">
      <c r="U1289" s="73"/>
      <c r="V1289" s="58"/>
    </row>
    <row r="1290" spans="21:22">
      <c r="U1290" s="73"/>
      <c r="V1290" s="58"/>
    </row>
    <row r="1291" spans="21:22">
      <c r="U1291" s="73"/>
      <c r="V1291" s="58"/>
    </row>
    <row r="1292" spans="21:22">
      <c r="U1292" s="73"/>
      <c r="V1292" s="58"/>
    </row>
    <row r="1293" spans="21:22">
      <c r="U1293" s="73"/>
      <c r="V1293" s="58"/>
    </row>
    <row r="1294" spans="21:22">
      <c r="U1294" s="73"/>
      <c r="V1294" s="58"/>
    </row>
    <row r="1295" spans="21:22">
      <c r="U1295" s="73"/>
      <c r="V1295" s="58"/>
    </row>
    <row r="1296" spans="21:22">
      <c r="U1296" s="73"/>
      <c r="V1296" s="58"/>
    </row>
    <row r="1297" spans="21:22">
      <c r="U1297" s="73"/>
      <c r="V1297" s="58"/>
    </row>
    <row r="1298" spans="21:22">
      <c r="U1298" s="73"/>
      <c r="V1298" s="58"/>
    </row>
    <row r="1299" spans="21:22">
      <c r="U1299" s="73"/>
      <c r="V1299" s="58"/>
    </row>
    <row r="1300" spans="21:22">
      <c r="U1300" s="73"/>
      <c r="V1300" s="58"/>
    </row>
    <row r="1301" spans="21:22">
      <c r="U1301" s="73"/>
      <c r="V1301" s="58"/>
    </row>
    <row r="1302" spans="21:22">
      <c r="U1302" s="73"/>
      <c r="V1302" s="58"/>
    </row>
    <row r="1303" spans="21:22">
      <c r="U1303" s="73"/>
      <c r="V1303" s="58"/>
    </row>
    <row r="1304" spans="21:22">
      <c r="U1304" s="73"/>
      <c r="V1304" s="58"/>
    </row>
    <row r="1305" spans="21:22">
      <c r="U1305" s="73"/>
      <c r="V1305" s="58"/>
    </row>
    <row r="1306" spans="21:22">
      <c r="U1306" s="73"/>
      <c r="V1306" s="58"/>
    </row>
    <row r="1307" spans="21:22">
      <c r="U1307" s="73"/>
      <c r="V1307" s="58"/>
    </row>
    <row r="1308" spans="21:22">
      <c r="U1308" s="73"/>
      <c r="V1308" s="58"/>
    </row>
    <row r="1309" spans="21:22">
      <c r="U1309" s="73"/>
      <c r="V1309" s="58"/>
    </row>
    <row r="1310" spans="21:22">
      <c r="U1310" s="73"/>
      <c r="V1310" s="58"/>
    </row>
    <row r="1311" spans="21:22">
      <c r="U1311" s="73"/>
      <c r="V1311" s="58"/>
    </row>
    <row r="1312" spans="21:22">
      <c r="U1312" s="73"/>
      <c r="V1312" s="58"/>
    </row>
    <row r="1313" spans="21:22">
      <c r="U1313" s="73"/>
      <c r="V1313" s="58"/>
    </row>
    <row r="1314" spans="21:22">
      <c r="U1314" s="73"/>
      <c r="V1314" s="58"/>
    </row>
    <row r="1315" spans="21:22">
      <c r="U1315" s="73"/>
      <c r="V1315" s="58"/>
    </row>
    <row r="1316" spans="21:22">
      <c r="U1316" s="73"/>
      <c r="V1316" s="58"/>
    </row>
    <row r="1317" spans="21:22">
      <c r="U1317" s="73"/>
      <c r="V1317" s="58"/>
    </row>
    <row r="1318" spans="21:22">
      <c r="U1318" s="73"/>
      <c r="V1318" s="58"/>
    </row>
    <row r="1319" spans="21:22">
      <c r="U1319" s="73"/>
      <c r="V1319" s="58"/>
    </row>
    <row r="1320" spans="21:22">
      <c r="U1320" s="73"/>
      <c r="V1320" s="58"/>
    </row>
    <row r="1321" spans="21:22">
      <c r="U1321" s="73"/>
      <c r="V1321" s="58"/>
    </row>
    <row r="1322" spans="21:22">
      <c r="U1322" s="73"/>
      <c r="V1322" s="58"/>
    </row>
    <row r="1323" spans="21:22">
      <c r="U1323" s="73"/>
      <c r="V1323" s="58"/>
    </row>
    <row r="1324" spans="21:22">
      <c r="U1324" s="73"/>
      <c r="V1324" s="58"/>
    </row>
    <row r="1325" spans="21:22">
      <c r="U1325" s="73"/>
      <c r="V1325" s="58"/>
    </row>
    <row r="1326" spans="21:22">
      <c r="U1326" s="73"/>
      <c r="V1326" s="58"/>
    </row>
    <row r="1327" spans="21:22">
      <c r="U1327" s="73"/>
      <c r="V1327" s="58"/>
    </row>
    <row r="1328" spans="21:22">
      <c r="U1328" s="73"/>
      <c r="V1328" s="58"/>
    </row>
    <row r="1329" spans="21:22">
      <c r="U1329" s="73"/>
      <c r="V1329" s="58"/>
    </row>
    <row r="1330" spans="21:22">
      <c r="U1330" s="73"/>
      <c r="V1330" s="58"/>
    </row>
    <row r="1331" spans="21:22">
      <c r="U1331" s="73"/>
      <c r="V1331" s="58"/>
    </row>
    <row r="1332" spans="21:22">
      <c r="U1332" s="73"/>
      <c r="V1332" s="58"/>
    </row>
    <row r="1333" spans="21:22">
      <c r="U1333" s="73"/>
      <c r="V1333" s="58"/>
    </row>
    <row r="1334" spans="21:22">
      <c r="U1334" s="73"/>
      <c r="V1334" s="58"/>
    </row>
    <row r="1335" spans="21:22">
      <c r="U1335" s="73"/>
      <c r="V1335" s="58"/>
    </row>
    <row r="1336" spans="21:22">
      <c r="U1336" s="73"/>
      <c r="V1336" s="58"/>
    </row>
    <row r="1337" spans="21:22">
      <c r="U1337" s="73"/>
      <c r="V1337" s="58"/>
    </row>
    <row r="1338" spans="21:22">
      <c r="U1338" s="73"/>
      <c r="V1338" s="58"/>
    </row>
    <row r="1339" spans="21:22">
      <c r="U1339" s="73"/>
      <c r="V1339" s="58"/>
    </row>
    <row r="1340" spans="21:22">
      <c r="U1340" s="73"/>
      <c r="V1340" s="58"/>
    </row>
    <row r="1341" spans="21:22">
      <c r="U1341" s="73"/>
      <c r="V1341" s="58"/>
    </row>
    <row r="1342" spans="21:22">
      <c r="U1342" s="73"/>
      <c r="V1342" s="58"/>
    </row>
    <row r="1343" spans="21:22">
      <c r="U1343" s="73"/>
      <c r="V1343" s="58"/>
    </row>
    <row r="1344" spans="21:22">
      <c r="U1344" s="73"/>
      <c r="V1344" s="58"/>
    </row>
    <row r="1345" spans="21:22">
      <c r="U1345" s="73"/>
      <c r="V1345" s="58"/>
    </row>
    <row r="1346" spans="21:22">
      <c r="U1346" s="73"/>
      <c r="V1346" s="58"/>
    </row>
    <row r="1347" spans="21:22">
      <c r="U1347" s="73"/>
      <c r="V1347" s="58"/>
    </row>
    <row r="1348" spans="21:22">
      <c r="U1348" s="73"/>
      <c r="V1348" s="58"/>
    </row>
    <row r="1349" spans="21:22">
      <c r="U1349" s="73"/>
      <c r="V1349" s="58"/>
    </row>
    <row r="1350" spans="21:22">
      <c r="U1350" s="73"/>
      <c r="V1350" s="58"/>
    </row>
    <row r="1351" spans="21:22">
      <c r="U1351" s="73"/>
      <c r="V1351" s="58"/>
    </row>
    <row r="1352" spans="21:22">
      <c r="U1352" s="73"/>
      <c r="V1352" s="58"/>
    </row>
    <row r="1353" spans="21:22">
      <c r="U1353" s="73"/>
      <c r="V1353" s="58"/>
    </row>
    <row r="1354" spans="21:22">
      <c r="U1354" s="73"/>
      <c r="V1354" s="58"/>
    </row>
    <row r="1355" spans="21:22">
      <c r="U1355" s="73"/>
      <c r="V1355" s="58"/>
    </row>
    <row r="1356" spans="21:22">
      <c r="U1356" s="73"/>
      <c r="V1356" s="58"/>
    </row>
    <row r="1357" spans="21:22">
      <c r="U1357" s="73"/>
      <c r="V1357" s="58"/>
    </row>
    <row r="1358" spans="21:22">
      <c r="U1358" s="73"/>
      <c r="V1358" s="58"/>
    </row>
    <row r="1359" spans="21:22">
      <c r="U1359" s="73"/>
      <c r="V1359" s="58"/>
    </row>
    <row r="1360" spans="21:22">
      <c r="U1360" s="73"/>
      <c r="V1360" s="58"/>
    </row>
    <row r="1361" spans="21:22">
      <c r="U1361" s="73"/>
      <c r="V1361" s="58"/>
    </row>
    <row r="1362" spans="21:22">
      <c r="U1362" s="73"/>
      <c r="V1362" s="58"/>
    </row>
    <row r="1363" spans="21:22">
      <c r="U1363" s="73"/>
      <c r="V1363" s="58"/>
    </row>
    <row r="1364" spans="21:22">
      <c r="U1364" s="73"/>
      <c r="V1364" s="58"/>
    </row>
    <row r="1365" spans="21:22">
      <c r="U1365" s="73"/>
      <c r="V1365" s="58"/>
    </row>
    <row r="1366" spans="21:22">
      <c r="U1366" s="73"/>
      <c r="V1366" s="58"/>
    </row>
    <row r="1367" spans="21:22">
      <c r="U1367" s="73"/>
      <c r="V1367" s="58"/>
    </row>
    <row r="1368" spans="21:22">
      <c r="U1368" s="73"/>
      <c r="V1368" s="58"/>
    </row>
    <row r="1369" spans="21:22">
      <c r="U1369" s="73"/>
      <c r="V1369" s="58"/>
    </row>
    <row r="1370" spans="21:22">
      <c r="U1370" s="73"/>
      <c r="V1370" s="58"/>
    </row>
    <row r="1371" spans="21:22">
      <c r="U1371" s="73"/>
      <c r="V1371" s="58"/>
    </row>
    <row r="1372" spans="21:22">
      <c r="U1372" s="73"/>
      <c r="V1372" s="58"/>
    </row>
    <row r="1373" spans="21:22">
      <c r="U1373" s="73"/>
      <c r="V1373" s="58"/>
    </row>
    <row r="1374" spans="21:22">
      <c r="U1374" s="73"/>
      <c r="V1374" s="58"/>
    </row>
    <row r="1375" spans="21:22">
      <c r="U1375" s="73"/>
      <c r="V1375" s="58"/>
    </row>
    <row r="1376" spans="21:22">
      <c r="U1376" s="73"/>
      <c r="V1376" s="58"/>
    </row>
    <row r="1377" spans="21:22">
      <c r="U1377" s="73"/>
      <c r="V1377" s="58"/>
    </row>
    <row r="1378" spans="21:22">
      <c r="U1378" s="73"/>
      <c r="V1378" s="58"/>
    </row>
    <row r="1379" spans="21:22">
      <c r="U1379" s="73"/>
      <c r="V1379" s="58"/>
    </row>
    <row r="1380" spans="21:22">
      <c r="U1380" s="73"/>
      <c r="V1380" s="58"/>
    </row>
    <row r="1381" spans="21:22">
      <c r="U1381" s="73"/>
      <c r="V1381" s="58"/>
    </row>
    <row r="1382" spans="21:22">
      <c r="U1382" s="73"/>
      <c r="V1382" s="58"/>
    </row>
    <row r="1383" spans="21:22">
      <c r="U1383" s="73"/>
      <c r="V1383" s="58"/>
    </row>
    <row r="1384" spans="21:22">
      <c r="U1384" s="73"/>
      <c r="V1384" s="58"/>
    </row>
    <row r="1385" spans="21:22">
      <c r="U1385" s="73"/>
      <c r="V1385" s="58"/>
    </row>
    <row r="1386" spans="21:22">
      <c r="U1386" s="73"/>
      <c r="V1386" s="58"/>
    </row>
    <row r="1387" spans="21:22">
      <c r="U1387" s="73"/>
      <c r="V1387" s="58"/>
    </row>
    <row r="1388" spans="21:22">
      <c r="U1388" s="73"/>
      <c r="V1388" s="58"/>
    </row>
    <row r="1389" spans="21:22">
      <c r="U1389" s="73"/>
      <c r="V1389" s="58"/>
    </row>
    <row r="1390" spans="21:22">
      <c r="U1390" s="73"/>
      <c r="V1390" s="58"/>
    </row>
    <row r="1391" spans="21:22">
      <c r="U1391" s="73"/>
      <c r="V1391" s="58"/>
    </row>
    <row r="1392" spans="21:22">
      <c r="U1392" s="73"/>
      <c r="V1392" s="58"/>
    </row>
    <row r="1393" spans="21:22">
      <c r="U1393" s="73"/>
      <c r="V1393" s="58"/>
    </row>
    <row r="1394" spans="21:22">
      <c r="U1394" s="73"/>
      <c r="V1394" s="58"/>
    </row>
    <row r="1395" spans="21:22">
      <c r="U1395" s="73"/>
      <c r="V1395" s="58"/>
    </row>
    <row r="1396" spans="21:22">
      <c r="U1396" s="73"/>
      <c r="V1396" s="58"/>
    </row>
    <row r="1397" spans="21:22">
      <c r="U1397" s="73"/>
      <c r="V1397" s="58"/>
    </row>
    <row r="1398" spans="21:22">
      <c r="U1398" s="73"/>
      <c r="V1398" s="58"/>
    </row>
    <row r="1399" spans="21:22">
      <c r="U1399" s="73"/>
      <c r="V1399" s="58"/>
    </row>
    <row r="1400" spans="21:22">
      <c r="U1400" s="73"/>
      <c r="V1400" s="58"/>
    </row>
    <row r="1401" spans="21:22">
      <c r="U1401" s="73"/>
      <c r="V1401" s="58"/>
    </row>
    <row r="1402" spans="21:22">
      <c r="U1402" s="73"/>
      <c r="V1402" s="58"/>
    </row>
    <row r="1403" spans="21:22">
      <c r="U1403" s="73"/>
      <c r="V1403" s="58"/>
    </row>
    <row r="1404" spans="21:22">
      <c r="U1404" s="73"/>
      <c r="V1404" s="58"/>
    </row>
    <row r="1405" spans="21:22">
      <c r="U1405" s="73"/>
      <c r="V1405" s="58"/>
    </row>
    <row r="1406" spans="21:22">
      <c r="U1406" s="73"/>
      <c r="V1406" s="58"/>
    </row>
    <row r="1407" spans="21:22">
      <c r="U1407" s="73"/>
      <c r="V1407" s="58"/>
    </row>
    <row r="1408" spans="21:22">
      <c r="U1408" s="73"/>
      <c r="V1408" s="58"/>
    </row>
    <row r="1409" spans="21:22">
      <c r="U1409" s="73"/>
      <c r="V1409" s="58"/>
    </row>
    <row r="1410" spans="21:22">
      <c r="U1410" s="73"/>
      <c r="V1410" s="58"/>
    </row>
    <row r="1411" spans="21:22">
      <c r="U1411" s="73"/>
      <c r="V1411" s="58"/>
    </row>
    <row r="1412" spans="21:22">
      <c r="U1412" s="73"/>
      <c r="V1412" s="58"/>
    </row>
    <row r="1413" spans="21:22">
      <c r="U1413" s="73"/>
      <c r="V1413" s="58"/>
    </row>
    <row r="1414" spans="21:22">
      <c r="U1414" s="73"/>
      <c r="V1414" s="58"/>
    </row>
    <row r="1415" spans="21:22">
      <c r="U1415" s="73"/>
      <c r="V1415" s="58"/>
    </row>
    <row r="1416" spans="21:22">
      <c r="U1416" s="73"/>
      <c r="V1416" s="58"/>
    </row>
    <row r="1417" spans="21:22">
      <c r="U1417" s="73"/>
      <c r="V1417" s="58"/>
    </row>
    <row r="1418" spans="21:22">
      <c r="U1418" s="73"/>
      <c r="V1418" s="58"/>
    </row>
    <row r="1419" spans="21:22">
      <c r="U1419" s="73"/>
      <c r="V1419" s="58"/>
    </row>
    <row r="1420" spans="21:22">
      <c r="U1420" s="73"/>
      <c r="V1420" s="58"/>
    </row>
    <row r="1421" spans="21:22">
      <c r="U1421" s="73"/>
      <c r="V1421" s="58"/>
    </row>
    <row r="1422" spans="21:22">
      <c r="U1422" s="73"/>
      <c r="V1422" s="58"/>
    </row>
    <row r="1423" spans="21:22">
      <c r="U1423" s="73"/>
      <c r="V1423" s="58"/>
    </row>
    <row r="1424" spans="21:22">
      <c r="U1424" s="73"/>
      <c r="V1424" s="58"/>
    </row>
    <row r="1425" spans="21:22">
      <c r="U1425" s="73"/>
      <c r="V1425" s="58"/>
    </row>
    <row r="1426" spans="21:22">
      <c r="U1426" s="73"/>
      <c r="V1426" s="58"/>
    </row>
    <row r="1427" spans="21:22">
      <c r="U1427" s="73"/>
      <c r="V1427" s="58"/>
    </row>
    <row r="1428" spans="21:22">
      <c r="U1428" s="73"/>
      <c r="V1428" s="58"/>
    </row>
    <row r="1429" spans="21:22">
      <c r="U1429" s="73"/>
      <c r="V1429" s="58"/>
    </row>
    <row r="1430" spans="21:22">
      <c r="U1430" s="73"/>
      <c r="V1430" s="58"/>
    </row>
    <row r="1431" spans="21:22">
      <c r="U1431" s="73"/>
      <c r="V1431" s="58"/>
    </row>
    <row r="1432" spans="21:22">
      <c r="U1432" s="73"/>
      <c r="V1432" s="58"/>
    </row>
    <row r="1433" spans="21:22">
      <c r="U1433" s="73"/>
      <c r="V1433" s="58"/>
    </row>
    <row r="1434" spans="21:22">
      <c r="U1434" s="73"/>
      <c r="V1434" s="58"/>
    </row>
    <row r="1435" spans="21:22">
      <c r="U1435" s="73"/>
      <c r="V1435" s="58"/>
    </row>
    <row r="1436" spans="21:22">
      <c r="U1436" s="73"/>
      <c r="V1436" s="58"/>
    </row>
    <row r="1437" spans="21:22">
      <c r="U1437" s="73"/>
      <c r="V1437" s="58"/>
    </row>
    <row r="1438" spans="21:22">
      <c r="U1438" s="73"/>
      <c r="V1438" s="58"/>
    </row>
    <row r="1439" spans="21:22">
      <c r="U1439" s="73"/>
      <c r="V1439" s="58"/>
    </row>
    <row r="1440" spans="21:22">
      <c r="U1440" s="73"/>
      <c r="V1440" s="58"/>
    </row>
    <row r="1441" spans="21:22">
      <c r="U1441" s="73"/>
      <c r="V1441" s="58"/>
    </row>
    <row r="1442" spans="21:22">
      <c r="U1442" s="73"/>
      <c r="V1442" s="58"/>
    </row>
    <row r="1443" spans="21:22">
      <c r="U1443" s="73"/>
      <c r="V1443" s="58"/>
    </row>
    <row r="1444" spans="21:22">
      <c r="U1444" s="73"/>
      <c r="V1444" s="58"/>
    </row>
    <row r="1445" spans="21:22">
      <c r="U1445" s="73"/>
      <c r="V1445" s="58"/>
    </row>
    <row r="1446" spans="21:22">
      <c r="U1446" s="73"/>
      <c r="V1446" s="58"/>
    </row>
    <row r="1447" spans="21:22">
      <c r="U1447" s="73"/>
      <c r="V1447" s="58"/>
    </row>
    <row r="1448" spans="21:22">
      <c r="U1448" s="73"/>
      <c r="V1448" s="58"/>
    </row>
    <row r="1449" spans="21:22">
      <c r="U1449" s="73"/>
      <c r="V1449" s="58"/>
    </row>
    <row r="1450" spans="21:22">
      <c r="U1450" s="73"/>
      <c r="V1450" s="58"/>
    </row>
    <row r="1451" spans="21:22">
      <c r="U1451" s="73"/>
      <c r="V1451" s="58"/>
    </row>
    <row r="1452" spans="21:22">
      <c r="U1452" s="73"/>
      <c r="V1452" s="58"/>
    </row>
    <row r="1453" spans="21:22">
      <c r="U1453" s="73"/>
      <c r="V1453" s="58"/>
    </row>
    <row r="1454" spans="21:22">
      <c r="U1454" s="73"/>
      <c r="V1454" s="58"/>
    </row>
    <row r="1455" spans="21:22">
      <c r="U1455" s="73"/>
      <c r="V1455" s="58"/>
    </row>
    <row r="1456" spans="21:22">
      <c r="U1456" s="73"/>
      <c r="V1456" s="58"/>
    </row>
    <row r="1457" spans="21:22">
      <c r="U1457" s="73"/>
      <c r="V1457" s="58"/>
    </row>
    <row r="1458" spans="21:22">
      <c r="U1458" s="73"/>
      <c r="V1458" s="58"/>
    </row>
    <row r="1459" spans="21:22">
      <c r="U1459" s="73"/>
      <c r="V1459" s="58"/>
    </row>
    <row r="1460" spans="21:22">
      <c r="U1460" s="73"/>
      <c r="V1460" s="58"/>
    </row>
    <row r="1461" spans="21:22">
      <c r="U1461" s="73"/>
      <c r="V1461" s="58"/>
    </row>
    <row r="1462" spans="21:22">
      <c r="U1462" s="73"/>
      <c r="V1462" s="58"/>
    </row>
    <row r="1463" spans="21:22">
      <c r="U1463" s="73"/>
      <c r="V1463" s="58"/>
    </row>
    <row r="1464" spans="21:22">
      <c r="U1464" s="73"/>
      <c r="V1464" s="58"/>
    </row>
    <row r="1465" spans="21:22">
      <c r="U1465" s="73"/>
      <c r="V1465" s="58"/>
    </row>
    <row r="1466" spans="21:22">
      <c r="U1466" s="73"/>
      <c r="V1466" s="58"/>
    </row>
    <row r="1467" spans="21:22">
      <c r="U1467" s="73"/>
      <c r="V1467" s="58"/>
    </row>
    <row r="1468" spans="21:22">
      <c r="U1468" s="73"/>
      <c r="V1468" s="58"/>
    </row>
    <row r="1469" spans="21:22">
      <c r="U1469" s="73"/>
      <c r="V1469" s="58"/>
    </row>
    <row r="1470" spans="21:22">
      <c r="U1470" s="73"/>
      <c r="V1470" s="58"/>
    </row>
    <row r="1471" spans="21:22">
      <c r="U1471" s="73"/>
      <c r="V1471" s="58"/>
    </row>
    <row r="1472" spans="21:22">
      <c r="U1472" s="73"/>
      <c r="V1472" s="58"/>
    </row>
    <row r="1473" spans="21:22">
      <c r="U1473" s="73"/>
      <c r="V1473" s="58"/>
    </row>
    <row r="1474" spans="21:22">
      <c r="U1474" s="73"/>
      <c r="V1474" s="58"/>
    </row>
    <row r="1475" spans="21:22">
      <c r="U1475" s="73"/>
      <c r="V1475" s="58"/>
    </row>
    <row r="1476" spans="21:22">
      <c r="U1476" s="73"/>
      <c r="V1476" s="58"/>
    </row>
    <row r="1477" spans="21:22">
      <c r="U1477" s="73"/>
      <c r="V1477" s="58"/>
    </row>
    <row r="1478" spans="21:22">
      <c r="U1478" s="73"/>
      <c r="V1478" s="58"/>
    </row>
    <row r="1479" spans="21:22">
      <c r="U1479" s="73"/>
      <c r="V1479" s="58"/>
    </row>
    <row r="1480" spans="21:22">
      <c r="U1480" s="73"/>
      <c r="V1480" s="58"/>
    </row>
    <row r="1481" spans="21:22">
      <c r="U1481" s="73"/>
      <c r="V1481" s="58"/>
    </row>
    <row r="1482" spans="21:22">
      <c r="U1482" s="73"/>
      <c r="V1482" s="58"/>
    </row>
    <row r="1483" spans="21:22">
      <c r="U1483" s="73"/>
      <c r="V1483" s="58"/>
    </row>
    <row r="1484" spans="21:22">
      <c r="U1484" s="73"/>
      <c r="V1484" s="58"/>
    </row>
    <row r="1485" spans="21:22">
      <c r="U1485" s="73"/>
      <c r="V1485" s="58"/>
    </row>
    <row r="1486" spans="21:22">
      <c r="U1486" s="73"/>
      <c r="V1486" s="58"/>
    </row>
    <row r="1487" spans="21:22">
      <c r="U1487" s="73"/>
      <c r="V1487" s="58"/>
    </row>
    <row r="1488" spans="21:22">
      <c r="U1488" s="73"/>
      <c r="V1488" s="58"/>
    </row>
    <row r="1489" spans="21:22">
      <c r="U1489" s="73"/>
      <c r="V1489" s="58"/>
    </row>
    <row r="1490" spans="21:22">
      <c r="U1490" s="73"/>
      <c r="V1490" s="58"/>
    </row>
    <row r="1491" spans="21:22">
      <c r="U1491" s="73"/>
      <c r="V1491" s="58"/>
    </row>
    <row r="1492" spans="21:22">
      <c r="U1492" s="73"/>
      <c r="V1492" s="58"/>
    </row>
    <row r="1493" spans="21:22">
      <c r="U1493" s="73"/>
      <c r="V1493" s="58"/>
    </row>
    <row r="1494" spans="21:22">
      <c r="U1494" s="73"/>
      <c r="V1494" s="58"/>
    </row>
    <row r="1495" spans="21:22">
      <c r="U1495" s="73"/>
      <c r="V1495" s="58"/>
    </row>
    <row r="1496" spans="21:22">
      <c r="U1496" s="73"/>
      <c r="V1496" s="58"/>
    </row>
    <row r="1497" spans="21:22">
      <c r="U1497" s="73"/>
      <c r="V1497" s="58"/>
    </row>
    <row r="1498" spans="21:22">
      <c r="U1498" s="73"/>
      <c r="V1498" s="58"/>
    </row>
    <row r="1499" spans="21:22">
      <c r="U1499" s="73"/>
      <c r="V1499" s="58"/>
    </row>
    <row r="1500" spans="21:22">
      <c r="U1500" s="73"/>
      <c r="V1500" s="58"/>
    </row>
    <row r="1501" spans="21:22">
      <c r="U1501" s="73"/>
      <c r="V1501" s="58"/>
    </row>
    <row r="1502" spans="21:22">
      <c r="U1502" s="73"/>
      <c r="V1502" s="58"/>
    </row>
    <row r="1503" spans="21:22">
      <c r="U1503" s="73"/>
      <c r="V1503" s="58"/>
    </row>
    <row r="1504" spans="21:22">
      <c r="U1504" s="73"/>
      <c r="V1504" s="58"/>
    </row>
    <row r="1505" spans="21:22">
      <c r="U1505" s="73"/>
      <c r="V1505" s="58"/>
    </row>
    <row r="1506" spans="21:22">
      <c r="U1506" s="73"/>
      <c r="V1506" s="58"/>
    </row>
    <row r="1507" spans="21:22">
      <c r="U1507" s="73"/>
      <c r="V1507" s="58"/>
    </row>
    <row r="1508" spans="21:22">
      <c r="U1508" s="73"/>
      <c r="V1508" s="58"/>
    </row>
    <row r="1509" spans="21:22">
      <c r="U1509" s="73"/>
      <c r="V1509" s="58"/>
    </row>
    <row r="1510" spans="21:22">
      <c r="U1510" s="73"/>
      <c r="V1510" s="58"/>
    </row>
    <row r="1511" spans="21:22">
      <c r="U1511" s="73"/>
      <c r="V1511" s="58"/>
    </row>
    <row r="1512" spans="21:22">
      <c r="U1512" s="73"/>
      <c r="V1512" s="58"/>
    </row>
    <row r="1513" spans="21:22">
      <c r="U1513" s="73"/>
      <c r="V1513" s="58"/>
    </row>
    <row r="1514" spans="21:22">
      <c r="U1514" s="73"/>
      <c r="V1514" s="58"/>
    </row>
    <row r="1515" spans="21:22">
      <c r="U1515" s="73"/>
      <c r="V1515" s="58"/>
    </row>
    <row r="1516" spans="21:22">
      <c r="U1516" s="73"/>
      <c r="V1516" s="58"/>
    </row>
    <row r="1517" spans="21:22">
      <c r="U1517" s="73"/>
      <c r="V1517" s="58"/>
    </row>
    <row r="1518" spans="21:22">
      <c r="U1518" s="73"/>
      <c r="V1518" s="58"/>
    </row>
    <row r="1519" spans="21:22">
      <c r="U1519" s="73"/>
      <c r="V1519" s="58"/>
    </row>
    <row r="1520" spans="21:22">
      <c r="U1520" s="73"/>
      <c r="V1520" s="58"/>
    </row>
    <row r="1521" spans="21:22">
      <c r="U1521" s="73"/>
      <c r="V1521" s="58"/>
    </row>
    <row r="1522" spans="21:22">
      <c r="U1522" s="73"/>
      <c r="V1522" s="58"/>
    </row>
    <row r="1523" spans="21:22">
      <c r="U1523" s="73"/>
      <c r="V1523" s="58"/>
    </row>
    <row r="1524" spans="21:22">
      <c r="U1524" s="73"/>
      <c r="V1524" s="58"/>
    </row>
    <row r="1525" spans="21:22">
      <c r="U1525" s="73"/>
      <c r="V1525" s="58"/>
    </row>
    <row r="1526" spans="21:22">
      <c r="U1526" s="73"/>
      <c r="V1526" s="58"/>
    </row>
    <row r="1527" spans="21:22">
      <c r="U1527" s="73"/>
      <c r="V1527" s="58"/>
    </row>
    <row r="1528" spans="21:22">
      <c r="U1528" s="73"/>
      <c r="V1528" s="58"/>
    </row>
    <row r="1529" spans="21:22">
      <c r="U1529" s="73"/>
      <c r="V1529" s="58"/>
    </row>
    <row r="1530" spans="21:22">
      <c r="U1530" s="73"/>
      <c r="V1530" s="58"/>
    </row>
    <row r="1531" spans="21:22">
      <c r="U1531" s="73"/>
      <c r="V1531" s="58"/>
    </row>
    <row r="1532" spans="21:22">
      <c r="U1532" s="73"/>
      <c r="V1532" s="58"/>
    </row>
    <row r="1533" spans="21:22">
      <c r="U1533" s="73"/>
      <c r="V1533" s="58"/>
    </row>
    <row r="1534" spans="21:22">
      <c r="U1534" s="73"/>
      <c r="V1534" s="58"/>
    </row>
    <row r="1535" spans="21:22">
      <c r="U1535" s="73"/>
      <c r="V1535" s="58"/>
    </row>
    <row r="1536" spans="21:22">
      <c r="U1536" s="73"/>
      <c r="V1536" s="58"/>
    </row>
    <row r="1537" spans="21:22">
      <c r="U1537" s="73"/>
      <c r="V1537" s="58"/>
    </row>
    <row r="1538" spans="21:22">
      <c r="U1538" s="73"/>
      <c r="V1538" s="58"/>
    </row>
    <row r="1539" spans="21:22">
      <c r="U1539" s="73"/>
      <c r="V1539" s="58"/>
    </row>
    <row r="1540" spans="21:22">
      <c r="U1540" s="73"/>
      <c r="V1540" s="58"/>
    </row>
    <row r="1541" spans="21:22">
      <c r="U1541" s="73"/>
      <c r="V1541" s="58"/>
    </row>
    <row r="1542" spans="21:22">
      <c r="U1542" s="73"/>
      <c r="V1542" s="58"/>
    </row>
    <row r="1543" spans="21:22">
      <c r="U1543" s="73"/>
      <c r="V1543" s="58"/>
    </row>
    <row r="1544" spans="21:22">
      <c r="U1544" s="73"/>
      <c r="V1544" s="58"/>
    </row>
    <row r="1545" spans="21:22">
      <c r="U1545" s="73"/>
      <c r="V1545" s="58"/>
    </row>
    <row r="1546" spans="21:22">
      <c r="U1546" s="73"/>
      <c r="V1546" s="58"/>
    </row>
    <row r="1547" spans="21:22">
      <c r="U1547" s="73"/>
      <c r="V1547" s="58"/>
    </row>
    <row r="1548" spans="21:22">
      <c r="U1548" s="73"/>
      <c r="V1548" s="58"/>
    </row>
    <row r="1549" spans="21:22">
      <c r="U1549" s="73"/>
      <c r="V1549" s="58"/>
    </row>
    <row r="1550" spans="21:22">
      <c r="U1550" s="73"/>
      <c r="V1550" s="58"/>
    </row>
    <row r="1551" spans="21:22">
      <c r="U1551" s="73"/>
      <c r="V1551" s="58"/>
    </row>
    <row r="1552" spans="21:22">
      <c r="U1552" s="73"/>
      <c r="V1552" s="58"/>
    </row>
    <row r="1553" spans="21:22">
      <c r="U1553" s="73"/>
      <c r="V1553" s="58"/>
    </row>
    <row r="1554" spans="21:22">
      <c r="U1554" s="73"/>
      <c r="V1554" s="58"/>
    </row>
    <row r="1555" spans="21:22">
      <c r="U1555" s="73"/>
      <c r="V1555" s="58"/>
    </row>
    <row r="1556" spans="21:22">
      <c r="U1556" s="73"/>
      <c r="V1556" s="58"/>
    </row>
    <row r="1557" spans="21:22">
      <c r="U1557" s="73"/>
      <c r="V1557" s="58"/>
    </row>
    <row r="1558" spans="21:22">
      <c r="U1558" s="73"/>
      <c r="V1558" s="58"/>
    </row>
    <row r="1559" spans="21:22">
      <c r="U1559" s="73"/>
      <c r="V1559" s="58"/>
    </row>
    <row r="1560" spans="21:22">
      <c r="U1560" s="73"/>
      <c r="V1560" s="58"/>
    </row>
    <row r="1561" spans="21:22">
      <c r="U1561" s="73"/>
      <c r="V1561" s="58"/>
    </row>
    <row r="1562" spans="21:22">
      <c r="U1562" s="73"/>
      <c r="V1562" s="58"/>
    </row>
    <row r="1563" spans="21:22">
      <c r="U1563" s="73"/>
      <c r="V1563" s="58"/>
    </row>
    <row r="1564" spans="21:22">
      <c r="U1564" s="73"/>
      <c r="V1564" s="58"/>
    </row>
    <row r="1565" spans="21:22">
      <c r="U1565" s="73"/>
      <c r="V1565" s="58"/>
    </row>
    <row r="1566" spans="21:22">
      <c r="U1566" s="73"/>
      <c r="V1566" s="58"/>
    </row>
    <row r="1567" spans="21:22">
      <c r="U1567" s="73"/>
      <c r="V1567" s="58"/>
    </row>
    <row r="1568" spans="21:22">
      <c r="U1568" s="73"/>
      <c r="V1568" s="58"/>
    </row>
    <row r="1569" spans="21:22">
      <c r="U1569" s="73"/>
      <c r="V1569" s="58"/>
    </row>
    <row r="1570" spans="21:22">
      <c r="U1570" s="73"/>
      <c r="V1570" s="58"/>
    </row>
    <row r="1571" spans="21:22">
      <c r="U1571" s="73"/>
      <c r="V1571" s="58"/>
    </row>
    <row r="1572" spans="21:22">
      <c r="U1572" s="73"/>
      <c r="V1572" s="58"/>
    </row>
    <row r="1573" spans="21:22">
      <c r="U1573" s="73"/>
      <c r="V1573" s="58"/>
    </row>
    <row r="1574" spans="21:22">
      <c r="U1574" s="73"/>
      <c r="V1574" s="58"/>
    </row>
    <row r="1575" spans="21:22">
      <c r="U1575" s="73"/>
      <c r="V1575" s="58"/>
    </row>
    <row r="1576" spans="21:22">
      <c r="U1576" s="73"/>
      <c r="V1576" s="58"/>
    </row>
    <row r="1577" spans="21:22">
      <c r="U1577" s="73"/>
      <c r="V1577" s="58"/>
    </row>
    <row r="1578" spans="21:22">
      <c r="U1578" s="73"/>
      <c r="V1578" s="58"/>
    </row>
    <row r="1579" spans="21:22">
      <c r="U1579" s="73"/>
      <c r="V1579" s="58"/>
    </row>
    <row r="1580" spans="21:22">
      <c r="U1580" s="73"/>
      <c r="V1580" s="58"/>
    </row>
    <row r="1581" spans="21:22">
      <c r="U1581" s="73"/>
      <c r="V1581" s="58"/>
    </row>
    <row r="1582" spans="21:22">
      <c r="U1582" s="73"/>
      <c r="V1582" s="58"/>
    </row>
    <row r="1583" spans="21:22">
      <c r="U1583" s="73"/>
      <c r="V1583" s="58"/>
    </row>
    <row r="1584" spans="21:22">
      <c r="U1584" s="73"/>
      <c r="V1584" s="58"/>
    </row>
    <row r="1585" spans="21:22">
      <c r="U1585" s="73"/>
      <c r="V1585" s="58"/>
    </row>
    <row r="1586" spans="21:22">
      <c r="U1586" s="73"/>
      <c r="V1586" s="58"/>
    </row>
    <row r="1587" spans="21:22">
      <c r="U1587" s="73"/>
      <c r="V1587" s="58"/>
    </row>
    <row r="1588" spans="21:22">
      <c r="U1588" s="73"/>
      <c r="V1588" s="58"/>
    </row>
    <row r="1589" spans="21:22">
      <c r="U1589" s="73"/>
      <c r="V1589" s="58"/>
    </row>
    <row r="1590" spans="21:22">
      <c r="U1590" s="73"/>
      <c r="V1590" s="58"/>
    </row>
    <row r="1591" spans="21:22">
      <c r="U1591" s="73"/>
      <c r="V1591" s="58"/>
    </row>
    <row r="1592" spans="21:22">
      <c r="U1592" s="73"/>
      <c r="V1592" s="58"/>
    </row>
    <row r="1593" spans="21:22">
      <c r="U1593" s="73"/>
      <c r="V1593" s="58"/>
    </row>
    <row r="1594" spans="21:22">
      <c r="U1594" s="73"/>
      <c r="V1594" s="58"/>
    </row>
    <row r="1595" spans="21:22">
      <c r="U1595" s="73"/>
      <c r="V1595" s="58"/>
    </row>
    <row r="1596" spans="21:22">
      <c r="U1596" s="73"/>
      <c r="V1596" s="58"/>
    </row>
    <row r="1597" spans="21:22">
      <c r="U1597" s="73"/>
      <c r="V1597" s="58"/>
    </row>
    <row r="1598" spans="21:22">
      <c r="U1598" s="73"/>
      <c r="V1598" s="58"/>
    </row>
    <row r="1599" spans="21:22">
      <c r="U1599" s="73"/>
      <c r="V1599" s="58"/>
    </row>
    <row r="1600" spans="21:22">
      <c r="U1600" s="73"/>
      <c r="V1600" s="58"/>
    </row>
    <row r="1601" spans="21:22">
      <c r="U1601" s="73"/>
      <c r="V1601" s="58"/>
    </row>
    <row r="1602" spans="21:22">
      <c r="U1602" s="73"/>
      <c r="V1602" s="58"/>
    </row>
    <row r="1603" spans="21:22">
      <c r="U1603" s="73"/>
      <c r="V1603" s="58"/>
    </row>
    <row r="1604" spans="21:22">
      <c r="U1604" s="73"/>
      <c r="V1604" s="58"/>
    </row>
    <row r="1605" spans="21:22">
      <c r="U1605" s="73"/>
      <c r="V1605" s="58"/>
    </row>
    <row r="1606" spans="21:22">
      <c r="U1606" s="73"/>
      <c r="V1606" s="58"/>
    </row>
    <row r="1607" spans="21:22">
      <c r="U1607" s="73"/>
      <c r="V1607" s="58"/>
    </row>
    <row r="1608" spans="21:22">
      <c r="U1608" s="73"/>
      <c r="V1608" s="58"/>
    </row>
    <row r="1609" spans="21:22">
      <c r="U1609" s="73"/>
      <c r="V1609" s="58"/>
    </row>
    <row r="1610" spans="21:22">
      <c r="U1610" s="73"/>
      <c r="V1610" s="58"/>
    </row>
    <row r="1611" spans="21:22">
      <c r="U1611" s="73"/>
      <c r="V1611" s="58"/>
    </row>
    <row r="1612" spans="21:22">
      <c r="U1612" s="73"/>
      <c r="V1612" s="58"/>
    </row>
    <row r="1613" spans="21:22">
      <c r="U1613" s="73"/>
      <c r="V1613" s="58"/>
    </row>
    <row r="1614" spans="21:22">
      <c r="U1614" s="73"/>
      <c r="V1614" s="58"/>
    </row>
    <row r="1615" spans="21:22">
      <c r="U1615" s="73"/>
      <c r="V1615" s="58"/>
    </row>
    <row r="1616" spans="21:22">
      <c r="U1616" s="73"/>
      <c r="V1616" s="58"/>
    </row>
    <row r="1617" spans="21:22">
      <c r="U1617" s="73"/>
      <c r="V1617" s="58"/>
    </row>
    <row r="1618" spans="21:22">
      <c r="U1618" s="73"/>
      <c r="V1618" s="58"/>
    </row>
    <row r="1619" spans="21:22">
      <c r="U1619" s="73"/>
      <c r="V1619" s="58"/>
    </row>
    <row r="1620" spans="21:22">
      <c r="U1620" s="73"/>
      <c r="V1620" s="58"/>
    </row>
    <row r="1621" spans="21:22">
      <c r="U1621" s="73"/>
      <c r="V1621" s="58"/>
    </row>
    <row r="1622" spans="21:22">
      <c r="U1622" s="73"/>
      <c r="V1622" s="58"/>
    </row>
    <row r="1623" spans="21:22">
      <c r="U1623" s="73"/>
      <c r="V1623" s="58"/>
    </row>
    <row r="1624" spans="21:22">
      <c r="U1624" s="73"/>
      <c r="V1624" s="58"/>
    </row>
    <row r="1625" spans="21:22">
      <c r="U1625" s="73"/>
      <c r="V1625" s="58"/>
    </row>
    <row r="1626" spans="21:22">
      <c r="U1626" s="73"/>
      <c r="V1626" s="58"/>
    </row>
    <row r="1627" spans="21:22">
      <c r="U1627" s="73"/>
      <c r="V1627" s="58"/>
    </row>
    <row r="1628" spans="21:22">
      <c r="U1628" s="73"/>
      <c r="V1628" s="58"/>
    </row>
    <row r="1629" spans="21:22">
      <c r="U1629" s="73"/>
      <c r="V1629" s="58"/>
    </row>
    <row r="1630" spans="21:22">
      <c r="U1630" s="73"/>
      <c r="V1630" s="58"/>
    </row>
    <row r="1631" spans="21:22">
      <c r="U1631" s="73"/>
      <c r="V1631" s="58"/>
    </row>
    <row r="1632" spans="21:22">
      <c r="U1632" s="73"/>
      <c r="V1632" s="58"/>
    </row>
    <row r="1633" spans="21:22">
      <c r="U1633" s="73"/>
      <c r="V1633" s="58"/>
    </row>
    <row r="1634" spans="21:22">
      <c r="U1634" s="73"/>
      <c r="V1634" s="58"/>
    </row>
    <row r="1635" spans="21:22">
      <c r="U1635" s="73"/>
      <c r="V1635" s="58"/>
    </row>
    <row r="1636" spans="21:22">
      <c r="U1636" s="73"/>
      <c r="V1636" s="58"/>
    </row>
    <row r="1637" spans="21:22">
      <c r="U1637" s="73"/>
      <c r="V1637" s="58"/>
    </row>
    <row r="1638" spans="21:22">
      <c r="U1638" s="73"/>
      <c r="V1638" s="58"/>
    </row>
    <row r="1639" spans="21:22">
      <c r="U1639" s="73"/>
      <c r="V1639" s="58"/>
    </row>
    <row r="1640" spans="21:22">
      <c r="U1640" s="73"/>
      <c r="V1640" s="58"/>
    </row>
    <row r="1641" spans="21:22">
      <c r="U1641" s="73"/>
      <c r="V1641" s="58"/>
    </row>
    <row r="1642" spans="21:22">
      <c r="U1642" s="73"/>
      <c r="V1642" s="58"/>
    </row>
    <row r="1643" spans="21:22">
      <c r="U1643" s="73"/>
      <c r="V1643" s="58"/>
    </row>
    <row r="1644" spans="21:22">
      <c r="U1644" s="73"/>
      <c r="V1644" s="58"/>
    </row>
    <row r="1645" spans="21:22">
      <c r="U1645" s="73"/>
      <c r="V1645" s="58"/>
    </row>
    <row r="1646" spans="21:22">
      <c r="U1646" s="73"/>
      <c r="V1646" s="58"/>
    </row>
    <row r="1647" spans="21:22">
      <c r="U1647" s="73"/>
      <c r="V1647" s="58"/>
    </row>
    <row r="1648" spans="21:22">
      <c r="U1648" s="73"/>
      <c r="V1648" s="58"/>
    </row>
    <row r="1649" spans="21:22">
      <c r="U1649" s="73"/>
      <c r="V1649" s="58"/>
    </row>
    <row r="1650" spans="21:22">
      <c r="U1650" s="73"/>
      <c r="V1650" s="58"/>
    </row>
    <row r="1651" spans="21:22">
      <c r="U1651" s="73"/>
      <c r="V1651" s="58"/>
    </row>
    <row r="1652" spans="21:22">
      <c r="U1652" s="73"/>
      <c r="V1652" s="58"/>
    </row>
    <row r="1653" spans="21:22">
      <c r="U1653" s="73"/>
      <c r="V1653" s="58"/>
    </row>
    <row r="1654" spans="21:22">
      <c r="U1654" s="73"/>
      <c r="V1654" s="58"/>
    </row>
    <row r="1655" spans="21:22">
      <c r="U1655" s="73"/>
      <c r="V1655" s="58"/>
    </row>
    <row r="1656" spans="21:22">
      <c r="U1656" s="73"/>
      <c r="V1656" s="58"/>
    </row>
    <row r="1657" spans="21:22">
      <c r="U1657" s="73"/>
      <c r="V1657" s="58"/>
    </row>
    <row r="1658" spans="21:22">
      <c r="U1658" s="73"/>
      <c r="V1658" s="58"/>
    </row>
    <row r="1659" spans="21:22">
      <c r="U1659" s="73"/>
      <c r="V1659" s="58"/>
    </row>
    <row r="1660" spans="21:22">
      <c r="U1660" s="73"/>
      <c r="V1660" s="58"/>
    </row>
    <row r="1661" spans="21:22">
      <c r="U1661" s="73"/>
      <c r="V1661" s="58"/>
    </row>
    <row r="1662" spans="21:22">
      <c r="U1662" s="73"/>
      <c r="V1662" s="58"/>
    </row>
    <row r="1663" spans="21:22">
      <c r="U1663" s="73"/>
      <c r="V1663" s="58"/>
    </row>
    <row r="1664" spans="21:22">
      <c r="U1664" s="73"/>
      <c r="V1664" s="58"/>
    </row>
    <row r="1665" spans="21:22">
      <c r="U1665" s="73"/>
      <c r="V1665" s="58"/>
    </row>
    <row r="1666" spans="21:22">
      <c r="U1666" s="73"/>
      <c r="V1666" s="58"/>
    </row>
    <row r="1667" spans="21:22">
      <c r="U1667" s="73"/>
      <c r="V1667" s="58"/>
    </row>
    <row r="1668" spans="21:22">
      <c r="U1668" s="73"/>
      <c r="V1668" s="58"/>
    </row>
    <row r="1669" spans="21:22">
      <c r="U1669" s="73"/>
      <c r="V1669" s="58"/>
    </row>
    <row r="1670" spans="21:22">
      <c r="U1670" s="73"/>
      <c r="V1670" s="58"/>
    </row>
    <row r="1671" spans="21:22">
      <c r="U1671" s="73"/>
      <c r="V1671" s="58"/>
    </row>
    <row r="1672" spans="21:22">
      <c r="U1672" s="73"/>
      <c r="V1672" s="58"/>
    </row>
    <row r="1673" spans="21:22">
      <c r="U1673" s="73"/>
      <c r="V1673" s="58"/>
    </row>
    <row r="1674" spans="21:22">
      <c r="U1674" s="73"/>
      <c r="V1674" s="58"/>
    </row>
    <row r="1675" spans="21:22">
      <c r="U1675" s="73"/>
      <c r="V1675" s="58"/>
    </row>
    <row r="1676" spans="21:22">
      <c r="U1676" s="73"/>
      <c r="V1676" s="58"/>
    </row>
    <row r="1677" spans="21:22">
      <c r="U1677" s="73"/>
      <c r="V1677" s="58"/>
    </row>
    <row r="1678" spans="21:22">
      <c r="U1678" s="73"/>
      <c r="V1678" s="58"/>
    </row>
    <row r="1679" spans="21:22">
      <c r="U1679" s="73"/>
      <c r="V1679" s="58"/>
    </row>
    <row r="1680" spans="21:22">
      <c r="U1680" s="73"/>
      <c r="V1680" s="58"/>
    </row>
    <row r="1681" spans="21:22">
      <c r="U1681" s="73"/>
      <c r="V1681" s="58"/>
    </row>
    <row r="1682" spans="21:22">
      <c r="U1682" s="73"/>
      <c r="V1682" s="58"/>
    </row>
    <row r="1683" spans="21:22">
      <c r="U1683" s="73"/>
      <c r="V1683" s="58"/>
    </row>
    <row r="1684" spans="21:22">
      <c r="U1684" s="73"/>
      <c r="V1684" s="58"/>
    </row>
    <row r="1685" spans="21:22">
      <c r="U1685" s="73"/>
      <c r="V1685" s="58"/>
    </row>
    <row r="1686" spans="21:22">
      <c r="U1686" s="73"/>
      <c r="V1686" s="58"/>
    </row>
    <row r="1687" spans="21:22">
      <c r="U1687" s="73"/>
      <c r="V1687" s="58"/>
    </row>
    <row r="1688" spans="21:22">
      <c r="U1688" s="73"/>
      <c r="V1688" s="58"/>
    </row>
    <row r="1689" spans="21:22">
      <c r="U1689" s="73"/>
      <c r="V1689" s="58"/>
    </row>
    <row r="1690" spans="21:22">
      <c r="U1690" s="73"/>
      <c r="V1690" s="58"/>
    </row>
    <row r="1691" spans="21:22">
      <c r="U1691" s="73"/>
      <c r="V1691" s="58"/>
    </row>
    <row r="1692" spans="21:22">
      <c r="U1692" s="73"/>
      <c r="V1692" s="58"/>
    </row>
    <row r="1693" spans="21:22">
      <c r="U1693" s="73"/>
      <c r="V1693" s="58"/>
    </row>
    <row r="1694" spans="21:22">
      <c r="U1694" s="73"/>
      <c r="V1694" s="58"/>
    </row>
    <row r="1695" spans="21:22">
      <c r="U1695" s="73"/>
      <c r="V1695" s="58"/>
    </row>
    <row r="1696" spans="21:22">
      <c r="U1696" s="73"/>
      <c r="V1696" s="58"/>
    </row>
    <row r="1697" spans="21:22">
      <c r="U1697" s="73"/>
      <c r="V1697" s="58"/>
    </row>
    <row r="1698" spans="21:22">
      <c r="U1698" s="73"/>
      <c r="V1698" s="58"/>
    </row>
    <row r="1699" spans="21:22">
      <c r="U1699" s="73"/>
      <c r="V1699" s="58"/>
    </row>
    <row r="1700" spans="21:22">
      <c r="U1700" s="73"/>
      <c r="V1700" s="58"/>
    </row>
    <row r="1701" spans="21:22">
      <c r="U1701" s="73"/>
      <c r="V1701" s="58"/>
    </row>
    <row r="1702" spans="21:22">
      <c r="U1702" s="73"/>
      <c r="V1702" s="58"/>
    </row>
    <row r="1703" spans="21:22">
      <c r="U1703" s="73"/>
      <c r="V1703" s="58"/>
    </row>
    <row r="1704" spans="21:22">
      <c r="U1704" s="73"/>
      <c r="V1704" s="58"/>
    </row>
    <row r="1705" spans="21:22">
      <c r="U1705" s="73"/>
      <c r="V1705" s="58"/>
    </row>
    <row r="1706" spans="21:22">
      <c r="U1706" s="73"/>
      <c r="V1706" s="58"/>
    </row>
    <row r="1707" spans="21:22">
      <c r="U1707" s="73"/>
      <c r="V1707" s="58"/>
    </row>
    <row r="1708" spans="21:22">
      <c r="U1708" s="73"/>
      <c r="V1708" s="58"/>
    </row>
    <row r="1709" spans="21:22">
      <c r="U1709" s="73"/>
      <c r="V1709" s="58"/>
    </row>
    <row r="1710" spans="21:22">
      <c r="U1710" s="73"/>
      <c r="V1710" s="58"/>
    </row>
    <row r="1711" spans="21:22">
      <c r="U1711" s="73"/>
      <c r="V1711" s="58"/>
    </row>
    <row r="1712" spans="21:22">
      <c r="U1712" s="73"/>
      <c r="V1712" s="58"/>
    </row>
    <row r="1713" spans="21:22">
      <c r="U1713" s="73"/>
      <c r="V1713" s="58"/>
    </row>
    <row r="1714" spans="21:22">
      <c r="U1714" s="73"/>
      <c r="V1714" s="58"/>
    </row>
    <row r="1715" spans="21:22">
      <c r="U1715" s="73"/>
      <c r="V1715" s="58"/>
    </row>
    <row r="1716" spans="21:22">
      <c r="U1716" s="73"/>
      <c r="V1716" s="58"/>
    </row>
    <row r="1717" spans="21:22">
      <c r="U1717" s="73"/>
      <c r="V1717" s="58"/>
    </row>
    <row r="1718" spans="21:22">
      <c r="U1718" s="73"/>
      <c r="V1718" s="58"/>
    </row>
    <row r="1719" spans="21:22">
      <c r="U1719" s="73"/>
      <c r="V1719" s="58"/>
    </row>
    <row r="1720" spans="21:22">
      <c r="U1720" s="73"/>
      <c r="V1720" s="58"/>
    </row>
    <row r="1721" spans="21:22">
      <c r="U1721" s="73"/>
      <c r="V1721" s="58"/>
    </row>
    <row r="1722" spans="21:22">
      <c r="U1722" s="73"/>
      <c r="V1722" s="58"/>
    </row>
    <row r="1723" spans="21:22">
      <c r="U1723" s="73"/>
      <c r="V1723" s="58"/>
    </row>
    <row r="1724" spans="21:22">
      <c r="U1724" s="73"/>
      <c r="V1724" s="58"/>
    </row>
    <row r="1725" spans="21:22">
      <c r="U1725" s="73"/>
      <c r="V1725" s="58"/>
    </row>
    <row r="1726" spans="21:22">
      <c r="U1726" s="73"/>
      <c r="V1726" s="58"/>
    </row>
    <row r="1727" spans="21:22">
      <c r="U1727" s="73"/>
      <c r="V1727" s="58"/>
    </row>
    <row r="1728" spans="21:22">
      <c r="U1728" s="73"/>
      <c r="V1728" s="58"/>
    </row>
    <row r="1729" spans="21:22">
      <c r="U1729" s="73"/>
      <c r="V1729" s="58"/>
    </row>
    <row r="1730" spans="21:22">
      <c r="U1730" s="73"/>
      <c r="V1730" s="58"/>
    </row>
    <row r="1731" spans="21:22">
      <c r="U1731" s="73"/>
      <c r="V1731" s="58"/>
    </row>
    <row r="1732" spans="21:22">
      <c r="U1732" s="73"/>
      <c r="V1732" s="58"/>
    </row>
    <row r="1733" spans="21:22">
      <c r="U1733" s="73"/>
      <c r="V1733" s="58"/>
    </row>
    <row r="1734" spans="21:22">
      <c r="U1734" s="73"/>
      <c r="V1734" s="58"/>
    </row>
    <row r="1735" spans="21:22">
      <c r="U1735" s="73"/>
      <c r="V1735" s="58"/>
    </row>
    <row r="1736" spans="21:22">
      <c r="U1736" s="73"/>
      <c r="V1736" s="58"/>
    </row>
    <row r="1737" spans="21:22">
      <c r="U1737" s="73"/>
      <c r="V1737" s="58"/>
    </row>
    <row r="1738" spans="21:22">
      <c r="U1738" s="73"/>
      <c r="V1738" s="58"/>
    </row>
    <row r="1739" spans="21:22">
      <c r="U1739" s="73"/>
      <c r="V1739" s="58"/>
    </row>
    <row r="1740" spans="21:22">
      <c r="U1740" s="73"/>
      <c r="V1740" s="58"/>
    </row>
    <row r="1741" spans="21:22">
      <c r="U1741" s="73"/>
      <c r="V1741" s="58"/>
    </row>
    <row r="1742" spans="21:22">
      <c r="U1742" s="73"/>
      <c r="V1742" s="58"/>
    </row>
    <row r="1743" spans="21:22">
      <c r="U1743" s="73"/>
      <c r="V1743" s="58"/>
    </row>
    <row r="1744" spans="21:22">
      <c r="U1744" s="73"/>
      <c r="V1744" s="58"/>
    </row>
    <row r="1745" spans="21:22">
      <c r="U1745" s="73"/>
      <c r="V1745" s="58"/>
    </row>
    <row r="1746" spans="21:22">
      <c r="U1746" s="73"/>
      <c r="V1746" s="58"/>
    </row>
    <row r="1747" spans="21:22">
      <c r="U1747" s="73"/>
      <c r="V1747" s="58"/>
    </row>
    <row r="1748" spans="21:22">
      <c r="U1748" s="73"/>
      <c r="V1748" s="58"/>
    </row>
    <row r="1749" spans="21:22">
      <c r="U1749" s="73"/>
      <c r="V1749" s="58"/>
    </row>
    <row r="1750" spans="21:22">
      <c r="U1750" s="73"/>
      <c r="V1750" s="58"/>
    </row>
    <row r="1751" spans="21:22">
      <c r="U1751" s="73"/>
      <c r="V1751" s="58"/>
    </row>
    <row r="1752" spans="21:22">
      <c r="U1752" s="73"/>
      <c r="V1752" s="58"/>
    </row>
    <row r="1753" spans="21:22">
      <c r="U1753" s="73"/>
      <c r="V1753" s="58"/>
    </row>
    <row r="1754" spans="21:22">
      <c r="U1754" s="73"/>
      <c r="V1754" s="58"/>
    </row>
    <row r="1755" spans="21:22">
      <c r="U1755" s="73"/>
      <c r="V1755" s="58"/>
    </row>
    <row r="1756" spans="21:22">
      <c r="U1756" s="73"/>
      <c r="V1756" s="58"/>
    </row>
    <row r="1757" spans="21:22">
      <c r="U1757" s="73"/>
      <c r="V1757" s="58"/>
    </row>
    <row r="1758" spans="21:22">
      <c r="U1758" s="73"/>
      <c r="V1758" s="58"/>
    </row>
    <row r="1759" spans="21:22">
      <c r="U1759" s="73"/>
      <c r="V1759" s="58"/>
    </row>
    <row r="1760" spans="21:22">
      <c r="U1760" s="73"/>
      <c r="V1760" s="58"/>
    </row>
    <row r="1761" spans="21:22">
      <c r="U1761" s="73"/>
      <c r="V1761" s="58"/>
    </row>
    <row r="1762" spans="21:22">
      <c r="U1762" s="73"/>
      <c r="V1762" s="58"/>
    </row>
    <row r="1763" spans="21:22">
      <c r="U1763" s="73"/>
      <c r="V1763" s="58"/>
    </row>
    <row r="1764" spans="21:22">
      <c r="U1764" s="73"/>
      <c r="V1764" s="58"/>
    </row>
    <row r="1765" spans="21:22">
      <c r="U1765" s="73"/>
      <c r="V1765" s="58"/>
    </row>
    <row r="1766" spans="21:22">
      <c r="U1766" s="73"/>
      <c r="V1766" s="58"/>
    </row>
    <row r="1767" spans="21:22">
      <c r="U1767" s="73"/>
      <c r="V1767" s="58"/>
    </row>
    <row r="1768" spans="21:22">
      <c r="U1768" s="73"/>
      <c r="V1768" s="58"/>
    </row>
    <row r="1769" spans="21:22">
      <c r="U1769" s="73"/>
      <c r="V1769" s="58"/>
    </row>
    <row r="1770" spans="21:22">
      <c r="U1770" s="73"/>
      <c r="V1770" s="58"/>
    </row>
    <row r="1771" spans="21:22">
      <c r="U1771" s="73"/>
      <c r="V1771" s="58"/>
    </row>
    <row r="1772" spans="21:22">
      <c r="U1772" s="73"/>
      <c r="V1772" s="58"/>
    </row>
    <row r="1773" spans="21:22">
      <c r="U1773" s="73"/>
      <c r="V1773" s="58"/>
    </row>
    <row r="1774" spans="21:22">
      <c r="U1774" s="73"/>
      <c r="V1774" s="58"/>
    </row>
    <row r="1775" spans="21:22">
      <c r="U1775" s="73"/>
      <c r="V1775" s="58"/>
    </row>
    <row r="1776" spans="21:22">
      <c r="U1776" s="73"/>
      <c r="V1776" s="58"/>
    </row>
    <row r="1777" spans="21:22">
      <c r="U1777" s="73"/>
      <c r="V1777" s="58"/>
    </row>
    <row r="1778" spans="21:22">
      <c r="U1778" s="73"/>
      <c r="V1778" s="58"/>
    </row>
    <row r="1779" spans="21:22">
      <c r="U1779" s="73"/>
      <c r="V1779" s="58"/>
    </row>
    <row r="1780" spans="21:22">
      <c r="U1780" s="73"/>
      <c r="V1780" s="58"/>
    </row>
    <row r="1781" spans="21:22">
      <c r="U1781" s="73"/>
      <c r="V1781" s="58"/>
    </row>
    <row r="1782" spans="21:22">
      <c r="U1782" s="73"/>
      <c r="V1782" s="58"/>
    </row>
    <row r="1783" spans="21:22">
      <c r="U1783" s="73"/>
      <c r="V1783" s="58"/>
    </row>
    <row r="1784" spans="21:22">
      <c r="U1784" s="73"/>
      <c r="V1784" s="58"/>
    </row>
    <row r="1785" spans="21:22">
      <c r="U1785" s="73"/>
      <c r="V1785" s="58"/>
    </row>
    <row r="1786" spans="21:22">
      <c r="U1786" s="73"/>
      <c r="V1786" s="58"/>
    </row>
    <row r="1787" spans="21:22">
      <c r="U1787" s="73"/>
      <c r="V1787" s="58"/>
    </row>
    <row r="1788" spans="21:22">
      <c r="U1788" s="73"/>
      <c r="V1788" s="58"/>
    </row>
    <row r="1789" spans="21:22">
      <c r="U1789" s="73"/>
      <c r="V1789" s="58"/>
    </row>
    <row r="1790" spans="21:22">
      <c r="U1790" s="73"/>
      <c r="V1790" s="58"/>
    </row>
    <row r="1791" spans="21:22">
      <c r="U1791" s="73"/>
      <c r="V1791" s="58"/>
    </row>
    <row r="1792" spans="21:22">
      <c r="U1792" s="73"/>
      <c r="V1792" s="58"/>
    </row>
    <row r="1793" spans="21:22">
      <c r="U1793" s="73"/>
      <c r="V1793" s="58"/>
    </row>
    <row r="1794" spans="21:22">
      <c r="U1794" s="73"/>
      <c r="V1794" s="58"/>
    </row>
    <row r="1795" spans="21:22">
      <c r="U1795" s="73"/>
      <c r="V1795" s="58"/>
    </row>
    <row r="1796" spans="21:22">
      <c r="U1796" s="73"/>
      <c r="V1796" s="58"/>
    </row>
    <row r="1797" spans="21:22">
      <c r="U1797" s="73"/>
      <c r="V1797" s="58"/>
    </row>
    <row r="1798" spans="21:22">
      <c r="U1798" s="73"/>
      <c r="V1798" s="58"/>
    </row>
    <row r="1799" spans="21:22">
      <c r="U1799" s="73"/>
      <c r="V1799" s="58"/>
    </row>
    <row r="1800" spans="21:22">
      <c r="U1800" s="73"/>
      <c r="V1800" s="58"/>
    </row>
    <row r="1801" spans="21:22">
      <c r="U1801" s="73"/>
      <c r="V1801" s="58"/>
    </row>
    <row r="1802" spans="21:22">
      <c r="U1802" s="73"/>
      <c r="V1802" s="58"/>
    </row>
    <row r="1803" spans="21:22">
      <c r="U1803" s="73"/>
      <c r="V1803" s="58"/>
    </row>
    <row r="1804" spans="21:22">
      <c r="U1804" s="73"/>
      <c r="V1804" s="58"/>
    </row>
    <row r="1805" spans="21:22">
      <c r="U1805" s="73"/>
      <c r="V1805" s="58"/>
    </row>
    <row r="1806" spans="21:22">
      <c r="U1806" s="73"/>
      <c r="V1806" s="58"/>
    </row>
    <row r="1807" spans="21:22">
      <c r="U1807" s="73"/>
      <c r="V1807" s="58"/>
    </row>
    <row r="1808" spans="21:22">
      <c r="U1808" s="73"/>
      <c r="V1808" s="58"/>
    </row>
    <row r="1809" spans="21:22">
      <c r="U1809" s="73"/>
      <c r="V1809" s="58"/>
    </row>
    <row r="1810" spans="21:22">
      <c r="U1810" s="73"/>
      <c r="V1810" s="58"/>
    </row>
    <row r="1811" spans="21:22">
      <c r="U1811" s="73"/>
      <c r="V1811" s="58"/>
    </row>
    <row r="1812" spans="21:22">
      <c r="U1812" s="73"/>
      <c r="V1812" s="58"/>
    </row>
    <row r="1813" spans="21:22">
      <c r="U1813" s="73"/>
      <c r="V1813" s="58"/>
    </row>
    <row r="1814" spans="21:22">
      <c r="U1814" s="73"/>
      <c r="V1814" s="58"/>
    </row>
    <row r="1815" spans="21:22">
      <c r="U1815" s="73"/>
      <c r="V1815" s="58"/>
    </row>
    <row r="1816" spans="21:22">
      <c r="U1816" s="73"/>
      <c r="V1816" s="58"/>
    </row>
    <row r="1817" spans="21:22">
      <c r="U1817" s="73"/>
      <c r="V1817" s="58"/>
    </row>
    <row r="1818" spans="21:22">
      <c r="U1818" s="73"/>
      <c r="V1818" s="58"/>
    </row>
    <row r="1819" spans="21:22">
      <c r="U1819" s="73"/>
      <c r="V1819" s="58"/>
    </row>
    <row r="1820" spans="21:22">
      <c r="U1820" s="73"/>
      <c r="V1820" s="58"/>
    </row>
    <row r="1821" spans="21:22">
      <c r="U1821" s="73"/>
      <c r="V1821" s="58"/>
    </row>
    <row r="1822" spans="21:22">
      <c r="U1822" s="73"/>
      <c r="V1822" s="58"/>
    </row>
    <row r="1823" spans="21:22">
      <c r="U1823" s="73"/>
      <c r="V1823" s="58"/>
    </row>
    <row r="1824" spans="21:22">
      <c r="U1824" s="73"/>
      <c r="V1824" s="58"/>
    </row>
    <row r="1825" spans="21:22">
      <c r="U1825" s="73"/>
      <c r="V1825" s="58"/>
    </row>
    <row r="1826" spans="21:22">
      <c r="U1826" s="73"/>
      <c r="V1826" s="58"/>
    </row>
    <row r="1827" spans="21:22">
      <c r="U1827" s="73"/>
      <c r="V1827" s="58"/>
    </row>
    <row r="1828" spans="21:22">
      <c r="U1828" s="73"/>
      <c r="V1828" s="58"/>
    </row>
    <row r="1829" spans="21:22">
      <c r="U1829" s="73"/>
      <c r="V1829" s="58"/>
    </row>
    <row r="1830" spans="21:22">
      <c r="U1830" s="73"/>
      <c r="V1830" s="58"/>
    </row>
    <row r="1831" spans="21:22">
      <c r="U1831" s="73"/>
      <c r="V1831" s="58"/>
    </row>
    <row r="1832" spans="21:22">
      <c r="U1832" s="73"/>
      <c r="V1832" s="58"/>
    </row>
    <row r="1833" spans="21:22">
      <c r="U1833" s="73"/>
      <c r="V1833" s="58"/>
    </row>
    <row r="1834" spans="21:22">
      <c r="U1834" s="73"/>
      <c r="V1834" s="58"/>
    </row>
    <row r="1835" spans="21:22">
      <c r="U1835" s="73"/>
      <c r="V1835" s="58"/>
    </row>
    <row r="1836" spans="21:22">
      <c r="U1836" s="73"/>
      <c r="V1836" s="58"/>
    </row>
    <row r="1837" spans="21:22">
      <c r="U1837" s="73"/>
      <c r="V1837" s="58"/>
    </row>
    <row r="1838" spans="21:22">
      <c r="U1838" s="73"/>
      <c r="V1838" s="58"/>
    </row>
    <row r="1839" spans="21:22">
      <c r="U1839" s="73"/>
      <c r="V1839" s="58"/>
    </row>
    <row r="1840" spans="21:22">
      <c r="U1840" s="73"/>
      <c r="V1840" s="58"/>
    </row>
    <row r="1841" spans="21:22">
      <c r="U1841" s="73"/>
      <c r="V1841" s="58"/>
    </row>
    <row r="1842" spans="21:22">
      <c r="U1842" s="73"/>
      <c r="V1842" s="58"/>
    </row>
    <row r="1843" spans="21:22">
      <c r="U1843" s="73"/>
      <c r="V1843" s="58"/>
    </row>
    <row r="1844" spans="21:22">
      <c r="U1844" s="73"/>
      <c r="V1844" s="58"/>
    </row>
    <row r="1845" spans="21:22">
      <c r="U1845" s="73"/>
      <c r="V1845" s="58"/>
    </row>
    <row r="1846" spans="21:22">
      <c r="U1846" s="73"/>
      <c r="V1846" s="58"/>
    </row>
    <row r="1847" spans="21:22">
      <c r="U1847" s="73"/>
      <c r="V1847" s="58"/>
    </row>
    <row r="1848" spans="21:22">
      <c r="U1848" s="73"/>
      <c r="V1848" s="58"/>
    </row>
    <row r="1849" spans="21:22">
      <c r="U1849" s="73"/>
      <c r="V1849" s="58"/>
    </row>
    <row r="1850" spans="21:22">
      <c r="U1850" s="73"/>
      <c r="V1850" s="58"/>
    </row>
    <row r="1851" spans="21:22">
      <c r="U1851" s="73"/>
      <c r="V1851" s="58"/>
    </row>
    <row r="1852" spans="21:22">
      <c r="U1852" s="73"/>
      <c r="V1852" s="58"/>
    </row>
    <row r="1853" spans="21:22">
      <c r="U1853" s="73"/>
      <c r="V1853" s="58"/>
    </row>
    <row r="1854" spans="21:22">
      <c r="U1854" s="73"/>
      <c r="V1854" s="58"/>
    </row>
    <row r="1855" spans="21:22">
      <c r="U1855" s="73"/>
      <c r="V1855" s="58"/>
    </row>
    <row r="1856" spans="21:22">
      <c r="U1856" s="73"/>
      <c r="V1856" s="58"/>
    </row>
    <row r="1857" spans="21:22">
      <c r="U1857" s="73"/>
      <c r="V1857" s="58"/>
    </row>
    <row r="1858" spans="21:22">
      <c r="U1858" s="73"/>
      <c r="V1858" s="58"/>
    </row>
    <row r="1859" spans="21:22">
      <c r="U1859" s="73"/>
      <c r="V1859" s="58"/>
    </row>
    <row r="1860" spans="21:22">
      <c r="U1860" s="73"/>
      <c r="V1860" s="58"/>
    </row>
    <row r="1861" spans="21:22">
      <c r="U1861" s="73"/>
      <c r="V1861" s="58"/>
    </row>
    <row r="1862" spans="21:22">
      <c r="U1862" s="73"/>
      <c r="V1862" s="58"/>
    </row>
    <row r="1863" spans="21:22">
      <c r="U1863" s="73"/>
      <c r="V1863" s="58"/>
    </row>
    <row r="1864" spans="21:22">
      <c r="U1864" s="73"/>
      <c r="V1864" s="58"/>
    </row>
    <row r="1865" spans="21:22">
      <c r="U1865" s="73"/>
      <c r="V1865" s="58"/>
    </row>
    <row r="1866" spans="21:22">
      <c r="U1866" s="73"/>
      <c r="V1866" s="58"/>
    </row>
    <row r="1867" spans="21:22">
      <c r="U1867" s="73"/>
      <c r="V1867" s="58"/>
    </row>
    <row r="1868" spans="21:22">
      <c r="U1868" s="73"/>
      <c r="V1868" s="58"/>
    </row>
    <row r="1869" spans="21:22">
      <c r="U1869" s="73"/>
      <c r="V1869" s="58"/>
    </row>
    <row r="1870" spans="21:22">
      <c r="U1870" s="73"/>
      <c r="V1870" s="58"/>
    </row>
    <row r="1871" spans="21:22">
      <c r="U1871" s="73"/>
      <c r="V1871" s="58"/>
    </row>
    <row r="1872" spans="21:22">
      <c r="U1872" s="73"/>
      <c r="V1872" s="58"/>
    </row>
    <row r="1873" spans="21:22">
      <c r="U1873" s="73"/>
      <c r="V1873" s="58"/>
    </row>
    <row r="1874" spans="21:22">
      <c r="U1874" s="73"/>
      <c r="V1874" s="58"/>
    </row>
    <row r="1875" spans="21:22">
      <c r="U1875" s="73"/>
      <c r="V1875" s="58"/>
    </row>
    <row r="1876" spans="21:22">
      <c r="U1876" s="73"/>
      <c r="V1876" s="58"/>
    </row>
    <row r="1877" spans="21:22">
      <c r="U1877" s="73"/>
      <c r="V1877" s="58"/>
    </row>
    <row r="1878" spans="21:22">
      <c r="U1878" s="73"/>
      <c r="V1878" s="58"/>
    </row>
    <row r="1879" spans="21:22">
      <c r="U1879" s="73"/>
      <c r="V1879" s="58"/>
    </row>
    <row r="1880" spans="21:22">
      <c r="U1880" s="73"/>
      <c r="V1880" s="58"/>
    </row>
    <row r="1881" spans="21:22">
      <c r="U1881" s="73"/>
      <c r="V1881" s="58"/>
    </row>
    <row r="1882" spans="21:22">
      <c r="U1882" s="73"/>
      <c r="V1882" s="58"/>
    </row>
    <row r="1883" spans="21:22">
      <c r="U1883" s="73"/>
      <c r="V1883" s="58"/>
    </row>
    <row r="1884" spans="21:22">
      <c r="U1884" s="73"/>
      <c r="V1884" s="58"/>
    </row>
    <row r="1885" spans="21:22">
      <c r="U1885" s="73"/>
      <c r="V1885" s="58"/>
    </row>
    <row r="1886" spans="21:22">
      <c r="U1886" s="73"/>
      <c r="V1886" s="58"/>
    </row>
    <row r="1887" spans="21:22">
      <c r="U1887" s="73"/>
      <c r="V1887" s="58"/>
    </row>
    <row r="1888" spans="21:22">
      <c r="U1888" s="73"/>
      <c r="V1888" s="58"/>
    </row>
    <row r="1889" spans="21:22">
      <c r="U1889" s="73"/>
      <c r="V1889" s="58"/>
    </row>
    <row r="1890" spans="21:22">
      <c r="U1890" s="73"/>
      <c r="V1890" s="58"/>
    </row>
    <row r="1891" spans="21:22">
      <c r="U1891" s="73"/>
      <c r="V1891" s="58"/>
    </row>
    <row r="1892" spans="21:22">
      <c r="U1892" s="73"/>
      <c r="V1892" s="58"/>
    </row>
    <row r="1893" spans="21:22">
      <c r="U1893" s="73"/>
      <c r="V1893" s="58"/>
    </row>
    <row r="1894" spans="21:22">
      <c r="U1894" s="73"/>
      <c r="V1894" s="58"/>
    </row>
    <row r="1895" spans="21:22">
      <c r="U1895" s="73"/>
      <c r="V1895" s="58"/>
    </row>
    <row r="1896" spans="21:22">
      <c r="U1896" s="73"/>
      <c r="V1896" s="58"/>
    </row>
    <row r="1897" spans="21:22">
      <c r="U1897" s="73"/>
      <c r="V1897" s="58"/>
    </row>
    <row r="1898" spans="21:22">
      <c r="U1898" s="73"/>
      <c r="V1898" s="58"/>
    </row>
    <row r="1899" spans="21:22">
      <c r="U1899" s="73"/>
      <c r="V1899" s="58"/>
    </row>
    <row r="1900" spans="21:22">
      <c r="U1900" s="73"/>
      <c r="V1900" s="58"/>
    </row>
    <row r="1901" spans="21:22">
      <c r="U1901" s="73"/>
      <c r="V1901" s="58"/>
    </row>
    <row r="1902" spans="21:22">
      <c r="U1902" s="73"/>
      <c r="V1902" s="58"/>
    </row>
    <row r="1903" spans="21:22">
      <c r="U1903" s="73"/>
      <c r="V1903" s="58"/>
    </row>
    <row r="1904" spans="21:22">
      <c r="U1904" s="73"/>
      <c r="V1904" s="58"/>
    </row>
    <row r="1905" spans="21:22">
      <c r="U1905" s="73"/>
      <c r="V1905" s="58"/>
    </row>
    <row r="1906" spans="21:22">
      <c r="U1906" s="73"/>
      <c r="V1906" s="58"/>
    </row>
    <row r="1907" spans="21:22">
      <c r="U1907" s="73"/>
      <c r="V1907" s="58"/>
    </row>
    <row r="1908" spans="21:22">
      <c r="U1908" s="73"/>
      <c r="V1908" s="58"/>
    </row>
    <row r="1909" spans="21:22">
      <c r="U1909" s="73"/>
      <c r="V1909" s="58"/>
    </row>
    <row r="1910" spans="21:22">
      <c r="U1910" s="73"/>
      <c r="V1910" s="58"/>
    </row>
    <row r="1911" spans="21:22">
      <c r="U1911" s="73"/>
      <c r="V1911" s="58"/>
    </row>
    <row r="1912" spans="21:22">
      <c r="U1912" s="73"/>
      <c r="V1912" s="58"/>
    </row>
    <row r="1913" spans="21:22">
      <c r="U1913" s="73"/>
      <c r="V1913" s="58"/>
    </row>
    <row r="1914" spans="21:22">
      <c r="U1914" s="73"/>
      <c r="V1914" s="58"/>
    </row>
    <row r="1915" spans="21:22">
      <c r="U1915" s="73"/>
      <c r="V1915" s="58"/>
    </row>
    <row r="1916" spans="21:22">
      <c r="U1916" s="73"/>
      <c r="V1916" s="58"/>
    </row>
    <row r="1917" spans="21:22">
      <c r="U1917" s="73"/>
      <c r="V1917" s="58"/>
    </row>
    <row r="1918" spans="21:22">
      <c r="U1918" s="73"/>
      <c r="V1918" s="58"/>
    </row>
    <row r="1919" spans="21:22">
      <c r="U1919" s="73"/>
      <c r="V1919" s="58"/>
    </row>
    <row r="1920" spans="21:22">
      <c r="U1920" s="73"/>
      <c r="V1920" s="58"/>
    </row>
    <row r="1921" spans="21:22">
      <c r="U1921" s="73"/>
      <c r="V1921" s="58"/>
    </row>
    <row r="1922" spans="21:22">
      <c r="U1922" s="73"/>
      <c r="V1922" s="58"/>
    </row>
    <row r="1923" spans="21:22">
      <c r="U1923" s="73"/>
      <c r="V1923" s="58"/>
    </row>
    <row r="1924" spans="21:22">
      <c r="U1924" s="73"/>
      <c r="V1924" s="58"/>
    </row>
    <row r="1925" spans="21:22">
      <c r="U1925" s="73"/>
      <c r="V1925" s="58"/>
    </row>
    <row r="1926" spans="21:22">
      <c r="U1926" s="73"/>
      <c r="V1926" s="58"/>
    </row>
    <row r="1927" spans="21:22">
      <c r="U1927" s="73"/>
      <c r="V1927" s="58"/>
    </row>
    <row r="1928" spans="21:22">
      <c r="U1928" s="73"/>
      <c r="V1928" s="58"/>
    </row>
    <row r="1929" spans="21:22">
      <c r="U1929" s="73"/>
      <c r="V1929" s="58"/>
    </row>
    <row r="1930" spans="21:22">
      <c r="U1930" s="73"/>
      <c r="V1930" s="58"/>
    </row>
    <row r="1931" spans="21:22">
      <c r="U1931" s="73"/>
      <c r="V1931" s="58"/>
    </row>
    <row r="1932" spans="21:22">
      <c r="U1932" s="73"/>
      <c r="V1932" s="58"/>
    </row>
    <row r="1933" spans="21:22">
      <c r="U1933" s="73"/>
      <c r="V1933" s="58"/>
    </row>
    <row r="1934" spans="21:22">
      <c r="U1934" s="73"/>
      <c r="V1934" s="58"/>
    </row>
    <row r="1935" spans="21:22">
      <c r="U1935" s="73"/>
      <c r="V1935" s="58"/>
    </row>
    <row r="1936" spans="21:22">
      <c r="U1936" s="73"/>
      <c r="V1936" s="58"/>
    </row>
    <row r="1937" spans="21:22">
      <c r="U1937" s="73"/>
      <c r="V1937" s="58"/>
    </row>
    <row r="1938" spans="21:22">
      <c r="U1938" s="73"/>
      <c r="V1938" s="58"/>
    </row>
    <row r="1939" spans="21:22">
      <c r="U1939" s="73"/>
      <c r="V1939" s="58"/>
    </row>
    <row r="1940" spans="21:22">
      <c r="U1940" s="73"/>
      <c r="V1940" s="58"/>
    </row>
    <row r="1941" spans="21:22">
      <c r="U1941" s="73"/>
      <c r="V1941" s="58"/>
    </row>
    <row r="1942" spans="21:22">
      <c r="U1942" s="73"/>
      <c r="V1942" s="58"/>
    </row>
    <row r="1943" spans="21:22">
      <c r="U1943" s="73"/>
      <c r="V1943" s="58"/>
    </row>
    <row r="1944" spans="21:22">
      <c r="U1944" s="73"/>
      <c r="V1944" s="58"/>
    </row>
    <row r="1945" spans="21:22">
      <c r="U1945" s="73"/>
      <c r="V1945" s="58"/>
    </row>
    <row r="1946" spans="21:22">
      <c r="U1946" s="73"/>
      <c r="V1946" s="58"/>
    </row>
    <row r="1947" spans="21:22">
      <c r="U1947" s="73"/>
      <c r="V1947" s="58"/>
    </row>
    <row r="1948" spans="21:22">
      <c r="U1948" s="73"/>
      <c r="V1948" s="58"/>
    </row>
    <row r="1949" spans="21:22">
      <c r="U1949" s="73"/>
      <c r="V1949" s="58"/>
    </row>
    <row r="1950" spans="21:22">
      <c r="U1950" s="73"/>
      <c r="V1950" s="58"/>
    </row>
    <row r="1951" spans="21:22">
      <c r="U1951" s="73"/>
      <c r="V1951" s="58"/>
    </row>
    <row r="1952" spans="21:22">
      <c r="U1952" s="73"/>
      <c r="V1952" s="58"/>
    </row>
    <row r="1953" spans="21:22">
      <c r="U1953" s="73"/>
      <c r="V1953" s="58"/>
    </row>
    <row r="1954" spans="21:22">
      <c r="U1954" s="73"/>
      <c r="V1954" s="58"/>
    </row>
    <row r="1955" spans="21:22">
      <c r="U1955" s="73"/>
      <c r="V1955" s="58"/>
    </row>
    <row r="1956" spans="21:22">
      <c r="U1956" s="73"/>
      <c r="V1956" s="58"/>
    </row>
    <row r="1957" spans="21:22">
      <c r="U1957" s="73"/>
      <c r="V1957" s="58"/>
    </row>
    <row r="1958" spans="21:22">
      <c r="U1958" s="73"/>
      <c r="V1958" s="58"/>
    </row>
    <row r="1959" spans="21:22">
      <c r="U1959" s="73"/>
      <c r="V1959" s="58"/>
    </row>
    <row r="1960" spans="21:22">
      <c r="U1960" s="73"/>
      <c r="V1960" s="58"/>
    </row>
    <row r="1961" spans="21:22">
      <c r="U1961" s="73"/>
      <c r="V1961" s="58"/>
    </row>
    <row r="1962" spans="21:22">
      <c r="U1962" s="73"/>
      <c r="V1962" s="58"/>
    </row>
    <row r="1963" spans="21:22">
      <c r="U1963" s="73"/>
      <c r="V1963" s="58"/>
    </row>
    <row r="1964" spans="21:22">
      <c r="U1964" s="73"/>
      <c r="V1964" s="58"/>
    </row>
    <row r="1965" spans="21:22">
      <c r="U1965" s="73"/>
      <c r="V1965" s="58"/>
    </row>
    <row r="1966" spans="21:22">
      <c r="U1966" s="73"/>
      <c r="V1966" s="58"/>
    </row>
    <row r="1967" spans="21:22">
      <c r="U1967" s="73"/>
      <c r="V1967" s="58"/>
    </row>
    <row r="1968" spans="21:22">
      <c r="U1968" s="73"/>
      <c r="V1968" s="58"/>
    </row>
    <row r="1969" spans="21:22">
      <c r="U1969" s="73"/>
      <c r="V1969" s="58"/>
    </row>
    <row r="1970" spans="21:22">
      <c r="U1970" s="73"/>
      <c r="V1970" s="58"/>
    </row>
    <row r="1971" spans="21:22">
      <c r="U1971" s="73"/>
      <c r="V1971" s="58"/>
    </row>
    <row r="1972" spans="21:22">
      <c r="U1972" s="73"/>
      <c r="V1972" s="58"/>
    </row>
    <row r="1973" spans="21:22">
      <c r="U1973" s="73"/>
      <c r="V1973" s="58"/>
    </row>
    <row r="1974" spans="21:22">
      <c r="U1974" s="73"/>
      <c r="V1974" s="58"/>
    </row>
    <row r="1975" spans="21:22">
      <c r="U1975" s="73"/>
      <c r="V1975" s="58"/>
    </row>
    <row r="1976" spans="21:22">
      <c r="U1976" s="73"/>
      <c r="V1976" s="58"/>
    </row>
    <row r="1977" spans="21:22">
      <c r="U1977" s="73"/>
      <c r="V1977" s="58"/>
    </row>
    <row r="1978" spans="21:22">
      <c r="U1978" s="73"/>
      <c r="V1978" s="58"/>
    </row>
    <row r="1979" spans="21:22">
      <c r="U1979" s="73"/>
      <c r="V1979" s="58"/>
    </row>
    <row r="1980" spans="21:22">
      <c r="U1980" s="73"/>
      <c r="V1980" s="58"/>
    </row>
    <row r="1981" spans="21:22">
      <c r="U1981" s="73"/>
      <c r="V1981" s="58"/>
    </row>
    <row r="1982" spans="21:22">
      <c r="U1982" s="73"/>
      <c r="V1982" s="58"/>
    </row>
    <row r="1983" spans="21:22">
      <c r="U1983" s="73"/>
      <c r="V1983" s="58"/>
    </row>
    <row r="1984" spans="21:22">
      <c r="U1984" s="73"/>
      <c r="V1984" s="58"/>
    </row>
    <row r="1985" spans="21:22">
      <c r="U1985" s="73"/>
      <c r="V1985" s="58"/>
    </row>
    <row r="1986" spans="21:22">
      <c r="U1986" s="73"/>
      <c r="V1986" s="58"/>
    </row>
    <row r="1987" spans="21:22">
      <c r="U1987" s="73"/>
      <c r="V1987" s="58"/>
    </row>
    <row r="1988" spans="21:22">
      <c r="U1988" s="73"/>
      <c r="V1988" s="58"/>
    </row>
    <row r="1989" spans="21:22">
      <c r="U1989" s="73"/>
      <c r="V1989" s="58"/>
    </row>
    <row r="1990" spans="21:22">
      <c r="U1990" s="73"/>
      <c r="V1990" s="58"/>
    </row>
    <row r="1991" spans="21:22">
      <c r="U1991" s="73"/>
      <c r="V1991" s="58"/>
    </row>
    <row r="1992" spans="21:22">
      <c r="U1992" s="73"/>
      <c r="V1992" s="58"/>
    </row>
    <row r="1993" spans="21:22">
      <c r="U1993" s="73"/>
      <c r="V1993" s="58"/>
    </row>
    <row r="1994" spans="21:22">
      <c r="U1994" s="73"/>
      <c r="V1994" s="58"/>
    </row>
    <row r="1995" spans="21:22">
      <c r="U1995" s="73"/>
      <c r="V1995" s="58"/>
    </row>
    <row r="1996" spans="21:22">
      <c r="U1996" s="73"/>
      <c r="V1996" s="58"/>
    </row>
    <row r="1997" spans="21:22">
      <c r="U1997" s="73"/>
      <c r="V1997" s="58"/>
    </row>
    <row r="1998" spans="21:22">
      <c r="U1998" s="73"/>
      <c r="V1998" s="58"/>
    </row>
    <row r="1999" spans="21:22">
      <c r="U1999" s="73"/>
      <c r="V1999" s="58"/>
    </row>
    <row r="2000" spans="21:22">
      <c r="U2000" s="73"/>
      <c r="V2000" s="58"/>
    </row>
    <row r="2001" spans="21:22">
      <c r="U2001" s="73"/>
      <c r="V2001" s="58"/>
    </row>
    <row r="2002" spans="21:22">
      <c r="U2002" s="73"/>
      <c r="V2002" s="58"/>
    </row>
    <row r="2003" spans="21:22">
      <c r="U2003" s="73"/>
      <c r="V2003" s="58"/>
    </row>
    <row r="2004" spans="21:22">
      <c r="U2004" s="73"/>
      <c r="V2004" s="58"/>
    </row>
    <row r="2005" spans="21:22">
      <c r="U2005" s="73"/>
      <c r="V2005" s="58"/>
    </row>
    <row r="2006" spans="21:22">
      <c r="U2006" s="73"/>
      <c r="V2006" s="58"/>
    </row>
    <row r="2007" spans="21:22">
      <c r="U2007" s="73"/>
      <c r="V2007" s="58"/>
    </row>
    <row r="2008" spans="21:22">
      <c r="U2008" s="73"/>
      <c r="V2008" s="58"/>
    </row>
    <row r="2009" spans="21:22">
      <c r="U2009" s="73"/>
      <c r="V2009" s="58"/>
    </row>
    <row r="2010" spans="21:22">
      <c r="U2010" s="73"/>
      <c r="V2010" s="58"/>
    </row>
    <row r="2011" spans="21:22">
      <c r="U2011" s="73"/>
      <c r="V2011" s="58"/>
    </row>
    <row r="2012" spans="21:22">
      <c r="U2012" s="73"/>
      <c r="V2012" s="58"/>
    </row>
    <row r="2013" spans="21:22">
      <c r="U2013" s="73"/>
      <c r="V2013" s="58"/>
    </row>
    <row r="2014" spans="21:22">
      <c r="U2014" s="73"/>
      <c r="V2014" s="58"/>
    </row>
    <row r="2015" spans="21:22">
      <c r="U2015" s="73"/>
      <c r="V2015" s="58"/>
    </row>
    <row r="2016" spans="21:22">
      <c r="U2016" s="73"/>
      <c r="V2016" s="58"/>
    </row>
    <row r="2017" spans="21:22">
      <c r="U2017" s="73"/>
      <c r="V2017" s="58"/>
    </row>
    <row r="2018" spans="21:22">
      <c r="U2018" s="73"/>
      <c r="V2018" s="58"/>
    </row>
    <row r="2019" spans="21:22">
      <c r="U2019" s="73"/>
      <c r="V2019" s="58"/>
    </row>
    <row r="2020" spans="21:22">
      <c r="U2020" s="73"/>
      <c r="V2020" s="58"/>
    </row>
    <row r="2021" spans="21:22">
      <c r="U2021" s="73"/>
      <c r="V2021" s="58"/>
    </row>
    <row r="2022" spans="21:22">
      <c r="U2022" s="73"/>
      <c r="V2022" s="58"/>
    </row>
    <row r="2023" spans="21:22">
      <c r="U2023" s="73"/>
      <c r="V2023" s="58"/>
    </row>
    <row r="2024" spans="21:22">
      <c r="U2024" s="73"/>
      <c r="V2024" s="58"/>
    </row>
    <row r="2025" spans="21:22">
      <c r="U2025" s="73"/>
      <c r="V2025" s="58"/>
    </row>
    <row r="2026" spans="21:22">
      <c r="U2026" s="73"/>
      <c r="V2026" s="58"/>
    </row>
    <row r="2027" spans="21:22">
      <c r="U2027" s="73"/>
      <c r="V2027" s="58"/>
    </row>
    <row r="2028" spans="21:22">
      <c r="U2028" s="73"/>
      <c r="V2028" s="58"/>
    </row>
    <row r="2029" spans="21:22">
      <c r="U2029" s="73"/>
      <c r="V2029" s="58"/>
    </row>
    <row r="2030" spans="21:22">
      <c r="U2030" s="73"/>
      <c r="V2030" s="58"/>
    </row>
    <row r="2031" spans="21:22">
      <c r="U2031" s="73"/>
      <c r="V2031" s="58"/>
    </row>
    <row r="2032" spans="21:22">
      <c r="U2032" s="73"/>
      <c r="V2032" s="58"/>
    </row>
    <row r="2033" spans="21:22">
      <c r="U2033" s="73"/>
      <c r="V2033" s="58"/>
    </row>
    <row r="2034" spans="21:22">
      <c r="U2034" s="73"/>
      <c r="V2034" s="58"/>
    </row>
    <row r="2035" spans="21:22">
      <c r="U2035" s="73"/>
      <c r="V2035" s="58"/>
    </row>
    <row r="2036" spans="21:22">
      <c r="U2036" s="73"/>
      <c r="V2036" s="58"/>
    </row>
    <row r="2037" spans="21:22">
      <c r="U2037" s="73"/>
      <c r="V2037" s="58"/>
    </row>
    <row r="2038" spans="21:22">
      <c r="U2038" s="73"/>
      <c r="V2038" s="58"/>
    </row>
    <row r="2039" spans="21:22">
      <c r="U2039" s="73"/>
      <c r="V2039" s="58"/>
    </row>
    <row r="2040" spans="21:22">
      <c r="U2040" s="73"/>
      <c r="V2040" s="58"/>
    </row>
    <row r="2041" spans="21:22">
      <c r="U2041" s="73"/>
      <c r="V2041" s="58"/>
    </row>
    <row r="2042" spans="21:22">
      <c r="U2042" s="73"/>
      <c r="V2042" s="58"/>
    </row>
    <row r="2043" spans="21:22">
      <c r="U2043" s="73"/>
      <c r="V2043" s="58"/>
    </row>
    <row r="2044" spans="21:22">
      <c r="U2044" s="73"/>
      <c r="V2044" s="58"/>
    </row>
    <row r="2045" spans="21:22">
      <c r="U2045" s="73"/>
      <c r="V2045" s="58"/>
    </row>
    <row r="2046" spans="21:22">
      <c r="U2046" s="73"/>
      <c r="V2046" s="58"/>
    </row>
    <row r="2047" spans="21:22">
      <c r="U2047" s="73"/>
      <c r="V2047" s="58"/>
    </row>
    <row r="2048" spans="21:22">
      <c r="U2048" s="73"/>
      <c r="V2048" s="58"/>
    </row>
    <row r="2049" spans="21:22">
      <c r="U2049" s="73"/>
      <c r="V2049" s="58"/>
    </row>
    <row r="2050" spans="21:22">
      <c r="U2050" s="73"/>
      <c r="V2050" s="58"/>
    </row>
    <row r="2051" spans="21:22">
      <c r="U2051" s="73"/>
      <c r="V2051" s="58"/>
    </row>
    <row r="2052" spans="21:22">
      <c r="U2052" s="73"/>
      <c r="V2052" s="58"/>
    </row>
    <row r="2053" spans="21:22">
      <c r="U2053" s="73"/>
      <c r="V2053" s="58"/>
    </row>
    <row r="2054" spans="21:22">
      <c r="U2054" s="73"/>
      <c r="V2054" s="58"/>
    </row>
    <row r="2055" spans="21:22">
      <c r="U2055" s="73"/>
      <c r="V2055" s="58"/>
    </row>
    <row r="2056" spans="21:22">
      <c r="U2056" s="73"/>
      <c r="V2056" s="58"/>
    </row>
    <row r="2057" spans="21:22">
      <c r="U2057" s="73"/>
      <c r="V2057" s="58"/>
    </row>
    <row r="2058" spans="21:22">
      <c r="U2058" s="73"/>
      <c r="V2058" s="58"/>
    </row>
    <row r="2059" spans="21:22">
      <c r="U2059" s="73"/>
      <c r="V2059" s="58"/>
    </row>
    <row r="2060" spans="21:22">
      <c r="U2060" s="73"/>
      <c r="V2060" s="58"/>
    </row>
    <row r="2061" spans="21:22">
      <c r="U2061" s="73"/>
      <c r="V2061" s="58"/>
    </row>
    <row r="2062" spans="21:22">
      <c r="U2062" s="73"/>
      <c r="V2062" s="58"/>
    </row>
    <row r="2063" spans="21:22">
      <c r="U2063" s="73"/>
      <c r="V2063" s="58"/>
    </row>
    <row r="2064" spans="21:22">
      <c r="U2064" s="73"/>
      <c r="V2064" s="58"/>
    </row>
    <row r="2065" spans="21:22">
      <c r="U2065" s="73"/>
      <c r="V2065" s="58"/>
    </row>
    <row r="2066" spans="21:22">
      <c r="U2066" s="73"/>
      <c r="V2066" s="58"/>
    </row>
    <row r="2067" spans="21:22">
      <c r="U2067" s="73"/>
      <c r="V2067" s="58"/>
    </row>
    <row r="2068" spans="21:22">
      <c r="U2068" s="73"/>
      <c r="V2068" s="58"/>
    </row>
    <row r="2069" spans="21:22">
      <c r="U2069" s="73"/>
      <c r="V2069" s="58"/>
    </row>
    <row r="2070" spans="21:22">
      <c r="U2070" s="73"/>
      <c r="V2070" s="58"/>
    </row>
    <row r="2071" spans="21:22">
      <c r="U2071" s="73"/>
      <c r="V2071" s="58"/>
    </row>
    <row r="2072" spans="21:22">
      <c r="U2072" s="73"/>
      <c r="V2072" s="58"/>
    </row>
    <row r="2073" spans="21:22">
      <c r="U2073" s="73"/>
      <c r="V2073" s="58"/>
    </row>
    <row r="2074" spans="21:22">
      <c r="U2074" s="73"/>
      <c r="V2074" s="58"/>
    </row>
    <row r="2075" spans="21:22">
      <c r="U2075" s="73"/>
      <c r="V2075" s="58"/>
    </row>
    <row r="2076" spans="21:22">
      <c r="U2076" s="73"/>
      <c r="V2076" s="58"/>
    </row>
    <row r="2077" spans="21:22">
      <c r="U2077" s="73"/>
      <c r="V2077" s="58"/>
    </row>
    <row r="2078" spans="21:22">
      <c r="U2078" s="73"/>
      <c r="V2078" s="58"/>
    </row>
    <row r="2079" spans="21:22">
      <c r="U2079" s="73"/>
      <c r="V2079" s="58"/>
    </row>
    <row r="2080" spans="21:22">
      <c r="U2080" s="73"/>
      <c r="V2080" s="58"/>
    </row>
    <row r="2081" spans="21:22">
      <c r="U2081" s="73"/>
      <c r="V2081" s="58"/>
    </row>
    <row r="2082" spans="21:22">
      <c r="U2082" s="73"/>
      <c r="V2082" s="58"/>
    </row>
    <row r="2083" spans="21:22">
      <c r="U2083" s="73"/>
      <c r="V2083" s="58"/>
    </row>
    <row r="2084" spans="21:22">
      <c r="U2084" s="73"/>
      <c r="V2084" s="58"/>
    </row>
    <row r="2085" spans="21:22">
      <c r="U2085" s="73"/>
      <c r="V2085" s="58"/>
    </row>
    <row r="2086" spans="21:22">
      <c r="U2086" s="73"/>
      <c r="V2086" s="58"/>
    </row>
    <row r="2087" spans="21:22">
      <c r="U2087" s="73"/>
      <c r="V2087" s="58"/>
    </row>
    <row r="2088" spans="21:22">
      <c r="U2088" s="73"/>
      <c r="V2088" s="58"/>
    </row>
    <row r="2089" spans="21:22">
      <c r="U2089" s="73"/>
      <c r="V2089" s="58"/>
    </row>
    <row r="2090" spans="21:22">
      <c r="U2090" s="73"/>
      <c r="V2090" s="58"/>
    </row>
    <row r="2091" spans="21:22">
      <c r="U2091" s="73"/>
      <c r="V2091" s="58"/>
    </row>
    <row r="2092" spans="21:22">
      <c r="U2092" s="73"/>
      <c r="V2092" s="58"/>
    </row>
    <row r="2093" spans="21:22">
      <c r="U2093" s="73"/>
      <c r="V2093" s="58"/>
    </row>
    <row r="2094" spans="21:22">
      <c r="U2094" s="73"/>
      <c r="V2094" s="58"/>
    </row>
    <row r="2095" spans="21:22">
      <c r="U2095" s="73"/>
      <c r="V2095" s="58"/>
    </row>
    <row r="2096" spans="21:22">
      <c r="U2096" s="73"/>
      <c r="V2096" s="58"/>
    </row>
    <row r="2097" spans="21:22">
      <c r="U2097" s="73"/>
      <c r="V2097" s="58"/>
    </row>
    <row r="2098" spans="21:22">
      <c r="U2098" s="73"/>
      <c r="V2098" s="58"/>
    </row>
    <row r="2099" spans="21:22">
      <c r="U2099" s="73"/>
      <c r="V2099" s="58"/>
    </row>
    <row r="2100" spans="21:22">
      <c r="U2100" s="73"/>
      <c r="V2100" s="58"/>
    </row>
    <row r="2101" spans="21:22">
      <c r="U2101" s="73"/>
      <c r="V2101" s="58"/>
    </row>
    <row r="2102" spans="21:22">
      <c r="U2102" s="73"/>
      <c r="V2102" s="58"/>
    </row>
    <row r="2103" spans="21:22">
      <c r="U2103" s="73"/>
      <c r="V2103" s="58"/>
    </row>
    <row r="2104" spans="21:22">
      <c r="U2104" s="73"/>
      <c r="V2104" s="58"/>
    </row>
    <row r="2105" spans="21:22">
      <c r="U2105" s="73"/>
      <c r="V2105" s="58"/>
    </row>
    <row r="2106" spans="21:22">
      <c r="U2106" s="73"/>
      <c r="V2106" s="58"/>
    </row>
    <row r="2107" spans="21:22">
      <c r="U2107" s="73"/>
      <c r="V2107" s="58"/>
    </row>
    <row r="2108" spans="21:22">
      <c r="U2108" s="73"/>
      <c r="V2108" s="58"/>
    </row>
    <row r="2109" spans="21:22">
      <c r="U2109" s="73"/>
      <c r="V2109" s="58"/>
    </row>
    <row r="2110" spans="21:22">
      <c r="U2110" s="73"/>
      <c r="V2110" s="58"/>
    </row>
    <row r="2111" spans="21:22">
      <c r="U2111" s="73"/>
      <c r="V2111" s="58"/>
    </row>
    <row r="2112" spans="21:22">
      <c r="U2112" s="73"/>
      <c r="V2112" s="58"/>
    </row>
    <row r="2113" spans="21:22">
      <c r="U2113" s="73"/>
      <c r="V2113" s="58"/>
    </row>
    <row r="2114" spans="21:22">
      <c r="U2114" s="73"/>
      <c r="V2114" s="58"/>
    </row>
    <row r="2115" spans="21:22">
      <c r="U2115" s="73"/>
      <c r="V2115" s="58"/>
    </row>
    <row r="2116" spans="21:22">
      <c r="U2116" s="73"/>
      <c r="V2116" s="58"/>
    </row>
    <row r="2117" spans="21:22">
      <c r="U2117" s="73"/>
      <c r="V2117" s="58"/>
    </row>
    <row r="2118" spans="21:22">
      <c r="U2118" s="73"/>
      <c r="V2118" s="58"/>
    </row>
    <row r="2119" spans="21:22">
      <c r="U2119" s="73"/>
      <c r="V2119" s="58"/>
    </row>
    <row r="2120" spans="21:22">
      <c r="U2120" s="73"/>
      <c r="V2120" s="58"/>
    </row>
    <row r="2121" spans="21:22">
      <c r="U2121" s="73"/>
      <c r="V2121" s="58"/>
    </row>
    <row r="2122" spans="21:22">
      <c r="U2122" s="73"/>
      <c r="V2122" s="58"/>
    </row>
    <row r="2123" spans="21:22">
      <c r="U2123" s="73"/>
      <c r="V2123" s="58"/>
    </row>
    <row r="2124" spans="21:22">
      <c r="U2124" s="73"/>
      <c r="V2124" s="58"/>
    </row>
    <row r="2125" spans="21:22">
      <c r="U2125" s="73"/>
      <c r="V2125" s="58"/>
    </row>
    <row r="2126" spans="21:22">
      <c r="U2126" s="73"/>
      <c r="V2126" s="58"/>
    </row>
    <row r="2127" spans="21:22">
      <c r="U2127" s="73"/>
      <c r="V2127" s="58"/>
    </row>
    <row r="2128" spans="21:22">
      <c r="U2128" s="73"/>
      <c r="V2128" s="58"/>
    </row>
    <row r="2129" spans="21:22">
      <c r="U2129" s="73"/>
      <c r="V2129" s="58"/>
    </row>
    <row r="2130" spans="21:22">
      <c r="U2130" s="73"/>
      <c r="V2130" s="58"/>
    </row>
    <row r="2131" spans="21:22">
      <c r="U2131" s="73"/>
      <c r="V2131" s="58"/>
    </row>
    <row r="2132" spans="21:22">
      <c r="U2132" s="73"/>
      <c r="V2132" s="58"/>
    </row>
    <row r="2133" spans="21:22">
      <c r="U2133" s="73"/>
      <c r="V2133" s="58"/>
    </row>
    <row r="2134" spans="21:22">
      <c r="U2134" s="73"/>
      <c r="V2134" s="58"/>
    </row>
    <row r="2135" spans="21:22">
      <c r="U2135" s="73"/>
      <c r="V2135" s="58"/>
    </row>
    <row r="2136" spans="21:22">
      <c r="U2136" s="73"/>
      <c r="V2136" s="58"/>
    </row>
    <row r="2137" spans="21:22">
      <c r="U2137" s="73"/>
      <c r="V2137" s="58"/>
    </row>
    <row r="2138" spans="21:22">
      <c r="U2138" s="73"/>
      <c r="V2138" s="58"/>
    </row>
    <row r="2139" spans="21:22">
      <c r="U2139" s="73"/>
      <c r="V2139" s="58"/>
    </row>
    <row r="2140" spans="21:22">
      <c r="U2140" s="73"/>
      <c r="V2140" s="58"/>
    </row>
    <row r="2141" spans="21:22">
      <c r="U2141" s="73"/>
      <c r="V2141" s="58"/>
    </row>
    <row r="2142" spans="21:22">
      <c r="U2142" s="73"/>
      <c r="V2142" s="58"/>
    </row>
    <row r="2143" spans="21:22">
      <c r="U2143" s="73"/>
      <c r="V2143" s="58"/>
    </row>
    <row r="2144" spans="21:22">
      <c r="U2144" s="73"/>
      <c r="V2144" s="58"/>
    </row>
    <row r="2145" spans="21:22">
      <c r="U2145" s="73"/>
      <c r="V2145" s="58"/>
    </row>
    <row r="2146" spans="21:22">
      <c r="U2146" s="73"/>
      <c r="V2146" s="58"/>
    </row>
    <row r="2147" spans="21:22">
      <c r="U2147" s="73"/>
      <c r="V2147" s="58"/>
    </row>
    <row r="2148" spans="21:22">
      <c r="U2148" s="73"/>
      <c r="V2148" s="58"/>
    </row>
    <row r="2149" spans="21:22">
      <c r="U2149" s="73"/>
      <c r="V2149" s="58"/>
    </row>
    <row r="2150" spans="21:22">
      <c r="U2150" s="73"/>
      <c r="V2150" s="58"/>
    </row>
    <row r="2151" spans="21:22">
      <c r="U2151" s="73"/>
      <c r="V2151" s="58"/>
    </row>
    <row r="2152" spans="21:22">
      <c r="U2152" s="73"/>
      <c r="V2152" s="58"/>
    </row>
    <row r="2153" spans="21:22">
      <c r="U2153" s="73"/>
      <c r="V2153" s="58"/>
    </row>
    <row r="2154" spans="21:22">
      <c r="U2154" s="73"/>
      <c r="V2154" s="58"/>
    </row>
    <row r="2155" spans="21:22">
      <c r="U2155" s="73"/>
      <c r="V2155" s="58"/>
    </row>
    <row r="2156" spans="21:22">
      <c r="U2156" s="73"/>
      <c r="V2156" s="58"/>
    </row>
    <row r="2157" spans="21:22">
      <c r="U2157" s="73"/>
      <c r="V2157" s="58"/>
    </row>
    <row r="2158" spans="21:22">
      <c r="U2158" s="73"/>
      <c r="V2158" s="58"/>
    </row>
    <row r="2159" spans="21:22">
      <c r="U2159" s="73"/>
      <c r="V2159" s="58"/>
    </row>
    <row r="2160" spans="21:22">
      <c r="U2160" s="73"/>
      <c r="V2160" s="58"/>
    </row>
    <row r="2161" spans="21:22">
      <c r="U2161" s="73"/>
      <c r="V2161" s="58"/>
    </row>
    <row r="2162" spans="21:22">
      <c r="U2162" s="73"/>
      <c r="V2162" s="58"/>
    </row>
    <row r="2163" spans="21:22">
      <c r="U2163" s="73"/>
      <c r="V2163" s="58"/>
    </row>
    <row r="2164" spans="21:22">
      <c r="U2164" s="73"/>
      <c r="V2164" s="58"/>
    </row>
    <row r="2165" spans="21:22">
      <c r="U2165" s="73"/>
      <c r="V2165" s="58"/>
    </row>
    <row r="2166" spans="21:22">
      <c r="U2166" s="73"/>
      <c r="V2166" s="58"/>
    </row>
    <row r="2167" spans="21:22">
      <c r="U2167" s="73"/>
      <c r="V2167" s="58"/>
    </row>
    <row r="2168" spans="21:22">
      <c r="U2168" s="73"/>
      <c r="V2168" s="58"/>
    </row>
    <row r="2169" spans="21:22">
      <c r="U2169" s="73"/>
      <c r="V2169" s="58"/>
    </row>
    <row r="2170" spans="21:22">
      <c r="U2170" s="73"/>
      <c r="V2170" s="58"/>
    </row>
    <row r="2171" spans="21:22">
      <c r="U2171" s="73"/>
      <c r="V2171" s="58"/>
    </row>
    <row r="2172" spans="21:22">
      <c r="U2172" s="73"/>
      <c r="V2172" s="58"/>
    </row>
    <row r="2173" spans="21:22">
      <c r="U2173" s="73"/>
      <c r="V2173" s="58"/>
    </row>
    <row r="2174" spans="21:22">
      <c r="U2174" s="73"/>
      <c r="V2174" s="58"/>
    </row>
    <row r="2175" spans="21:22">
      <c r="U2175" s="73"/>
      <c r="V2175" s="58"/>
    </row>
    <row r="2176" spans="21:22">
      <c r="U2176" s="73"/>
      <c r="V2176" s="58"/>
    </row>
    <row r="2177" spans="21:22">
      <c r="U2177" s="73"/>
      <c r="V2177" s="58"/>
    </row>
    <row r="2178" spans="21:22">
      <c r="U2178" s="73"/>
      <c r="V2178" s="58"/>
    </row>
    <row r="2179" spans="21:22">
      <c r="U2179" s="73"/>
      <c r="V2179" s="58"/>
    </row>
    <row r="2180" spans="21:22">
      <c r="U2180" s="73"/>
      <c r="V2180" s="58"/>
    </row>
    <row r="2181" spans="21:22">
      <c r="U2181" s="73"/>
      <c r="V2181" s="58"/>
    </row>
    <row r="2182" spans="21:22">
      <c r="U2182" s="73"/>
      <c r="V2182" s="58"/>
    </row>
    <row r="2183" spans="21:22">
      <c r="U2183" s="73"/>
      <c r="V2183" s="58"/>
    </row>
    <row r="2184" spans="21:22">
      <c r="U2184" s="73"/>
      <c r="V2184" s="58"/>
    </row>
    <row r="2185" spans="21:22">
      <c r="U2185" s="73"/>
      <c r="V2185" s="58"/>
    </row>
    <row r="2186" spans="21:22">
      <c r="U2186" s="73"/>
      <c r="V2186" s="58"/>
    </row>
    <row r="2187" spans="21:22">
      <c r="U2187" s="73"/>
      <c r="V2187" s="58"/>
    </row>
    <row r="2188" spans="21:22">
      <c r="U2188" s="73"/>
      <c r="V2188" s="58"/>
    </row>
    <row r="2189" spans="21:22">
      <c r="U2189" s="73"/>
      <c r="V2189" s="58"/>
    </row>
    <row r="2190" spans="21:22">
      <c r="U2190" s="73"/>
      <c r="V2190" s="58"/>
    </row>
    <row r="2191" spans="21:22">
      <c r="U2191" s="73"/>
      <c r="V2191" s="58"/>
    </row>
    <row r="2192" spans="21:22">
      <c r="U2192" s="73"/>
      <c r="V2192" s="58"/>
    </row>
    <row r="2193" spans="21:22">
      <c r="U2193" s="73"/>
      <c r="V2193" s="58"/>
    </row>
    <row r="2194" spans="21:22">
      <c r="U2194" s="73"/>
      <c r="V2194" s="58"/>
    </row>
    <row r="2195" spans="21:22">
      <c r="U2195" s="73"/>
      <c r="V2195" s="58"/>
    </row>
    <row r="2196" spans="21:22">
      <c r="U2196" s="73"/>
      <c r="V2196" s="58"/>
    </row>
    <row r="2197" spans="21:22">
      <c r="U2197" s="73"/>
      <c r="V2197" s="58"/>
    </row>
    <row r="2198" spans="21:22">
      <c r="U2198" s="73"/>
      <c r="V2198" s="58"/>
    </row>
    <row r="2199" spans="21:22">
      <c r="U2199" s="73"/>
      <c r="V2199" s="58"/>
    </row>
    <row r="2200" spans="21:22">
      <c r="U2200" s="73"/>
      <c r="V2200" s="58"/>
    </row>
    <row r="2201" spans="21:22">
      <c r="U2201" s="73"/>
      <c r="V2201" s="58"/>
    </row>
    <row r="2202" spans="21:22">
      <c r="U2202" s="73"/>
      <c r="V2202" s="58"/>
    </row>
    <row r="2203" spans="21:22">
      <c r="U2203" s="73"/>
      <c r="V2203" s="58"/>
    </row>
    <row r="2204" spans="21:22">
      <c r="U2204" s="73"/>
      <c r="V2204" s="58"/>
    </row>
    <row r="2205" spans="21:22">
      <c r="U2205" s="73"/>
      <c r="V2205" s="58"/>
    </row>
    <row r="2206" spans="21:22">
      <c r="U2206" s="73"/>
      <c r="V2206" s="58"/>
    </row>
    <row r="2207" spans="21:22">
      <c r="U2207" s="73"/>
      <c r="V2207" s="58"/>
    </row>
    <row r="2208" spans="21:22">
      <c r="U2208" s="73"/>
      <c r="V2208" s="58"/>
    </row>
    <row r="2209" spans="21:22">
      <c r="U2209" s="73"/>
      <c r="V2209" s="58"/>
    </row>
    <row r="2210" spans="21:22">
      <c r="U2210" s="73"/>
      <c r="V2210" s="58"/>
    </row>
    <row r="2211" spans="21:22">
      <c r="U2211" s="73"/>
      <c r="V2211" s="58"/>
    </row>
    <row r="2212" spans="21:22">
      <c r="U2212" s="73"/>
      <c r="V2212" s="58"/>
    </row>
    <row r="2213" spans="21:22">
      <c r="U2213" s="73"/>
      <c r="V2213" s="58"/>
    </row>
    <row r="2214" spans="21:22">
      <c r="U2214" s="73"/>
      <c r="V2214" s="58"/>
    </row>
    <row r="2215" spans="21:22">
      <c r="U2215" s="73"/>
      <c r="V2215" s="58"/>
    </row>
    <row r="2216" spans="21:22">
      <c r="U2216" s="73"/>
      <c r="V2216" s="58"/>
    </row>
    <row r="2217" spans="21:22">
      <c r="U2217" s="73"/>
      <c r="V2217" s="58"/>
    </row>
    <row r="2218" spans="21:22">
      <c r="U2218" s="73"/>
      <c r="V2218" s="58"/>
    </row>
    <row r="2219" spans="21:22">
      <c r="U2219" s="73"/>
      <c r="V2219" s="58"/>
    </row>
    <row r="2220" spans="21:22">
      <c r="U2220" s="73"/>
      <c r="V2220" s="58"/>
    </row>
    <row r="2221" spans="21:22">
      <c r="U2221" s="73"/>
      <c r="V2221" s="58"/>
    </row>
    <row r="2222" spans="21:22">
      <c r="U2222" s="73"/>
      <c r="V2222" s="58"/>
    </row>
    <row r="2223" spans="21:22">
      <c r="U2223" s="73"/>
      <c r="V2223" s="58"/>
    </row>
    <row r="2224" spans="21:22">
      <c r="U2224" s="73"/>
      <c r="V2224" s="58"/>
    </row>
    <row r="2225" spans="21:22">
      <c r="U2225" s="73"/>
      <c r="V2225" s="58"/>
    </row>
    <row r="2226" spans="21:22">
      <c r="U2226" s="73"/>
      <c r="V2226" s="58"/>
    </row>
    <row r="2227" spans="21:22">
      <c r="U2227" s="73"/>
      <c r="V2227" s="58"/>
    </row>
    <row r="2228" spans="21:22">
      <c r="U2228" s="73"/>
      <c r="V2228" s="58"/>
    </row>
    <row r="2229" spans="21:22">
      <c r="U2229" s="73"/>
      <c r="V2229" s="58"/>
    </row>
    <row r="2230" spans="21:22">
      <c r="U2230" s="73"/>
      <c r="V2230" s="58"/>
    </row>
    <row r="2231" spans="21:22">
      <c r="U2231" s="73"/>
      <c r="V2231" s="58"/>
    </row>
    <row r="2232" spans="21:22">
      <c r="U2232" s="73"/>
      <c r="V2232" s="58"/>
    </row>
    <row r="2233" spans="21:22">
      <c r="U2233" s="73"/>
      <c r="V2233" s="58"/>
    </row>
    <row r="2234" spans="21:22">
      <c r="U2234" s="73"/>
      <c r="V2234" s="58"/>
    </row>
    <row r="2235" spans="21:22">
      <c r="U2235" s="73"/>
      <c r="V2235" s="58"/>
    </row>
    <row r="2236" spans="21:22">
      <c r="U2236" s="73"/>
      <c r="V2236" s="58"/>
    </row>
    <row r="2237" spans="21:22">
      <c r="U2237" s="73"/>
      <c r="V2237" s="58"/>
    </row>
    <row r="2238" spans="21:22">
      <c r="U2238" s="73"/>
      <c r="V2238" s="58"/>
    </row>
    <row r="2239" spans="21:22">
      <c r="U2239" s="73"/>
      <c r="V2239" s="58"/>
    </row>
    <row r="2240" spans="21:22">
      <c r="U2240" s="73"/>
      <c r="V2240" s="58"/>
    </row>
    <row r="2241" spans="21:22">
      <c r="U2241" s="73"/>
      <c r="V2241" s="58"/>
    </row>
    <row r="2242" spans="21:22">
      <c r="U2242" s="73"/>
      <c r="V2242" s="58"/>
    </row>
    <row r="2243" spans="21:22">
      <c r="U2243" s="73"/>
      <c r="V2243" s="58"/>
    </row>
    <row r="2244" spans="21:22">
      <c r="U2244" s="73"/>
      <c r="V2244" s="58"/>
    </row>
    <row r="2245" spans="21:22">
      <c r="U2245" s="73"/>
      <c r="V2245" s="58"/>
    </row>
    <row r="2246" spans="21:22">
      <c r="U2246" s="73"/>
      <c r="V2246" s="58"/>
    </row>
    <row r="2247" spans="21:22">
      <c r="U2247" s="73"/>
      <c r="V2247" s="58"/>
    </row>
    <row r="2248" spans="21:22">
      <c r="U2248" s="73"/>
      <c r="V2248" s="58"/>
    </row>
    <row r="2249" spans="21:22">
      <c r="U2249" s="73"/>
      <c r="V2249" s="58"/>
    </row>
    <row r="2250" spans="21:22">
      <c r="U2250" s="73"/>
      <c r="V2250" s="58"/>
    </row>
    <row r="2251" spans="21:22">
      <c r="U2251" s="73"/>
      <c r="V2251" s="58"/>
    </row>
    <row r="2252" spans="21:22">
      <c r="U2252" s="73"/>
      <c r="V2252" s="58"/>
    </row>
    <row r="2253" spans="21:22">
      <c r="U2253" s="73"/>
      <c r="V2253" s="58"/>
    </row>
    <row r="2254" spans="21:22">
      <c r="U2254" s="73"/>
      <c r="V2254" s="58"/>
    </row>
    <row r="2255" spans="21:22">
      <c r="U2255" s="73"/>
      <c r="V2255" s="58"/>
    </row>
    <row r="2256" spans="21:22">
      <c r="U2256" s="73"/>
      <c r="V2256" s="58"/>
    </row>
    <row r="2257" spans="21:22">
      <c r="U2257" s="73"/>
      <c r="V2257" s="58"/>
    </row>
    <row r="2258" spans="21:22">
      <c r="U2258" s="73"/>
      <c r="V2258" s="58"/>
    </row>
    <row r="2259" spans="21:22">
      <c r="U2259" s="73"/>
      <c r="V2259" s="58"/>
    </row>
    <row r="2260" spans="21:22">
      <c r="U2260" s="73"/>
      <c r="V2260" s="58"/>
    </row>
    <row r="2261" spans="21:22">
      <c r="U2261" s="73"/>
      <c r="V2261" s="58"/>
    </row>
    <row r="2262" spans="21:22">
      <c r="U2262" s="73"/>
      <c r="V2262" s="58"/>
    </row>
    <row r="2263" spans="21:22">
      <c r="U2263" s="73"/>
      <c r="V2263" s="58"/>
    </row>
    <row r="2264" spans="21:22">
      <c r="U2264" s="73"/>
      <c r="V2264" s="58"/>
    </row>
    <row r="2265" spans="21:22">
      <c r="U2265" s="73"/>
      <c r="V2265" s="58"/>
    </row>
    <row r="2266" spans="21:22">
      <c r="U2266" s="73"/>
      <c r="V2266" s="58"/>
    </row>
    <row r="2267" spans="21:22">
      <c r="U2267" s="73"/>
      <c r="V2267" s="58"/>
    </row>
    <row r="2268" spans="21:22">
      <c r="U2268" s="73"/>
      <c r="V2268" s="58"/>
    </row>
    <row r="2269" spans="21:22">
      <c r="U2269" s="73"/>
      <c r="V2269" s="58"/>
    </row>
    <row r="2270" spans="21:22">
      <c r="U2270" s="73"/>
      <c r="V2270" s="58"/>
    </row>
    <row r="2271" spans="21:22">
      <c r="U2271" s="73"/>
      <c r="V2271" s="58"/>
    </row>
    <row r="2272" spans="21:22">
      <c r="U2272" s="73"/>
      <c r="V2272" s="58"/>
    </row>
    <row r="2273" spans="21:22">
      <c r="U2273" s="73"/>
      <c r="V2273" s="58"/>
    </row>
    <row r="2274" spans="21:22">
      <c r="U2274" s="73"/>
      <c r="V2274" s="58"/>
    </row>
    <row r="2275" spans="21:22">
      <c r="U2275" s="73"/>
      <c r="V2275" s="58"/>
    </row>
    <row r="2276" spans="21:22">
      <c r="U2276" s="73"/>
      <c r="V2276" s="58"/>
    </row>
    <row r="2277" spans="21:22">
      <c r="U2277" s="73"/>
      <c r="V2277" s="58"/>
    </row>
    <row r="2278" spans="21:22">
      <c r="U2278" s="73"/>
      <c r="V2278" s="58"/>
    </row>
    <row r="2279" spans="21:22">
      <c r="U2279" s="73"/>
      <c r="V2279" s="58"/>
    </row>
    <row r="2280" spans="21:22">
      <c r="U2280" s="73"/>
      <c r="V2280" s="58"/>
    </row>
    <row r="2281" spans="21:22">
      <c r="U2281" s="73"/>
      <c r="V2281" s="58"/>
    </row>
    <row r="2282" spans="21:22">
      <c r="U2282" s="73"/>
      <c r="V2282" s="58"/>
    </row>
    <row r="2283" spans="21:22">
      <c r="U2283" s="73"/>
      <c r="V2283" s="58"/>
    </row>
    <row r="2284" spans="21:22">
      <c r="U2284" s="73"/>
      <c r="V2284" s="58"/>
    </row>
    <row r="2285" spans="21:22">
      <c r="U2285" s="73"/>
      <c r="V2285" s="58"/>
    </row>
    <row r="2286" spans="21:22">
      <c r="U2286" s="73"/>
      <c r="V2286" s="58"/>
    </row>
    <row r="2287" spans="21:22">
      <c r="U2287" s="73"/>
      <c r="V2287" s="58"/>
    </row>
    <row r="2288" spans="21:22">
      <c r="U2288" s="73"/>
      <c r="V2288" s="58"/>
    </row>
    <row r="2289" spans="21:22">
      <c r="U2289" s="73"/>
      <c r="V2289" s="58"/>
    </row>
    <row r="2290" spans="21:22">
      <c r="U2290" s="73"/>
      <c r="V2290" s="58"/>
    </row>
    <row r="2291" spans="21:22">
      <c r="U2291" s="73"/>
      <c r="V2291" s="58"/>
    </row>
    <row r="2292" spans="21:22">
      <c r="U2292" s="73"/>
      <c r="V2292" s="58"/>
    </row>
    <row r="2293" spans="21:22">
      <c r="U2293" s="73"/>
      <c r="V2293" s="58"/>
    </row>
    <row r="2294" spans="21:22">
      <c r="U2294" s="73"/>
      <c r="V2294" s="58"/>
    </row>
    <row r="2295" spans="21:22">
      <c r="U2295" s="73"/>
      <c r="V2295" s="58"/>
    </row>
    <row r="2296" spans="21:22">
      <c r="U2296" s="73"/>
      <c r="V2296" s="58"/>
    </row>
    <row r="2297" spans="21:22">
      <c r="U2297" s="73"/>
      <c r="V2297" s="58"/>
    </row>
    <row r="2298" spans="21:22">
      <c r="U2298" s="73"/>
      <c r="V2298" s="58"/>
    </row>
    <row r="2299" spans="21:22">
      <c r="U2299" s="73"/>
      <c r="V2299" s="58"/>
    </row>
    <row r="2300" spans="21:22">
      <c r="U2300" s="73"/>
      <c r="V2300" s="58"/>
    </row>
    <row r="2301" spans="21:22">
      <c r="U2301" s="73"/>
      <c r="V2301" s="58"/>
    </row>
    <row r="2302" spans="21:22">
      <c r="U2302" s="73"/>
      <c r="V2302" s="58"/>
    </row>
    <row r="2303" spans="21:22">
      <c r="U2303" s="73"/>
      <c r="V2303" s="58"/>
    </row>
    <row r="2304" spans="21:22">
      <c r="U2304" s="73"/>
      <c r="V2304" s="58"/>
    </row>
    <row r="2305" spans="21:22">
      <c r="U2305" s="73"/>
      <c r="V2305" s="58"/>
    </row>
    <row r="2306" spans="21:22">
      <c r="U2306" s="73"/>
      <c r="V2306" s="58"/>
    </row>
    <row r="2307" spans="21:22">
      <c r="U2307" s="73"/>
      <c r="V2307" s="58"/>
    </row>
    <row r="2308" spans="21:22">
      <c r="U2308" s="73"/>
      <c r="V2308" s="58"/>
    </row>
    <row r="2309" spans="21:22">
      <c r="U2309" s="73"/>
      <c r="V2309" s="58"/>
    </row>
    <row r="2310" spans="21:22">
      <c r="U2310" s="73"/>
      <c r="V2310" s="58"/>
    </row>
    <row r="2311" spans="21:22">
      <c r="U2311" s="73"/>
      <c r="V2311" s="58"/>
    </row>
    <row r="2312" spans="21:22">
      <c r="U2312" s="73"/>
      <c r="V2312" s="58"/>
    </row>
    <row r="2313" spans="21:22">
      <c r="U2313" s="73"/>
      <c r="V2313" s="58"/>
    </row>
    <row r="2314" spans="21:22">
      <c r="U2314" s="73"/>
      <c r="V2314" s="58"/>
    </row>
    <row r="2315" spans="21:22">
      <c r="U2315" s="73"/>
      <c r="V2315" s="58"/>
    </row>
    <row r="2316" spans="21:22">
      <c r="U2316" s="73"/>
      <c r="V2316" s="58"/>
    </row>
    <row r="2317" spans="21:22">
      <c r="U2317" s="73"/>
      <c r="V2317" s="58"/>
    </row>
    <row r="2318" spans="21:22">
      <c r="U2318" s="73"/>
      <c r="V2318" s="58"/>
    </row>
    <row r="2319" spans="21:22">
      <c r="U2319" s="73"/>
      <c r="V2319" s="58"/>
    </row>
    <row r="2320" spans="21:22">
      <c r="U2320" s="73"/>
      <c r="V2320" s="58"/>
    </row>
    <row r="2321" spans="21:22">
      <c r="U2321" s="73"/>
      <c r="V2321" s="58"/>
    </row>
    <row r="2322" spans="21:22">
      <c r="U2322" s="73"/>
      <c r="V2322" s="58"/>
    </row>
    <row r="2323" spans="21:22">
      <c r="U2323" s="73"/>
      <c r="V2323" s="58"/>
    </row>
    <row r="2324" spans="21:22">
      <c r="U2324" s="73"/>
      <c r="V2324" s="58"/>
    </row>
    <row r="2325" spans="21:22">
      <c r="U2325" s="73"/>
      <c r="V2325" s="58"/>
    </row>
    <row r="2326" spans="21:22">
      <c r="U2326" s="73"/>
      <c r="V2326" s="58"/>
    </row>
    <row r="2327" spans="21:22">
      <c r="U2327" s="73"/>
      <c r="V2327" s="58"/>
    </row>
    <row r="2328" spans="21:22">
      <c r="U2328" s="73"/>
      <c r="V2328" s="58"/>
    </row>
    <row r="2329" spans="21:22">
      <c r="U2329" s="73"/>
      <c r="V2329" s="58"/>
    </row>
    <row r="2330" spans="21:22">
      <c r="U2330" s="73"/>
      <c r="V2330" s="58"/>
    </row>
    <row r="2331" spans="21:22">
      <c r="U2331" s="73"/>
      <c r="V2331" s="58"/>
    </row>
    <row r="2332" spans="21:22">
      <c r="U2332" s="73"/>
      <c r="V2332" s="58"/>
    </row>
    <row r="2333" spans="21:22">
      <c r="U2333" s="73"/>
      <c r="V2333" s="58"/>
    </row>
    <row r="2334" spans="21:22">
      <c r="U2334" s="73"/>
      <c r="V2334" s="58"/>
    </row>
    <row r="2335" spans="21:22">
      <c r="U2335" s="73"/>
      <c r="V2335" s="58"/>
    </row>
    <row r="2336" spans="21:22">
      <c r="U2336" s="73"/>
      <c r="V2336" s="58"/>
    </row>
    <row r="2337" spans="21:22">
      <c r="U2337" s="73"/>
      <c r="V2337" s="58"/>
    </row>
    <row r="2338" spans="21:22">
      <c r="U2338" s="73"/>
      <c r="V2338" s="58"/>
    </row>
    <row r="2339" spans="21:22">
      <c r="U2339" s="73"/>
      <c r="V2339" s="58"/>
    </row>
    <row r="2340" spans="21:22">
      <c r="U2340" s="73"/>
      <c r="V2340" s="58"/>
    </row>
    <row r="2341" spans="21:22">
      <c r="U2341" s="73"/>
      <c r="V2341" s="58"/>
    </row>
    <row r="2342" spans="21:22">
      <c r="U2342" s="73"/>
      <c r="V2342" s="58"/>
    </row>
    <row r="2343" spans="21:22">
      <c r="U2343" s="73"/>
      <c r="V2343" s="58"/>
    </row>
    <row r="2344" spans="21:22">
      <c r="U2344" s="73"/>
      <c r="V2344" s="58"/>
    </row>
    <row r="2345" spans="21:22">
      <c r="U2345" s="73"/>
      <c r="V2345" s="58"/>
    </row>
    <row r="2346" spans="21:22">
      <c r="U2346" s="73"/>
      <c r="V2346" s="58"/>
    </row>
    <row r="2347" spans="21:22">
      <c r="U2347" s="73"/>
      <c r="V2347" s="58"/>
    </row>
    <row r="2348" spans="21:22">
      <c r="U2348" s="73"/>
      <c r="V2348" s="58"/>
    </row>
    <row r="2349" spans="21:22">
      <c r="U2349" s="73"/>
      <c r="V2349" s="58"/>
    </row>
    <row r="2350" spans="21:22">
      <c r="U2350" s="73"/>
      <c r="V2350" s="58"/>
    </row>
    <row r="2351" spans="21:22">
      <c r="U2351" s="73"/>
      <c r="V2351" s="58"/>
    </row>
    <row r="2352" spans="21:22">
      <c r="U2352" s="73"/>
      <c r="V2352" s="58"/>
    </row>
    <row r="2353" spans="21:22">
      <c r="U2353" s="73"/>
      <c r="V2353" s="58"/>
    </row>
    <row r="2354" spans="21:22">
      <c r="U2354" s="73"/>
      <c r="V2354" s="58"/>
    </row>
    <row r="2355" spans="21:22">
      <c r="U2355" s="73"/>
      <c r="V2355" s="58"/>
    </row>
    <row r="2356" spans="21:22">
      <c r="U2356" s="73"/>
      <c r="V2356" s="58"/>
    </row>
    <row r="2357" spans="21:22">
      <c r="U2357" s="73"/>
      <c r="V2357" s="58"/>
    </row>
    <row r="2358" spans="21:22">
      <c r="U2358" s="73"/>
      <c r="V2358" s="58"/>
    </row>
    <row r="2359" spans="21:22">
      <c r="U2359" s="73"/>
      <c r="V2359" s="58"/>
    </row>
    <row r="2360" spans="21:22">
      <c r="U2360" s="73"/>
      <c r="V2360" s="58"/>
    </row>
    <row r="2361" spans="21:22">
      <c r="U2361" s="73"/>
      <c r="V2361" s="58"/>
    </row>
    <row r="2362" spans="21:22">
      <c r="U2362" s="73"/>
      <c r="V2362" s="58"/>
    </row>
    <row r="2363" spans="21:22">
      <c r="U2363" s="73"/>
      <c r="V2363" s="58"/>
    </row>
    <row r="2364" spans="21:22">
      <c r="U2364" s="73"/>
      <c r="V2364" s="58"/>
    </row>
    <row r="2365" spans="21:22">
      <c r="U2365" s="73"/>
      <c r="V2365" s="58"/>
    </row>
    <row r="2366" spans="21:22">
      <c r="U2366" s="73"/>
      <c r="V2366" s="58"/>
    </row>
    <row r="2367" spans="21:22">
      <c r="U2367" s="73"/>
      <c r="V2367" s="58"/>
    </row>
    <row r="2368" spans="21:22">
      <c r="U2368" s="73"/>
      <c r="V2368" s="58"/>
    </row>
    <row r="2369" spans="21:22">
      <c r="U2369" s="73"/>
      <c r="V2369" s="58"/>
    </row>
    <row r="2370" spans="21:22">
      <c r="U2370" s="73"/>
      <c r="V2370" s="58"/>
    </row>
    <row r="2371" spans="21:22">
      <c r="U2371" s="73"/>
      <c r="V2371" s="58"/>
    </row>
    <row r="2372" spans="21:22">
      <c r="U2372" s="73"/>
      <c r="V2372" s="58"/>
    </row>
    <row r="2373" spans="21:22">
      <c r="U2373" s="73"/>
      <c r="V2373" s="58"/>
    </row>
    <row r="2374" spans="21:22">
      <c r="U2374" s="73"/>
      <c r="V2374" s="58"/>
    </row>
    <row r="2375" spans="21:22">
      <c r="U2375" s="73"/>
      <c r="V2375" s="58"/>
    </row>
    <row r="2376" spans="21:22">
      <c r="U2376" s="73"/>
      <c r="V2376" s="58"/>
    </row>
    <row r="2377" spans="21:22">
      <c r="U2377" s="73"/>
      <c r="V2377" s="58"/>
    </row>
    <row r="2378" spans="21:22">
      <c r="U2378" s="73"/>
      <c r="V2378" s="58"/>
    </row>
    <row r="2379" spans="21:22">
      <c r="U2379" s="73"/>
      <c r="V2379" s="58"/>
    </row>
    <row r="2380" spans="21:22">
      <c r="U2380" s="73"/>
      <c r="V2380" s="58"/>
    </row>
    <row r="2381" spans="21:22">
      <c r="U2381" s="73"/>
      <c r="V2381" s="58"/>
    </row>
    <row r="2382" spans="21:22">
      <c r="U2382" s="73"/>
      <c r="V2382" s="58"/>
    </row>
    <row r="2383" spans="21:22">
      <c r="U2383" s="73"/>
      <c r="V2383" s="58"/>
    </row>
    <row r="2384" spans="21:22">
      <c r="U2384" s="73"/>
      <c r="V2384" s="58"/>
    </row>
    <row r="2385" spans="21:22">
      <c r="U2385" s="73"/>
      <c r="V2385" s="58"/>
    </row>
    <row r="2386" spans="21:22">
      <c r="U2386" s="73"/>
      <c r="V2386" s="58"/>
    </row>
    <row r="2387" spans="21:22">
      <c r="U2387" s="73"/>
      <c r="V2387" s="58"/>
    </row>
    <row r="2388" spans="21:22">
      <c r="U2388" s="73"/>
      <c r="V2388" s="58"/>
    </row>
    <row r="2389" spans="21:22">
      <c r="U2389" s="73"/>
      <c r="V2389" s="58"/>
    </row>
    <row r="2390" spans="21:22">
      <c r="U2390" s="73"/>
      <c r="V2390" s="58"/>
    </row>
    <row r="2391" spans="21:22">
      <c r="U2391" s="73"/>
      <c r="V2391" s="58"/>
    </row>
    <row r="2392" spans="21:22">
      <c r="U2392" s="73"/>
      <c r="V2392" s="58"/>
    </row>
    <row r="2393" spans="21:22">
      <c r="U2393" s="73"/>
      <c r="V2393" s="58"/>
    </row>
    <row r="2394" spans="21:22">
      <c r="U2394" s="73"/>
      <c r="V2394" s="58"/>
    </row>
    <row r="2395" spans="21:22">
      <c r="U2395" s="73"/>
      <c r="V2395" s="58"/>
    </row>
    <row r="2396" spans="21:22">
      <c r="U2396" s="73"/>
      <c r="V2396" s="58"/>
    </row>
    <row r="2397" spans="21:22">
      <c r="U2397" s="73"/>
      <c r="V2397" s="58"/>
    </row>
    <row r="2398" spans="21:22">
      <c r="U2398" s="73"/>
      <c r="V2398" s="58"/>
    </row>
    <row r="2399" spans="21:22">
      <c r="U2399" s="73"/>
      <c r="V2399" s="58"/>
    </row>
    <row r="2400" spans="21:22">
      <c r="U2400" s="73"/>
      <c r="V2400" s="58"/>
    </row>
    <row r="2401" spans="21:22">
      <c r="U2401" s="73"/>
      <c r="V2401" s="58"/>
    </row>
    <row r="2402" spans="21:22">
      <c r="U2402" s="73"/>
      <c r="V2402" s="58"/>
    </row>
    <row r="2403" spans="21:22">
      <c r="U2403" s="73"/>
      <c r="V2403" s="58"/>
    </row>
    <row r="2404" spans="21:22">
      <c r="U2404" s="73"/>
      <c r="V2404" s="58"/>
    </row>
    <row r="2405" spans="21:22">
      <c r="U2405" s="73"/>
      <c r="V2405" s="58"/>
    </row>
    <row r="2406" spans="21:22">
      <c r="U2406" s="73"/>
      <c r="V2406" s="58"/>
    </row>
    <row r="2407" spans="21:22">
      <c r="U2407" s="73"/>
      <c r="V2407" s="58"/>
    </row>
    <row r="2408" spans="21:22">
      <c r="U2408" s="73"/>
      <c r="V2408" s="58"/>
    </row>
    <row r="2409" spans="21:22">
      <c r="U2409" s="73"/>
      <c r="V2409" s="58"/>
    </row>
    <row r="2410" spans="21:22">
      <c r="U2410" s="73"/>
      <c r="V2410" s="58"/>
    </row>
    <row r="2411" spans="21:22">
      <c r="U2411" s="73"/>
      <c r="V2411" s="58"/>
    </row>
    <row r="2412" spans="21:22">
      <c r="U2412" s="73"/>
      <c r="V2412" s="58"/>
    </row>
    <row r="2413" spans="21:22">
      <c r="U2413" s="73"/>
      <c r="V2413" s="58"/>
    </row>
    <row r="2414" spans="21:22">
      <c r="U2414" s="73"/>
      <c r="V2414" s="58"/>
    </row>
    <row r="2415" spans="21:22">
      <c r="U2415" s="73"/>
      <c r="V2415" s="58"/>
    </row>
    <row r="2416" spans="21:22">
      <c r="U2416" s="73"/>
      <c r="V2416" s="58"/>
    </row>
    <row r="2417" spans="21:22">
      <c r="U2417" s="73"/>
      <c r="V2417" s="58"/>
    </row>
    <row r="2418" spans="21:22">
      <c r="U2418" s="73"/>
      <c r="V2418" s="58"/>
    </row>
    <row r="2419" spans="21:22">
      <c r="U2419" s="73"/>
      <c r="V2419" s="58"/>
    </row>
    <row r="2420" spans="21:22">
      <c r="U2420" s="73"/>
      <c r="V2420" s="58"/>
    </row>
    <row r="2421" spans="21:22">
      <c r="U2421" s="73"/>
      <c r="V2421" s="58"/>
    </row>
    <row r="2422" spans="21:22">
      <c r="U2422" s="73"/>
      <c r="V2422" s="58"/>
    </row>
    <row r="2423" spans="21:22">
      <c r="U2423" s="73"/>
      <c r="V2423" s="58"/>
    </row>
    <row r="2424" spans="21:22">
      <c r="U2424" s="73"/>
      <c r="V2424" s="58"/>
    </row>
    <row r="2425" spans="21:22">
      <c r="U2425" s="73"/>
      <c r="V2425" s="58"/>
    </row>
    <row r="2426" spans="21:22">
      <c r="U2426" s="73"/>
      <c r="V2426" s="58"/>
    </row>
    <row r="2427" spans="21:22">
      <c r="U2427" s="73"/>
      <c r="V2427" s="58"/>
    </row>
    <row r="2428" spans="21:22">
      <c r="U2428" s="73"/>
      <c r="V2428" s="58"/>
    </row>
    <row r="2429" spans="21:22">
      <c r="U2429" s="73"/>
      <c r="V2429" s="58"/>
    </row>
    <row r="2430" spans="21:22">
      <c r="U2430" s="73"/>
      <c r="V2430" s="58"/>
    </row>
    <row r="2431" spans="21:22">
      <c r="U2431" s="73"/>
      <c r="V2431" s="58"/>
    </row>
    <row r="2432" spans="21:22">
      <c r="U2432" s="73"/>
      <c r="V2432" s="58"/>
    </row>
    <row r="2433" spans="21:22">
      <c r="U2433" s="73"/>
      <c r="V2433" s="58"/>
    </row>
    <row r="2434" spans="21:22">
      <c r="U2434" s="73"/>
      <c r="V2434" s="58"/>
    </row>
    <row r="2435" spans="21:22">
      <c r="U2435" s="73"/>
      <c r="V2435" s="58"/>
    </row>
    <row r="2436" spans="21:22">
      <c r="U2436" s="73"/>
      <c r="V2436" s="58"/>
    </row>
    <row r="2437" spans="21:22">
      <c r="U2437" s="73"/>
      <c r="V2437" s="58"/>
    </row>
    <row r="2438" spans="21:22">
      <c r="U2438" s="73"/>
      <c r="V2438" s="58"/>
    </row>
    <row r="2439" spans="21:22">
      <c r="U2439" s="73"/>
      <c r="V2439" s="58"/>
    </row>
    <row r="2440" spans="21:22">
      <c r="U2440" s="73"/>
      <c r="V2440" s="58"/>
    </row>
    <row r="2441" spans="21:22">
      <c r="U2441" s="73"/>
      <c r="V2441" s="58"/>
    </row>
    <row r="2442" spans="21:22">
      <c r="U2442" s="73"/>
      <c r="V2442" s="58"/>
    </row>
    <row r="2443" spans="21:22">
      <c r="U2443" s="73"/>
      <c r="V2443" s="58"/>
    </row>
    <row r="2444" spans="21:22">
      <c r="U2444" s="73"/>
      <c r="V2444" s="58"/>
    </row>
    <row r="2445" spans="21:22">
      <c r="U2445" s="73"/>
      <c r="V2445" s="58"/>
    </row>
    <row r="2446" spans="21:22">
      <c r="U2446" s="73"/>
      <c r="V2446" s="58"/>
    </row>
    <row r="2447" spans="21:22">
      <c r="U2447" s="73"/>
      <c r="V2447" s="58"/>
    </row>
    <row r="2448" spans="21:22">
      <c r="U2448" s="73"/>
      <c r="V2448" s="58"/>
    </row>
    <row r="2449" spans="21:22">
      <c r="U2449" s="73"/>
      <c r="V2449" s="58"/>
    </row>
    <row r="2450" spans="21:22">
      <c r="U2450" s="73"/>
      <c r="V2450" s="58"/>
    </row>
    <row r="2451" spans="21:22">
      <c r="U2451" s="73"/>
      <c r="V2451" s="58"/>
    </row>
    <row r="2452" spans="21:22">
      <c r="U2452" s="73"/>
      <c r="V2452" s="58"/>
    </row>
    <row r="2453" spans="21:22">
      <c r="U2453" s="73"/>
      <c r="V2453" s="58"/>
    </row>
    <row r="2454" spans="21:22">
      <c r="U2454" s="73"/>
      <c r="V2454" s="58"/>
    </row>
    <row r="2455" spans="21:22">
      <c r="U2455" s="73"/>
      <c r="V2455" s="58"/>
    </row>
    <row r="2456" spans="21:22">
      <c r="U2456" s="73"/>
      <c r="V2456" s="58"/>
    </row>
    <row r="2457" spans="21:22">
      <c r="U2457" s="73"/>
      <c r="V2457" s="58"/>
    </row>
    <row r="2458" spans="21:22">
      <c r="U2458" s="73"/>
      <c r="V2458" s="58"/>
    </row>
    <row r="2459" spans="21:22">
      <c r="U2459" s="73"/>
      <c r="V2459" s="58"/>
    </row>
    <row r="2460" spans="21:22">
      <c r="U2460" s="73"/>
      <c r="V2460" s="58"/>
    </row>
    <row r="2461" spans="21:22">
      <c r="U2461" s="73"/>
      <c r="V2461" s="58"/>
    </row>
    <row r="2462" spans="21:22">
      <c r="U2462" s="73"/>
      <c r="V2462" s="58"/>
    </row>
    <row r="2463" spans="21:22">
      <c r="U2463" s="73"/>
      <c r="V2463" s="58"/>
    </row>
    <row r="2464" spans="21:22">
      <c r="U2464" s="73"/>
      <c r="V2464" s="58"/>
    </row>
    <row r="2465" spans="21:22">
      <c r="U2465" s="73"/>
      <c r="V2465" s="58"/>
    </row>
    <row r="2466" spans="21:22">
      <c r="U2466" s="73"/>
      <c r="V2466" s="58"/>
    </row>
    <row r="2467" spans="21:22">
      <c r="U2467" s="73"/>
      <c r="V2467" s="58"/>
    </row>
    <row r="2468" spans="21:22">
      <c r="U2468" s="73"/>
      <c r="V2468" s="58"/>
    </row>
    <row r="2469" spans="21:22">
      <c r="U2469" s="73"/>
      <c r="V2469" s="58"/>
    </row>
    <row r="2470" spans="21:22">
      <c r="U2470" s="73"/>
      <c r="V2470" s="58"/>
    </row>
    <row r="2471" spans="21:22">
      <c r="U2471" s="73"/>
      <c r="V2471" s="58"/>
    </row>
    <row r="2472" spans="21:22">
      <c r="U2472" s="73"/>
      <c r="V2472" s="58"/>
    </row>
    <row r="2473" spans="21:22">
      <c r="U2473" s="73"/>
      <c r="V2473" s="58"/>
    </row>
    <row r="2474" spans="21:22">
      <c r="U2474" s="73"/>
      <c r="V2474" s="58"/>
    </row>
    <row r="2475" spans="21:22">
      <c r="U2475" s="73"/>
      <c r="V2475" s="58"/>
    </row>
    <row r="2476" spans="21:22">
      <c r="U2476" s="73"/>
      <c r="V2476" s="58"/>
    </row>
    <row r="2477" spans="21:22">
      <c r="U2477" s="73"/>
      <c r="V2477" s="58"/>
    </row>
    <row r="2478" spans="21:22">
      <c r="U2478" s="73"/>
      <c r="V2478" s="58"/>
    </row>
    <row r="2479" spans="21:22">
      <c r="U2479" s="73"/>
      <c r="V2479" s="58"/>
    </row>
    <row r="2480" spans="21:22">
      <c r="U2480" s="73"/>
      <c r="V2480" s="58"/>
    </row>
    <row r="2481" spans="21:22">
      <c r="U2481" s="73"/>
      <c r="V2481" s="58"/>
    </row>
    <row r="2482" spans="21:22">
      <c r="U2482" s="73"/>
      <c r="V2482" s="58"/>
    </row>
    <row r="2483" spans="21:22">
      <c r="U2483" s="73"/>
      <c r="V2483" s="58"/>
    </row>
    <row r="2484" spans="21:22">
      <c r="U2484" s="73"/>
      <c r="V2484" s="58"/>
    </row>
    <row r="2485" spans="21:22">
      <c r="U2485" s="73"/>
      <c r="V2485" s="58"/>
    </row>
    <row r="2486" spans="21:22">
      <c r="U2486" s="73"/>
      <c r="V2486" s="58"/>
    </row>
    <row r="2487" spans="21:22">
      <c r="U2487" s="73"/>
      <c r="V2487" s="58"/>
    </row>
    <row r="2488" spans="21:22">
      <c r="U2488" s="73"/>
      <c r="V2488" s="58"/>
    </row>
    <row r="2489" spans="21:22">
      <c r="U2489" s="73"/>
      <c r="V2489" s="58"/>
    </row>
    <row r="2490" spans="21:22">
      <c r="U2490" s="73"/>
      <c r="V2490" s="58"/>
    </row>
    <row r="2491" spans="21:22">
      <c r="U2491" s="73"/>
      <c r="V2491" s="58"/>
    </row>
    <row r="2492" spans="21:22">
      <c r="U2492" s="73"/>
      <c r="V2492" s="58"/>
    </row>
    <row r="2493" spans="21:22">
      <c r="U2493" s="73"/>
      <c r="V2493" s="58"/>
    </row>
    <row r="2494" spans="21:22">
      <c r="U2494" s="73"/>
      <c r="V2494" s="58"/>
    </row>
    <row r="2495" spans="21:22">
      <c r="U2495" s="73"/>
      <c r="V2495" s="58"/>
    </row>
    <row r="2496" spans="21:22">
      <c r="U2496" s="73"/>
      <c r="V2496" s="58"/>
    </row>
    <row r="2497" spans="21:22">
      <c r="U2497" s="73"/>
      <c r="V2497" s="58"/>
    </row>
    <row r="2498" spans="21:22">
      <c r="U2498" s="73"/>
      <c r="V2498" s="58"/>
    </row>
    <row r="2499" spans="21:22">
      <c r="U2499" s="73"/>
      <c r="V2499" s="58"/>
    </row>
    <row r="2500" spans="21:22">
      <c r="U2500" s="73"/>
      <c r="V2500" s="58"/>
    </row>
    <row r="2501" spans="21:22">
      <c r="U2501" s="73"/>
      <c r="V2501" s="58"/>
    </row>
    <row r="2502" spans="21:22">
      <c r="U2502" s="73"/>
      <c r="V2502" s="58"/>
    </row>
    <row r="2503" spans="21:22">
      <c r="U2503" s="73"/>
      <c r="V2503" s="58"/>
    </row>
    <row r="2504" spans="21:22">
      <c r="U2504" s="73"/>
      <c r="V2504" s="58"/>
    </row>
    <row r="2505" spans="21:22">
      <c r="U2505" s="73"/>
      <c r="V2505" s="58"/>
    </row>
    <row r="2506" spans="21:22">
      <c r="U2506" s="73"/>
      <c r="V2506" s="58"/>
    </row>
    <row r="2507" spans="21:22">
      <c r="U2507" s="73"/>
      <c r="V2507" s="58"/>
    </row>
    <row r="2508" spans="21:22">
      <c r="U2508" s="73"/>
      <c r="V2508" s="58"/>
    </row>
    <row r="2509" spans="21:22">
      <c r="U2509" s="73"/>
      <c r="V2509" s="58"/>
    </row>
    <row r="2510" spans="21:22">
      <c r="U2510" s="73"/>
      <c r="V2510" s="58"/>
    </row>
    <row r="2511" spans="21:22">
      <c r="U2511" s="73"/>
      <c r="V2511" s="58"/>
    </row>
    <row r="2512" spans="21:22">
      <c r="U2512" s="73"/>
      <c r="V2512" s="58"/>
    </row>
    <row r="2513" spans="21:22">
      <c r="U2513" s="73"/>
      <c r="V2513" s="58"/>
    </row>
    <row r="2514" spans="21:22">
      <c r="U2514" s="73"/>
      <c r="V2514" s="58"/>
    </row>
    <row r="2515" spans="21:22">
      <c r="U2515" s="73"/>
      <c r="V2515" s="58"/>
    </row>
    <row r="2516" spans="21:22">
      <c r="U2516" s="73"/>
      <c r="V2516" s="58"/>
    </row>
    <row r="2517" spans="21:22">
      <c r="U2517" s="73"/>
      <c r="V2517" s="58"/>
    </row>
    <row r="2518" spans="21:22">
      <c r="U2518" s="73"/>
      <c r="V2518" s="58"/>
    </row>
    <row r="2519" spans="21:22">
      <c r="U2519" s="73"/>
      <c r="V2519" s="58"/>
    </row>
    <row r="2520" spans="21:22">
      <c r="U2520" s="73"/>
      <c r="V2520" s="58"/>
    </row>
    <row r="2521" spans="21:22">
      <c r="U2521" s="73"/>
      <c r="V2521" s="58"/>
    </row>
    <row r="2522" spans="21:22">
      <c r="U2522" s="73"/>
      <c r="V2522" s="58"/>
    </row>
    <row r="2523" spans="21:22">
      <c r="U2523" s="73"/>
      <c r="V2523" s="58"/>
    </row>
    <row r="2524" spans="21:22">
      <c r="U2524" s="73"/>
      <c r="V2524" s="58"/>
    </row>
    <row r="2525" spans="21:22">
      <c r="U2525" s="73"/>
      <c r="V2525" s="58"/>
    </row>
    <row r="2526" spans="21:22">
      <c r="U2526" s="73"/>
      <c r="V2526" s="58"/>
    </row>
    <row r="2527" spans="21:22">
      <c r="U2527" s="73"/>
      <c r="V2527" s="58"/>
    </row>
    <row r="2528" spans="21:22">
      <c r="U2528" s="73"/>
      <c r="V2528" s="58"/>
    </row>
    <row r="2529" spans="21:22">
      <c r="U2529" s="73"/>
      <c r="V2529" s="58"/>
    </row>
    <row r="2530" spans="21:22">
      <c r="U2530" s="73"/>
      <c r="V2530" s="58"/>
    </row>
    <row r="2531" spans="21:22">
      <c r="U2531" s="73"/>
      <c r="V2531" s="58"/>
    </row>
    <row r="2532" spans="21:22">
      <c r="U2532" s="73"/>
      <c r="V2532" s="58"/>
    </row>
    <row r="2533" spans="21:22">
      <c r="U2533" s="73"/>
      <c r="V2533" s="58"/>
    </row>
    <row r="2534" spans="21:22">
      <c r="U2534" s="73"/>
      <c r="V2534" s="58"/>
    </row>
    <row r="2535" spans="21:22">
      <c r="U2535" s="73"/>
      <c r="V2535" s="58"/>
    </row>
    <row r="2536" spans="21:22">
      <c r="U2536" s="73"/>
      <c r="V2536" s="58"/>
    </row>
    <row r="2537" spans="21:22">
      <c r="U2537" s="73"/>
      <c r="V2537" s="58"/>
    </row>
    <row r="2538" spans="21:22">
      <c r="U2538" s="73"/>
      <c r="V2538" s="58"/>
    </row>
    <row r="2539" spans="21:22">
      <c r="U2539" s="73"/>
      <c r="V2539" s="58"/>
    </row>
    <row r="2540" spans="21:22">
      <c r="U2540" s="73"/>
      <c r="V2540" s="58"/>
    </row>
    <row r="2541" spans="21:22">
      <c r="U2541" s="73"/>
      <c r="V2541" s="58"/>
    </row>
    <row r="2542" spans="21:22">
      <c r="U2542" s="73"/>
      <c r="V2542" s="58"/>
    </row>
    <row r="2543" spans="21:22">
      <c r="U2543" s="73"/>
      <c r="V2543" s="58"/>
    </row>
    <row r="2544" spans="21:22">
      <c r="U2544" s="73"/>
      <c r="V2544" s="58"/>
    </row>
    <row r="2545" spans="21:22">
      <c r="U2545" s="73"/>
      <c r="V2545" s="58"/>
    </row>
    <row r="2546" spans="21:22">
      <c r="U2546" s="73"/>
      <c r="V2546" s="58"/>
    </row>
    <row r="2547" spans="21:22">
      <c r="U2547" s="73"/>
      <c r="V2547" s="58"/>
    </row>
    <row r="2548" spans="21:22">
      <c r="U2548" s="73"/>
      <c r="V2548" s="58"/>
    </row>
    <row r="2549" spans="21:22">
      <c r="U2549" s="73"/>
      <c r="V2549" s="58"/>
    </row>
    <row r="2550" spans="21:22">
      <c r="U2550" s="73"/>
      <c r="V2550" s="58"/>
    </row>
    <row r="2551" spans="21:22">
      <c r="U2551" s="73"/>
      <c r="V2551" s="58"/>
    </row>
    <row r="2552" spans="21:22">
      <c r="U2552" s="73"/>
      <c r="V2552" s="58"/>
    </row>
    <row r="2553" spans="21:22">
      <c r="U2553" s="73"/>
      <c r="V2553" s="58"/>
    </row>
    <row r="2554" spans="21:22">
      <c r="U2554" s="73"/>
      <c r="V2554" s="58"/>
    </row>
    <row r="2555" spans="21:22">
      <c r="U2555" s="73"/>
      <c r="V2555" s="58"/>
    </row>
    <row r="2556" spans="21:22">
      <c r="U2556" s="73"/>
      <c r="V2556" s="58"/>
    </row>
    <row r="2557" spans="21:22">
      <c r="U2557" s="73"/>
      <c r="V2557" s="58"/>
    </row>
    <row r="2558" spans="21:22">
      <c r="U2558" s="73"/>
      <c r="V2558" s="58"/>
    </row>
    <row r="2559" spans="21:22">
      <c r="U2559" s="73"/>
      <c r="V2559" s="58"/>
    </row>
    <row r="2560" spans="21:22">
      <c r="U2560" s="73"/>
      <c r="V2560" s="58"/>
    </row>
    <row r="2561" spans="21:22">
      <c r="U2561" s="73"/>
      <c r="V2561" s="58"/>
    </row>
    <row r="2562" spans="21:22">
      <c r="U2562" s="73"/>
      <c r="V2562" s="58"/>
    </row>
    <row r="2563" spans="21:22">
      <c r="U2563" s="73"/>
      <c r="V2563" s="58"/>
    </row>
    <row r="2564" spans="21:22">
      <c r="U2564" s="73"/>
      <c r="V2564" s="58"/>
    </row>
    <row r="2565" spans="21:22">
      <c r="U2565" s="73"/>
      <c r="V2565" s="58"/>
    </row>
    <row r="2566" spans="21:22">
      <c r="U2566" s="73"/>
      <c r="V2566" s="58"/>
    </row>
    <row r="2567" spans="21:22">
      <c r="U2567" s="73"/>
      <c r="V2567" s="58"/>
    </row>
    <row r="2568" spans="21:22">
      <c r="U2568" s="73"/>
      <c r="V2568" s="58"/>
    </row>
    <row r="2569" spans="21:22">
      <c r="U2569" s="73"/>
      <c r="V2569" s="58"/>
    </row>
    <row r="2570" spans="21:22">
      <c r="U2570" s="73"/>
      <c r="V2570" s="58"/>
    </row>
    <row r="2571" spans="21:22">
      <c r="U2571" s="73"/>
      <c r="V2571" s="58"/>
    </row>
    <row r="2572" spans="21:22">
      <c r="U2572" s="73"/>
      <c r="V2572" s="58"/>
    </row>
    <row r="2573" spans="21:22">
      <c r="U2573" s="73"/>
      <c r="V2573" s="58"/>
    </row>
    <row r="2574" spans="21:22">
      <c r="U2574" s="73"/>
      <c r="V2574" s="58"/>
    </row>
    <row r="2575" spans="21:22">
      <c r="U2575" s="73"/>
      <c r="V2575" s="58"/>
    </row>
    <row r="2576" spans="21:22">
      <c r="U2576" s="73"/>
      <c r="V2576" s="58"/>
    </row>
    <row r="2577" spans="21:22">
      <c r="U2577" s="73"/>
      <c r="V2577" s="58"/>
    </row>
    <row r="2578" spans="21:22">
      <c r="U2578" s="73"/>
      <c r="V2578" s="58"/>
    </row>
    <row r="2579" spans="21:22">
      <c r="U2579" s="73"/>
      <c r="V2579" s="58"/>
    </row>
    <row r="2580" spans="21:22">
      <c r="U2580" s="73"/>
      <c r="V2580" s="58"/>
    </row>
    <row r="2581" spans="21:22">
      <c r="U2581" s="73"/>
      <c r="V2581" s="58"/>
    </row>
    <row r="2582" spans="21:22">
      <c r="U2582" s="73"/>
      <c r="V2582" s="58"/>
    </row>
    <row r="2583" spans="21:22">
      <c r="U2583" s="73"/>
      <c r="V2583" s="58"/>
    </row>
    <row r="2584" spans="21:22">
      <c r="U2584" s="73"/>
      <c r="V2584" s="58"/>
    </row>
    <row r="2585" spans="21:22">
      <c r="U2585" s="73"/>
      <c r="V2585" s="58"/>
    </row>
    <row r="2586" spans="21:22">
      <c r="U2586" s="73"/>
      <c r="V2586" s="58"/>
    </row>
    <row r="2587" spans="21:22">
      <c r="U2587" s="73"/>
      <c r="V2587" s="58"/>
    </row>
    <row r="2588" spans="21:22">
      <c r="U2588" s="73"/>
      <c r="V2588" s="58"/>
    </row>
    <row r="2589" spans="21:22">
      <c r="U2589" s="73"/>
      <c r="V2589" s="58"/>
    </row>
    <row r="2590" spans="21:22">
      <c r="U2590" s="73"/>
      <c r="V2590" s="58"/>
    </row>
    <row r="2591" spans="21:22">
      <c r="U2591" s="73"/>
      <c r="V2591" s="58"/>
    </row>
    <row r="2592" spans="21:22">
      <c r="U2592" s="73"/>
      <c r="V2592" s="58"/>
    </row>
    <row r="2593" spans="21:22">
      <c r="U2593" s="73"/>
      <c r="V2593" s="58"/>
    </row>
    <row r="2594" spans="21:22">
      <c r="U2594" s="73"/>
      <c r="V2594" s="58"/>
    </row>
    <row r="2595" spans="21:22">
      <c r="U2595" s="73"/>
      <c r="V2595" s="58"/>
    </row>
    <row r="2596" spans="21:22">
      <c r="U2596" s="73"/>
      <c r="V2596" s="58"/>
    </row>
    <row r="2597" spans="21:22">
      <c r="U2597" s="73"/>
      <c r="V2597" s="58"/>
    </row>
    <row r="2598" spans="21:22">
      <c r="U2598" s="73"/>
      <c r="V2598" s="58"/>
    </row>
    <row r="2599" spans="21:22">
      <c r="U2599" s="73"/>
      <c r="V2599" s="58"/>
    </row>
    <row r="2600" spans="21:22">
      <c r="U2600" s="73"/>
      <c r="V2600" s="58"/>
    </row>
    <row r="2601" spans="21:22">
      <c r="U2601" s="73"/>
      <c r="V2601" s="58"/>
    </row>
    <row r="2602" spans="21:22">
      <c r="U2602" s="73"/>
      <c r="V2602" s="58"/>
    </row>
    <row r="2603" spans="21:22">
      <c r="U2603" s="73"/>
      <c r="V2603" s="58"/>
    </row>
    <row r="2604" spans="21:22">
      <c r="U2604" s="73"/>
      <c r="V2604" s="58"/>
    </row>
    <row r="2605" spans="21:22">
      <c r="U2605" s="73"/>
      <c r="V2605" s="58"/>
    </row>
    <row r="2606" spans="21:22">
      <c r="U2606" s="73"/>
      <c r="V2606" s="58"/>
    </row>
    <row r="2607" spans="21:22">
      <c r="U2607" s="73"/>
      <c r="V2607" s="58"/>
    </row>
    <row r="2608" spans="21:22">
      <c r="U2608" s="73"/>
      <c r="V2608" s="58"/>
    </row>
    <row r="2609" spans="21:22">
      <c r="U2609" s="73"/>
      <c r="V2609" s="58"/>
    </row>
    <row r="2610" spans="21:22">
      <c r="U2610" s="73"/>
      <c r="V2610" s="58"/>
    </row>
    <row r="2611" spans="21:22">
      <c r="U2611" s="73"/>
      <c r="V2611" s="58"/>
    </row>
    <row r="2612" spans="21:22">
      <c r="U2612" s="73"/>
      <c r="V2612" s="58"/>
    </row>
    <row r="2613" spans="21:22">
      <c r="U2613" s="73"/>
      <c r="V2613" s="58"/>
    </row>
    <row r="2614" spans="21:22">
      <c r="U2614" s="73"/>
      <c r="V2614" s="58"/>
    </row>
    <row r="2615" spans="21:22">
      <c r="U2615" s="73"/>
      <c r="V2615" s="58"/>
    </row>
    <row r="2616" spans="21:22">
      <c r="U2616" s="73"/>
      <c r="V2616" s="58"/>
    </row>
    <row r="2617" spans="21:22">
      <c r="U2617" s="73"/>
      <c r="V2617" s="58"/>
    </row>
    <row r="2618" spans="21:22">
      <c r="U2618" s="73"/>
      <c r="V2618" s="58"/>
    </row>
    <row r="2619" spans="21:22">
      <c r="U2619" s="73"/>
      <c r="V2619" s="58"/>
    </row>
    <row r="2620" spans="21:22">
      <c r="U2620" s="73"/>
      <c r="V2620" s="58"/>
    </row>
    <row r="2621" spans="21:22">
      <c r="U2621" s="73"/>
      <c r="V2621" s="58"/>
    </row>
    <row r="2622" spans="21:22">
      <c r="U2622" s="73"/>
      <c r="V2622" s="58"/>
    </row>
    <row r="2623" spans="21:22">
      <c r="U2623" s="73"/>
      <c r="V2623" s="58"/>
    </row>
    <row r="2624" spans="21:22">
      <c r="U2624" s="73"/>
      <c r="V2624" s="58"/>
    </row>
    <row r="2625" spans="21:22">
      <c r="U2625" s="73"/>
      <c r="V2625" s="58"/>
    </row>
    <row r="2626" spans="21:22">
      <c r="U2626" s="73"/>
      <c r="V2626" s="58"/>
    </row>
    <row r="2627" spans="21:22">
      <c r="U2627" s="73"/>
      <c r="V2627" s="58"/>
    </row>
    <row r="2628" spans="21:22">
      <c r="U2628" s="73"/>
      <c r="V2628" s="58"/>
    </row>
    <row r="2629" spans="21:22">
      <c r="U2629" s="73"/>
      <c r="V2629" s="58"/>
    </row>
    <row r="2630" spans="21:22">
      <c r="U2630" s="73"/>
      <c r="V2630" s="58"/>
    </row>
    <row r="2631" spans="21:22">
      <c r="U2631" s="73"/>
      <c r="V2631" s="58"/>
    </row>
    <row r="2632" spans="21:22">
      <c r="U2632" s="73"/>
      <c r="V2632" s="58"/>
    </row>
    <row r="2633" spans="21:22">
      <c r="U2633" s="73"/>
      <c r="V2633" s="58"/>
    </row>
    <row r="2634" spans="21:22">
      <c r="U2634" s="73"/>
      <c r="V2634" s="58"/>
    </row>
    <row r="2635" spans="21:22">
      <c r="U2635" s="73"/>
      <c r="V2635" s="58"/>
    </row>
    <row r="2636" spans="21:22">
      <c r="U2636" s="73"/>
      <c r="V2636" s="58"/>
    </row>
    <row r="2637" spans="21:22">
      <c r="U2637" s="73"/>
      <c r="V2637" s="58"/>
    </row>
    <row r="2638" spans="21:22">
      <c r="U2638" s="73"/>
      <c r="V2638" s="58"/>
    </row>
    <row r="2639" spans="21:22">
      <c r="U2639" s="73"/>
      <c r="V2639" s="58"/>
    </row>
    <row r="2640" spans="21:22">
      <c r="U2640" s="73"/>
      <c r="V2640" s="58"/>
    </row>
    <row r="2641" spans="21:22">
      <c r="U2641" s="73"/>
      <c r="V2641" s="58"/>
    </row>
    <row r="2642" spans="21:22">
      <c r="U2642" s="73"/>
      <c r="V2642" s="58"/>
    </row>
    <row r="2643" spans="21:22">
      <c r="U2643" s="73"/>
      <c r="V2643" s="58"/>
    </row>
    <row r="2644" spans="21:22">
      <c r="U2644" s="73"/>
      <c r="V2644" s="58"/>
    </row>
    <row r="2645" spans="21:22">
      <c r="U2645" s="73"/>
      <c r="V2645" s="58"/>
    </row>
    <row r="2646" spans="21:22">
      <c r="U2646" s="73"/>
      <c r="V2646" s="58"/>
    </row>
    <row r="2647" spans="21:22">
      <c r="U2647" s="73"/>
      <c r="V2647" s="58"/>
    </row>
    <row r="2648" spans="21:22">
      <c r="U2648" s="73"/>
      <c r="V2648" s="58"/>
    </row>
    <row r="2649" spans="21:22">
      <c r="U2649" s="73"/>
      <c r="V2649" s="58"/>
    </row>
    <row r="2650" spans="21:22">
      <c r="U2650" s="73"/>
      <c r="V2650" s="58"/>
    </row>
    <row r="2651" spans="21:22">
      <c r="U2651" s="73"/>
      <c r="V2651" s="58"/>
    </row>
    <row r="2652" spans="21:22">
      <c r="U2652" s="73"/>
      <c r="V2652" s="58"/>
    </row>
    <row r="2653" spans="21:22">
      <c r="U2653" s="73"/>
      <c r="V2653" s="58"/>
    </row>
    <row r="2654" spans="21:22">
      <c r="U2654" s="73"/>
      <c r="V2654" s="58"/>
    </row>
    <row r="2655" spans="21:22">
      <c r="U2655" s="73"/>
      <c r="V2655" s="58"/>
    </row>
    <row r="2656" spans="21:22">
      <c r="U2656" s="73"/>
      <c r="V2656" s="58"/>
    </row>
    <row r="2657" spans="21:22">
      <c r="U2657" s="73"/>
      <c r="V2657" s="58"/>
    </row>
    <row r="2658" spans="21:22">
      <c r="U2658" s="73"/>
      <c r="V2658" s="58"/>
    </row>
    <row r="2659" spans="21:22">
      <c r="U2659" s="73"/>
      <c r="V2659" s="58"/>
    </row>
    <row r="2660" spans="21:22">
      <c r="U2660" s="73"/>
      <c r="V2660" s="58"/>
    </row>
    <row r="2661" spans="21:22">
      <c r="U2661" s="73"/>
      <c r="V2661" s="58"/>
    </row>
    <row r="2662" spans="21:22">
      <c r="U2662" s="73"/>
      <c r="V2662" s="58"/>
    </row>
    <row r="2663" spans="21:22">
      <c r="U2663" s="73"/>
      <c r="V2663" s="58"/>
    </row>
    <row r="2664" spans="21:22">
      <c r="U2664" s="73"/>
      <c r="V2664" s="58"/>
    </row>
    <row r="2665" spans="21:22">
      <c r="U2665" s="73"/>
      <c r="V2665" s="58"/>
    </row>
    <row r="2666" spans="21:22">
      <c r="U2666" s="73"/>
      <c r="V2666" s="58"/>
    </row>
    <row r="2667" spans="21:22">
      <c r="U2667" s="73"/>
      <c r="V2667" s="58"/>
    </row>
    <row r="2668" spans="21:22">
      <c r="U2668" s="73"/>
      <c r="V2668" s="58"/>
    </row>
    <row r="2669" spans="21:22">
      <c r="U2669" s="73"/>
      <c r="V2669" s="58"/>
    </row>
    <row r="2670" spans="21:22">
      <c r="U2670" s="73"/>
      <c r="V2670" s="58"/>
    </row>
    <row r="2671" spans="21:22">
      <c r="U2671" s="73"/>
      <c r="V2671" s="58"/>
    </row>
    <row r="2672" spans="21:22">
      <c r="U2672" s="73"/>
      <c r="V2672" s="58"/>
    </row>
    <row r="2673" spans="21:22">
      <c r="U2673" s="73"/>
      <c r="V2673" s="58"/>
    </row>
    <row r="2674" spans="21:22">
      <c r="U2674" s="73"/>
      <c r="V2674" s="58"/>
    </row>
    <row r="2675" spans="21:22">
      <c r="U2675" s="73"/>
      <c r="V2675" s="58"/>
    </row>
    <row r="2676" spans="21:22">
      <c r="U2676" s="73"/>
      <c r="V2676" s="58"/>
    </row>
    <row r="2677" spans="21:22">
      <c r="U2677" s="73"/>
      <c r="V2677" s="58"/>
    </row>
    <row r="2678" spans="21:22">
      <c r="U2678" s="73"/>
      <c r="V2678" s="58"/>
    </row>
    <row r="2679" spans="21:22">
      <c r="U2679" s="73"/>
      <c r="V2679" s="58"/>
    </row>
    <row r="2680" spans="21:22">
      <c r="U2680" s="73"/>
      <c r="V2680" s="58"/>
    </row>
    <row r="2681" spans="21:22">
      <c r="U2681" s="73"/>
      <c r="V2681" s="58"/>
    </row>
    <row r="2682" spans="21:22">
      <c r="U2682" s="73"/>
      <c r="V2682" s="58"/>
    </row>
    <row r="2683" spans="21:22">
      <c r="U2683" s="73"/>
      <c r="V2683" s="58"/>
    </row>
    <row r="2684" spans="21:22">
      <c r="U2684" s="73"/>
      <c r="V2684" s="58"/>
    </row>
    <row r="2685" spans="21:22">
      <c r="U2685" s="73"/>
      <c r="V2685" s="58"/>
    </row>
    <row r="2686" spans="21:22">
      <c r="U2686" s="73"/>
      <c r="V2686" s="58"/>
    </row>
    <row r="2687" spans="21:22">
      <c r="U2687" s="73"/>
      <c r="V2687" s="58"/>
    </row>
    <row r="2688" spans="21:22">
      <c r="U2688" s="73"/>
      <c r="V2688" s="58"/>
    </row>
    <row r="2689" spans="21:22">
      <c r="U2689" s="73"/>
      <c r="V2689" s="58"/>
    </row>
    <row r="2690" spans="21:22">
      <c r="U2690" s="73"/>
      <c r="V2690" s="58"/>
    </row>
    <row r="2691" spans="21:22">
      <c r="U2691" s="73"/>
      <c r="V2691" s="58"/>
    </row>
    <row r="2692" spans="21:22">
      <c r="U2692" s="73"/>
      <c r="V2692" s="58"/>
    </row>
    <row r="2693" spans="21:22">
      <c r="U2693" s="73"/>
      <c r="V2693" s="58"/>
    </row>
    <row r="2694" spans="21:22">
      <c r="U2694" s="73"/>
      <c r="V2694" s="58"/>
    </row>
    <row r="2695" spans="21:22">
      <c r="U2695" s="73"/>
      <c r="V2695" s="58"/>
    </row>
    <row r="2696" spans="21:22">
      <c r="U2696" s="73"/>
      <c r="V2696" s="58"/>
    </row>
    <row r="2697" spans="21:22">
      <c r="U2697" s="73"/>
      <c r="V2697" s="58"/>
    </row>
    <row r="2698" spans="21:22">
      <c r="U2698" s="73"/>
      <c r="V2698" s="58"/>
    </row>
    <row r="2699" spans="21:22">
      <c r="U2699" s="73"/>
      <c r="V2699" s="58"/>
    </row>
    <row r="2700" spans="21:22">
      <c r="U2700" s="73"/>
      <c r="V2700" s="58"/>
    </row>
    <row r="2701" spans="21:22">
      <c r="U2701" s="73"/>
      <c r="V2701" s="58"/>
    </row>
    <row r="2702" spans="21:22">
      <c r="U2702" s="73"/>
      <c r="V2702" s="58"/>
    </row>
    <row r="2703" spans="21:22">
      <c r="U2703" s="73"/>
      <c r="V2703" s="58"/>
    </row>
    <row r="2704" spans="21:22">
      <c r="U2704" s="73"/>
      <c r="V2704" s="58"/>
    </row>
    <row r="2705" spans="21:22">
      <c r="U2705" s="73"/>
      <c r="V2705" s="58"/>
    </row>
    <row r="2706" spans="21:22">
      <c r="U2706" s="73"/>
      <c r="V2706" s="58"/>
    </row>
    <row r="2707" spans="21:22">
      <c r="U2707" s="73"/>
      <c r="V2707" s="58"/>
    </row>
    <row r="2708" spans="21:22">
      <c r="U2708" s="73"/>
      <c r="V2708" s="58"/>
    </row>
    <row r="2709" spans="21:22">
      <c r="U2709" s="73"/>
      <c r="V2709" s="58"/>
    </row>
    <row r="2710" spans="21:22">
      <c r="U2710" s="73"/>
      <c r="V2710" s="58"/>
    </row>
    <row r="2711" spans="21:22">
      <c r="U2711" s="73"/>
      <c r="V2711" s="58"/>
    </row>
    <row r="2712" spans="21:22">
      <c r="U2712" s="73"/>
      <c r="V2712" s="58"/>
    </row>
    <row r="2713" spans="21:22">
      <c r="U2713" s="73"/>
      <c r="V2713" s="58"/>
    </row>
    <row r="2714" spans="21:22">
      <c r="U2714" s="73"/>
      <c r="V2714" s="58"/>
    </row>
    <row r="2715" spans="21:22">
      <c r="U2715" s="73"/>
      <c r="V2715" s="58"/>
    </row>
    <row r="2716" spans="21:22">
      <c r="U2716" s="73"/>
      <c r="V2716" s="58"/>
    </row>
    <row r="2717" spans="21:22">
      <c r="U2717" s="73"/>
      <c r="V2717" s="58"/>
    </row>
    <row r="2718" spans="21:22">
      <c r="U2718" s="73"/>
      <c r="V2718" s="58"/>
    </row>
    <row r="2719" spans="21:22">
      <c r="U2719" s="73"/>
      <c r="V2719" s="58"/>
    </row>
    <row r="2720" spans="21:22">
      <c r="U2720" s="73"/>
      <c r="V2720" s="58"/>
    </row>
    <row r="2721" spans="21:22">
      <c r="U2721" s="73"/>
      <c r="V2721" s="58"/>
    </row>
    <row r="2722" spans="21:22">
      <c r="U2722" s="73"/>
      <c r="V2722" s="58"/>
    </row>
    <row r="2723" spans="21:22">
      <c r="U2723" s="73"/>
      <c r="V2723" s="58"/>
    </row>
    <row r="2724" spans="21:22">
      <c r="U2724" s="73"/>
      <c r="V2724" s="58"/>
    </row>
    <row r="2725" spans="21:22">
      <c r="U2725" s="73"/>
      <c r="V2725" s="58"/>
    </row>
    <row r="2726" spans="21:22">
      <c r="U2726" s="73"/>
      <c r="V2726" s="58"/>
    </row>
    <row r="2727" spans="21:22">
      <c r="U2727" s="73"/>
      <c r="V2727" s="58"/>
    </row>
    <row r="2728" spans="21:22">
      <c r="U2728" s="73"/>
      <c r="V2728" s="58"/>
    </row>
    <row r="2729" spans="21:22">
      <c r="U2729" s="73"/>
      <c r="V2729" s="58"/>
    </row>
    <row r="2730" spans="21:22">
      <c r="U2730" s="73"/>
      <c r="V2730" s="58"/>
    </row>
    <row r="2731" spans="21:22">
      <c r="U2731" s="73"/>
      <c r="V2731" s="58"/>
    </row>
    <row r="2732" spans="21:22">
      <c r="U2732" s="73"/>
      <c r="V2732" s="58"/>
    </row>
    <row r="2733" spans="21:22">
      <c r="U2733" s="73"/>
      <c r="V2733" s="58"/>
    </row>
    <row r="2734" spans="21:22">
      <c r="U2734" s="73"/>
      <c r="V2734" s="58"/>
    </row>
    <row r="2735" spans="21:22">
      <c r="U2735" s="73"/>
      <c r="V2735" s="58"/>
    </row>
    <row r="2736" spans="21:22">
      <c r="U2736" s="73"/>
      <c r="V2736" s="58"/>
    </row>
    <row r="2737" spans="21:22">
      <c r="U2737" s="73"/>
      <c r="V2737" s="58"/>
    </row>
    <row r="2738" spans="21:22">
      <c r="U2738" s="73"/>
      <c r="V2738" s="58"/>
    </row>
    <row r="2739" spans="21:22">
      <c r="U2739" s="73"/>
      <c r="V2739" s="58"/>
    </row>
    <row r="2740" spans="21:22">
      <c r="U2740" s="73"/>
      <c r="V2740" s="58"/>
    </row>
    <row r="2741" spans="21:22">
      <c r="U2741" s="73"/>
      <c r="V2741" s="58"/>
    </row>
    <row r="2742" spans="21:22">
      <c r="U2742" s="73"/>
      <c r="V2742" s="58"/>
    </row>
    <row r="2743" spans="21:22">
      <c r="U2743" s="73"/>
      <c r="V2743" s="58"/>
    </row>
    <row r="2744" spans="21:22">
      <c r="U2744" s="73"/>
      <c r="V2744" s="58"/>
    </row>
    <row r="2745" spans="21:22">
      <c r="U2745" s="73"/>
      <c r="V2745" s="58"/>
    </row>
    <row r="2746" spans="21:22">
      <c r="U2746" s="73"/>
      <c r="V2746" s="58"/>
    </row>
    <row r="2747" spans="21:22">
      <c r="U2747" s="73"/>
      <c r="V2747" s="58"/>
    </row>
    <row r="2748" spans="21:22">
      <c r="U2748" s="73"/>
      <c r="V2748" s="58"/>
    </row>
    <row r="2749" spans="21:22">
      <c r="U2749" s="73"/>
      <c r="V2749" s="58"/>
    </row>
    <row r="2750" spans="21:22">
      <c r="U2750" s="73"/>
      <c r="V2750" s="58"/>
    </row>
    <row r="2751" spans="21:22">
      <c r="U2751" s="73"/>
      <c r="V2751" s="58"/>
    </row>
    <row r="2752" spans="21:22">
      <c r="U2752" s="73"/>
      <c r="V2752" s="58"/>
    </row>
    <row r="2753" spans="21:22">
      <c r="U2753" s="73"/>
      <c r="V2753" s="58"/>
    </row>
    <row r="2754" spans="21:22">
      <c r="U2754" s="73"/>
      <c r="V2754" s="58"/>
    </row>
    <row r="2755" spans="21:22">
      <c r="U2755" s="73"/>
      <c r="V2755" s="58"/>
    </row>
    <row r="2756" spans="21:22">
      <c r="U2756" s="73"/>
      <c r="V2756" s="58"/>
    </row>
    <row r="2757" spans="21:22">
      <c r="U2757" s="73"/>
      <c r="V2757" s="58"/>
    </row>
    <row r="2758" spans="21:22">
      <c r="U2758" s="73"/>
      <c r="V2758" s="58"/>
    </row>
    <row r="2759" spans="21:22">
      <c r="U2759" s="73"/>
      <c r="V2759" s="58"/>
    </row>
    <row r="2760" spans="21:22">
      <c r="U2760" s="73"/>
      <c r="V2760" s="58"/>
    </row>
    <row r="2761" spans="21:22">
      <c r="U2761" s="73"/>
      <c r="V2761" s="58"/>
    </row>
    <row r="2762" spans="21:22">
      <c r="U2762" s="73"/>
      <c r="V2762" s="58"/>
    </row>
    <row r="2763" spans="21:22">
      <c r="U2763" s="73"/>
      <c r="V2763" s="58"/>
    </row>
    <row r="2764" spans="21:22">
      <c r="U2764" s="73"/>
      <c r="V2764" s="58"/>
    </row>
    <row r="2765" spans="21:22">
      <c r="U2765" s="73"/>
      <c r="V2765" s="58"/>
    </row>
    <row r="2766" spans="21:22">
      <c r="U2766" s="73"/>
      <c r="V2766" s="58"/>
    </row>
    <row r="2767" spans="21:22">
      <c r="U2767" s="73"/>
      <c r="V2767" s="58"/>
    </row>
    <row r="2768" spans="21:22">
      <c r="U2768" s="73"/>
      <c r="V2768" s="58"/>
    </row>
    <row r="2769" spans="21:22">
      <c r="U2769" s="73"/>
      <c r="V2769" s="58"/>
    </row>
    <row r="2770" spans="21:22">
      <c r="U2770" s="73"/>
      <c r="V2770" s="58"/>
    </row>
    <row r="2771" spans="21:22">
      <c r="U2771" s="73"/>
      <c r="V2771" s="58"/>
    </row>
    <row r="2772" spans="21:22">
      <c r="U2772" s="73"/>
      <c r="V2772" s="58"/>
    </row>
    <row r="2773" spans="21:22">
      <c r="U2773" s="73"/>
      <c r="V2773" s="58"/>
    </row>
    <row r="2774" spans="21:22">
      <c r="U2774" s="73"/>
      <c r="V2774" s="58"/>
    </row>
    <row r="2775" spans="21:22">
      <c r="U2775" s="73"/>
      <c r="V2775" s="58"/>
    </row>
    <row r="2776" spans="21:22">
      <c r="U2776" s="73"/>
      <c r="V2776" s="58"/>
    </row>
    <row r="2777" spans="21:22">
      <c r="U2777" s="73"/>
      <c r="V2777" s="58"/>
    </row>
    <row r="2778" spans="21:22">
      <c r="U2778" s="73"/>
      <c r="V2778" s="58"/>
    </row>
    <row r="2779" spans="21:22">
      <c r="U2779" s="73"/>
      <c r="V2779" s="58"/>
    </row>
    <row r="2780" spans="21:22">
      <c r="U2780" s="73"/>
      <c r="V2780" s="58"/>
    </row>
    <row r="2781" spans="21:22">
      <c r="U2781" s="73"/>
      <c r="V2781" s="58"/>
    </row>
    <row r="2782" spans="21:22">
      <c r="U2782" s="73"/>
      <c r="V2782" s="58"/>
    </row>
    <row r="2783" spans="21:22">
      <c r="U2783" s="73"/>
      <c r="V2783" s="58"/>
    </row>
    <row r="2784" spans="21:22">
      <c r="U2784" s="73"/>
      <c r="V2784" s="58"/>
    </row>
    <row r="2785" spans="21:22">
      <c r="U2785" s="73"/>
      <c r="V2785" s="58"/>
    </row>
    <row r="2786" spans="21:22">
      <c r="U2786" s="73"/>
      <c r="V2786" s="58"/>
    </row>
    <row r="2787" spans="21:22">
      <c r="U2787" s="73"/>
      <c r="V2787" s="58"/>
    </row>
    <row r="2788" spans="21:22">
      <c r="U2788" s="73"/>
      <c r="V2788" s="58"/>
    </row>
    <row r="2789" spans="21:22">
      <c r="U2789" s="73"/>
      <c r="V2789" s="58"/>
    </row>
    <row r="2790" spans="21:22">
      <c r="U2790" s="73"/>
      <c r="V2790" s="58"/>
    </row>
    <row r="2791" spans="21:22">
      <c r="U2791" s="73"/>
      <c r="V2791" s="58"/>
    </row>
    <row r="2792" spans="21:22">
      <c r="U2792" s="73"/>
      <c r="V2792" s="58"/>
    </row>
    <row r="2793" spans="21:22">
      <c r="U2793" s="73"/>
      <c r="V2793" s="58"/>
    </row>
    <row r="2794" spans="21:22">
      <c r="U2794" s="73"/>
      <c r="V2794" s="58"/>
    </row>
    <row r="2795" spans="21:22">
      <c r="U2795" s="73"/>
      <c r="V2795" s="58"/>
    </row>
    <row r="2796" spans="21:22">
      <c r="U2796" s="73"/>
      <c r="V2796" s="58"/>
    </row>
    <row r="2797" spans="21:22">
      <c r="U2797" s="73"/>
      <c r="V2797" s="58"/>
    </row>
    <row r="2798" spans="21:22">
      <c r="U2798" s="73"/>
      <c r="V2798" s="58"/>
    </row>
    <row r="2799" spans="21:22">
      <c r="U2799" s="73"/>
      <c r="V2799" s="58"/>
    </row>
    <row r="2800" spans="21:22">
      <c r="U2800" s="73"/>
      <c r="V2800" s="58"/>
    </row>
    <row r="2801" spans="21:22">
      <c r="U2801" s="73"/>
      <c r="V2801" s="58"/>
    </row>
    <row r="2802" spans="21:22">
      <c r="U2802" s="73"/>
      <c r="V2802" s="58"/>
    </row>
    <row r="2803" spans="21:22">
      <c r="U2803" s="73"/>
      <c r="V2803" s="58"/>
    </row>
    <row r="2804" spans="21:22">
      <c r="U2804" s="73"/>
      <c r="V2804" s="58"/>
    </row>
    <row r="2805" spans="21:22">
      <c r="U2805" s="73"/>
      <c r="V2805" s="58"/>
    </row>
    <row r="2806" spans="21:22">
      <c r="U2806" s="73"/>
      <c r="V2806" s="58"/>
    </row>
    <row r="2807" spans="21:22">
      <c r="U2807" s="73"/>
      <c r="V2807" s="58"/>
    </row>
    <row r="2808" spans="21:22">
      <c r="U2808" s="73"/>
      <c r="V2808" s="58"/>
    </row>
    <row r="2809" spans="21:22">
      <c r="U2809" s="73"/>
      <c r="V2809" s="58"/>
    </row>
    <row r="2810" spans="21:22">
      <c r="U2810" s="73"/>
      <c r="V2810" s="58"/>
    </row>
    <row r="2811" spans="21:22">
      <c r="U2811" s="73"/>
      <c r="V2811" s="58"/>
    </row>
    <row r="2812" spans="21:22">
      <c r="U2812" s="73"/>
      <c r="V2812" s="58"/>
    </row>
    <row r="2813" spans="21:22">
      <c r="U2813" s="73"/>
      <c r="V2813" s="58"/>
    </row>
    <row r="2814" spans="21:22">
      <c r="U2814" s="73"/>
      <c r="V2814" s="58"/>
    </row>
    <row r="2815" spans="21:22">
      <c r="U2815" s="73"/>
      <c r="V2815" s="58"/>
    </row>
    <row r="2816" spans="21:22">
      <c r="U2816" s="73"/>
      <c r="V2816" s="58"/>
    </row>
    <row r="2817" spans="21:22">
      <c r="U2817" s="73"/>
      <c r="V2817" s="58"/>
    </row>
    <row r="2818" spans="21:22">
      <c r="U2818" s="73"/>
      <c r="V2818" s="58"/>
    </row>
    <row r="2819" spans="21:22">
      <c r="U2819" s="73"/>
      <c r="V2819" s="58"/>
    </row>
    <row r="2820" spans="21:22">
      <c r="U2820" s="73"/>
      <c r="V2820" s="58"/>
    </row>
    <row r="2821" spans="21:22">
      <c r="U2821" s="73"/>
      <c r="V2821" s="58"/>
    </row>
    <row r="2822" spans="21:22">
      <c r="U2822" s="73"/>
      <c r="V2822" s="58"/>
    </row>
    <row r="2823" spans="21:22">
      <c r="U2823" s="73"/>
      <c r="V2823" s="58"/>
    </row>
    <row r="2824" spans="21:22">
      <c r="U2824" s="73"/>
      <c r="V2824" s="58"/>
    </row>
    <row r="2825" spans="21:22">
      <c r="U2825" s="73"/>
      <c r="V2825" s="58"/>
    </row>
    <row r="2826" spans="21:22">
      <c r="U2826" s="73"/>
      <c r="V2826" s="58"/>
    </row>
    <row r="2827" spans="21:22">
      <c r="U2827" s="73"/>
      <c r="V2827" s="58"/>
    </row>
    <row r="2828" spans="21:22">
      <c r="U2828" s="73"/>
      <c r="V2828" s="58"/>
    </row>
    <row r="2829" spans="21:22">
      <c r="U2829" s="73"/>
      <c r="V2829" s="58"/>
    </row>
    <row r="2830" spans="21:22">
      <c r="U2830" s="73"/>
      <c r="V2830" s="58"/>
    </row>
    <row r="2831" spans="21:22">
      <c r="U2831" s="73"/>
      <c r="V2831" s="58"/>
    </row>
    <row r="2832" spans="21:22">
      <c r="U2832" s="73"/>
      <c r="V2832" s="58"/>
    </row>
    <row r="2833" spans="21:22">
      <c r="U2833" s="73"/>
      <c r="V2833" s="58"/>
    </row>
    <row r="2834" spans="21:22">
      <c r="U2834" s="73"/>
      <c r="V2834" s="58"/>
    </row>
    <row r="2835" spans="21:22">
      <c r="U2835" s="73"/>
      <c r="V2835" s="58"/>
    </row>
    <row r="2836" spans="21:22">
      <c r="U2836" s="73"/>
      <c r="V2836" s="58"/>
    </row>
    <row r="2837" spans="21:22">
      <c r="U2837" s="73"/>
      <c r="V2837" s="58"/>
    </row>
    <row r="2838" spans="21:22">
      <c r="U2838" s="73"/>
      <c r="V2838" s="58"/>
    </row>
    <row r="2839" spans="21:22">
      <c r="U2839" s="73"/>
      <c r="V2839" s="58"/>
    </row>
    <row r="2840" spans="21:22">
      <c r="U2840" s="73"/>
      <c r="V2840" s="58"/>
    </row>
    <row r="2841" spans="21:22">
      <c r="U2841" s="73"/>
      <c r="V2841" s="58"/>
    </row>
    <row r="2842" spans="21:22">
      <c r="U2842" s="73"/>
      <c r="V2842" s="58"/>
    </row>
    <row r="2843" spans="21:22">
      <c r="U2843" s="73"/>
      <c r="V2843" s="58"/>
    </row>
    <row r="2844" spans="21:22">
      <c r="U2844" s="73"/>
      <c r="V2844" s="58"/>
    </row>
    <row r="2845" spans="21:22">
      <c r="U2845" s="73"/>
      <c r="V2845" s="58"/>
    </row>
    <row r="2846" spans="21:22">
      <c r="U2846" s="73"/>
      <c r="V2846" s="58"/>
    </row>
    <row r="2847" spans="21:22">
      <c r="U2847" s="73"/>
      <c r="V2847" s="58"/>
    </row>
    <row r="2848" spans="21:22">
      <c r="U2848" s="73"/>
      <c r="V2848" s="58"/>
    </row>
    <row r="2849" spans="21:22">
      <c r="U2849" s="73"/>
      <c r="V2849" s="58"/>
    </row>
    <row r="2850" spans="21:22">
      <c r="U2850" s="73"/>
      <c r="V2850" s="58"/>
    </row>
    <row r="2851" spans="21:22">
      <c r="U2851" s="73"/>
      <c r="V2851" s="58"/>
    </row>
    <row r="2852" spans="21:22">
      <c r="U2852" s="73"/>
      <c r="V2852" s="58"/>
    </row>
    <row r="2853" spans="21:22">
      <c r="U2853" s="73"/>
      <c r="V2853" s="58"/>
    </row>
    <row r="2854" spans="21:22">
      <c r="U2854" s="73"/>
      <c r="V2854" s="58"/>
    </row>
    <row r="2855" spans="21:22">
      <c r="U2855" s="73"/>
      <c r="V2855" s="58"/>
    </row>
    <row r="2856" spans="21:22">
      <c r="U2856" s="73"/>
      <c r="V2856" s="58"/>
    </row>
    <row r="2857" spans="21:22">
      <c r="U2857" s="73"/>
      <c r="V2857" s="58"/>
    </row>
    <row r="2858" spans="21:22">
      <c r="U2858" s="73"/>
      <c r="V2858" s="58"/>
    </row>
    <row r="2859" spans="21:22">
      <c r="U2859" s="73"/>
      <c r="V2859" s="58"/>
    </row>
    <row r="2860" spans="21:22">
      <c r="U2860" s="73"/>
      <c r="V2860" s="58"/>
    </row>
    <row r="2861" spans="21:22">
      <c r="U2861" s="73"/>
      <c r="V2861" s="58"/>
    </row>
    <row r="2862" spans="21:22">
      <c r="U2862" s="73"/>
      <c r="V2862" s="58"/>
    </row>
    <row r="2863" spans="21:22">
      <c r="U2863" s="73"/>
      <c r="V2863" s="58"/>
    </row>
    <row r="2864" spans="21:22">
      <c r="U2864" s="73"/>
      <c r="V2864" s="58"/>
    </row>
    <row r="2865" spans="21:22">
      <c r="U2865" s="73"/>
      <c r="V2865" s="58"/>
    </row>
    <row r="2866" spans="21:22">
      <c r="U2866" s="73"/>
      <c r="V2866" s="58"/>
    </row>
    <row r="2867" spans="21:22">
      <c r="U2867" s="73"/>
      <c r="V2867" s="58"/>
    </row>
    <row r="2868" spans="21:22">
      <c r="U2868" s="73"/>
      <c r="V2868" s="58"/>
    </row>
    <row r="2869" spans="21:22">
      <c r="U2869" s="73"/>
      <c r="V2869" s="58"/>
    </row>
    <row r="2870" spans="21:22">
      <c r="U2870" s="73"/>
      <c r="V2870" s="58"/>
    </row>
    <row r="2871" spans="21:22">
      <c r="U2871" s="73"/>
      <c r="V2871" s="58"/>
    </row>
    <row r="2872" spans="21:22">
      <c r="U2872" s="73"/>
      <c r="V2872" s="58"/>
    </row>
    <row r="2873" spans="21:22">
      <c r="U2873" s="73"/>
      <c r="V2873" s="58"/>
    </row>
    <row r="2874" spans="21:22">
      <c r="U2874" s="73"/>
      <c r="V2874" s="58"/>
    </row>
    <row r="2875" spans="21:22">
      <c r="U2875" s="73"/>
      <c r="V2875" s="58"/>
    </row>
    <row r="2876" spans="21:22">
      <c r="U2876" s="73"/>
      <c r="V2876" s="58"/>
    </row>
    <row r="2877" spans="21:22">
      <c r="U2877" s="73"/>
      <c r="V2877" s="58"/>
    </row>
    <row r="2878" spans="21:22">
      <c r="U2878" s="73"/>
      <c r="V2878" s="58"/>
    </row>
    <row r="2879" spans="21:22">
      <c r="U2879" s="73"/>
      <c r="V2879" s="58"/>
    </row>
    <row r="2880" spans="21:22">
      <c r="U2880" s="73"/>
      <c r="V2880" s="58"/>
    </row>
    <row r="2881" spans="21:22">
      <c r="U2881" s="73"/>
      <c r="V2881" s="58"/>
    </row>
    <row r="2882" spans="21:22">
      <c r="U2882" s="73"/>
      <c r="V2882" s="58"/>
    </row>
    <row r="2883" spans="21:22">
      <c r="U2883" s="73"/>
      <c r="V2883" s="58"/>
    </row>
    <row r="2884" spans="21:22">
      <c r="U2884" s="73"/>
      <c r="V2884" s="58"/>
    </row>
    <row r="2885" spans="21:22">
      <c r="U2885" s="73"/>
      <c r="V2885" s="58"/>
    </row>
    <row r="2886" spans="21:22">
      <c r="U2886" s="73"/>
      <c r="V2886" s="58"/>
    </row>
    <row r="2887" spans="21:22">
      <c r="U2887" s="73"/>
      <c r="V2887" s="58"/>
    </row>
    <row r="2888" spans="21:22">
      <c r="U2888" s="73"/>
      <c r="V2888" s="58"/>
    </row>
    <row r="2889" spans="21:22">
      <c r="U2889" s="73"/>
      <c r="V2889" s="58"/>
    </row>
    <row r="2890" spans="21:22">
      <c r="U2890" s="73"/>
      <c r="V2890" s="58"/>
    </row>
    <row r="2891" spans="21:22">
      <c r="U2891" s="73"/>
      <c r="V2891" s="58"/>
    </row>
    <row r="2892" spans="21:22">
      <c r="U2892" s="73"/>
      <c r="V2892" s="58"/>
    </row>
    <row r="2893" spans="21:22">
      <c r="U2893" s="73"/>
      <c r="V2893" s="58"/>
    </row>
    <row r="2894" spans="21:22">
      <c r="U2894" s="73"/>
      <c r="V2894" s="58"/>
    </row>
    <row r="2895" spans="21:22">
      <c r="U2895" s="73"/>
      <c r="V2895" s="58"/>
    </row>
    <row r="2896" spans="21:22">
      <c r="U2896" s="73"/>
      <c r="V2896" s="58"/>
    </row>
    <row r="2897" spans="21:22">
      <c r="U2897" s="73"/>
      <c r="V2897" s="58"/>
    </row>
    <row r="2898" spans="21:22">
      <c r="U2898" s="73"/>
      <c r="V2898" s="58"/>
    </row>
    <row r="2899" spans="21:22">
      <c r="U2899" s="73"/>
      <c r="V2899" s="58"/>
    </row>
    <row r="2900" spans="21:22">
      <c r="U2900" s="73"/>
      <c r="V2900" s="58"/>
    </row>
    <row r="2901" spans="21:22">
      <c r="U2901" s="73"/>
      <c r="V2901" s="58"/>
    </row>
    <row r="2902" spans="21:22">
      <c r="U2902" s="73"/>
      <c r="V2902" s="58"/>
    </row>
    <row r="2903" spans="21:22">
      <c r="U2903" s="73"/>
      <c r="V2903" s="58"/>
    </row>
    <row r="2904" spans="21:22">
      <c r="U2904" s="73"/>
      <c r="V2904" s="58"/>
    </row>
    <row r="2905" spans="21:22">
      <c r="U2905" s="73"/>
      <c r="V2905" s="58"/>
    </row>
    <row r="2906" spans="21:22">
      <c r="U2906" s="73"/>
      <c r="V2906" s="58"/>
    </row>
    <row r="2907" spans="21:22">
      <c r="U2907" s="73"/>
      <c r="V2907" s="58"/>
    </row>
    <row r="2908" spans="21:22">
      <c r="U2908" s="73"/>
      <c r="V2908" s="58"/>
    </row>
    <row r="2909" spans="21:22">
      <c r="U2909" s="73"/>
      <c r="V2909" s="58"/>
    </row>
    <row r="2910" spans="21:22">
      <c r="U2910" s="73"/>
      <c r="V2910" s="58"/>
    </row>
    <row r="2911" spans="21:22">
      <c r="U2911" s="73"/>
      <c r="V2911" s="58"/>
    </row>
    <row r="2912" spans="21:22">
      <c r="U2912" s="73"/>
      <c r="V2912" s="58"/>
    </row>
    <row r="2913" spans="21:22">
      <c r="U2913" s="73"/>
      <c r="V2913" s="58"/>
    </row>
    <row r="2914" spans="21:22">
      <c r="U2914" s="73"/>
      <c r="V2914" s="58"/>
    </row>
    <row r="2915" spans="21:22">
      <c r="U2915" s="73"/>
      <c r="V2915" s="58"/>
    </row>
    <row r="2916" spans="21:22">
      <c r="U2916" s="73"/>
      <c r="V2916" s="58"/>
    </row>
    <row r="2917" spans="21:22">
      <c r="U2917" s="73"/>
      <c r="V2917" s="58"/>
    </row>
    <row r="2918" spans="21:22">
      <c r="U2918" s="73"/>
      <c r="V2918" s="58"/>
    </row>
    <row r="2919" spans="21:22">
      <c r="U2919" s="73"/>
      <c r="V2919" s="58"/>
    </row>
    <row r="2920" spans="21:22">
      <c r="U2920" s="73"/>
      <c r="V2920" s="58"/>
    </row>
    <row r="2921" spans="21:22">
      <c r="U2921" s="73"/>
      <c r="V2921" s="58"/>
    </row>
    <row r="2922" spans="21:22">
      <c r="U2922" s="73"/>
      <c r="V2922" s="58"/>
    </row>
    <row r="2923" spans="21:22">
      <c r="U2923" s="73"/>
      <c r="V2923" s="58"/>
    </row>
    <row r="2924" spans="21:22">
      <c r="U2924" s="73"/>
      <c r="V2924" s="58"/>
    </row>
    <row r="2925" spans="21:22">
      <c r="U2925" s="73"/>
      <c r="V2925" s="58"/>
    </row>
    <row r="2926" spans="21:22">
      <c r="U2926" s="73"/>
      <c r="V2926" s="58"/>
    </row>
    <row r="2927" spans="21:22">
      <c r="U2927" s="73"/>
      <c r="V2927" s="58"/>
    </row>
    <row r="2928" spans="21:22">
      <c r="U2928" s="73"/>
      <c r="V2928" s="58"/>
    </row>
    <row r="2929" spans="21:22">
      <c r="U2929" s="73"/>
      <c r="V2929" s="58"/>
    </row>
    <row r="2930" spans="21:22">
      <c r="U2930" s="73"/>
      <c r="V2930" s="58"/>
    </row>
    <row r="2931" spans="21:22">
      <c r="U2931" s="73"/>
      <c r="V2931" s="58"/>
    </row>
    <row r="2932" spans="21:22">
      <c r="U2932" s="73"/>
      <c r="V2932" s="58"/>
    </row>
    <row r="2933" spans="21:22">
      <c r="U2933" s="73"/>
      <c r="V2933" s="58"/>
    </row>
    <row r="2934" spans="21:22">
      <c r="U2934" s="73"/>
      <c r="V2934" s="58"/>
    </row>
    <row r="2935" spans="21:22">
      <c r="U2935" s="73"/>
      <c r="V2935" s="58"/>
    </row>
    <row r="2936" spans="21:22">
      <c r="U2936" s="73"/>
      <c r="V2936" s="58"/>
    </row>
    <row r="2937" spans="21:22">
      <c r="U2937" s="73"/>
      <c r="V2937" s="58"/>
    </row>
    <row r="2938" spans="21:22">
      <c r="U2938" s="73"/>
      <c r="V2938" s="58"/>
    </row>
    <row r="2939" spans="21:22">
      <c r="U2939" s="73"/>
      <c r="V2939" s="58"/>
    </row>
    <row r="2940" spans="21:22">
      <c r="U2940" s="73"/>
      <c r="V2940" s="58"/>
    </row>
    <row r="2941" spans="21:22">
      <c r="U2941" s="73"/>
      <c r="V2941" s="58"/>
    </row>
    <row r="2942" spans="21:22">
      <c r="U2942" s="73"/>
      <c r="V2942" s="58"/>
    </row>
    <row r="2943" spans="21:22">
      <c r="U2943" s="73"/>
      <c r="V2943" s="58"/>
    </row>
    <row r="2944" spans="21:22">
      <c r="U2944" s="73"/>
      <c r="V2944" s="58"/>
    </row>
    <row r="2945" spans="21:22">
      <c r="U2945" s="73"/>
      <c r="V2945" s="58"/>
    </row>
    <row r="2946" spans="21:22">
      <c r="U2946" s="73"/>
      <c r="V2946" s="58"/>
    </row>
    <row r="2947" spans="21:22">
      <c r="U2947" s="73"/>
      <c r="V2947" s="58"/>
    </row>
    <row r="2948" spans="21:22">
      <c r="U2948" s="73"/>
      <c r="V2948" s="58"/>
    </row>
    <row r="2949" spans="21:22">
      <c r="U2949" s="73"/>
      <c r="V2949" s="58"/>
    </row>
    <row r="2950" spans="21:22">
      <c r="U2950" s="73"/>
      <c r="V2950" s="58"/>
    </row>
    <row r="2951" spans="21:22">
      <c r="U2951" s="73"/>
      <c r="V2951" s="58"/>
    </row>
    <row r="2952" spans="21:22">
      <c r="U2952" s="73"/>
      <c r="V2952" s="58"/>
    </row>
    <row r="2953" spans="21:22">
      <c r="U2953" s="73"/>
      <c r="V2953" s="58"/>
    </row>
    <row r="2954" spans="21:22">
      <c r="U2954" s="73"/>
      <c r="V2954" s="58"/>
    </row>
    <row r="2955" spans="21:22">
      <c r="U2955" s="73"/>
      <c r="V2955" s="58"/>
    </row>
    <row r="2956" spans="21:22">
      <c r="U2956" s="73"/>
      <c r="V2956" s="58"/>
    </row>
    <row r="2957" spans="21:22">
      <c r="U2957" s="73"/>
      <c r="V2957" s="58"/>
    </row>
    <row r="2958" spans="21:22">
      <c r="U2958" s="73"/>
      <c r="V2958" s="58"/>
    </row>
    <row r="2959" spans="21:22">
      <c r="U2959" s="73"/>
      <c r="V2959" s="58"/>
    </row>
    <row r="2960" spans="21:22">
      <c r="U2960" s="73"/>
      <c r="V2960" s="58"/>
    </row>
    <row r="2961" spans="21:22">
      <c r="U2961" s="73"/>
      <c r="V2961" s="58"/>
    </row>
    <row r="2962" spans="21:22">
      <c r="U2962" s="73"/>
      <c r="V2962" s="58"/>
    </row>
    <row r="2963" spans="21:22">
      <c r="U2963" s="73"/>
      <c r="V2963" s="58"/>
    </row>
    <row r="2964" spans="21:22">
      <c r="U2964" s="73"/>
      <c r="V2964" s="58"/>
    </row>
    <row r="2965" spans="21:22">
      <c r="U2965" s="73"/>
      <c r="V2965" s="58"/>
    </row>
    <row r="2966" spans="21:22">
      <c r="U2966" s="73"/>
      <c r="V2966" s="58"/>
    </row>
    <row r="2967" spans="21:22">
      <c r="U2967" s="73"/>
      <c r="V2967" s="58"/>
    </row>
    <row r="2968" spans="21:22">
      <c r="U2968" s="73"/>
      <c r="V2968" s="58"/>
    </row>
    <row r="2969" spans="21:22">
      <c r="U2969" s="73"/>
      <c r="V2969" s="58"/>
    </row>
    <row r="2970" spans="21:22">
      <c r="U2970" s="73"/>
      <c r="V2970" s="58"/>
    </row>
    <row r="2971" spans="21:22">
      <c r="U2971" s="73"/>
      <c r="V2971" s="58"/>
    </row>
    <row r="2972" spans="21:22">
      <c r="U2972" s="73"/>
      <c r="V2972" s="58"/>
    </row>
    <row r="2973" spans="21:22">
      <c r="U2973" s="73"/>
      <c r="V2973" s="58"/>
    </row>
    <row r="2974" spans="21:22">
      <c r="U2974" s="73"/>
      <c r="V2974" s="58"/>
    </row>
    <row r="2975" spans="21:22">
      <c r="U2975" s="73"/>
      <c r="V2975" s="58"/>
    </row>
    <row r="2976" spans="21:22">
      <c r="U2976" s="73"/>
      <c r="V2976" s="58"/>
    </row>
    <row r="2977" spans="21:22">
      <c r="U2977" s="73"/>
      <c r="V2977" s="58"/>
    </row>
    <row r="2978" spans="21:22">
      <c r="U2978" s="73"/>
      <c r="V2978" s="58"/>
    </row>
    <row r="2979" spans="21:22">
      <c r="U2979" s="73"/>
      <c r="V2979" s="58"/>
    </row>
    <row r="2980" spans="21:22">
      <c r="U2980" s="73"/>
      <c r="V2980" s="58"/>
    </row>
    <row r="2981" spans="21:22">
      <c r="U2981" s="73"/>
      <c r="V2981" s="58"/>
    </row>
    <row r="2982" spans="21:22">
      <c r="U2982" s="73"/>
      <c r="V2982" s="58"/>
    </row>
    <row r="2983" spans="21:22">
      <c r="U2983" s="73"/>
      <c r="V2983" s="58"/>
    </row>
    <row r="2984" spans="21:22">
      <c r="U2984" s="73"/>
      <c r="V2984" s="58"/>
    </row>
    <row r="2985" spans="21:22">
      <c r="U2985" s="73"/>
      <c r="V2985" s="58"/>
    </row>
    <row r="2986" spans="21:22">
      <c r="U2986" s="73"/>
      <c r="V2986" s="58"/>
    </row>
    <row r="2987" spans="21:22">
      <c r="U2987" s="73"/>
      <c r="V2987" s="58"/>
    </row>
    <row r="2988" spans="21:22">
      <c r="U2988" s="73"/>
      <c r="V2988" s="58"/>
    </row>
    <row r="2989" spans="21:22">
      <c r="U2989" s="73"/>
      <c r="V2989" s="58"/>
    </row>
    <row r="2990" spans="21:22">
      <c r="U2990" s="73"/>
      <c r="V2990" s="58"/>
    </row>
    <row r="2991" spans="21:22">
      <c r="U2991" s="73"/>
      <c r="V2991" s="58"/>
    </row>
    <row r="2992" spans="21:22">
      <c r="U2992" s="73"/>
      <c r="V2992" s="58"/>
    </row>
    <row r="2993" spans="21:22">
      <c r="U2993" s="73"/>
      <c r="V2993" s="58"/>
    </row>
    <row r="2994" spans="21:22">
      <c r="U2994" s="73"/>
      <c r="V2994" s="58"/>
    </row>
    <row r="2995" spans="21:22">
      <c r="U2995" s="73"/>
      <c r="V2995" s="58"/>
    </row>
    <row r="2996" spans="21:22">
      <c r="U2996" s="73"/>
      <c r="V2996" s="58"/>
    </row>
    <row r="2997" spans="21:22">
      <c r="U2997" s="73"/>
      <c r="V2997" s="58"/>
    </row>
    <row r="2998" spans="21:22">
      <c r="U2998" s="73"/>
      <c r="V2998" s="58"/>
    </row>
    <row r="2999" spans="21:22">
      <c r="U2999" s="73"/>
      <c r="V2999" s="58"/>
    </row>
    <row r="3000" spans="21:22">
      <c r="U3000" s="73"/>
      <c r="V3000" s="58"/>
    </row>
    <row r="3001" spans="21:22">
      <c r="U3001" s="73"/>
      <c r="V3001" s="58"/>
    </row>
    <row r="3002" spans="21:22">
      <c r="U3002" s="73"/>
      <c r="V3002" s="58"/>
    </row>
    <row r="3003" spans="21:22">
      <c r="U3003" s="73"/>
      <c r="V3003" s="58"/>
    </row>
    <row r="3004" spans="21:22">
      <c r="U3004" s="73"/>
      <c r="V3004" s="58"/>
    </row>
    <row r="3005" spans="21:22">
      <c r="U3005" s="73"/>
      <c r="V3005" s="58"/>
    </row>
    <row r="3006" spans="21:22">
      <c r="U3006" s="73"/>
      <c r="V3006" s="58"/>
    </row>
    <row r="3007" spans="21:22">
      <c r="U3007" s="73"/>
      <c r="V3007" s="58"/>
    </row>
    <row r="3008" spans="21:22">
      <c r="U3008" s="73"/>
      <c r="V3008" s="58"/>
    </row>
    <row r="3009" spans="21:22">
      <c r="U3009" s="73"/>
      <c r="V3009" s="58"/>
    </row>
    <row r="3010" spans="21:22">
      <c r="U3010" s="73"/>
      <c r="V3010" s="58"/>
    </row>
    <row r="3011" spans="21:22">
      <c r="U3011" s="73"/>
      <c r="V3011" s="58"/>
    </row>
    <row r="3012" spans="21:22">
      <c r="U3012" s="73"/>
      <c r="V3012" s="58"/>
    </row>
    <row r="3013" spans="21:22">
      <c r="U3013" s="73"/>
      <c r="V3013" s="58"/>
    </row>
    <row r="3014" spans="21:22">
      <c r="U3014" s="73"/>
      <c r="V3014" s="58"/>
    </row>
    <row r="3015" spans="21:22">
      <c r="U3015" s="73"/>
      <c r="V3015" s="58"/>
    </row>
    <row r="3016" spans="21:22">
      <c r="U3016" s="73"/>
      <c r="V3016" s="58"/>
    </row>
    <row r="3017" spans="21:22">
      <c r="U3017" s="73"/>
      <c r="V3017" s="58"/>
    </row>
    <row r="3018" spans="21:22">
      <c r="U3018" s="73"/>
      <c r="V3018" s="58"/>
    </row>
    <row r="3019" spans="21:22">
      <c r="U3019" s="73"/>
      <c r="V3019" s="58"/>
    </row>
    <row r="3020" spans="21:22">
      <c r="U3020" s="73"/>
      <c r="V3020" s="58"/>
    </row>
    <row r="3021" spans="21:22">
      <c r="U3021" s="73"/>
      <c r="V3021" s="58"/>
    </row>
    <row r="3022" spans="21:22">
      <c r="U3022" s="73"/>
      <c r="V3022" s="58"/>
    </row>
    <row r="3023" spans="21:22">
      <c r="U3023" s="73"/>
      <c r="V3023" s="58"/>
    </row>
    <row r="3024" spans="21:22">
      <c r="U3024" s="73"/>
      <c r="V3024" s="58"/>
    </row>
    <row r="3025" spans="21:22">
      <c r="U3025" s="73"/>
      <c r="V3025" s="58"/>
    </row>
    <row r="3026" spans="21:22">
      <c r="U3026" s="73"/>
      <c r="V3026" s="58"/>
    </row>
    <row r="3027" spans="21:22">
      <c r="U3027" s="73"/>
      <c r="V3027" s="58"/>
    </row>
    <row r="3028" spans="21:22">
      <c r="U3028" s="73"/>
      <c r="V3028" s="58"/>
    </row>
    <row r="3029" spans="21:22">
      <c r="U3029" s="73"/>
      <c r="V3029" s="58"/>
    </row>
    <row r="3030" spans="21:22">
      <c r="U3030" s="73"/>
      <c r="V3030" s="58"/>
    </row>
    <row r="3031" spans="21:22">
      <c r="U3031" s="73"/>
      <c r="V3031" s="58"/>
    </row>
    <row r="3032" spans="21:22">
      <c r="U3032" s="73"/>
      <c r="V3032" s="58"/>
    </row>
    <row r="3033" spans="21:22">
      <c r="U3033" s="73"/>
      <c r="V3033" s="58"/>
    </row>
    <row r="3034" spans="21:22">
      <c r="U3034" s="73"/>
      <c r="V3034" s="58"/>
    </row>
    <row r="3035" spans="21:22">
      <c r="U3035" s="73"/>
      <c r="V3035" s="58"/>
    </row>
    <row r="3036" spans="21:22">
      <c r="U3036" s="73"/>
      <c r="V3036" s="58"/>
    </row>
    <row r="3037" spans="21:22">
      <c r="U3037" s="73"/>
      <c r="V3037" s="58"/>
    </row>
    <row r="3038" spans="21:22">
      <c r="U3038" s="73"/>
      <c r="V3038" s="58"/>
    </row>
    <row r="3039" spans="21:22">
      <c r="U3039" s="73"/>
      <c r="V3039" s="58"/>
    </row>
    <row r="3040" spans="21:22">
      <c r="U3040" s="73"/>
      <c r="V3040" s="58"/>
    </row>
    <row r="3041" spans="21:22">
      <c r="U3041" s="73"/>
      <c r="V3041" s="58"/>
    </row>
    <row r="3042" spans="21:22">
      <c r="U3042" s="73"/>
      <c r="V3042" s="58"/>
    </row>
    <row r="3043" spans="21:22">
      <c r="U3043" s="73"/>
      <c r="V3043" s="58"/>
    </row>
    <row r="3044" spans="21:22">
      <c r="U3044" s="73"/>
      <c r="V3044" s="58"/>
    </row>
    <row r="3045" spans="21:22">
      <c r="U3045" s="73"/>
      <c r="V3045" s="58"/>
    </row>
    <row r="3046" spans="21:22">
      <c r="U3046" s="73"/>
      <c r="V3046" s="58"/>
    </row>
    <row r="3047" spans="21:22">
      <c r="U3047" s="73"/>
      <c r="V3047" s="58"/>
    </row>
    <row r="3048" spans="21:22">
      <c r="U3048" s="73"/>
      <c r="V3048" s="58"/>
    </row>
    <row r="3049" spans="21:22">
      <c r="U3049" s="73"/>
      <c r="V3049" s="58"/>
    </row>
    <row r="3050" spans="21:22">
      <c r="U3050" s="73"/>
      <c r="V3050" s="58"/>
    </row>
    <row r="3051" spans="21:22">
      <c r="U3051" s="73"/>
      <c r="V3051" s="58"/>
    </row>
    <row r="3052" spans="21:22">
      <c r="U3052" s="73"/>
      <c r="V3052" s="58"/>
    </row>
    <row r="3053" spans="21:22">
      <c r="U3053" s="73"/>
      <c r="V3053" s="58"/>
    </row>
    <row r="3054" spans="21:22">
      <c r="U3054" s="73"/>
      <c r="V3054" s="58"/>
    </row>
    <row r="3055" spans="21:22">
      <c r="U3055" s="73"/>
      <c r="V3055" s="58"/>
    </row>
    <row r="3056" spans="21:22">
      <c r="U3056" s="73"/>
      <c r="V3056" s="58"/>
    </row>
    <row r="3057" spans="21:22">
      <c r="U3057" s="73"/>
      <c r="V3057" s="58"/>
    </row>
    <row r="3058" spans="21:22">
      <c r="U3058" s="73"/>
      <c r="V3058" s="58"/>
    </row>
    <row r="3059" spans="21:22">
      <c r="U3059" s="73"/>
      <c r="V3059" s="58"/>
    </row>
    <row r="3060" spans="21:22">
      <c r="U3060" s="73"/>
      <c r="V3060" s="58"/>
    </row>
    <row r="3061" spans="21:22">
      <c r="U3061" s="73"/>
      <c r="V3061" s="58"/>
    </row>
    <row r="3062" spans="21:22">
      <c r="U3062" s="73"/>
      <c r="V3062" s="58"/>
    </row>
    <row r="3063" spans="21:22">
      <c r="U3063" s="73"/>
      <c r="V3063" s="58"/>
    </row>
    <row r="3064" spans="21:22">
      <c r="U3064" s="73"/>
      <c r="V3064" s="58"/>
    </row>
    <row r="3065" spans="21:22">
      <c r="U3065" s="73"/>
      <c r="V3065" s="58"/>
    </row>
    <row r="3066" spans="21:22">
      <c r="U3066" s="73"/>
      <c r="V3066" s="58"/>
    </row>
    <row r="3067" spans="21:22">
      <c r="U3067" s="73"/>
      <c r="V3067" s="58"/>
    </row>
    <row r="3068" spans="21:22">
      <c r="U3068" s="73"/>
      <c r="V3068" s="58"/>
    </row>
    <row r="3069" spans="21:22">
      <c r="U3069" s="73"/>
      <c r="V3069" s="58"/>
    </row>
    <row r="3070" spans="21:22">
      <c r="U3070" s="73"/>
      <c r="V3070" s="58"/>
    </row>
    <row r="3071" spans="21:22">
      <c r="U3071" s="73"/>
      <c r="V3071" s="58"/>
    </row>
    <row r="3072" spans="21:22">
      <c r="U3072" s="73"/>
      <c r="V3072" s="58"/>
    </row>
    <row r="3073" spans="21:22">
      <c r="U3073" s="73"/>
      <c r="V3073" s="58"/>
    </row>
    <row r="3074" spans="21:22">
      <c r="U3074" s="73"/>
      <c r="V3074" s="58"/>
    </row>
    <row r="3075" spans="21:22">
      <c r="U3075" s="73"/>
      <c r="V3075" s="58"/>
    </row>
    <row r="3076" spans="21:22">
      <c r="U3076" s="73"/>
      <c r="V3076" s="58"/>
    </row>
    <row r="3077" spans="21:22">
      <c r="U3077" s="73"/>
      <c r="V3077" s="58"/>
    </row>
    <row r="3078" spans="21:22">
      <c r="U3078" s="73"/>
      <c r="V3078" s="58"/>
    </row>
    <row r="3079" spans="21:22">
      <c r="U3079" s="73"/>
      <c r="V3079" s="58"/>
    </row>
    <row r="3080" spans="21:22">
      <c r="U3080" s="73"/>
      <c r="V3080" s="58"/>
    </row>
    <row r="3081" spans="21:22">
      <c r="U3081" s="73"/>
      <c r="V3081" s="58"/>
    </row>
    <row r="3082" spans="21:22">
      <c r="U3082" s="73"/>
      <c r="V3082" s="58"/>
    </row>
    <row r="3083" spans="21:22">
      <c r="U3083" s="73"/>
      <c r="V3083" s="58"/>
    </row>
    <row r="3084" spans="21:22">
      <c r="U3084" s="73"/>
      <c r="V3084" s="58"/>
    </row>
    <row r="3085" spans="21:22">
      <c r="U3085" s="73"/>
      <c r="V3085" s="58"/>
    </row>
    <row r="3086" spans="21:22">
      <c r="U3086" s="73"/>
      <c r="V3086" s="58"/>
    </row>
    <row r="3087" spans="21:22">
      <c r="U3087" s="73"/>
      <c r="V3087" s="58"/>
    </row>
    <row r="3088" spans="21:22">
      <c r="U3088" s="73"/>
      <c r="V3088" s="58"/>
    </row>
    <row r="3089" spans="21:22">
      <c r="U3089" s="73"/>
      <c r="V3089" s="58"/>
    </row>
    <row r="3090" spans="21:22">
      <c r="U3090" s="73"/>
      <c r="V3090" s="58"/>
    </row>
    <row r="3091" spans="21:22">
      <c r="U3091" s="73"/>
      <c r="V3091" s="58"/>
    </row>
    <row r="3092" spans="21:22">
      <c r="U3092" s="73"/>
      <c r="V3092" s="58"/>
    </row>
    <row r="3093" spans="21:22">
      <c r="U3093" s="73"/>
      <c r="V3093" s="58"/>
    </row>
    <row r="3094" spans="21:22">
      <c r="U3094" s="73"/>
      <c r="V3094" s="58"/>
    </row>
    <row r="3095" spans="21:22">
      <c r="U3095" s="73"/>
      <c r="V3095" s="58"/>
    </row>
    <row r="3096" spans="21:22">
      <c r="U3096" s="73"/>
      <c r="V3096" s="58"/>
    </row>
    <row r="3097" spans="21:22">
      <c r="U3097" s="73"/>
      <c r="V3097" s="58"/>
    </row>
    <row r="3098" spans="21:22">
      <c r="U3098" s="73"/>
      <c r="V3098" s="58"/>
    </row>
    <row r="3099" spans="21:22">
      <c r="U3099" s="73"/>
      <c r="V3099" s="58"/>
    </row>
    <row r="3100" spans="21:22">
      <c r="U3100" s="73"/>
      <c r="V3100" s="58"/>
    </row>
    <row r="3101" spans="21:22">
      <c r="U3101" s="73"/>
      <c r="V3101" s="58"/>
    </row>
    <row r="3102" spans="21:22">
      <c r="U3102" s="73"/>
      <c r="V3102" s="58"/>
    </row>
    <row r="3103" spans="21:22">
      <c r="U3103" s="73"/>
      <c r="V3103" s="58"/>
    </row>
    <row r="3104" spans="21:22">
      <c r="U3104" s="73"/>
      <c r="V3104" s="58"/>
    </row>
    <row r="3105" spans="21:22">
      <c r="U3105" s="73"/>
      <c r="V3105" s="58"/>
    </row>
    <row r="3106" spans="21:22">
      <c r="U3106" s="73"/>
      <c r="V3106" s="58"/>
    </row>
    <row r="3107" spans="21:22">
      <c r="U3107" s="73"/>
      <c r="V3107" s="58"/>
    </row>
    <row r="3108" spans="21:22">
      <c r="U3108" s="73"/>
      <c r="V3108" s="58"/>
    </row>
    <row r="3109" spans="21:22">
      <c r="U3109" s="73"/>
      <c r="V3109" s="58"/>
    </row>
    <row r="3110" spans="21:22">
      <c r="U3110" s="73"/>
      <c r="V3110" s="58"/>
    </row>
    <row r="3111" spans="21:22">
      <c r="U3111" s="73"/>
      <c r="V3111" s="58"/>
    </row>
    <row r="3112" spans="21:22">
      <c r="U3112" s="73"/>
      <c r="V3112" s="58"/>
    </row>
    <row r="3113" spans="21:22">
      <c r="U3113" s="73"/>
      <c r="V3113" s="58"/>
    </row>
    <row r="3114" spans="21:22">
      <c r="U3114" s="73"/>
      <c r="V3114" s="58"/>
    </row>
    <row r="3115" spans="21:22">
      <c r="U3115" s="73"/>
      <c r="V3115" s="58"/>
    </row>
    <row r="3116" spans="21:22">
      <c r="U3116" s="73"/>
      <c r="V3116" s="58"/>
    </row>
    <row r="3117" spans="21:22">
      <c r="U3117" s="73"/>
      <c r="V3117" s="58"/>
    </row>
    <row r="3118" spans="21:22">
      <c r="U3118" s="73"/>
      <c r="V3118" s="58"/>
    </row>
    <row r="3119" spans="21:22">
      <c r="U3119" s="73"/>
      <c r="V3119" s="58"/>
    </row>
    <row r="3120" spans="21:22">
      <c r="U3120" s="73"/>
      <c r="V3120" s="58"/>
    </row>
    <row r="3121" spans="21:22">
      <c r="U3121" s="73"/>
      <c r="V3121" s="58"/>
    </row>
    <row r="3122" spans="21:22">
      <c r="U3122" s="73"/>
      <c r="V3122" s="58"/>
    </row>
    <row r="3123" spans="21:22">
      <c r="U3123" s="73"/>
      <c r="V3123" s="58"/>
    </row>
    <row r="3124" spans="21:22">
      <c r="U3124" s="73"/>
      <c r="V3124" s="58"/>
    </row>
    <row r="3125" spans="21:22">
      <c r="U3125" s="73"/>
      <c r="V3125" s="58"/>
    </row>
    <row r="3126" spans="21:22">
      <c r="U3126" s="73"/>
      <c r="V3126" s="58"/>
    </row>
    <row r="3127" spans="21:22">
      <c r="U3127" s="73"/>
      <c r="V3127" s="58"/>
    </row>
    <row r="3128" spans="21:22">
      <c r="U3128" s="73"/>
      <c r="V3128" s="58"/>
    </row>
    <row r="3129" spans="21:22">
      <c r="U3129" s="73"/>
      <c r="V3129" s="58"/>
    </row>
    <row r="3130" spans="21:22">
      <c r="U3130" s="73"/>
      <c r="V3130" s="58"/>
    </row>
    <row r="3131" spans="21:22">
      <c r="U3131" s="73"/>
      <c r="V3131" s="58"/>
    </row>
    <row r="3132" spans="21:22">
      <c r="U3132" s="73"/>
      <c r="V3132" s="58"/>
    </row>
    <row r="3133" spans="21:22">
      <c r="U3133" s="73"/>
      <c r="V3133" s="58"/>
    </row>
    <row r="3134" spans="21:22">
      <c r="U3134" s="73"/>
      <c r="V3134" s="58"/>
    </row>
    <row r="3135" spans="21:22">
      <c r="U3135" s="73"/>
      <c r="V3135" s="58"/>
    </row>
    <row r="3136" spans="21:22">
      <c r="U3136" s="73"/>
      <c r="V3136" s="58"/>
    </row>
    <row r="3137" spans="21:22">
      <c r="U3137" s="73"/>
      <c r="V3137" s="58"/>
    </row>
    <row r="3138" spans="21:22">
      <c r="U3138" s="73"/>
      <c r="V3138" s="58"/>
    </row>
    <row r="3139" spans="21:22">
      <c r="U3139" s="73"/>
      <c r="V3139" s="58"/>
    </row>
    <row r="3140" spans="21:22">
      <c r="U3140" s="73"/>
      <c r="V3140" s="58"/>
    </row>
    <row r="3141" spans="21:22">
      <c r="U3141" s="73"/>
      <c r="V3141" s="58"/>
    </row>
    <row r="3142" spans="21:22">
      <c r="U3142" s="73"/>
      <c r="V3142" s="58"/>
    </row>
    <row r="3143" spans="21:22">
      <c r="U3143" s="73"/>
      <c r="V3143" s="58"/>
    </row>
    <row r="3144" spans="21:22">
      <c r="U3144" s="73"/>
      <c r="V3144" s="58"/>
    </row>
    <row r="3145" spans="21:22">
      <c r="U3145" s="73"/>
      <c r="V3145" s="58"/>
    </row>
    <row r="3146" spans="21:22">
      <c r="U3146" s="73"/>
      <c r="V3146" s="58"/>
    </row>
    <row r="3147" spans="21:22">
      <c r="U3147" s="73"/>
      <c r="V3147" s="58"/>
    </row>
    <row r="3148" spans="21:22">
      <c r="U3148" s="73"/>
      <c r="V3148" s="58"/>
    </row>
    <row r="3149" spans="21:22">
      <c r="U3149" s="73"/>
      <c r="V3149" s="58"/>
    </row>
    <row r="3150" spans="21:22">
      <c r="U3150" s="73"/>
      <c r="V3150" s="58"/>
    </row>
    <row r="3151" spans="21:22">
      <c r="U3151" s="73"/>
      <c r="V3151" s="58"/>
    </row>
    <row r="3152" spans="21:22">
      <c r="U3152" s="73"/>
      <c r="V3152" s="58"/>
    </row>
    <row r="3153" spans="21:22">
      <c r="U3153" s="73"/>
      <c r="V3153" s="58"/>
    </row>
    <row r="3154" spans="21:22">
      <c r="U3154" s="73"/>
      <c r="V3154" s="58"/>
    </row>
    <row r="3155" spans="21:22">
      <c r="U3155" s="73"/>
      <c r="V3155" s="58"/>
    </row>
    <row r="3156" spans="21:22">
      <c r="U3156" s="73"/>
      <c r="V3156" s="58"/>
    </row>
    <row r="3157" spans="21:22">
      <c r="U3157" s="73"/>
      <c r="V3157" s="58"/>
    </row>
    <row r="3158" spans="21:22">
      <c r="U3158" s="73"/>
      <c r="V3158" s="58"/>
    </row>
    <row r="3159" spans="21:22">
      <c r="U3159" s="73"/>
      <c r="V3159" s="58"/>
    </row>
    <row r="3160" spans="21:22">
      <c r="U3160" s="73"/>
      <c r="V3160" s="58"/>
    </row>
    <row r="3161" spans="21:22">
      <c r="U3161" s="73"/>
      <c r="V3161" s="58"/>
    </row>
    <row r="3162" spans="21:22">
      <c r="U3162" s="73"/>
      <c r="V3162" s="58"/>
    </row>
    <row r="3163" spans="21:22">
      <c r="U3163" s="73"/>
      <c r="V3163" s="58"/>
    </row>
    <row r="3164" spans="21:22">
      <c r="U3164" s="73"/>
      <c r="V3164" s="58"/>
    </row>
    <row r="3165" spans="21:22">
      <c r="U3165" s="73"/>
      <c r="V3165" s="58"/>
    </row>
    <row r="3166" spans="21:22">
      <c r="U3166" s="73"/>
      <c r="V3166" s="58"/>
    </row>
    <row r="3167" spans="21:22">
      <c r="U3167" s="73"/>
      <c r="V3167" s="58"/>
    </row>
    <row r="3168" spans="21:22">
      <c r="U3168" s="73"/>
      <c r="V3168" s="58"/>
    </row>
    <row r="3169" spans="21:22">
      <c r="U3169" s="73"/>
      <c r="V3169" s="58"/>
    </row>
    <row r="3170" spans="21:22">
      <c r="U3170" s="73"/>
      <c r="V3170" s="58"/>
    </row>
    <row r="3171" spans="21:22">
      <c r="U3171" s="73"/>
      <c r="V3171" s="58"/>
    </row>
    <row r="3172" spans="21:22">
      <c r="U3172" s="73"/>
      <c r="V3172" s="58"/>
    </row>
    <row r="3173" spans="21:22">
      <c r="U3173" s="73"/>
      <c r="V3173" s="58"/>
    </row>
    <row r="3174" spans="21:22">
      <c r="U3174" s="73"/>
      <c r="V3174" s="58"/>
    </row>
    <row r="3175" spans="21:22">
      <c r="U3175" s="73"/>
      <c r="V3175" s="58"/>
    </row>
    <row r="3176" spans="21:22">
      <c r="U3176" s="73"/>
      <c r="V3176" s="58"/>
    </row>
    <row r="3177" spans="21:22">
      <c r="U3177" s="73"/>
      <c r="V3177" s="58"/>
    </row>
    <row r="3178" spans="21:22">
      <c r="U3178" s="73"/>
      <c r="V3178" s="58"/>
    </row>
    <row r="3179" spans="21:22">
      <c r="U3179" s="73"/>
      <c r="V3179" s="58"/>
    </row>
    <row r="3180" spans="21:22">
      <c r="U3180" s="73"/>
      <c r="V3180" s="58"/>
    </row>
    <row r="3181" spans="21:22">
      <c r="U3181" s="73"/>
      <c r="V3181" s="58"/>
    </row>
    <row r="3182" spans="21:22">
      <c r="U3182" s="73"/>
      <c r="V3182" s="58"/>
    </row>
    <row r="3183" spans="21:22">
      <c r="U3183" s="73"/>
      <c r="V3183" s="58"/>
    </row>
    <row r="3184" spans="21:22">
      <c r="U3184" s="73"/>
      <c r="V3184" s="58"/>
    </row>
    <row r="3185" spans="21:22">
      <c r="U3185" s="73"/>
      <c r="V3185" s="58"/>
    </row>
    <row r="3186" spans="21:22">
      <c r="U3186" s="73"/>
      <c r="V3186" s="58"/>
    </row>
    <row r="3187" spans="21:22">
      <c r="U3187" s="73"/>
      <c r="V3187" s="58"/>
    </row>
    <row r="3188" spans="21:22">
      <c r="U3188" s="73"/>
      <c r="V3188" s="58"/>
    </row>
    <row r="3189" spans="21:22">
      <c r="U3189" s="73"/>
      <c r="V3189" s="58"/>
    </row>
    <row r="3190" spans="21:22">
      <c r="U3190" s="73"/>
      <c r="V3190" s="58"/>
    </row>
    <row r="3191" spans="21:22">
      <c r="U3191" s="73"/>
      <c r="V3191" s="58"/>
    </row>
    <row r="3192" spans="21:22">
      <c r="U3192" s="73"/>
      <c r="V3192" s="58"/>
    </row>
    <row r="3193" spans="21:22">
      <c r="U3193" s="73"/>
      <c r="V3193" s="58"/>
    </row>
    <row r="3194" spans="21:22">
      <c r="U3194" s="73"/>
      <c r="V3194" s="58"/>
    </row>
    <row r="3195" spans="21:22">
      <c r="U3195" s="73"/>
      <c r="V3195" s="58"/>
    </row>
    <row r="3196" spans="21:22">
      <c r="U3196" s="73"/>
      <c r="V3196" s="58"/>
    </row>
    <row r="3197" spans="21:22">
      <c r="U3197" s="73"/>
      <c r="V3197" s="58"/>
    </row>
    <row r="3198" spans="21:22">
      <c r="U3198" s="73"/>
      <c r="V3198" s="58"/>
    </row>
    <row r="3199" spans="21:22">
      <c r="U3199" s="73"/>
      <c r="V3199" s="58"/>
    </row>
    <row r="3200" spans="21:22">
      <c r="U3200" s="73"/>
      <c r="V3200" s="58"/>
    </row>
    <row r="3201" spans="21:22">
      <c r="U3201" s="73"/>
      <c r="V3201" s="58"/>
    </row>
    <row r="3202" spans="21:22">
      <c r="U3202" s="73"/>
      <c r="V3202" s="58"/>
    </row>
    <row r="3203" spans="21:22">
      <c r="U3203" s="73"/>
      <c r="V3203" s="58"/>
    </row>
    <row r="3204" spans="21:22">
      <c r="U3204" s="73"/>
      <c r="V3204" s="58"/>
    </row>
    <row r="3205" spans="21:22">
      <c r="U3205" s="73"/>
      <c r="V3205" s="58"/>
    </row>
    <row r="3206" spans="21:22">
      <c r="U3206" s="73"/>
      <c r="V3206" s="58"/>
    </row>
    <row r="3207" spans="21:22">
      <c r="U3207" s="73"/>
      <c r="V3207" s="58"/>
    </row>
    <row r="3208" spans="21:22">
      <c r="U3208" s="73"/>
      <c r="V3208" s="58"/>
    </row>
    <row r="3209" spans="21:22">
      <c r="U3209" s="73"/>
      <c r="V3209" s="58"/>
    </row>
    <row r="3210" spans="21:22">
      <c r="U3210" s="73"/>
      <c r="V3210" s="58"/>
    </row>
    <row r="3211" spans="21:22">
      <c r="U3211" s="73"/>
      <c r="V3211" s="58"/>
    </row>
    <row r="3212" spans="21:22">
      <c r="U3212" s="73"/>
      <c r="V3212" s="58"/>
    </row>
    <row r="3213" spans="21:22">
      <c r="U3213" s="73"/>
      <c r="V3213" s="58"/>
    </row>
    <row r="3214" spans="21:22">
      <c r="U3214" s="73"/>
      <c r="V3214" s="58"/>
    </row>
    <row r="3215" spans="21:22">
      <c r="U3215" s="73"/>
      <c r="V3215" s="58"/>
    </row>
    <row r="3216" spans="21:22">
      <c r="U3216" s="73"/>
      <c r="V3216" s="58"/>
    </row>
    <row r="3217" spans="21:22">
      <c r="U3217" s="73"/>
      <c r="V3217" s="58"/>
    </row>
    <row r="3218" spans="21:22">
      <c r="U3218" s="73"/>
      <c r="V3218" s="58"/>
    </row>
    <row r="3219" spans="21:22">
      <c r="U3219" s="73"/>
      <c r="V3219" s="58"/>
    </row>
    <row r="3220" spans="21:22">
      <c r="U3220" s="73"/>
      <c r="V3220" s="58"/>
    </row>
    <row r="3221" spans="21:22">
      <c r="U3221" s="73"/>
      <c r="V3221" s="58"/>
    </row>
    <row r="3222" spans="21:22">
      <c r="U3222" s="73"/>
      <c r="V3222" s="58"/>
    </row>
    <row r="3223" spans="21:22">
      <c r="U3223" s="73"/>
      <c r="V3223" s="58"/>
    </row>
    <row r="3224" spans="21:22">
      <c r="U3224" s="73"/>
      <c r="V3224" s="58"/>
    </row>
    <row r="3225" spans="21:22">
      <c r="U3225" s="73"/>
      <c r="V3225" s="58"/>
    </row>
    <row r="3226" spans="21:22">
      <c r="U3226" s="73"/>
      <c r="V3226" s="58"/>
    </row>
    <row r="3227" spans="21:22">
      <c r="U3227" s="73"/>
      <c r="V3227" s="58"/>
    </row>
    <row r="3228" spans="21:22">
      <c r="U3228" s="73"/>
      <c r="V3228" s="58"/>
    </row>
    <row r="3229" spans="21:22">
      <c r="U3229" s="73"/>
      <c r="V3229" s="58"/>
    </row>
    <row r="3230" spans="21:22">
      <c r="U3230" s="73"/>
      <c r="V3230" s="58"/>
    </row>
    <row r="3231" spans="21:22">
      <c r="U3231" s="73"/>
      <c r="V3231" s="58"/>
    </row>
    <row r="3232" spans="21:22">
      <c r="U3232" s="73"/>
      <c r="V3232" s="58"/>
    </row>
    <row r="3233" spans="21:22">
      <c r="U3233" s="73"/>
      <c r="V3233" s="58"/>
    </row>
    <row r="3234" spans="21:22">
      <c r="U3234" s="73"/>
      <c r="V3234" s="58"/>
    </row>
    <row r="3235" spans="21:22">
      <c r="U3235" s="73"/>
      <c r="V3235" s="58"/>
    </row>
    <row r="3236" spans="21:22">
      <c r="U3236" s="73"/>
      <c r="V3236" s="58"/>
    </row>
    <row r="3237" spans="21:22">
      <c r="U3237" s="73"/>
      <c r="V3237" s="58"/>
    </row>
    <row r="3238" spans="21:22">
      <c r="U3238" s="73"/>
      <c r="V3238" s="58"/>
    </row>
    <row r="3239" spans="21:22">
      <c r="U3239" s="73"/>
      <c r="V3239" s="58"/>
    </row>
    <row r="3240" spans="21:22">
      <c r="U3240" s="73"/>
      <c r="V3240" s="58"/>
    </row>
    <row r="3241" spans="21:22">
      <c r="U3241" s="73"/>
      <c r="V3241" s="58"/>
    </row>
    <row r="3242" spans="21:22">
      <c r="U3242" s="73"/>
      <c r="V3242" s="58"/>
    </row>
    <row r="3243" spans="21:22">
      <c r="U3243" s="73"/>
      <c r="V3243" s="58"/>
    </row>
    <row r="3244" spans="21:22">
      <c r="U3244" s="73"/>
      <c r="V3244" s="58"/>
    </row>
    <row r="3245" spans="21:22">
      <c r="U3245" s="73"/>
      <c r="V3245" s="58"/>
    </row>
    <row r="3246" spans="21:22">
      <c r="U3246" s="73"/>
      <c r="V3246" s="58"/>
    </row>
    <row r="3247" spans="21:22">
      <c r="U3247" s="73"/>
      <c r="V3247" s="58"/>
    </row>
    <row r="3248" spans="21:22">
      <c r="U3248" s="73"/>
      <c r="V3248" s="58"/>
    </row>
    <row r="3249" spans="21:22">
      <c r="U3249" s="73"/>
      <c r="V3249" s="58"/>
    </row>
    <row r="3250" spans="21:22">
      <c r="U3250" s="73"/>
      <c r="V3250" s="58"/>
    </row>
    <row r="3251" spans="21:22">
      <c r="U3251" s="73"/>
      <c r="V3251" s="58"/>
    </row>
    <row r="3252" spans="21:22">
      <c r="U3252" s="73"/>
      <c r="V3252" s="58"/>
    </row>
    <row r="3253" spans="21:22">
      <c r="U3253" s="73"/>
      <c r="V3253" s="58"/>
    </row>
    <row r="3254" spans="21:22">
      <c r="U3254" s="73"/>
      <c r="V3254" s="58"/>
    </row>
    <row r="3255" spans="21:22">
      <c r="U3255" s="73"/>
      <c r="V3255" s="58"/>
    </row>
    <row r="3256" spans="21:22">
      <c r="U3256" s="73"/>
      <c r="V3256" s="58"/>
    </row>
    <row r="3257" spans="21:22">
      <c r="U3257" s="73"/>
      <c r="V3257" s="58"/>
    </row>
    <row r="3258" spans="21:22">
      <c r="U3258" s="73"/>
      <c r="V3258" s="58"/>
    </row>
    <row r="3259" spans="21:22">
      <c r="U3259" s="73"/>
      <c r="V3259" s="58"/>
    </row>
    <row r="3260" spans="21:22">
      <c r="U3260" s="73"/>
      <c r="V3260" s="58"/>
    </row>
    <row r="3261" spans="21:22">
      <c r="U3261" s="73"/>
      <c r="V3261" s="58"/>
    </row>
    <row r="3262" spans="21:22">
      <c r="U3262" s="73"/>
      <c r="V3262" s="58"/>
    </row>
    <row r="3263" spans="21:22">
      <c r="U3263" s="73"/>
      <c r="V3263" s="58"/>
    </row>
    <row r="3264" spans="21:22">
      <c r="U3264" s="73"/>
      <c r="V3264" s="58"/>
    </row>
    <row r="3265" spans="21:22">
      <c r="U3265" s="73"/>
      <c r="V3265" s="58"/>
    </row>
    <row r="3266" spans="21:22">
      <c r="U3266" s="73"/>
      <c r="V3266" s="58"/>
    </row>
    <row r="3267" spans="21:22">
      <c r="U3267" s="73"/>
      <c r="V3267" s="58"/>
    </row>
    <row r="3268" spans="21:22">
      <c r="U3268" s="73"/>
      <c r="V3268" s="58"/>
    </row>
    <row r="3269" spans="21:22">
      <c r="U3269" s="73"/>
      <c r="V3269" s="58"/>
    </row>
    <row r="3270" spans="21:22">
      <c r="U3270" s="73"/>
      <c r="V3270" s="58"/>
    </row>
    <row r="3271" spans="21:22">
      <c r="U3271" s="73"/>
      <c r="V3271" s="58"/>
    </row>
    <row r="3272" spans="21:22">
      <c r="U3272" s="73"/>
      <c r="V3272" s="58"/>
    </row>
    <row r="3273" spans="21:22">
      <c r="U3273" s="73"/>
      <c r="V3273" s="58"/>
    </row>
    <row r="3274" spans="21:22">
      <c r="U3274" s="73"/>
      <c r="V3274" s="58"/>
    </row>
    <row r="3275" spans="21:22">
      <c r="U3275" s="73"/>
      <c r="V3275" s="58"/>
    </row>
    <row r="3276" spans="21:22">
      <c r="U3276" s="73"/>
      <c r="V3276" s="58"/>
    </row>
    <row r="3277" spans="21:22">
      <c r="U3277" s="73"/>
      <c r="V3277" s="58"/>
    </row>
    <row r="3278" spans="21:22">
      <c r="U3278" s="73"/>
      <c r="V3278" s="58"/>
    </row>
    <row r="3279" spans="21:22">
      <c r="U3279" s="73"/>
      <c r="V3279" s="58"/>
    </row>
    <row r="3280" spans="21:22">
      <c r="U3280" s="73"/>
      <c r="V3280" s="58"/>
    </row>
    <row r="3281" spans="21:22">
      <c r="U3281" s="73"/>
      <c r="V3281" s="58"/>
    </row>
    <row r="3282" spans="21:22">
      <c r="U3282" s="73"/>
      <c r="V3282" s="58"/>
    </row>
    <row r="3283" spans="21:22">
      <c r="U3283" s="73"/>
      <c r="V3283" s="58"/>
    </row>
    <row r="3284" spans="21:22">
      <c r="U3284" s="73"/>
      <c r="V3284" s="58"/>
    </row>
    <row r="3285" spans="21:22">
      <c r="U3285" s="73"/>
      <c r="V3285" s="58"/>
    </row>
    <row r="3286" spans="21:22">
      <c r="U3286" s="73"/>
      <c r="V3286" s="58"/>
    </row>
    <row r="3287" spans="21:22">
      <c r="U3287" s="73"/>
      <c r="V3287" s="58"/>
    </row>
    <row r="3288" spans="21:22">
      <c r="U3288" s="73"/>
      <c r="V3288" s="58"/>
    </row>
    <row r="3289" spans="21:22">
      <c r="U3289" s="73"/>
      <c r="V3289" s="58"/>
    </row>
    <row r="3290" spans="21:22">
      <c r="U3290" s="73"/>
      <c r="V3290" s="58"/>
    </row>
    <row r="3291" spans="21:22">
      <c r="U3291" s="73"/>
      <c r="V3291" s="58"/>
    </row>
    <row r="3292" spans="21:22">
      <c r="U3292" s="73"/>
      <c r="V3292" s="58"/>
    </row>
    <row r="3293" spans="21:22">
      <c r="U3293" s="73"/>
      <c r="V3293" s="58"/>
    </row>
    <row r="3294" spans="21:22">
      <c r="U3294" s="73"/>
      <c r="V3294" s="58"/>
    </row>
    <row r="3295" spans="21:22">
      <c r="U3295" s="73"/>
      <c r="V3295" s="58"/>
    </row>
    <row r="3296" spans="21:22">
      <c r="U3296" s="73"/>
      <c r="V3296" s="58"/>
    </row>
    <row r="3297" spans="21:22">
      <c r="U3297" s="73"/>
      <c r="V3297" s="58"/>
    </row>
    <row r="3298" spans="21:22">
      <c r="U3298" s="73"/>
      <c r="V3298" s="58"/>
    </row>
    <row r="3299" spans="21:22">
      <c r="U3299" s="73"/>
      <c r="V3299" s="58"/>
    </row>
    <row r="3300" spans="21:22">
      <c r="U3300" s="73"/>
      <c r="V3300" s="58"/>
    </row>
    <row r="3301" spans="21:22">
      <c r="U3301" s="73"/>
      <c r="V3301" s="58"/>
    </row>
    <row r="3302" spans="21:22">
      <c r="U3302" s="73"/>
      <c r="V3302" s="58"/>
    </row>
    <row r="3303" spans="21:22">
      <c r="U3303" s="73"/>
      <c r="V3303" s="58"/>
    </row>
    <row r="3304" spans="21:22">
      <c r="U3304" s="73"/>
      <c r="V3304" s="58"/>
    </row>
    <row r="3305" spans="21:22">
      <c r="U3305" s="73"/>
      <c r="V3305" s="58"/>
    </row>
    <row r="3306" spans="21:22">
      <c r="U3306" s="73"/>
      <c r="V3306" s="58"/>
    </row>
    <row r="3307" spans="21:22">
      <c r="U3307" s="73"/>
      <c r="V3307" s="58"/>
    </row>
    <row r="3308" spans="21:22">
      <c r="U3308" s="73"/>
      <c r="V3308" s="58"/>
    </row>
    <row r="3309" spans="21:22">
      <c r="U3309" s="73"/>
      <c r="V3309" s="58"/>
    </row>
    <row r="3310" spans="21:22">
      <c r="U3310" s="73"/>
      <c r="V3310" s="58"/>
    </row>
    <row r="3311" spans="21:22">
      <c r="U3311" s="73"/>
      <c r="V3311" s="58"/>
    </row>
    <row r="3312" spans="21:22">
      <c r="U3312" s="73"/>
      <c r="V3312" s="58"/>
    </row>
    <row r="3313" spans="21:22">
      <c r="U3313" s="73"/>
      <c r="V3313" s="58"/>
    </row>
    <row r="3314" spans="21:22">
      <c r="U3314" s="73"/>
      <c r="V3314" s="58"/>
    </row>
    <row r="3315" spans="21:22">
      <c r="U3315" s="73"/>
      <c r="V3315" s="58"/>
    </row>
    <row r="3316" spans="21:22">
      <c r="U3316" s="73"/>
      <c r="V3316" s="58"/>
    </row>
    <row r="3317" spans="21:22">
      <c r="U3317" s="73"/>
      <c r="V3317" s="58"/>
    </row>
    <row r="3318" spans="21:22">
      <c r="U3318" s="73"/>
      <c r="V3318" s="58"/>
    </row>
    <row r="3319" spans="21:22">
      <c r="U3319" s="73"/>
      <c r="V3319" s="58"/>
    </row>
    <row r="3320" spans="21:22">
      <c r="U3320" s="73"/>
      <c r="V3320" s="58"/>
    </row>
    <row r="3321" spans="21:22">
      <c r="U3321" s="73"/>
      <c r="V3321" s="58"/>
    </row>
    <row r="3322" spans="21:22">
      <c r="U3322" s="73"/>
      <c r="V3322" s="58"/>
    </row>
    <row r="3323" spans="21:22">
      <c r="U3323" s="73"/>
      <c r="V3323" s="58"/>
    </row>
    <row r="3324" spans="21:22">
      <c r="U3324" s="73"/>
      <c r="V3324" s="58"/>
    </row>
    <row r="3325" spans="21:22">
      <c r="U3325" s="73"/>
      <c r="V3325" s="58"/>
    </row>
    <row r="3326" spans="21:22">
      <c r="U3326" s="73"/>
      <c r="V3326" s="58"/>
    </row>
    <row r="3327" spans="21:22">
      <c r="U3327" s="73"/>
      <c r="V3327" s="58"/>
    </row>
    <row r="3328" spans="21:22">
      <c r="U3328" s="73"/>
      <c r="V3328" s="58"/>
    </row>
    <row r="3329" spans="21:22">
      <c r="U3329" s="73"/>
      <c r="V3329" s="58"/>
    </row>
    <row r="3330" spans="21:22">
      <c r="U3330" s="73"/>
      <c r="V3330" s="58"/>
    </row>
    <row r="3331" spans="21:22">
      <c r="U3331" s="73"/>
      <c r="V3331" s="58"/>
    </row>
    <row r="3332" spans="21:22">
      <c r="U3332" s="73"/>
      <c r="V3332" s="58"/>
    </row>
    <row r="3333" spans="21:22">
      <c r="U3333" s="73"/>
      <c r="V3333" s="58"/>
    </row>
    <row r="3334" spans="21:22">
      <c r="U3334" s="73"/>
      <c r="V3334" s="58"/>
    </row>
    <row r="3335" spans="21:22">
      <c r="U3335" s="73"/>
      <c r="V3335" s="58"/>
    </row>
    <row r="3336" spans="21:22">
      <c r="U3336" s="73"/>
      <c r="V3336" s="58"/>
    </row>
    <row r="3337" spans="21:22">
      <c r="U3337" s="73"/>
      <c r="V3337" s="58"/>
    </row>
    <row r="3338" spans="21:22">
      <c r="U3338" s="73"/>
      <c r="V3338" s="58"/>
    </row>
    <row r="3339" spans="21:22">
      <c r="U3339" s="73"/>
      <c r="V3339" s="58"/>
    </row>
    <row r="3340" spans="21:22">
      <c r="U3340" s="73"/>
      <c r="V3340" s="58"/>
    </row>
    <row r="3341" spans="21:22">
      <c r="U3341" s="73"/>
      <c r="V3341" s="58"/>
    </row>
    <row r="3342" spans="21:22">
      <c r="U3342" s="73"/>
      <c r="V3342" s="58"/>
    </row>
    <row r="3343" spans="21:22">
      <c r="U3343" s="73"/>
      <c r="V3343" s="58"/>
    </row>
    <row r="3344" spans="21:22">
      <c r="U3344" s="73"/>
      <c r="V3344" s="58"/>
    </row>
    <row r="3345" spans="21:22">
      <c r="U3345" s="73"/>
      <c r="V3345" s="58"/>
    </row>
    <row r="3346" spans="21:22">
      <c r="U3346" s="73"/>
      <c r="V3346" s="58"/>
    </row>
    <row r="3347" spans="21:22">
      <c r="U3347" s="73"/>
      <c r="V3347" s="58"/>
    </row>
    <row r="3348" spans="21:22">
      <c r="U3348" s="73"/>
      <c r="V3348" s="58"/>
    </row>
    <row r="3349" spans="21:22">
      <c r="U3349" s="73"/>
      <c r="V3349" s="58"/>
    </row>
    <row r="3350" spans="21:22">
      <c r="U3350" s="73"/>
      <c r="V3350" s="58"/>
    </row>
    <row r="3351" spans="21:22">
      <c r="U3351" s="73"/>
      <c r="V3351" s="58"/>
    </row>
    <row r="3352" spans="21:22">
      <c r="U3352" s="73"/>
      <c r="V3352" s="58"/>
    </row>
    <row r="3353" spans="21:22">
      <c r="U3353" s="73"/>
      <c r="V3353" s="58"/>
    </row>
    <row r="3354" spans="21:22">
      <c r="U3354" s="73"/>
      <c r="V3354" s="58"/>
    </row>
    <row r="3355" spans="21:22">
      <c r="U3355" s="73"/>
      <c r="V3355" s="58"/>
    </row>
    <row r="3356" spans="21:22">
      <c r="U3356" s="73"/>
      <c r="V3356" s="58"/>
    </row>
    <row r="3357" spans="21:22">
      <c r="U3357" s="73"/>
      <c r="V3357" s="58"/>
    </row>
    <row r="3358" spans="21:22">
      <c r="U3358" s="73"/>
      <c r="V3358" s="58"/>
    </row>
    <row r="3359" spans="21:22">
      <c r="U3359" s="73"/>
      <c r="V3359" s="58"/>
    </row>
    <row r="3360" spans="21:22">
      <c r="U3360" s="73"/>
      <c r="V3360" s="58"/>
    </row>
    <row r="3361" spans="21:22">
      <c r="U3361" s="73"/>
      <c r="V3361" s="58"/>
    </row>
    <row r="3362" spans="21:22">
      <c r="U3362" s="73"/>
      <c r="V3362" s="58"/>
    </row>
    <row r="3363" spans="21:22">
      <c r="U3363" s="73"/>
      <c r="V3363" s="58"/>
    </row>
    <row r="3364" spans="21:22">
      <c r="U3364" s="73"/>
      <c r="V3364" s="58"/>
    </row>
    <row r="3365" spans="21:22">
      <c r="U3365" s="73"/>
      <c r="V3365" s="58"/>
    </row>
    <row r="3366" spans="21:22">
      <c r="U3366" s="73"/>
      <c r="V3366" s="58"/>
    </row>
    <row r="3367" spans="21:22">
      <c r="U3367" s="73"/>
      <c r="V3367" s="58"/>
    </row>
    <row r="3368" spans="21:22">
      <c r="U3368" s="73"/>
      <c r="V3368" s="58"/>
    </row>
    <row r="3369" spans="21:22">
      <c r="U3369" s="73"/>
      <c r="V3369" s="58"/>
    </row>
    <row r="3370" spans="21:22">
      <c r="U3370" s="73"/>
      <c r="V3370" s="58"/>
    </row>
    <row r="3371" spans="21:22">
      <c r="U3371" s="73"/>
      <c r="V3371" s="58"/>
    </row>
    <row r="3372" spans="21:22">
      <c r="U3372" s="73"/>
      <c r="V3372" s="58"/>
    </row>
    <row r="3373" spans="21:22">
      <c r="U3373" s="73"/>
      <c r="V3373" s="58"/>
    </row>
    <row r="3374" spans="21:22">
      <c r="U3374" s="73"/>
      <c r="V3374" s="58"/>
    </row>
    <row r="3375" spans="21:22">
      <c r="U3375" s="73"/>
      <c r="V3375" s="58"/>
    </row>
    <row r="3376" spans="21:22">
      <c r="U3376" s="73"/>
      <c r="V3376" s="58"/>
    </row>
    <row r="3377" spans="21:22">
      <c r="U3377" s="73"/>
      <c r="V3377" s="58"/>
    </row>
    <row r="3378" spans="21:22">
      <c r="U3378" s="73"/>
      <c r="V3378" s="58"/>
    </row>
    <row r="3379" spans="21:22">
      <c r="U3379" s="73"/>
      <c r="V3379" s="58"/>
    </row>
    <row r="3380" spans="21:22">
      <c r="U3380" s="73"/>
      <c r="V3380" s="58"/>
    </row>
    <row r="3381" spans="21:22">
      <c r="U3381" s="73"/>
      <c r="V3381" s="58"/>
    </row>
    <row r="3382" spans="21:22">
      <c r="U3382" s="73"/>
      <c r="V3382" s="58"/>
    </row>
    <row r="3383" spans="21:22">
      <c r="U3383" s="73"/>
      <c r="V3383" s="58"/>
    </row>
    <row r="3384" spans="21:22">
      <c r="U3384" s="73"/>
      <c r="V3384" s="58"/>
    </row>
    <row r="3385" spans="21:22">
      <c r="U3385" s="73"/>
      <c r="V3385" s="58"/>
    </row>
    <row r="3386" spans="21:22">
      <c r="U3386" s="73"/>
      <c r="V3386" s="58"/>
    </row>
    <row r="3387" spans="21:22">
      <c r="U3387" s="73"/>
      <c r="V3387" s="58"/>
    </row>
    <row r="3388" spans="21:22">
      <c r="U3388" s="73"/>
      <c r="V3388" s="58"/>
    </row>
    <row r="3389" spans="21:22">
      <c r="U3389" s="73"/>
      <c r="V3389" s="58"/>
    </row>
    <row r="3390" spans="21:22">
      <c r="U3390" s="73"/>
      <c r="V3390" s="58"/>
    </row>
    <row r="3391" spans="21:22">
      <c r="U3391" s="73"/>
      <c r="V3391" s="58"/>
    </row>
    <row r="3392" spans="21:22">
      <c r="U3392" s="73"/>
      <c r="V3392" s="58"/>
    </row>
    <row r="3393" spans="21:22">
      <c r="U3393" s="73"/>
      <c r="V3393" s="58"/>
    </row>
    <row r="3394" spans="21:22">
      <c r="U3394" s="73"/>
      <c r="V3394" s="58"/>
    </row>
    <row r="3395" spans="21:22">
      <c r="U3395" s="73"/>
      <c r="V3395" s="58"/>
    </row>
    <row r="3396" spans="21:22">
      <c r="U3396" s="73"/>
      <c r="V3396" s="58"/>
    </row>
    <row r="3397" spans="21:22">
      <c r="U3397" s="73"/>
      <c r="V3397" s="58"/>
    </row>
    <row r="3398" spans="21:22">
      <c r="U3398" s="73"/>
      <c r="V3398" s="58"/>
    </row>
    <row r="3399" spans="21:22">
      <c r="U3399" s="73"/>
      <c r="V3399" s="58"/>
    </row>
    <row r="3400" spans="21:22">
      <c r="U3400" s="73"/>
      <c r="V3400" s="58"/>
    </row>
    <row r="3401" spans="21:22">
      <c r="U3401" s="73"/>
      <c r="V3401" s="58"/>
    </row>
    <row r="3402" spans="21:22">
      <c r="U3402" s="73"/>
      <c r="V3402" s="58"/>
    </row>
    <row r="3403" spans="21:22">
      <c r="U3403" s="73"/>
      <c r="V3403" s="58"/>
    </row>
    <row r="3404" spans="21:22">
      <c r="U3404" s="73"/>
      <c r="V3404" s="58"/>
    </row>
    <row r="3405" spans="21:22">
      <c r="U3405" s="73"/>
      <c r="V3405" s="58"/>
    </row>
    <row r="3406" spans="21:22">
      <c r="U3406" s="73"/>
      <c r="V3406" s="58"/>
    </row>
    <row r="3407" spans="21:22">
      <c r="U3407" s="73"/>
      <c r="V3407" s="58"/>
    </row>
    <row r="3408" spans="21:22">
      <c r="U3408" s="73"/>
      <c r="V3408" s="58"/>
    </row>
    <row r="3409" spans="21:22">
      <c r="U3409" s="73"/>
      <c r="V3409" s="58"/>
    </row>
    <row r="3410" spans="21:22">
      <c r="U3410" s="73"/>
      <c r="V3410" s="58"/>
    </row>
    <row r="3411" spans="21:22">
      <c r="U3411" s="73"/>
      <c r="V3411" s="58"/>
    </row>
    <row r="3412" spans="21:22">
      <c r="U3412" s="73"/>
      <c r="V3412" s="58"/>
    </row>
    <row r="3413" spans="21:22">
      <c r="U3413" s="73"/>
      <c r="V3413" s="58"/>
    </row>
    <row r="3414" spans="21:22">
      <c r="U3414" s="73"/>
      <c r="V3414" s="58"/>
    </row>
    <row r="3415" spans="21:22">
      <c r="U3415" s="73"/>
      <c r="V3415" s="58"/>
    </row>
    <row r="3416" spans="21:22">
      <c r="U3416" s="73"/>
      <c r="V3416" s="58"/>
    </row>
    <row r="3417" spans="21:22">
      <c r="U3417" s="73"/>
      <c r="V3417" s="58"/>
    </row>
    <row r="3418" spans="21:22">
      <c r="U3418" s="73"/>
      <c r="V3418" s="58"/>
    </row>
    <row r="3419" spans="21:22">
      <c r="U3419" s="73"/>
      <c r="V3419" s="58"/>
    </row>
    <row r="3420" spans="21:22">
      <c r="U3420" s="73"/>
      <c r="V3420" s="58"/>
    </row>
    <row r="3421" spans="21:22">
      <c r="U3421" s="73"/>
      <c r="V3421" s="58"/>
    </row>
    <row r="3422" spans="21:22">
      <c r="U3422" s="73"/>
      <c r="V3422" s="58"/>
    </row>
    <row r="3423" spans="21:22">
      <c r="U3423" s="73"/>
      <c r="V3423" s="58"/>
    </row>
    <row r="3424" spans="21:22">
      <c r="U3424" s="73"/>
      <c r="V3424" s="58"/>
    </row>
    <row r="3425" spans="21:22">
      <c r="U3425" s="73"/>
      <c r="V3425" s="58"/>
    </row>
    <row r="3426" spans="21:22">
      <c r="U3426" s="73"/>
      <c r="V3426" s="58"/>
    </row>
    <row r="3427" spans="21:22">
      <c r="U3427" s="73"/>
      <c r="V3427" s="58"/>
    </row>
    <row r="3428" spans="21:22">
      <c r="U3428" s="73"/>
      <c r="V3428" s="58"/>
    </row>
    <row r="3429" spans="21:22">
      <c r="U3429" s="73"/>
      <c r="V3429" s="58"/>
    </row>
    <row r="3430" spans="21:22">
      <c r="U3430" s="73"/>
      <c r="V3430" s="58"/>
    </row>
    <row r="3431" spans="21:22">
      <c r="U3431" s="73"/>
      <c r="V3431" s="58"/>
    </row>
    <row r="3432" spans="21:22">
      <c r="U3432" s="73"/>
      <c r="V3432" s="58"/>
    </row>
    <row r="3433" spans="21:22">
      <c r="U3433" s="73"/>
      <c r="V3433" s="58"/>
    </row>
    <row r="3434" spans="21:22">
      <c r="U3434" s="73"/>
      <c r="V3434" s="58"/>
    </row>
    <row r="3435" spans="21:22">
      <c r="U3435" s="73"/>
      <c r="V3435" s="58"/>
    </row>
    <row r="3436" spans="21:22">
      <c r="U3436" s="73"/>
      <c r="V3436" s="58"/>
    </row>
    <row r="3437" spans="21:22">
      <c r="U3437" s="73"/>
      <c r="V3437" s="58"/>
    </row>
    <row r="3438" spans="21:22">
      <c r="U3438" s="73"/>
      <c r="V3438" s="58"/>
    </row>
    <row r="3439" spans="21:22">
      <c r="U3439" s="73"/>
      <c r="V3439" s="58"/>
    </row>
    <row r="3440" spans="21:22">
      <c r="U3440" s="73"/>
      <c r="V3440" s="58"/>
    </row>
    <row r="3441" spans="21:22">
      <c r="U3441" s="73"/>
      <c r="V3441" s="58"/>
    </row>
    <row r="3442" spans="21:22">
      <c r="U3442" s="73"/>
      <c r="V3442" s="58"/>
    </row>
    <row r="3443" spans="21:22">
      <c r="U3443" s="73"/>
      <c r="V3443" s="58"/>
    </row>
    <row r="3444" spans="21:22">
      <c r="U3444" s="73"/>
      <c r="V3444" s="58"/>
    </row>
    <row r="3445" spans="21:22">
      <c r="U3445" s="73"/>
      <c r="V3445" s="58"/>
    </row>
    <row r="3446" spans="21:22">
      <c r="U3446" s="73"/>
      <c r="V3446" s="58"/>
    </row>
    <row r="3447" spans="21:22">
      <c r="U3447" s="73"/>
      <c r="V3447" s="58"/>
    </row>
    <row r="3448" spans="21:22">
      <c r="U3448" s="73"/>
      <c r="V3448" s="58"/>
    </row>
    <row r="3449" spans="21:22">
      <c r="U3449" s="73"/>
      <c r="V3449" s="58"/>
    </row>
    <row r="3450" spans="21:22">
      <c r="U3450" s="73"/>
      <c r="V3450" s="58"/>
    </row>
    <row r="3451" spans="21:22">
      <c r="U3451" s="73"/>
      <c r="V3451" s="58"/>
    </row>
    <row r="3452" spans="21:22">
      <c r="U3452" s="73"/>
      <c r="V3452" s="58"/>
    </row>
    <row r="3453" spans="21:22">
      <c r="U3453" s="73"/>
      <c r="V3453" s="58"/>
    </row>
    <row r="3454" spans="21:22">
      <c r="U3454" s="73"/>
      <c r="V3454" s="58"/>
    </row>
    <row r="3455" spans="21:22">
      <c r="U3455" s="73"/>
      <c r="V3455" s="58"/>
    </row>
    <row r="3456" spans="21:22">
      <c r="U3456" s="73"/>
      <c r="V3456" s="58"/>
    </row>
    <row r="3457" spans="21:22">
      <c r="U3457" s="73"/>
      <c r="V3457" s="58"/>
    </row>
    <row r="3458" spans="21:22">
      <c r="U3458" s="73"/>
      <c r="V3458" s="58"/>
    </row>
    <row r="3459" spans="21:22">
      <c r="U3459" s="73"/>
      <c r="V3459" s="58"/>
    </row>
    <row r="3460" spans="21:22">
      <c r="U3460" s="73"/>
      <c r="V3460" s="58"/>
    </row>
    <row r="3461" spans="21:22">
      <c r="U3461" s="73"/>
      <c r="V3461" s="58"/>
    </row>
    <row r="3462" spans="21:22">
      <c r="U3462" s="73"/>
      <c r="V3462" s="58"/>
    </row>
    <row r="3463" spans="21:22">
      <c r="U3463" s="73"/>
      <c r="V3463" s="58"/>
    </row>
    <row r="3464" spans="21:22">
      <c r="U3464" s="73"/>
      <c r="V3464" s="58"/>
    </row>
    <row r="3465" spans="21:22">
      <c r="U3465" s="73"/>
      <c r="V3465" s="58"/>
    </row>
    <row r="3466" spans="21:22">
      <c r="U3466" s="73"/>
      <c r="V3466" s="58"/>
    </row>
    <row r="3467" spans="21:22">
      <c r="U3467" s="73"/>
      <c r="V3467" s="58"/>
    </row>
    <row r="3468" spans="21:22">
      <c r="U3468" s="73"/>
      <c r="V3468" s="58"/>
    </row>
    <row r="3469" spans="21:22">
      <c r="U3469" s="73"/>
      <c r="V3469" s="58"/>
    </row>
    <row r="3470" spans="21:22">
      <c r="U3470" s="73"/>
      <c r="V3470" s="58"/>
    </row>
    <row r="3471" spans="21:22">
      <c r="U3471" s="73"/>
      <c r="V3471" s="58"/>
    </row>
    <row r="3472" spans="21:22">
      <c r="U3472" s="73"/>
      <c r="V3472" s="58"/>
    </row>
    <row r="3473" spans="21:22">
      <c r="U3473" s="73"/>
      <c r="V3473" s="58"/>
    </row>
    <row r="3474" spans="21:22">
      <c r="U3474" s="73"/>
      <c r="V3474" s="58"/>
    </row>
    <row r="3475" spans="21:22">
      <c r="U3475" s="73"/>
      <c r="V3475" s="58"/>
    </row>
    <row r="3476" spans="21:22">
      <c r="U3476" s="73"/>
      <c r="V3476" s="58"/>
    </row>
    <row r="3477" spans="21:22">
      <c r="U3477" s="73"/>
      <c r="V3477" s="58"/>
    </row>
    <row r="3478" spans="21:22">
      <c r="U3478" s="73"/>
      <c r="V3478" s="58"/>
    </row>
    <row r="3479" spans="21:22">
      <c r="U3479" s="73"/>
      <c r="V3479" s="58"/>
    </row>
    <row r="3480" spans="21:22">
      <c r="U3480" s="73"/>
      <c r="V3480" s="58"/>
    </row>
    <row r="3481" spans="21:22">
      <c r="U3481" s="73"/>
      <c r="V3481" s="58"/>
    </row>
    <row r="3482" spans="21:22">
      <c r="U3482" s="73"/>
      <c r="V3482" s="58"/>
    </row>
    <row r="3483" spans="21:22">
      <c r="U3483" s="73"/>
      <c r="V3483" s="58"/>
    </row>
    <row r="3484" spans="21:22">
      <c r="U3484" s="73"/>
      <c r="V3484" s="58"/>
    </row>
    <row r="3485" spans="21:22">
      <c r="U3485" s="73"/>
      <c r="V3485" s="58"/>
    </row>
    <row r="3486" spans="21:22">
      <c r="U3486" s="73"/>
      <c r="V3486" s="58"/>
    </row>
    <row r="3487" spans="21:22">
      <c r="U3487" s="73"/>
      <c r="V3487" s="58"/>
    </row>
    <row r="3488" spans="21:22">
      <c r="U3488" s="73"/>
      <c r="V3488" s="58"/>
    </row>
    <row r="3489" spans="21:22">
      <c r="U3489" s="73"/>
      <c r="V3489" s="58"/>
    </row>
    <row r="3490" spans="21:22">
      <c r="U3490" s="73"/>
      <c r="V3490" s="58"/>
    </row>
    <row r="3491" spans="21:22">
      <c r="U3491" s="73"/>
      <c r="V3491" s="58"/>
    </row>
    <row r="3492" spans="21:22">
      <c r="U3492" s="73"/>
      <c r="V3492" s="58"/>
    </row>
    <row r="3493" spans="21:22">
      <c r="U3493" s="73"/>
      <c r="V3493" s="58"/>
    </row>
    <row r="3494" spans="21:22">
      <c r="U3494" s="73"/>
      <c r="V3494" s="58"/>
    </row>
    <row r="3495" spans="21:22">
      <c r="U3495" s="73"/>
      <c r="V3495" s="58"/>
    </row>
    <row r="3496" spans="21:22">
      <c r="U3496" s="73"/>
      <c r="V3496" s="58"/>
    </row>
    <row r="3497" spans="21:22">
      <c r="U3497" s="73"/>
      <c r="V3497" s="58"/>
    </row>
    <row r="3498" spans="21:22">
      <c r="U3498" s="73"/>
      <c r="V3498" s="58"/>
    </row>
    <row r="3499" spans="21:22">
      <c r="U3499" s="73"/>
      <c r="V3499" s="58"/>
    </row>
    <row r="3500" spans="21:22">
      <c r="U3500" s="73"/>
      <c r="V3500" s="58"/>
    </row>
    <row r="3501" spans="21:22">
      <c r="U3501" s="73"/>
      <c r="V3501" s="58"/>
    </row>
    <row r="3502" spans="21:22">
      <c r="U3502" s="73"/>
      <c r="V3502" s="58"/>
    </row>
    <row r="3503" spans="21:22">
      <c r="U3503" s="73"/>
      <c r="V3503" s="58"/>
    </row>
    <row r="3504" spans="21:22">
      <c r="U3504" s="73"/>
      <c r="V3504" s="58"/>
    </row>
    <row r="3505" spans="21:22">
      <c r="U3505" s="73"/>
      <c r="V3505" s="58"/>
    </row>
    <row r="3506" spans="21:22">
      <c r="U3506" s="73"/>
      <c r="V3506" s="58"/>
    </row>
    <row r="3507" spans="21:22">
      <c r="U3507" s="73"/>
      <c r="V3507" s="58"/>
    </row>
    <row r="3508" spans="21:22">
      <c r="U3508" s="73"/>
      <c r="V3508" s="58"/>
    </row>
    <row r="3509" spans="21:22">
      <c r="U3509" s="73"/>
      <c r="V3509" s="58"/>
    </row>
    <row r="3510" spans="21:22">
      <c r="U3510" s="73"/>
      <c r="V3510" s="58"/>
    </row>
    <row r="3511" spans="21:22">
      <c r="U3511" s="73"/>
      <c r="V3511" s="58"/>
    </row>
    <row r="3512" spans="21:22">
      <c r="U3512" s="73"/>
      <c r="V3512" s="58"/>
    </row>
    <row r="3513" spans="21:22">
      <c r="U3513" s="73"/>
      <c r="V3513" s="58"/>
    </row>
    <row r="3514" spans="21:22">
      <c r="U3514" s="73"/>
      <c r="V3514" s="58"/>
    </row>
    <row r="3515" spans="21:22">
      <c r="U3515" s="73"/>
      <c r="V3515" s="58"/>
    </row>
    <row r="3516" spans="21:22">
      <c r="U3516" s="73"/>
      <c r="V3516" s="58"/>
    </row>
    <row r="3517" spans="21:22">
      <c r="U3517" s="73"/>
      <c r="V3517" s="58"/>
    </row>
    <row r="3518" spans="21:22">
      <c r="U3518" s="73"/>
      <c r="V3518" s="58"/>
    </row>
    <row r="3519" spans="21:22">
      <c r="U3519" s="73"/>
      <c r="V3519" s="58"/>
    </row>
    <row r="3520" spans="21:22">
      <c r="U3520" s="73"/>
      <c r="V3520" s="58"/>
    </row>
    <row r="3521" spans="21:22">
      <c r="U3521" s="73"/>
      <c r="V3521" s="58"/>
    </row>
    <row r="3522" spans="21:22">
      <c r="U3522" s="73"/>
      <c r="V3522" s="58"/>
    </row>
    <row r="3523" spans="21:22">
      <c r="U3523" s="73"/>
      <c r="V3523" s="58"/>
    </row>
    <row r="3524" spans="21:22">
      <c r="U3524" s="73"/>
      <c r="V3524" s="58"/>
    </row>
    <row r="3525" spans="21:22">
      <c r="U3525" s="73"/>
      <c r="V3525" s="58"/>
    </row>
    <row r="3526" spans="21:22">
      <c r="U3526" s="73"/>
      <c r="V3526" s="58"/>
    </row>
    <row r="3527" spans="21:22">
      <c r="U3527" s="73"/>
      <c r="V3527" s="58"/>
    </row>
    <row r="3528" spans="21:22">
      <c r="U3528" s="73"/>
      <c r="V3528" s="58"/>
    </row>
    <row r="3529" spans="21:22">
      <c r="U3529" s="73"/>
      <c r="V3529" s="58"/>
    </row>
    <row r="3530" spans="21:22">
      <c r="U3530" s="73"/>
      <c r="V3530" s="58"/>
    </row>
    <row r="3531" spans="21:22">
      <c r="U3531" s="73"/>
      <c r="V3531" s="58"/>
    </row>
    <row r="3532" spans="21:22">
      <c r="U3532" s="73"/>
      <c r="V3532" s="58"/>
    </row>
    <row r="3533" spans="21:22">
      <c r="U3533" s="73"/>
      <c r="V3533" s="58"/>
    </row>
    <row r="3534" spans="21:22">
      <c r="U3534" s="73"/>
      <c r="V3534" s="58"/>
    </row>
    <row r="3535" spans="21:22">
      <c r="U3535" s="73"/>
      <c r="V3535" s="58"/>
    </row>
    <row r="3536" spans="21:22">
      <c r="U3536" s="73"/>
      <c r="V3536" s="58"/>
    </row>
    <row r="3537" spans="21:22">
      <c r="U3537" s="73"/>
      <c r="V3537" s="58"/>
    </row>
    <row r="3538" spans="21:22">
      <c r="U3538" s="73"/>
      <c r="V3538" s="58"/>
    </row>
    <row r="3539" spans="21:22">
      <c r="U3539" s="73"/>
      <c r="V3539" s="58"/>
    </row>
    <row r="3540" spans="21:22">
      <c r="U3540" s="73"/>
      <c r="V3540" s="58"/>
    </row>
    <row r="3541" spans="21:22">
      <c r="U3541" s="73"/>
      <c r="V3541" s="58"/>
    </row>
    <row r="3542" spans="21:22">
      <c r="U3542" s="73"/>
      <c r="V3542" s="58"/>
    </row>
    <row r="3543" spans="21:22">
      <c r="U3543" s="73"/>
      <c r="V3543" s="58"/>
    </row>
    <row r="3544" spans="21:22">
      <c r="U3544" s="73"/>
      <c r="V3544" s="58"/>
    </row>
    <row r="3545" spans="21:22">
      <c r="U3545" s="73"/>
      <c r="V3545" s="58"/>
    </row>
    <row r="3546" spans="21:22">
      <c r="U3546" s="73"/>
      <c r="V3546" s="58"/>
    </row>
    <row r="3547" spans="21:22">
      <c r="U3547" s="73"/>
      <c r="V3547" s="58"/>
    </row>
    <row r="3548" spans="21:22">
      <c r="U3548" s="73"/>
      <c r="V3548" s="58"/>
    </row>
    <row r="3549" spans="21:22">
      <c r="U3549" s="73"/>
      <c r="V3549" s="58"/>
    </row>
    <row r="3550" spans="21:22">
      <c r="U3550" s="73"/>
      <c r="V3550" s="58"/>
    </row>
    <row r="3551" spans="21:22">
      <c r="U3551" s="73"/>
      <c r="V3551" s="58"/>
    </row>
    <row r="3552" spans="21:22">
      <c r="U3552" s="73"/>
      <c r="V3552" s="58"/>
    </row>
    <row r="3553" spans="21:22">
      <c r="U3553" s="73"/>
      <c r="V3553" s="58"/>
    </row>
    <row r="3554" spans="21:22">
      <c r="U3554" s="73"/>
      <c r="V3554" s="58"/>
    </row>
    <row r="3555" spans="21:22">
      <c r="U3555" s="73"/>
      <c r="V3555" s="58"/>
    </row>
    <row r="3556" spans="21:22">
      <c r="U3556" s="73"/>
      <c r="V3556" s="58"/>
    </row>
    <row r="3557" spans="21:22">
      <c r="U3557" s="73"/>
      <c r="V3557" s="58"/>
    </row>
    <row r="3558" spans="21:22">
      <c r="U3558" s="73"/>
      <c r="V3558" s="58"/>
    </row>
    <row r="3559" spans="21:22">
      <c r="U3559" s="73"/>
      <c r="V3559" s="58"/>
    </row>
    <row r="3560" spans="21:22">
      <c r="U3560" s="73"/>
      <c r="V3560" s="58"/>
    </row>
    <row r="3561" spans="21:22">
      <c r="U3561" s="73"/>
      <c r="V3561" s="58"/>
    </row>
    <row r="3562" spans="21:22">
      <c r="U3562" s="73"/>
      <c r="V3562" s="58"/>
    </row>
    <row r="3563" spans="21:22">
      <c r="U3563" s="73"/>
      <c r="V3563" s="58"/>
    </row>
    <row r="3564" spans="21:22">
      <c r="U3564" s="73"/>
      <c r="V3564" s="58"/>
    </row>
    <row r="3565" spans="21:22">
      <c r="U3565" s="73"/>
      <c r="V3565" s="58"/>
    </row>
    <row r="3566" spans="21:22">
      <c r="U3566" s="73"/>
      <c r="V3566" s="58"/>
    </row>
    <row r="3567" spans="21:22">
      <c r="U3567" s="73"/>
      <c r="V3567" s="58"/>
    </row>
    <row r="3568" spans="21:22">
      <c r="U3568" s="73"/>
      <c r="V3568" s="58"/>
    </row>
    <row r="3569" spans="21:22">
      <c r="U3569" s="73"/>
      <c r="V3569" s="58"/>
    </row>
    <row r="3570" spans="21:22">
      <c r="U3570" s="73"/>
      <c r="V3570" s="58"/>
    </row>
    <row r="3571" spans="21:22">
      <c r="U3571" s="73"/>
      <c r="V3571" s="58"/>
    </row>
    <row r="3572" spans="21:22">
      <c r="U3572" s="73"/>
      <c r="V3572" s="58"/>
    </row>
    <row r="3573" spans="21:22">
      <c r="U3573" s="73"/>
      <c r="V3573" s="58"/>
    </row>
    <row r="3574" spans="21:22">
      <c r="U3574" s="73"/>
      <c r="V3574" s="58"/>
    </row>
    <row r="3575" spans="21:22">
      <c r="U3575" s="73"/>
      <c r="V3575" s="58"/>
    </row>
    <row r="3576" spans="21:22">
      <c r="U3576" s="73"/>
      <c r="V3576" s="58"/>
    </row>
    <row r="3577" spans="21:22">
      <c r="U3577" s="73"/>
      <c r="V3577" s="58"/>
    </row>
    <row r="3578" spans="21:22">
      <c r="U3578" s="73"/>
      <c r="V3578" s="58"/>
    </row>
    <row r="3579" spans="21:22">
      <c r="U3579" s="73"/>
      <c r="V3579" s="58"/>
    </row>
    <row r="3580" spans="21:22">
      <c r="U3580" s="73"/>
      <c r="V3580" s="58"/>
    </row>
    <row r="3581" spans="21:22">
      <c r="U3581" s="73"/>
      <c r="V3581" s="58"/>
    </row>
    <row r="3582" spans="21:22">
      <c r="U3582" s="73"/>
      <c r="V3582" s="58"/>
    </row>
    <row r="3583" spans="21:22">
      <c r="U3583" s="73"/>
      <c r="V3583" s="58"/>
    </row>
    <row r="3584" spans="21:22">
      <c r="U3584" s="73"/>
      <c r="V3584" s="58"/>
    </row>
    <row r="3585" spans="21:22">
      <c r="U3585" s="73"/>
      <c r="V3585" s="58"/>
    </row>
    <row r="3586" spans="21:22">
      <c r="U3586" s="73"/>
      <c r="V3586" s="58"/>
    </row>
    <row r="3587" spans="21:22">
      <c r="U3587" s="73"/>
      <c r="V3587" s="58"/>
    </row>
    <row r="3588" spans="21:22">
      <c r="U3588" s="73"/>
      <c r="V3588" s="58"/>
    </row>
    <row r="3589" spans="21:22">
      <c r="U3589" s="73"/>
      <c r="V3589" s="58"/>
    </row>
    <row r="3590" spans="21:22">
      <c r="U3590" s="73"/>
      <c r="V3590" s="58"/>
    </row>
    <row r="3591" spans="21:22">
      <c r="U3591" s="73"/>
      <c r="V3591" s="58"/>
    </row>
    <row r="3592" spans="21:22">
      <c r="U3592" s="73"/>
      <c r="V3592" s="58"/>
    </row>
    <row r="3593" spans="21:22">
      <c r="U3593" s="73"/>
      <c r="V3593" s="58"/>
    </row>
    <row r="3594" spans="21:22">
      <c r="U3594" s="73"/>
      <c r="V3594" s="58"/>
    </row>
    <row r="3595" spans="21:22">
      <c r="U3595" s="73"/>
      <c r="V3595" s="58"/>
    </row>
    <row r="3596" spans="21:22">
      <c r="U3596" s="73"/>
      <c r="V3596" s="58"/>
    </row>
    <row r="3597" spans="21:22">
      <c r="U3597" s="73"/>
      <c r="V3597" s="58"/>
    </row>
    <row r="3598" spans="21:22">
      <c r="U3598" s="73"/>
      <c r="V3598" s="58"/>
    </row>
    <row r="3599" spans="21:22">
      <c r="U3599" s="73"/>
      <c r="V3599" s="58"/>
    </row>
    <row r="3600" spans="21:22">
      <c r="U3600" s="73"/>
      <c r="V3600" s="58"/>
    </row>
    <row r="3601" spans="21:22">
      <c r="U3601" s="73"/>
      <c r="V3601" s="58"/>
    </row>
    <row r="3602" spans="21:22">
      <c r="U3602" s="73"/>
      <c r="V3602" s="58"/>
    </row>
    <row r="3603" spans="21:22">
      <c r="U3603" s="73"/>
      <c r="V3603" s="58"/>
    </row>
    <row r="3604" spans="21:22">
      <c r="U3604" s="73"/>
      <c r="V3604" s="58"/>
    </row>
    <row r="3605" spans="21:22">
      <c r="U3605" s="73"/>
      <c r="V3605" s="58"/>
    </row>
    <row r="3606" spans="21:22">
      <c r="U3606" s="73"/>
      <c r="V3606" s="58"/>
    </row>
    <row r="3607" spans="21:22">
      <c r="U3607" s="73"/>
      <c r="V3607" s="58"/>
    </row>
    <row r="3608" spans="21:22">
      <c r="U3608" s="73"/>
      <c r="V3608" s="58"/>
    </row>
    <row r="3609" spans="21:22">
      <c r="U3609" s="73"/>
      <c r="V3609" s="58"/>
    </row>
    <row r="3610" spans="21:22">
      <c r="U3610" s="73"/>
      <c r="V3610" s="58"/>
    </row>
    <row r="3611" spans="21:22">
      <c r="U3611" s="73"/>
      <c r="V3611" s="58"/>
    </row>
    <row r="3612" spans="21:22">
      <c r="U3612" s="73"/>
      <c r="V3612" s="58"/>
    </row>
    <row r="3613" spans="21:22">
      <c r="U3613" s="73"/>
      <c r="V3613" s="58"/>
    </row>
    <row r="3614" spans="21:22">
      <c r="U3614" s="73"/>
      <c r="V3614" s="58"/>
    </row>
    <row r="3615" spans="21:22">
      <c r="U3615" s="73"/>
      <c r="V3615" s="58"/>
    </row>
    <row r="3616" spans="21:22">
      <c r="U3616" s="73"/>
      <c r="V3616" s="58"/>
    </row>
    <row r="3617" spans="21:22">
      <c r="U3617" s="73"/>
      <c r="V3617" s="58"/>
    </row>
    <row r="3618" spans="21:22">
      <c r="U3618" s="73"/>
      <c r="V3618" s="58"/>
    </row>
    <row r="3619" spans="21:22">
      <c r="U3619" s="73"/>
      <c r="V3619" s="58"/>
    </row>
    <row r="3620" spans="21:22">
      <c r="U3620" s="73"/>
      <c r="V3620" s="58"/>
    </row>
    <row r="3621" spans="21:22">
      <c r="U3621" s="73"/>
      <c r="V3621" s="58"/>
    </row>
    <row r="3622" spans="21:22">
      <c r="U3622" s="73"/>
      <c r="V3622" s="58"/>
    </row>
    <row r="3623" spans="21:22">
      <c r="U3623" s="73"/>
      <c r="V3623" s="58"/>
    </row>
    <row r="3624" spans="21:22">
      <c r="U3624" s="73"/>
      <c r="V3624" s="58"/>
    </row>
    <row r="3625" spans="21:22">
      <c r="U3625" s="73"/>
      <c r="V3625" s="58"/>
    </row>
    <row r="3626" spans="21:22">
      <c r="U3626" s="73"/>
      <c r="V3626" s="58"/>
    </row>
    <row r="3627" spans="21:22">
      <c r="U3627" s="73"/>
      <c r="V3627" s="58"/>
    </row>
    <row r="3628" spans="21:22">
      <c r="U3628" s="73"/>
      <c r="V3628" s="58"/>
    </row>
    <row r="3629" spans="21:22">
      <c r="U3629" s="73"/>
      <c r="V3629" s="58"/>
    </row>
    <row r="3630" spans="21:22">
      <c r="U3630" s="73"/>
      <c r="V3630" s="58"/>
    </row>
    <row r="3631" spans="21:22">
      <c r="U3631" s="73"/>
      <c r="V3631" s="58"/>
    </row>
    <row r="3632" spans="21:22">
      <c r="U3632" s="73"/>
      <c r="V3632" s="58"/>
    </row>
    <row r="3633" spans="21:22">
      <c r="U3633" s="73"/>
      <c r="V3633" s="58"/>
    </row>
    <row r="3634" spans="21:22">
      <c r="U3634" s="73"/>
      <c r="V3634" s="58"/>
    </row>
    <row r="3635" spans="21:22">
      <c r="U3635" s="73"/>
      <c r="V3635" s="58"/>
    </row>
    <row r="3636" spans="21:22">
      <c r="U3636" s="73"/>
      <c r="V3636" s="58"/>
    </row>
    <row r="3637" spans="21:22">
      <c r="U3637" s="73"/>
      <c r="V3637" s="58"/>
    </row>
    <row r="3638" spans="21:22">
      <c r="U3638" s="73"/>
      <c r="V3638" s="58"/>
    </row>
    <row r="3639" spans="21:22">
      <c r="U3639" s="73"/>
      <c r="V3639" s="58"/>
    </row>
    <row r="3640" spans="21:22">
      <c r="U3640" s="73"/>
      <c r="V3640" s="58"/>
    </row>
    <row r="3641" spans="21:22">
      <c r="U3641" s="73"/>
      <c r="V3641" s="58"/>
    </row>
    <row r="3642" spans="21:22">
      <c r="U3642" s="73"/>
      <c r="V3642" s="58"/>
    </row>
    <row r="3643" spans="21:22">
      <c r="U3643" s="73"/>
      <c r="V3643" s="58"/>
    </row>
    <row r="3644" spans="21:22">
      <c r="U3644" s="73"/>
      <c r="V3644" s="58"/>
    </row>
    <row r="3645" spans="21:22">
      <c r="U3645" s="73"/>
      <c r="V3645" s="58"/>
    </row>
    <row r="3646" spans="21:22">
      <c r="U3646" s="73"/>
      <c r="V3646" s="58"/>
    </row>
    <row r="3647" spans="21:22">
      <c r="U3647" s="73"/>
      <c r="V3647" s="58"/>
    </row>
    <row r="3648" spans="21:22">
      <c r="U3648" s="73"/>
      <c r="V3648" s="58"/>
    </row>
    <row r="3649" spans="21:22">
      <c r="U3649" s="73"/>
      <c r="V3649" s="58"/>
    </row>
    <row r="3650" spans="21:22">
      <c r="U3650" s="73"/>
      <c r="V3650" s="58"/>
    </row>
    <row r="3651" spans="21:22">
      <c r="U3651" s="73"/>
      <c r="V3651" s="58"/>
    </row>
    <row r="3652" spans="21:22">
      <c r="U3652" s="73"/>
      <c r="V3652" s="58"/>
    </row>
    <row r="3653" spans="21:22">
      <c r="U3653" s="73"/>
      <c r="V3653" s="58"/>
    </row>
    <row r="3654" spans="21:22">
      <c r="U3654" s="73"/>
      <c r="V3654" s="58"/>
    </row>
    <row r="3655" spans="21:22">
      <c r="U3655" s="73"/>
      <c r="V3655" s="58"/>
    </row>
    <row r="3656" spans="21:22">
      <c r="U3656" s="73"/>
      <c r="V3656" s="58"/>
    </row>
    <row r="3657" spans="21:22">
      <c r="U3657" s="73"/>
      <c r="V3657" s="58"/>
    </row>
    <row r="3658" spans="21:22">
      <c r="U3658" s="73"/>
      <c r="V3658" s="58"/>
    </row>
    <row r="3659" spans="21:22">
      <c r="U3659" s="73"/>
      <c r="V3659" s="58"/>
    </row>
    <row r="3660" spans="21:22">
      <c r="U3660" s="73"/>
      <c r="V3660" s="58"/>
    </row>
    <row r="3661" spans="21:22">
      <c r="U3661" s="73"/>
      <c r="V3661" s="58"/>
    </row>
    <row r="3662" spans="21:22">
      <c r="U3662" s="73"/>
      <c r="V3662" s="58"/>
    </row>
    <row r="3663" spans="21:22">
      <c r="U3663" s="73"/>
      <c r="V3663" s="58"/>
    </row>
    <row r="3664" spans="21:22">
      <c r="U3664" s="73"/>
      <c r="V3664" s="58"/>
    </row>
    <row r="3665" spans="21:22">
      <c r="U3665" s="73"/>
      <c r="V3665" s="58"/>
    </row>
    <row r="3666" spans="21:22">
      <c r="U3666" s="73"/>
      <c r="V3666" s="58"/>
    </row>
    <row r="3667" spans="21:22">
      <c r="U3667" s="73"/>
      <c r="V3667" s="58"/>
    </row>
    <row r="3668" spans="21:22">
      <c r="U3668" s="73"/>
      <c r="V3668" s="58"/>
    </row>
    <row r="3669" spans="21:22">
      <c r="U3669" s="73"/>
      <c r="V3669" s="58"/>
    </row>
    <row r="3670" spans="21:22">
      <c r="U3670" s="73"/>
      <c r="V3670" s="58"/>
    </row>
    <row r="3671" spans="21:22">
      <c r="U3671" s="73"/>
      <c r="V3671" s="58"/>
    </row>
    <row r="3672" spans="21:22">
      <c r="U3672" s="73"/>
      <c r="V3672" s="58"/>
    </row>
    <row r="3673" spans="21:22">
      <c r="U3673" s="73"/>
      <c r="V3673" s="58"/>
    </row>
    <row r="3674" spans="21:22">
      <c r="U3674" s="73"/>
      <c r="V3674" s="58"/>
    </row>
    <row r="3675" spans="21:22">
      <c r="U3675" s="73"/>
      <c r="V3675" s="58"/>
    </row>
    <row r="3676" spans="21:22">
      <c r="U3676" s="73"/>
      <c r="V3676" s="58"/>
    </row>
    <row r="3677" spans="21:22">
      <c r="U3677" s="73"/>
      <c r="V3677" s="58"/>
    </row>
    <row r="3678" spans="21:22">
      <c r="U3678" s="73"/>
      <c r="V3678" s="58"/>
    </row>
    <row r="3679" spans="21:22">
      <c r="U3679" s="73"/>
      <c r="V3679" s="58"/>
    </row>
    <row r="3680" spans="21:22">
      <c r="U3680" s="73"/>
      <c r="V3680" s="58"/>
    </row>
    <row r="3681" spans="21:22">
      <c r="U3681" s="73"/>
      <c r="V3681" s="58"/>
    </row>
    <row r="3682" spans="21:22">
      <c r="U3682" s="73"/>
      <c r="V3682" s="58"/>
    </row>
    <row r="3683" spans="21:22">
      <c r="U3683" s="73"/>
      <c r="V3683" s="58"/>
    </row>
    <row r="3684" spans="21:22">
      <c r="U3684" s="73"/>
      <c r="V3684" s="58"/>
    </row>
    <row r="3685" spans="21:22">
      <c r="U3685" s="73"/>
      <c r="V3685" s="58"/>
    </row>
    <row r="3686" spans="21:22">
      <c r="U3686" s="73"/>
      <c r="V3686" s="58"/>
    </row>
    <row r="3687" spans="21:22">
      <c r="U3687" s="73"/>
      <c r="V3687" s="58"/>
    </row>
    <row r="3688" spans="21:22">
      <c r="U3688" s="73"/>
      <c r="V3688" s="58"/>
    </row>
    <row r="3689" spans="21:22">
      <c r="U3689" s="73"/>
      <c r="V3689" s="58"/>
    </row>
    <row r="3690" spans="21:22">
      <c r="U3690" s="73"/>
      <c r="V3690" s="58"/>
    </row>
    <row r="3691" spans="21:22">
      <c r="U3691" s="73"/>
      <c r="V3691" s="58"/>
    </row>
    <row r="3692" spans="21:22">
      <c r="U3692" s="73"/>
      <c r="V3692" s="58"/>
    </row>
    <row r="3693" spans="21:22">
      <c r="U3693" s="73"/>
      <c r="V3693" s="58"/>
    </row>
    <row r="3694" spans="21:22">
      <c r="U3694" s="73"/>
      <c r="V3694" s="58"/>
    </row>
    <row r="3695" spans="21:22">
      <c r="U3695" s="73"/>
      <c r="V3695" s="58"/>
    </row>
    <row r="3696" spans="21:22">
      <c r="U3696" s="73"/>
      <c r="V3696" s="58"/>
    </row>
    <row r="3697" spans="21:22">
      <c r="U3697" s="73"/>
      <c r="V3697" s="58"/>
    </row>
    <row r="3698" spans="21:22">
      <c r="U3698" s="73"/>
      <c r="V3698" s="58"/>
    </row>
    <row r="3699" spans="21:22">
      <c r="U3699" s="73"/>
      <c r="V3699" s="58"/>
    </row>
    <row r="3700" spans="21:22">
      <c r="U3700" s="73"/>
      <c r="V3700" s="58"/>
    </row>
    <row r="3701" spans="21:22">
      <c r="U3701" s="73"/>
      <c r="V3701" s="58"/>
    </row>
    <row r="3702" spans="21:22">
      <c r="U3702" s="73"/>
      <c r="V3702" s="58"/>
    </row>
    <row r="3703" spans="21:22">
      <c r="U3703" s="73"/>
      <c r="V3703" s="58"/>
    </row>
    <row r="3704" spans="21:22">
      <c r="U3704" s="73"/>
      <c r="V3704" s="58"/>
    </row>
    <row r="3705" spans="21:22">
      <c r="U3705" s="73"/>
      <c r="V3705" s="58"/>
    </row>
    <row r="3706" spans="21:22">
      <c r="U3706" s="73"/>
      <c r="V3706" s="58"/>
    </row>
    <row r="3707" spans="21:22">
      <c r="U3707" s="73"/>
      <c r="V3707" s="58"/>
    </row>
    <row r="3708" spans="21:22">
      <c r="U3708" s="73"/>
      <c r="V3708" s="58"/>
    </row>
    <row r="3709" spans="21:22">
      <c r="U3709" s="73"/>
      <c r="V3709" s="58"/>
    </row>
    <row r="3710" spans="21:22">
      <c r="U3710" s="73"/>
      <c r="V3710" s="58"/>
    </row>
    <row r="3711" spans="21:22">
      <c r="U3711" s="73"/>
      <c r="V3711" s="58"/>
    </row>
    <row r="3712" spans="21:22">
      <c r="U3712" s="73"/>
      <c r="V3712" s="58"/>
    </row>
    <row r="3713" spans="21:22">
      <c r="U3713" s="73"/>
      <c r="V3713" s="58"/>
    </row>
    <row r="3714" spans="21:22">
      <c r="U3714" s="73"/>
      <c r="V3714" s="58"/>
    </row>
    <row r="3715" spans="21:22">
      <c r="U3715" s="73"/>
      <c r="V3715" s="58"/>
    </row>
    <row r="3716" spans="21:22">
      <c r="U3716" s="73"/>
      <c r="V3716" s="58"/>
    </row>
    <row r="3717" spans="21:22">
      <c r="U3717" s="73"/>
      <c r="V3717" s="58"/>
    </row>
    <row r="3718" spans="21:22">
      <c r="U3718" s="73"/>
      <c r="V3718" s="58"/>
    </row>
    <row r="3719" spans="21:22">
      <c r="U3719" s="73"/>
      <c r="V3719" s="58"/>
    </row>
    <row r="3720" spans="21:22">
      <c r="U3720" s="73"/>
      <c r="V3720" s="58"/>
    </row>
    <row r="3721" spans="21:22">
      <c r="U3721" s="73"/>
      <c r="V3721" s="58"/>
    </row>
    <row r="3722" spans="21:22">
      <c r="U3722" s="73"/>
      <c r="V3722" s="58"/>
    </row>
    <row r="3723" spans="21:22">
      <c r="U3723" s="73"/>
      <c r="V3723" s="58"/>
    </row>
    <row r="3724" spans="21:22">
      <c r="U3724" s="73"/>
      <c r="V3724" s="58"/>
    </row>
    <row r="3725" spans="21:22">
      <c r="U3725" s="73"/>
      <c r="V3725" s="58"/>
    </row>
    <row r="3726" spans="21:22">
      <c r="U3726" s="73"/>
      <c r="V3726" s="58"/>
    </row>
    <row r="3727" spans="21:22">
      <c r="U3727" s="73"/>
      <c r="V3727" s="58"/>
    </row>
    <row r="3728" spans="21:22">
      <c r="U3728" s="73"/>
      <c r="V3728" s="58"/>
    </row>
    <row r="3729" spans="21:22">
      <c r="U3729" s="73"/>
      <c r="V3729" s="58"/>
    </row>
    <row r="3730" spans="21:22">
      <c r="U3730" s="73"/>
      <c r="V3730" s="58"/>
    </row>
    <row r="3731" spans="21:22">
      <c r="U3731" s="73"/>
      <c r="V3731" s="58"/>
    </row>
    <row r="3732" spans="21:22">
      <c r="U3732" s="73"/>
      <c r="V3732" s="58"/>
    </row>
    <row r="3733" spans="21:22">
      <c r="U3733" s="73"/>
      <c r="V3733" s="58"/>
    </row>
    <row r="3734" spans="21:22">
      <c r="U3734" s="73"/>
      <c r="V3734" s="58"/>
    </row>
    <row r="3735" spans="21:22">
      <c r="U3735" s="73"/>
      <c r="V3735" s="58"/>
    </row>
    <row r="3736" spans="21:22">
      <c r="U3736" s="73"/>
      <c r="V3736" s="58"/>
    </row>
    <row r="3737" spans="21:22">
      <c r="U3737" s="73"/>
      <c r="V3737" s="58"/>
    </row>
    <row r="3738" spans="21:22">
      <c r="U3738" s="73"/>
      <c r="V3738" s="58"/>
    </row>
    <row r="3739" spans="21:22">
      <c r="U3739" s="73"/>
      <c r="V3739" s="58"/>
    </row>
    <row r="3740" spans="21:22">
      <c r="U3740" s="73"/>
      <c r="V3740" s="58"/>
    </row>
    <row r="3741" spans="21:22">
      <c r="U3741" s="73"/>
      <c r="V3741" s="58"/>
    </row>
    <row r="3742" spans="21:22">
      <c r="U3742" s="73"/>
      <c r="V3742" s="58"/>
    </row>
    <row r="3743" spans="21:22">
      <c r="U3743" s="73"/>
      <c r="V3743" s="58"/>
    </row>
    <row r="3744" spans="21:22">
      <c r="U3744" s="73"/>
      <c r="V3744" s="58"/>
    </row>
    <row r="3745" spans="21:22">
      <c r="U3745" s="73"/>
      <c r="V3745" s="58"/>
    </row>
    <row r="3746" spans="21:22">
      <c r="U3746" s="73"/>
      <c r="V3746" s="58"/>
    </row>
    <row r="3747" spans="21:22">
      <c r="U3747" s="73"/>
      <c r="V3747" s="58"/>
    </row>
    <row r="3748" spans="21:22">
      <c r="U3748" s="73"/>
      <c r="V3748" s="58"/>
    </row>
    <row r="3749" spans="21:22">
      <c r="U3749" s="73"/>
      <c r="V3749" s="58"/>
    </row>
    <row r="3750" spans="21:22">
      <c r="U3750" s="73"/>
      <c r="V3750" s="58"/>
    </row>
    <row r="3751" spans="21:22">
      <c r="U3751" s="73"/>
      <c r="V3751" s="58"/>
    </row>
    <row r="3752" spans="21:22">
      <c r="U3752" s="73"/>
      <c r="V3752" s="58"/>
    </row>
    <row r="3753" spans="21:22">
      <c r="U3753" s="73"/>
      <c r="V3753" s="58"/>
    </row>
    <row r="3754" spans="21:22">
      <c r="U3754" s="73"/>
      <c r="V3754" s="58"/>
    </row>
    <row r="3755" spans="21:22">
      <c r="U3755" s="73"/>
      <c r="V3755" s="58"/>
    </row>
    <row r="3756" spans="21:22">
      <c r="U3756" s="73"/>
      <c r="V3756" s="58"/>
    </row>
    <row r="3757" spans="21:22">
      <c r="U3757" s="73"/>
      <c r="V3757" s="58"/>
    </row>
    <row r="3758" spans="21:22">
      <c r="U3758" s="73"/>
      <c r="V3758" s="58"/>
    </row>
    <row r="3759" spans="21:22">
      <c r="U3759" s="73"/>
      <c r="V3759" s="58"/>
    </row>
    <row r="3760" spans="21:22">
      <c r="U3760" s="73"/>
      <c r="V3760" s="58"/>
    </row>
    <row r="3761" spans="21:22">
      <c r="U3761" s="73"/>
      <c r="V3761" s="58"/>
    </row>
    <row r="3762" spans="21:22">
      <c r="U3762" s="73"/>
      <c r="V3762" s="58"/>
    </row>
    <row r="3763" spans="21:22">
      <c r="U3763" s="73"/>
      <c r="V3763" s="58"/>
    </row>
    <row r="3764" spans="21:22">
      <c r="U3764" s="73"/>
      <c r="V3764" s="58"/>
    </row>
    <row r="3765" spans="21:22">
      <c r="U3765" s="73"/>
      <c r="V3765" s="58"/>
    </row>
    <row r="3766" spans="21:22">
      <c r="U3766" s="73"/>
      <c r="V3766" s="58"/>
    </row>
    <row r="3767" spans="21:22">
      <c r="U3767" s="73"/>
      <c r="V3767" s="58"/>
    </row>
    <row r="3768" spans="21:22">
      <c r="U3768" s="73"/>
      <c r="V3768" s="58"/>
    </row>
    <row r="3769" spans="21:22">
      <c r="U3769" s="73"/>
      <c r="V3769" s="58"/>
    </row>
    <row r="3770" spans="21:22">
      <c r="U3770" s="73"/>
      <c r="V3770" s="58"/>
    </row>
    <row r="3771" spans="21:22">
      <c r="U3771" s="73"/>
      <c r="V3771" s="58"/>
    </row>
    <row r="3772" spans="21:22">
      <c r="U3772" s="73"/>
      <c r="V3772" s="58"/>
    </row>
    <row r="3773" spans="21:22">
      <c r="U3773" s="73"/>
      <c r="V3773" s="58"/>
    </row>
    <row r="3774" spans="21:22">
      <c r="U3774" s="73"/>
      <c r="V3774" s="58"/>
    </row>
    <row r="3775" spans="21:22">
      <c r="U3775" s="73"/>
      <c r="V3775" s="58"/>
    </row>
    <row r="3776" spans="21:22">
      <c r="U3776" s="73"/>
      <c r="V3776" s="58"/>
    </row>
    <row r="3777" spans="21:22">
      <c r="U3777" s="73"/>
      <c r="V3777" s="58"/>
    </row>
    <row r="3778" spans="21:22">
      <c r="U3778" s="73"/>
      <c r="V3778" s="58"/>
    </row>
    <row r="3779" spans="21:22">
      <c r="U3779" s="73"/>
      <c r="V3779" s="58"/>
    </row>
    <row r="3780" spans="21:22">
      <c r="U3780" s="73"/>
      <c r="V3780" s="58"/>
    </row>
    <row r="3781" spans="21:22">
      <c r="U3781" s="73"/>
      <c r="V3781" s="58"/>
    </row>
    <row r="3782" spans="21:22">
      <c r="U3782" s="73"/>
      <c r="V3782" s="58"/>
    </row>
    <row r="3783" spans="21:22">
      <c r="U3783" s="73"/>
      <c r="V3783" s="58"/>
    </row>
    <row r="3784" spans="21:22">
      <c r="U3784" s="73"/>
      <c r="V3784" s="58"/>
    </row>
    <row r="3785" spans="21:22">
      <c r="U3785" s="73"/>
      <c r="V3785" s="58"/>
    </row>
    <row r="3786" spans="21:22">
      <c r="U3786" s="73"/>
      <c r="V3786" s="58"/>
    </row>
    <row r="3787" spans="21:22">
      <c r="U3787" s="73"/>
      <c r="V3787" s="58"/>
    </row>
    <row r="3788" spans="21:22">
      <c r="U3788" s="73"/>
      <c r="V3788" s="58"/>
    </row>
    <row r="3789" spans="21:22">
      <c r="U3789" s="73"/>
      <c r="V3789" s="58"/>
    </row>
    <row r="3790" spans="21:22">
      <c r="U3790" s="73"/>
      <c r="V3790" s="58"/>
    </row>
    <row r="3791" spans="21:22">
      <c r="U3791" s="73"/>
      <c r="V3791" s="58"/>
    </row>
    <row r="3792" spans="21:22">
      <c r="U3792" s="73"/>
      <c r="V3792" s="58"/>
    </row>
    <row r="3793" spans="21:22">
      <c r="U3793" s="73"/>
      <c r="V3793" s="58"/>
    </row>
    <row r="3794" spans="21:22">
      <c r="U3794" s="73"/>
      <c r="V3794" s="58"/>
    </row>
    <row r="3795" spans="21:22">
      <c r="U3795" s="73"/>
      <c r="V3795" s="58"/>
    </row>
    <row r="3796" spans="21:22">
      <c r="U3796" s="73"/>
      <c r="V3796" s="58"/>
    </row>
    <row r="3797" spans="21:22">
      <c r="U3797" s="73"/>
      <c r="V3797" s="58"/>
    </row>
    <row r="3798" spans="21:22">
      <c r="U3798" s="73"/>
      <c r="V3798" s="58"/>
    </row>
    <row r="3799" spans="21:22">
      <c r="U3799" s="73"/>
      <c r="V3799" s="58"/>
    </row>
    <row r="3800" spans="21:22">
      <c r="U3800" s="73"/>
      <c r="V3800" s="58"/>
    </row>
    <row r="3801" spans="21:22">
      <c r="U3801" s="73"/>
      <c r="V3801" s="58"/>
    </row>
    <row r="3802" spans="21:22">
      <c r="U3802" s="73"/>
      <c r="V3802" s="58"/>
    </row>
    <row r="3803" spans="21:22">
      <c r="U3803" s="73"/>
      <c r="V3803" s="58"/>
    </row>
    <row r="3804" spans="21:22">
      <c r="U3804" s="73"/>
      <c r="V3804" s="58"/>
    </row>
    <row r="3805" spans="21:22">
      <c r="U3805" s="73"/>
      <c r="V3805" s="58"/>
    </row>
    <row r="3806" spans="21:22">
      <c r="U3806" s="73"/>
      <c r="V3806" s="58"/>
    </row>
    <row r="3807" spans="21:22">
      <c r="U3807" s="73"/>
      <c r="V3807" s="58"/>
    </row>
    <row r="3808" spans="21:22">
      <c r="U3808" s="73"/>
      <c r="V3808" s="58"/>
    </row>
    <row r="3809" spans="21:22">
      <c r="U3809" s="73"/>
      <c r="V3809" s="58"/>
    </row>
    <row r="3810" spans="21:22">
      <c r="U3810" s="73"/>
      <c r="V3810" s="58"/>
    </row>
    <row r="3811" spans="21:22">
      <c r="U3811" s="73"/>
      <c r="V3811" s="58"/>
    </row>
    <row r="3812" spans="21:22">
      <c r="U3812" s="73"/>
      <c r="V3812" s="58"/>
    </row>
    <row r="3813" spans="21:22">
      <c r="U3813" s="73"/>
      <c r="V3813" s="58"/>
    </row>
    <row r="3814" spans="21:22">
      <c r="U3814" s="73"/>
      <c r="V3814" s="58"/>
    </row>
    <row r="3815" spans="21:22">
      <c r="U3815" s="73"/>
      <c r="V3815" s="58"/>
    </row>
    <row r="3816" spans="21:22">
      <c r="U3816" s="73"/>
      <c r="V3816" s="58"/>
    </row>
    <row r="3817" spans="21:22">
      <c r="U3817" s="73"/>
      <c r="V3817" s="58"/>
    </row>
    <row r="3818" spans="21:22">
      <c r="U3818" s="73"/>
      <c r="V3818" s="58"/>
    </row>
    <row r="3819" spans="21:22">
      <c r="U3819" s="73"/>
      <c r="V3819" s="58"/>
    </row>
    <row r="3820" spans="21:22">
      <c r="U3820" s="73"/>
      <c r="V3820" s="58"/>
    </row>
    <row r="3821" spans="21:22">
      <c r="U3821" s="73"/>
      <c r="V3821" s="58"/>
    </row>
    <row r="3822" spans="21:22">
      <c r="U3822" s="73"/>
      <c r="V3822" s="58"/>
    </row>
    <row r="3823" spans="21:22">
      <c r="U3823" s="73"/>
      <c r="V3823" s="58"/>
    </row>
    <row r="3824" spans="21:22">
      <c r="U3824" s="73"/>
      <c r="V3824" s="58"/>
    </row>
    <row r="3825" spans="21:22">
      <c r="U3825" s="73"/>
      <c r="V3825" s="58"/>
    </row>
    <row r="3826" spans="21:22">
      <c r="U3826" s="73"/>
      <c r="V3826" s="58"/>
    </row>
    <row r="3827" spans="21:22">
      <c r="U3827" s="73"/>
      <c r="V3827" s="58"/>
    </row>
    <row r="3828" spans="21:22">
      <c r="U3828" s="73"/>
      <c r="V3828" s="58"/>
    </row>
    <row r="3829" spans="21:22">
      <c r="U3829" s="73"/>
      <c r="V3829" s="58"/>
    </row>
    <row r="3830" spans="21:22">
      <c r="U3830" s="73"/>
      <c r="V3830" s="58"/>
    </row>
    <row r="3831" spans="21:22">
      <c r="U3831" s="73"/>
      <c r="V3831" s="58"/>
    </row>
    <row r="3832" spans="21:22">
      <c r="U3832" s="73"/>
      <c r="V3832" s="58"/>
    </row>
    <row r="3833" spans="21:22">
      <c r="U3833" s="73"/>
      <c r="V3833" s="58"/>
    </row>
    <row r="3834" spans="21:22">
      <c r="U3834" s="73"/>
      <c r="V3834" s="58"/>
    </row>
    <row r="3835" spans="21:22">
      <c r="U3835" s="73"/>
      <c r="V3835" s="58"/>
    </row>
    <row r="3836" spans="21:22">
      <c r="U3836" s="73"/>
      <c r="V3836" s="58"/>
    </row>
    <row r="3837" spans="21:22">
      <c r="U3837" s="73"/>
      <c r="V3837" s="58"/>
    </row>
    <row r="3838" spans="21:22">
      <c r="U3838" s="73"/>
      <c r="V3838" s="58"/>
    </row>
    <row r="3839" spans="21:22">
      <c r="U3839" s="73"/>
      <c r="V3839" s="58"/>
    </row>
    <row r="3840" spans="21:22">
      <c r="U3840" s="73"/>
      <c r="V3840" s="58"/>
    </row>
    <row r="3841" spans="21:22">
      <c r="U3841" s="73"/>
      <c r="V3841" s="58"/>
    </row>
    <row r="3842" spans="21:22">
      <c r="U3842" s="73"/>
      <c r="V3842" s="58"/>
    </row>
    <row r="3843" spans="21:22">
      <c r="U3843" s="73"/>
      <c r="V3843" s="58"/>
    </row>
    <row r="3844" spans="21:22">
      <c r="U3844" s="73"/>
      <c r="V3844" s="58"/>
    </row>
    <row r="3845" spans="21:22">
      <c r="U3845" s="73"/>
      <c r="V3845" s="58"/>
    </row>
    <row r="3846" spans="21:22">
      <c r="U3846" s="73"/>
      <c r="V3846" s="58"/>
    </row>
    <row r="3847" spans="21:22">
      <c r="U3847" s="73"/>
      <c r="V3847" s="58"/>
    </row>
    <row r="3848" spans="21:22">
      <c r="U3848" s="73"/>
      <c r="V3848" s="58"/>
    </row>
    <row r="3849" spans="21:22">
      <c r="U3849" s="73"/>
      <c r="V3849" s="58"/>
    </row>
    <row r="3850" spans="21:22">
      <c r="U3850" s="73"/>
      <c r="V3850" s="58"/>
    </row>
    <row r="3851" spans="21:22">
      <c r="U3851" s="73"/>
      <c r="V3851" s="58"/>
    </row>
    <row r="3852" spans="21:22">
      <c r="U3852" s="73"/>
      <c r="V3852" s="58"/>
    </row>
    <row r="3853" spans="21:22">
      <c r="U3853" s="73"/>
      <c r="V3853" s="58"/>
    </row>
    <row r="3854" spans="21:22">
      <c r="U3854" s="73"/>
      <c r="V3854" s="58"/>
    </row>
    <row r="3855" spans="21:22">
      <c r="U3855" s="73"/>
      <c r="V3855" s="58"/>
    </row>
    <row r="3856" spans="21:22">
      <c r="U3856" s="73"/>
      <c r="V3856" s="58"/>
    </row>
    <row r="3857" spans="21:22">
      <c r="U3857" s="73"/>
      <c r="V3857" s="58"/>
    </row>
    <row r="3858" spans="21:22">
      <c r="U3858" s="73"/>
      <c r="V3858" s="58"/>
    </row>
    <row r="3859" spans="21:22">
      <c r="U3859" s="73"/>
      <c r="V3859" s="58"/>
    </row>
    <row r="3860" spans="21:22">
      <c r="U3860" s="73"/>
      <c r="V3860" s="58"/>
    </row>
    <row r="3861" spans="21:22">
      <c r="U3861" s="73"/>
      <c r="V3861" s="58"/>
    </row>
    <row r="3862" spans="21:22">
      <c r="U3862" s="73"/>
      <c r="V3862" s="58"/>
    </row>
    <row r="3863" spans="21:22">
      <c r="U3863" s="73"/>
      <c r="V3863" s="58"/>
    </row>
    <row r="3864" spans="21:22">
      <c r="U3864" s="73"/>
      <c r="V3864" s="58"/>
    </row>
    <row r="3865" spans="21:22">
      <c r="U3865" s="73"/>
      <c r="V3865" s="58"/>
    </row>
    <row r="3866" spans="21:22">
      <c r="U3866" s="73"/>
      <c r="V3866" s="58"/>
    </row>
    <row r="3867" spans="21:22">
      <c r="U3867" s="73"/>
      <c r="V3867" s="58"/>
    </row>
    <row r="3868" spans="21:22">
      <c r="U3868" s="73"/>
      <c r="V3868" s="58"/>
    </row>
    <row r="3869" spans="21:22">
      <c r="U3869" s="73"/>
      <c r="V3869" s="58"/>
    </row>
    <row r="3870" spans="21:22">
      <c r="U3870" s="73"/>
      <c r="V3870" s="58"/>
    </row>
    <row r="3871" spans="21:22">
      <c r="U3871" s="73"/>
      <c r="V3871" s="58"/>
    </row>
    <row r="3872" spans="21:22">
      <c r="U3872" s="73"/>
      <c r="V3872" s="58"/>
    </row>
    <row r="3873" spans="21:22">
      <c r="U3873" s="73"/>
      <c r="V3873" s="58"/>
    </row>
    <row r="3874" spans="21:22">
      <c r="U3874" s="73"/>
      <c r="V3874" s="58"/>
    </row>
    <row r="3875" spans="21:22">
      <c r="U3875" s="73"/>
      <c r="V3875" s="58"/>
    </row>
    <row r="3876" spans="21:22">
      <c r="U3876" s="73"/>
      <c r="V3876" s="58"/>
    </row>
    <row r="3877" spans="21:22">
      <c r="U3877" s="73"/>
      <c r="V3877" s="58"/>
    </row>
    <row r="3878" spans="21:22">
      <c r="U3878" s="73"/>
      <c r="V3878" s="58"/>
    </row>
    <row r="3879" spans="21:22">
      <c r="U3879" s="73"/>
      <c r="V3879" s="58"/>
    </row>
    <row r="3880" spans="21:22">
      <c r="U3880" s="73"/>
      <c r="V3880" s="58"/>
    </row>
    <row r="3881" spans="21:22">
      <c r="U3881" s="73"/>
      <c r="V3881" s="58"/>
    </row>
    <row r="3882" spans="21:22">
      <c r="U3882" s="73"/>
      <c r="V3882" s="58"/>
    </row>
    <row r="3883" spans="21:22">
      <c r="U3883" s="73"/>
      <c r="V3883" s="58"/>
    </row>
    <row r="3884" spans="21:22">
      <c r="U3884" s="73"/>
      <c r="V3884" s="58"/>
    </row>
    <row r="3885" spans="21:22">
      <c r="U3885" s="73"/>
      <c r="V3885" s="58"/>
    </row>
    <row r="3886" spans="21:22">
      <c r="U3886" s="73"/>
      <c r="V3886" s="58"/>
    </row>
    <row r="3887" spans="21:22">
      <c r="U3887" s="73"/>
      <c r="V3887" s="58"/>
    </row>
    <row r="3888" spans="21:22">
      <c r="U3888" s="73"/>
      <c r="V3888" s="58"/>
    </row>
    <row r="3889" spans="21:22">
      <c r="U3889" s="73"/>
      <c r="V3889" s="58"/>
    </row>
    <row r="3890" spans="21:22">
      <c r="U3890" s="73"/>
      <c r="V3890" s="58"/>
    </row>
    <row r="3891" spans="21:22">
      <c r="U3891" s="73"/>
      <c r="V3891" s="58"/>
    </row>
    <row r="3892" spans="21:22">
      <c r="U3892" s="73"/>
      <c r="V3892" s="58"/>
    </row>
    <row r="3893" spans="21:22">
      <c r="U3893" s="73"/>
      <c r="V3893" s="58"/>
    </row>
    <row r="3894" spans="21:22">
      <c r="U3894" s="73"/>
      <c r="V3894" s="58"/>
    </row>
    <row r="3895" spans="21:22">
      <c r="U3895" s="73"/>
      <c r="V3895" s="58"/>
    </row>
    <row r="3896" spans="21:22">
      <c r="U3896" s="73"/>
      <c r="V3896" s="58"/>
    </row>
    <row r="3897" spans="21:22">
      <c r="U3897" s="73"/>
      <c r="V3897" s="58"/>
    </row>
    <row r="3898" spans="21:22">
      <c r="U3898" s="73"/>
      <c r="V3898" s="58"/>
    </row>
    <row r="3899" spans="21:22">
      <c r="U3899" s="73"/>
      <c r="V3899" s="58"/>
    </row>
    <row r="3900" spans="21:22">
      <c r="U3900" s="73"/>
      <c r="V3900" s="58"/>
    </row>
    <row r="3901" spans="21:22">
      <c r="U3901" s="73"/>
      <c r="V3901" s="58"/>
    </row>
    <row r="3902" spans="21:22">
      <c r="U3902" s="73"/>
      <c r="V3902" s="58"/>
    </row>
    <row r="3903" spans="21:22">
      <c r="U3903" s="73"/>
      <c r="V3903" s="58"/>
    </row>
    <row r="3904" spans="21:22">
      <c r="U3904" s="73"/>
      <c r="V3904" s="58"/>
    </row>
    <row r="3905" spans="21:22">
      <c r="U3905" s="73"/>
      <c r="V3905" s="58"/>
    </row>
    <row r="3906" spans="21:22">
      <c r="U3906" s="73"/>
      <c r="V3906" s="58"/>
    </row>
    <row r="3907" spans="21:22">
      <c r="U3907" s="73"/>
      <c r="V3907" s="58"/>
    </row>
    <row r="3908" spans="21:22">
      <c r="U3908" s="73"/>
      <c r="V3908" s="58"/>
    </row>
    <row r="3909" spans="21:22">
      <c r="U3909" s="73"/>
      <c r="V3909" s="58"/>
    </row>
    <row r="3910" spans="21:22">
      <c r="U3910" s="73"/>
      <c r="V3910" s="58"/>
    </row>
    <row r="3911" spans="21:22">
      <c r="U3911" s="73"/>
      <c r="V3911" s="58"/>
    </row>
    <row r="3912" spans="21:22">
      <c r="U3912" s="73"/>
      <c r="V3912" s="58"/>
    </row>
    <row r="3913" spans="21:22">
      <c r="U3913" s="73"/>
      <c r="V3913" s="58"/>
    </row>
    <row r="3914" spans="21:22">
      <c r="U3914" s="73"/>
      <c r="V3914" s="58"/>
    </row>
    <row r="3915" spans="21:22">
      <c r="U3915" s="73"/>
      <c r="V3915" s="58"/>
    </row>
    <row r="3916" spans="21:22">
      <c r="U3916" s="73"/>
      <c r="V3916" s="58"/>
    </row>
    <row r="3917" spans="21:22">
      <c r="U3917" s="73"/>
      <c r="V3917" s="58"/>
    </row>
    <row r="3918" spans="21:22">
      <c r="U3918" s="73"/>
      <c r="V3918" s="58"/>
    </row>
    <row r="3919" spans="21:22">
      <c r="U3919" s="73"/>
      <c r="V3919" s="58"/>
    </row>
    <row r="3920" spans="21:22">
      <c r="U3920" s="73"/>
      <c r="V3920" s="58"/>
    </row>
    <row r="3921" spans="21:22">
      <c r="U3921" s="73"/>
      <c r="V3921" s="58"/>
    </row>
    <row r="3922" spans="21:22">
      <c r="U3922" s="73"/>
      <c r="V3922" s="58"/>
    </row>
    <row r="3923" spans="21:22">
      <c r="U3923" s="73"/>
      <c r="V3923" s="58"/>
    </row>
    <row r="3924" spans="21:22">
      <c r="U3924" s="73"/>
      <c r="V3924" s="58"/>
    </row>
    <row r="3925" spans="21:22">
      <c r="U3925" s="73"/>
      <c r="V3925" s="58"/>
    </row>
    <row r="3926" spans="21:22">
      <c r="U3926" s="73"/>
      <c r="V3926" s="58"/>
    </row>
    <row r="3927" spans="21:22">
      <c r="U3927" s="73"/>
      <c r="V3927" s="58"/>
    </row>
    <row r="3928" spans="21:22">
      <c r="U3928" s="73"/>
      <c r="V3928" s="58"/>
    </row>
    <row r="3929" spans="21:22">
      <c r="U3929" s="73"/>
      <c r="V3929" s="58"/>
    </row>
    <row r="3930" spans="21:22">
      <c r="U3930" s="73"/>
      <c r="V3930" s="58"/>
    </row>
    <row r="3931" spans="21:22">
      <c r="U3931" s="73"/>
      <c r="V3931" s="58"/>
    </row>
    <row r="3932" spans="21:22">
      <c r="U3932" s="73"/>
      <c r="V3932" s="58"/>
    </row>
    <row r="3933" spans="21:22">
      <c r="U3933" s="73"/>
      <c r="V3933" s="58"/>
    </row>
    <row r="3934" spans="21:22">
      <c r="U3934" s="73"/>
      <c r="V3934" s="58"/>
    </row>
    <row r="3935" spans="21:22">
      <c r="U3935" s="73"/>
      <c r="V3935" s="58"/>
    </row>
    <row r="3936" spans="21:22">
      <c r="U3936" s="73"/>
      <c r="V3936" s="58"/>
    </row>
    <row r="3937" spans="21:22">
      <c r="U3937" s="73"/>
      <c r="V3937" s="58"/>
    </row>
    <row r="3938" spans="21:22">
      <c r="U3938" s="73"/>
      <c r="V3938" s="58"/>
    </row>
    <row r="3939" spans="21:22">
      <c r="U3939" s="73"/>
      <c r="V3939" s="58"/>
    </row>
    <row r="3940" spans="21:22">
      <c r="U3940" s="73"/>
      <c r="V3940" s="58"/>
    </row>
    <row r="3941" spans="21:22">
      <c r="U3941" s="73"/>
      <c r="V3941" s="58"/>
    </row>
    <row r="3942" spans="21:22">
      <c r="U3942" s="73"/>
      <c r="V3942" s="58"/>
    </row>
    <row r="3943" spans="21:22">
      <c r="U3943" s="73"/>
      <c r="V3943" s="58"/>
    </row>
    <row r="3944" spans="21:22">
      <c r="U3944" s="73"/>
      <c r="V3944" s="58"/>
    </row>
    <row r="3945" spans="21:22">
      <c r="U3945" s="73"/>
      <c r="V3945" s="58"/>
    </row>
    <row r="3946" spans="21:22">
      <c r="U3946" s="73"/>
      <c r="V3946" s="58"/>
    </row>
    <row r="3947" spans="21:22">
      <c r="U3947" s="73"/>
      <c r="V3947" s="58"/>
    </row>
    <row r="3948" spans="21:22">
      <c r="U3948" s="73"/>
      <c r="V3948" s="58"/>
    </row>
    <row r="3949" spans="21:22">
      <c r="U3949" s="73"/>
      <c r="V3949" s="58"/>
    </row>
    <row r="3950" spans="21:22">
      <c r="U3950" s="73"/>
      <c r="V3950" s="58"/>
    </row>
    <row r="3951" spans="21:22">
      <c r="U3951" s="73"/>
      <c r="V3951" s="58"/>
    </row>
    <row r="3952" spans="21:22">
      <c r="U3952" s="73"/>
      <c r="V3952" s="58"/>
    </row>
    <row r="3953" spans="21:22">
      <c r="U3953" s="73"/>
      <c r="V3953" s="58"/>
    </row>
    <row r="3954" spans="21:22">
      <c r="U3954" s="73"/>
      <c r="V3954" s="58"/>
    </row>
    <row r="3955" spans="21:22">
      <c r="U3955" s="73"/>
      <c r="V3955" s="58"/>
    </row>
    <row r="3956" spans="21:22">
      <c r="U3956" s="73"/>
      <c r="V3956" s="58"/>
    </row>
    <row r="3957" spans="21:22">
      <c r="U3957" s="73"/>
      <c r="V3957" s="58"/>
    </row>
    <row r="3958" spans="21:22">
      <c r="U3958" s="73"/>
      <c r="V3958" s="58"/>
    </row>
    <row r="3959" spans="21:22">
      <c r="U3959" s="73"/>
      <c r="V3959" s="58"/>
    </row>
    <row r="3960" spans="21:22">
      <c r="U3960" s="73"/>
      <c r="V3960" s="58"/>
    </row>
    <row r="3961" spans="21:22">
      <c r="U3961" s="73"/>
      <c r="V3961" s="58"/>
    </row>
    <row r="3962" spans="21:22">
      <c r="U3962" s="73"/>
      <c r="V3962" s="58"/>
    </row>
    <row r="3963" spans="21:22">
      <c r="U3963" s="73"/>
      <c r="V3963" s="58"/>
    </row>
    <row r="3964" spans="21:22">
      <c r="U3964" s="73"/>
      <c r="V3964" s="58"/>
    </row>
    <row r="3965" spans="21:22">
      <c r="U3965" s="73"/>
      <c r="V3965" s="58"/>
    </row>
    <row r="3966" spans="21:22">
      <c r="U3966" s="73"/>
      <c r="V3966" s="58"/>
    </row>
    <row r="3967" spans="21:22">
      <c r="U3967" s="73"/>
      <c r="V3967" s="58"/>
    </row>
    <row r="3968" spans="21:22">
      <c r="U3968" s="73"/>
      <c r="V3968" s="58"/>
    </row>
    <row r="3969" spans="21:22">
      <c r="U3969" s="73"/>
      <c r="V3969" s="58"/>
    </row>
    <row r="3970" spans="21:22">
      <c r="U3970" s="73"/>
      <c r="V3970" s="58"/>
    </row>
    <row r="3971" spans="21:22">
      <c r="U3971" s="73"/>
      <c r="V3971" s="58"/>
    </row>
    <row r="3972" spans="21:22">
      <c r="U3972" s="73"/>
      <c r="V3972" s="58"/>
    </row>
    <row r="3973" spans="21:22">
      <c r="U3973" s="73"/>
      <c r="V3973" s="58"/>
    </row>
    <row r="3974" spans="21:22">
      <c r="U3974" s="73"/>
      <c r="V3974" s="58"/>
    </row>
    <row r="3975" spans="21:22">
      <c r="U3975" s="73"/>
      <c r="V3975" s="58"/>
    </row>
    <row r="3976" spans="21:22">
      <c r="U3976" s="73"/>
      <c r="V3976" s="58"/>
    </row>
    <row r="3977" spans="21:22">
      <c r="U3977" s="73"/>
      <c r="V3977" s="58"/>
    </row>
    <row r="3978" spans="21:22">
      <c r="U3978" s="73"/>
      <c r="V3978" s="58"/>
    </row>
    <row r="3979" spans="21:22">
      <c r="U3979" s="73"/>
      <c r="V3979" s="58"/>
    </row>
    <row r="3980" spans="21:22">
      <c r="U3980" s="73"/>
      <c r="V3980" s="58"/>
    </row>
    <row r="3981" spans="21:22">
      <c r="U3981" s="73"/>
      <c r="V3981" s="58"/>
    </row>
    <row r="3982" spans="21:22">
      <c r="U3982" s="73"/>
      <c r="V3982" s="58"/>
    </row>
    <row r="3983" spans="21:22">
      <c r="U3983" s="73"/>
      <c r="V3983" s="58"/>
    </row>
    <row r="3984" spans="21:22">
      <c r="U3984" s="73"/>
      <c r="V3984" s="58"/>
    </row>
    <row r="3985" spans="21:22">
      <c r="U3985" s="73"/>
      <c r="V3985" s="58"/>
    </row>
    <row r="3986" spans="21:22">
      <c r="U3986" s="73"/>
      <c r="V3986" s="58"/>
    </row>
    <row r="3987" spans="21:22">
      <c r="U3987" s="73"/>
      <c r="V3987" s="58"/>
    </row>
    <row r="3988" spans="21:22">
      <c r="U3988" s="73"/>
      <c r="V3988" s="58"/>
    </row>
    <row r="3989" spans="21:22">
      <c r="U3989" s="73"/>
      <c r="V3989" s="58"/>
    </row>
    <row r="3990" spans="21:22">
      <c r="U3990" s="73"/>
      <c r="V3990" s="58"/>
    </row>
    <row r="3991" spans="21:22">
      <c r="U3991" s="73"/>
      <c r="V3991" s="58"/>
    </row>
    <row r="3992" spans="21:22">
      <c r="U3992" s="73"/>
      <c r="V3992" s="58"/>
    </row>
    <row r="3993" spans="21:22">
      <c r="U3993" s="73"/>
      <c r="V3993" s="58"/>
    </row>
    <row r="3994" spans="21:22">
      <c r="U3994" s="73"/>
      <c r="V3994" s="58"/>
    </row>
    <row r="3995" spans="21:22">
      <c r="U3995" s="73"/>
      <c r="V3995" s="58"/>
    </row>
    <row r="3996" spans="21:22">
      <c r="U3996" s="73"/>
      <c r="V3996" s="58"/>
    </row>
    <row r="3997" spans="21:22">
      <c r="U3997" s="73"/>
      <c r="V3997" s="58"/>
    </row>
    <row r="3998" spans="21:22">
      <c r="U3998" s="73"/>
      <c r="V3998" s="58"/>
    </row>
    <row r="3999" spans="21:22">
      <c r="U3999" s="73"/>
      <c r="V3999" s="58"/>
    </row>
    <row r="4000" spans="21:22">
      <c r="U4000" s="73"/>
      <c r="V4000" s="58"/>
    </row>
    <row r="4001" spans="21:22">
      <c r="U4001" s="73"/>
      <c r="V4001" s="58"/>
    </row>
    <row r="4002" spans="21:22">
      <c r="U4002" s="73"/>
      <c r="V4002" s="58"/>
    </row>
    <row r="4003" spans="21:22">
      <c r="U4003" s="73"/>
      <c r="V4003" s="58"/>
    </row>
    <row r="4004" spans="21:22">
      <c r="U4004" s="73"/>
      <c r="V4004" s="58"/>
    </row>
    <row r="4005" spans="21:22">
      <c r="U4005" s="73"/>
      <c r="V4005" s="58"/>
    </row>
    <row r="4006" spans="21:22">
      <c r="U4006" s="73"/>
      <c r="V4006" s="58"/>
    </row>
    <row r="4007" spans="21:22">
      <c r="U4007" s="73"/>
      <c r="V4007" s="58"/>
    </row>
    <row r="4008" spans="21:22">
      <c r="U4008" s="73"/>
      <c r="V4008" s="58"/>
    </row>
    <row r="4009" spans="21:22">
      <c r="U4009" s="73"/>
      <c r="V4009" s="58"/>
    </row>
    <row r="4010" spans="21:22">
      <c r="U4010" s="73"/>
      <c r="V4010" s="58"/>
    </row>
    <row r="4011" spans="21:22">
      <c r="U4011" s="73"/>
      <c r="V4011" s="58"/>
    </row>
    <row r="4012" spans="21:22">
      <c r="U4012" s="73"/>
      <c r="V4012" s="58"/>
    </row>
    <row r="4013" spans="21:22">
      <c r="U4013" s="73"/>
      <c r="V4013" s="58"/>
    </row>
    <row r="4014" spans="21:22">
      <c r="U4014" s="73"/>
      <c r="V4014" s="58"/>
    </row>
    <row r="4015" spans="21:22">
      <c r="U4015" s="73"/>
      <c r="V4015" s="58"/>
    </row>
    <row r="4016" spans="21:22">
      <c r="U4016" s="73"/>
      <c r="V4016" s="58"/>
    </row>
    <row r="4017" spans="21:22">
      <c r="U4017" s="73"/>
      <c r="V4017" s="58"/>
    </row>
    <row r="4018" spans="21:22">
      <c r="U4018" s="73"/>
      <c r="V4018" s="58"/>
    </row>
    <row r="4019" spans="21:22">
      <c r="U4019" s="73"/>
      <c r="V4019" s="58"/>
    </row>
    <row r="4020" spans="21:22">
      <c r="U4020" s="73"/>
      <c r="V4020" s="58"/>
    </row>
    <row r="4021" spans="21:22">
      <c r="U4021" s="73"/>
      <c r="V4021" s="58"/>
    </row>
    <row r="4022" spans="21:22">
      <c r="U4022" s="73"/>
      <c r="V4022" s="58"/>
    </row>
    <row r="4023" spans="21:22">
      <c r="U4023" s="73"/>
      <c r="V4023" s="58"/>
    </row>
    <row r="4024" spans="21:22">
      <c r="U4024" s="73"/>
      <c r="V4024" s="58"/>
    </row>
    <row r="4025" spans="21:22">
      <c r="U4025" s="73"/>
      <c r="V4025" s="58"/>
    </row>
    <row r="4026" spans="21:22">
      <c r="U4026" s="73"/>
      <c r="V4026" s="58"/>
    </row>
    <row r="4027" spans="21:22">
      <c r="U4027" s="73"/>
      <c r="V4027" s="58"/>
    </row>
    <row r="4028" spans="21:22">
      <c r="U4028" s="73"/>
      <c r="V4028" s="58"/>
    </row>
    <row r="4029" spans="21:22">
      <c r="U4029" s="73"/>
      <c r="V4029" s="58"/>
    </row>
    <row r="4030" spans="21:22">
      <c r="U4030" s="73"/>
      <c r="V4030" s="58"/>
    </row>
    <row r="4031" spans="21:22">
      <c r="U4031" s="73"/>
      <c r="V4031" s="58"/>
    </row>
    <row r="4032" spans="21:22">
      <c r="U4032" s="73"/>
      <c r="V4032" s="58"/>
    </row>
    <row r="4033" spans="21:22">
      <c r="U4033" s="73"/>
      <c r="V4033" s="58"/>
    </row>
    <row r="4034" spans="21:22">
      <c r="U4034" s="73"/>
      <c r="V4034" s="58"/>
    </row>
    <row r="4035" spans="21:22">
      <c r="U4035" s="73"/>
      <c r="V4035" s="58"/>
    </row>
    <row r="4036" spans="21:22">
      <c r="U4036" s="73"/>
      <c r="V4036" s="58"/>
    </row>
    <row r="4037" spans="21:22">
      <c r="U4037" s="73"/>
      <c r="V4037" s="58"/>
    </row>
    <row r="4038" spans="21:22">
      <c r="U4038" s="73"/>
      <c r="V4038" s="58"/>
    </row>
    <row r="4039" spans="21:22">
      <c r="U4039" s="73"/>
      <c r="V4039" s="58"/>
    </row>
    <row r="4040" spans="21:22">
      <c r="U4040" s="73"/>
      <c r="V4040" s="58"/>
    </row>
    <row r="4041" spans="21:22">
      <c r="U4041" s="73"/>
      <c r="V4041" s="58"/>
    </row>
    <row r="4042" spans="21:22">
      <c r="U4042" s="73"/>
      <c r="V4042" s="58"/>
    </row>
    <row r="4043" spans="21:22">
      <c r="U4043" s="73"/>
      <c r="V4043" s="58"/>
    </row>
    <row r="4044" spans="21:22">
      <c r="U4044" s="73"/>
      <c r="V4044" s="58"/>
    </row>
    <row r="4045" spans="21:22">
      <c r="U4045" s="73"/>
      <c r="V4045" s="58"/>
    </row>
    <row r="4046" spans="21:22">
      <c r="U4046" s="73"/>
      <c r="V4046" s="58"/>
    </row>
    <row r="4047" spans="21:22">
      <c r="U4047" s="73"/>
      <c r="V4047" s="58"/>
    </row>
    <row r="4048" spans="21:22">
      <c r="U4048" s="73"/>
      <c r="V4048" s="58"/>
    </row>
    <row r="4049" spans="21:22">
      <c r="U4049" s="73"/>
      <c r="V4049" s="58"/>
    </row>
    <row r="4050" spans="21:22">
      <c r="U4050" s="73"/>
      <c r="V4050" s="58"/>
    </row>
    <row r="4051" spans="21:22">
      <c r="U4051" s="73"/>
      <c r="V4051" s="58"/>
    </row>
    <row r="4052" spans="21:22">
      <c r="U4052" s="73"/>
      <c r="V4052" s="58"/>
    </row>
    <row r="4053" spans="21:22">
      <c r="U4053" s="73"/>
      <c r="V4053" s="58"/>
    </row>
    <row r="4054" spans="21:22">
      <c r="U4054" s="73"/>
      <c r="V4054" s="58"/>
    </row>
    <row r="4055" spans="21:22">
      <c r="U4055" s="73"/>
      <c r="V4055" s="58"/>
    </row>
    <row r="4056" spans="21:22">
      <c r="U4056" s="73"/>
      <c r="V4056" s="58"/>
    </row>
    <row r="4057" spans="21:22">
      <c r="U4057" s="73"/>
      <c r="V4057" s="58"/>
    </row>
    <row r="4058" spans="21:22">
      <c r="U4058" s="73"/>
      <c r="V4058" s="58"/>
    </row>
    <row r="4059" spans="21:22">
      <c r="U4059" s="73"/>
      <c r="V4059" s="58"/>
    </row>
    <row r="4060" spans="21:22">
      <c r="U4060" s="73"/>
      <c r="V4060" s="58"/>
    </row>
    <row r="4061" spans="21:22">
      <c r="U4061" s="73"/>
      <c r="V4061" s="58"/>
    </row>
    <row r="4062" spans="21:22">
      <c r="U4062" s="73"/>
      <c r="V4062" s="58"/>
    </row>
    <row r="4063" spans="21:22">
      <c r="U4063" s="73"/>
      <c r="V4063" s="58"/>
    </row>
    <row r="4064" spans="21:22">
      <c r="U4064" s="73"/>
      <c r="V4064" s="58"/>
    </row>
    <row r="4065" spans="21:22">
      <c r="U4065" s="73"/>
      <c r="V4065" s="58"/>
    </row>
    <row r="4066" spans="21:22">
      <c r="U4066" s="73"/>
      <c r="V4066" s="58"/>
    </row>
    <row r="4067" spans="21:22">
      <c r="U4067" s="73"/>
      <c r="V4067" s="58"/>
    </row>
    <row r="4068" spans="21:22">
      <c r="U4068" s="73"/>
      <c r="V4068" s="58"/>
    </row>
    <row r="4069" spans="21:22">
      <c r="U4069" s="73"/>
      <c r="V4069" s="58"/>
    </row>
    <row r="4070" spans="21:22">
      <c r="U4070" s="73"/>
      <c r="V4070" s="58"/>
    </row>
    <row r="4071" spans="21:22">
      <c r="U4071" s="73"/>
      <c r="V4071" s="58"/>
    </row>
    <row r="4072" spans="21:22">
      <c r="U4072" s="73"/>
      <c r="V4072" s="58"/>
    </row>
    <row r="4073" spans="21:22">
      <c r="U4073" s="73"/>
      <c r="V4073" s="58"/>
    </row>
    <row r="4074" spans="21:22">
      <c r="U4074" s="73"/>
      <c r="V4074" s="58"/>
    </row>
    <row r="4075" spans="21:22">
      <c r="U4075" s="73"/>
      <c r="V4075" s="58"/>
    </row>
    <row r="4076" spans="21:22">
      <c r="U4076" s="73"/>
      <c r="V4076" s="58"/>
    </row>
    <row r="4077" spans="21:22">
      <c r="U4077" s="73"/>
      <c r="V4077" s="58"/>
    </row>
    <row r="4078" spans="21:22">
      <c r="U4078" s="73"/>
      <c r="V4078" s="58"/>
    </row>
    <row r="4079" spans="21:22">
      <c r="U4079" s="73"/>
      <c r="V4079" s="58"/>
    </row>
    <row r="4080" spans="21:22">
      <c r="U4080" s="73"/>
      <c r="V4080" s="58"/>
    </row>
    <row r="4081" spans="21:22">
      <c r="U4081" s="73"/>
      <c r="V4081" s="58"/>
    </row>
    <row r="4082" spans="21:22">
      <c r="U4082" s="73"/>
      <c r="V4082" s="58"/>
    </row>
    <row r="4083" spans="21:22">
      <c r="U4083" s="73"/>
      <c r="V4083" s="58"/>
    </row>
    <row r="4084" spans="21:22">
      <c r="U4084" s="73"/>
      <c r="V4084" s="58"/>
    </row>
    <row r="4085" spans="21:22">
      <c r="U4085" s="73"/>
      <c r="V4085" s="58"/>
    </row>
    <row r="4086" spans="21:22">
      <c r="U4086" s="73"/>
      <c r="V4086" s="58"/>
    </row>
    <row r="4087" spans="21:22">
      <c r="U4087" s="73"/>
      <c r="V4087" s="58"/>
    </row>
    <row r="4088" spans="21:22">
      <c r="U4088" s="73"/>
      <c r="V4088" s="58"/>
    </row>
    <row r="4089" spans="21:22">
      <c r="U4089" s="73"/>
      <c r="V4089" s="58"/>
    </row>
    <row r="4090" spans="21:22">
      <c r="U4090" s="73"/>
      <c r="V4090" s="58"/>
    </row>
    <row r="4091" spans="21:22">
      <c r="U4091" s="73"/>
      <c r="V4091" s="58"/>
    </row>
    <row r="4092" spans="21:22">
      <c r="U4092" s="73"/>
      <c r="V4092" s="58"/>
    </row>
    <row r="4093" spans="21:22">
      <c r="U4093" s="73"/>
      <c r="V4093" s="58"/>
    </row>
    <row r="4094" spans="21:22">
      <c r="U4094" s="73"/>
      <c r="V4094" s="58"/>
    </row>
    <row r="4095" spans="21:22">
      <c r="U4095" s="73"/>
      <c r="V4095" s="58"/>
    </row>
    <row r="4096" spans="21:22">
      <c r="U4096" s="73"/>
      <c r="V4096" s="58"/>
    </row>
    <row r="4097" spans="21:22">
      <c r="U4097" s="73"/>
      <c r="V4097" s="58"/>
    </row>
    <row r="4098" spans="21:22">
      <c r="U4098" s="73"/>
      <c r="V4098" s="58"/>
    </row>
    <row r="4099" spans="21:22">
      <c r="U4099" s="73"/>
      <c r="V4099" s="58"/>
    </row>
    <row r="4100" spans="21:22">
      <c r="U4100" s="73"/>
      <c r="V4100" s="58"/>
    </row>
    <row r="4101" spans="21:22">
      <c r="U4101" s="73"/>
      <c r="V4101" s="58"/>
    </row>
    <row r="4102" spans="21:22">
      <c r="U4102" s="73"/>
      <c r="V4102" s="58"/>
    </row>
    <row r="4103" spans="21:22">
      <c r="U4103" s="73"/>
      <c r="V4103" s="58"/>
    </row>
    <row r="4104" spans="21:22">
      <c r="U4104" s="73"/>
      <c r="V4104" s="58"/>
    </row>
    <row r="4105" spans="21:22">
      <c r="U4105" s="73"/>
      <c r="V4105" s="58"/>
    </row>
    <row r="4106" spans="21:22">
      <c r="U4106" s="73"/>
      <c r="V4106" s="58"/>
    </row>
    <row r="4107" spans="21:22">
      <c r="U4107" s="73"/>
      <c r="V4107" s="58"/>
    </row>
    <row r="4108" spans="21:22">
      <c r="U4108" s="73"/>
      <c r="V4108" s="58"/>
    </row>
    <row r="4109" spans="21:22">
      <c r="U4109" s="73"/>
      <c r="V4109" s="58"/>
    </row>
    <row r="4110" spans="21:22">
      <c r="U4110" s="73"/>
      <c r="V4110" s="58"/>
    </row>
    <row r="4111" spans="21:22">
      <c r="U4111" s="73"/>
      <c r="V4111" s="58"/>
    </row>
    <row r="4112" spans="21:22">
      <c r="U4112" s="73"/>
      <c r="V4112" s="58"/>
    </row>
    <row r="4113" spans="21:22">
      <c r="U4113" s="73"/>
      <c r="V4113" s="58"/>
    </row>
    <row r="4114" spans="21:22">
      <c r="U4114" s="73"/>
      <c r="V4114" s="58"/>
    </row>
    <row r="4115" spans="21:22">
      <c r="U4115" s="73"/>
      <c r="V4115" s="58"/>
    </row>
    <row r="4116" spans="21:22">
      <c r="U4116" s="73"/>
      <c r="V4116" s="58"/>
    </row>
    <row r="4117" spans="21:22">
      <c r="U4117" s="73"/>
      <c r="V4117" s="58"/>
    </row>
    <row r="4118" spans="21:22">
      <c r="U4118" s="73"/>
      <c r="V4118" s="58"/>
    </row>
    <row r="4119" spans="21:22">
      <c r="U4119" s="73"/>
      <c r="V4119" s="58"/>
    </row>
    <row r="4120" spans="21:22">
      <c r="U4120" s="73"/>
      <c r="V4120" s="58"/>
    </row>
    <row r="4121" spans="21:22">
      <c r="U4121" s="73"/>
      <c r="V4121" s="58"/>
    </row>
    <row r="4122" spans="21:22">
      <c r="U4122" s="73"/>
      <c r="V4122" s="58"/>
    </row>
    <row r="4123" spans="21:22">
      <c r="U4123" s="73"/>
      <c r="V4123" s="58"/>
    </row>
    <row r="4124" spans="21:22">
      <c r="U4124" s="73"/>
      <c r="V4124" s="58"/>
    </row>
    <row r="4125" spans="21:22">
      <c r="U4125" s="73"/>
      <c r="V4125" s="58"/>
    </row>
    <row r="4126" spans="21:22">
      <c r="U4126" s="73"/>
      <c r="V4126" s="58"/>
    </row>
    <row r="4127" spans="21:22">
      <c r="U4127" s="73"/>
      <c r="V4127" s="58"/>
    </row>
    <row r="4128" spans="21:22">
      <c r="U4128" s="73"/>
      <c r="V4128" s="58"/>
    </row>
    <row r="4129" spans="21:22">
      <c r="U4129" s="73"/>
      <c r="V4129" s="58"/>
    </row>
    <row r="4130" spans="21:22">
      <c r="U4130" s="73"/>
      <c r="V4130" s="58"/>
    </row>
    <row r="4131" spans="21:22">
      <c r="U4131" s="73"/>
      <c r="V4131" s="58"/>
    </row>
    <row r="4132" spans="21:22">
      <c r="U4132" s="73"/>
      <c r="V4132" s="58"/>
    </row>
    <row r="4133" spans="21:22">
      <c r="U4133" s="73"/>
      <c r="V4133" s="58"/>
    </row>
    <row r="4134" spans="21:22">
      <c r="U4134" s="73"/>
      <c r="V4134" s="58"/>
    </row>
    <row r="4135" spans="21:22">
      <c r="U4135" s="73"/>
      <c r="V4135" s="58"/>
    </row>
    <row r="4136" spans="21:22">
      <c r="U4136" s="73"/>
      <c r="V4136" s="58"/>
    </row>
    <row r="4137" spans="21:22">
      <c r="U4137" s="73"/>
      <c r="V4137" s="58"/>
    </row>
    <row r="4138" spans="21:22">
      <c r="U4138" s="73"/>
      <c r="V4138" s="58"/>
    </row>
    <row r="4139" spans="21:22">
      <c r="U4139" s="73"/>
      <c r="V4139" s="58"/>
    </row>
    <row r="4140" spans="21:22">
      <c r="U4140" s="73"/>
      <c r="V4140" s="58"/>
    </row>
    <row r="4141" spans="21:22">
      <c r="U4141" s="73"/>
      <c r="V4141" s="58"/>
    </row>
    <row r="4142" spans="21:22">
      <c r="U4142" s="73"/>
      <c r="V4142" s="58"/>
    </row>
    <row r="4143" spans="21:22">
      <c r="U4143" s="73"/>
      <c r="V4143" s="58"/>
    </row>
    <row r="4144" spans="21:22">
      <c r="U4144" s="73"/>
      <c r="V4144" s="58"/>
    </row>
    <row r="4145" spans="21:22">
      <c r="U4145" s="73"/>
      <c r="V4145" s="58"/>
    </row>
    <row r="4146" spans="21:22">
      <c r="U4146" s="73"/>
      <c r="V4146" s="58"/>
    </row>
    <row r="4147" spans="21:22">
      <c r="U4147" s="73"/>
      <c r="V4147" s="58"/>
    </row>
    <row r="4148" spans="21:22">
      <c r="U4148" s="73"/>
      <c r="V4148" s="58"/>
    </row>
    <row r="4149" spans="21:22">
      <c r="U4149" s="73"/>
      <c r="V4149" s="58"/>
    </row>
    <row r="4150" spans="21:22">
      <c r="U4150" s="73"/>
      <c r="V4150" s="58"/>
    </row>
    <row r="4151" spans="21:22">
      <c r="U4151" s="73"/>
      <c r="V4151" s="58"/>
    </row>
    <row r="4152" spans="21:22">
      <c r="U4152" s="73"/>
      <c r="V4152" s="58"/>
    </row>
    <row r="4153" spans="21:22">
      <c r="U4153" s="73"/>
      <c r="V4153" s="58"/>
    </row>
    <row r="4154" spans="21:22">
      <c r="U4154" s="73"/>
      <c r="V4154" s="58"/>
    </row>
    <row r="4155" spans="21:22">
      <c r="U4155" s="73"/>
      <c r="V4155" s="58"/>
    </row>
    <row r="4156" spans="21:22">
      <c r="U4156" s="73"/>
      <c r="V4156" s="58"/>
    </row>
    <row r="4157" spans="21:22">
      <c r="U4157" s="73"/>
      <c r="V4157" s="58"/>
    </row>
    <row r="4158" spans="21:22">
      <c r="U4158" s="73"/>
      <c r="V4158" s="58"/>
    </row>
    <row r="4159" spans="21:22">
      <c r="U4159" s="73"/>
      <c r="V4159" s="58"/>
    </row>
    <row r="4160" spans="21:22">
      <c r="U4160" s="73"/>
      <c r="V4160" s="58"/>
    </row>
    <row r="4161" spans="21:22">
      <c r="U4161" s="73"/>
      <c r="V4161" s="58"/>
    </row>
    <row r="4162" spans="21:22">
      <c r="U4162" s="73"/>
      <c r="V4162" s="58"/>
    </row>
    <row r="4163" spans="21:22">
      <c r="U4163" s="73"/>
      <c r="V4163" s="58"/>
    </row>
    <row r="4164" spans="21:22">
      <c r="U4164" s="73"/>
      <c r="V4164" s="58"/>
    </row>
    <row r="4165" spans="21:22">
      <c r="U4165" s="73"/>
      <c r="V4165" s="58"/>
    </row>
    <row r="4166" spans="21:22">
      <c r="U4166" s="73"/>
      <c r="V4166" s="58"/>
    </row>
    <row r="4167" spans="21:22">
      <c r="U4167" s="73"/>
      <c r="V4167" s="58"/>
    </row>
    <row r="4168" spans="21:22">
      <c r="U4168" s="73"/>
      <c r="V4168" s="58"/>
    </row>
    <row r="4169" spans="21:22">
      <c r="U4169" s="73"/>
      <c r="V4169" s="58"/>
    </row>
    <row r="4170" spans="21:22">
      <c r="U4170" s="73"/>
      <c r="V4170" s="58"/>
    </row>
    <row r="4171" spans="21:22">
      <c r="U4171" s="73"/>
      <c r="V4171" s="58"/>
    </row>
    <row r="4172" spans="21:22">
      <c r="U4172" s="73"/>
      <c r="V4172" s="58"/>
    </row>
    <row r="4173" spans="21:22">
      <c r="U4173" s="73"/>
      <c r="V4173" s="58"/>
    </row>
    <row r="4174" spans="21:22">
      <c r="U4174" s="73"/>
      <c r="V4174" s="58"/>
    </row>
    <row r="4175" spans="21:22">
      <c r="U4175" s="73"/>
      <c r="V4175" s="58"/>
    </row>
    <row r="4176" spans="21:22">
      <c r="U4176" s="73"/>
      <c r="V4176" s="58"/>
    </row>
    <row r="4177" spans="21:22">
      <c r="U4177" s="73"/>
      <c r="V4177" s="58"/>
    </row>
    <row r="4178" spans="21:22">
      <c r="U4178" s="73"/>
      <c r="V4178" s="58"/>
    </row>
    <row r="4179" spans="21:22">
      <c r="U4179" s="73"/>
      <c r="V4179" s="58"/>
    </row>
    <row r="4180" spans="21:22">
      <c r="U4180" s="73"/>
      <c r="V4180" s="58"/>
    </row>
    <row r="4181" spans="21:22">
      <c r="U4181" s="73"/>
      <c r="V4181" s="58"/>
    </row>
    <row r="4182" spans="21:22">
      <c r="U4182" s="73"/>
      <c r="V4182" s="58"/>
    </row>
    <row r="4183" spans="21:22">
      <c r="U4183" s="73"/>
      <c r="V4183" s="58"/>
    </row>
    <row r="4184" spans="21:22">
      <c r="U4184" s="73"/>
      <c r="V4184" s="58"/>
    </row>
    <row r="4185" spans="21:22">
      <c r="U4185" s="73"/>
      <c r="V4185" s="58"/>
    </row>
    <row r="4186" spans="21:22">
      <c r="U4186" s="73"/>
      <c r="V4186" s="58"/>
    </row>
    <row r="4187" spans="21:22">
      <c r="U4187" s="73"/>
      <c r="V4187" s="58"/>
    </row>
    <row r="4188" spans="21:22">
      <c r="U4188" s="73"/>
      <c r="V4188" s="58"/>
    </row>
    <row r="4189" spans="21:22">
      <c r="U4189" s="73"/>
      <c r="V4189" s="58"/>
    </row>
    <row r="4190" spans="21:22">
      <c r="U4190" s="73"/>
      <c r="V4190" s="58"/>
    </row>
    <row r="4191" spans="21:22">
      <c r="U4191" s="73"/>
      <c r="V4191" s="58"/>
    </row>
    <row r="4192" spans="21:22">
      <c r="U4192" s="73"/>
      <c r="V4192" s="58"/>
    </row>
    <row r="4193" spans="21:22">
      <c r="U4193" s="73"/>
      <c r="V4193" s="58"/>
    </row>
    <row r="4194" spans="21:22">
      <c r="U4194" s="73"/>
      <c r="V4194" s="58"/>
    </row>
    <row r="4195" spans="21:22">
      <c r="U4195" s="73"/>
      <c r="V4195" s="58"/>
    </row>
    <row r="4196" spans="21:22">
      <c r="U4196" s="73"/>
      <c r="V4196" s="58"/>
    </row>
    <row r="4197" spans="21:22">
      <c r="U4197" s="73"/>
      <c r="V4197" s="58"/>
    </row>
    <row r="4198" spans="21:22">
      <c r="U4198" s="73"/>
      <c r="V4198" s="58"/>
    </row>
    <row r="4199" spans="21:22">
      <c r="U4199" s="73"/>
      <c r="V4199" s="58"/>
    </row>
    <row r="4200" spans="21:22">
      <c r="U4200" s="73"/>
      <c r="V4200" s="58"/>
    </row>
    <row r="4201" spans="21:22">
      <c r="U4201" s="73"/>
      <c r="V4201" s="58"/>
    </row>
    <row r="4202" spans="21:22">
      <c r="U4202" s="73"/>
      <c r="V4202" s="58"/>
    </row>
    <row r="4203" spans="21:22">
      <c r="U4203" s="73"/>
      <c r="V4203" s="58"/>
    </row>
    <row r="4204" spans="21:22">
      <c r="U4204" s="73"/>
      <c r="V4204" s="58"/>
    </row>
    <row r="4205" spans="21:22">
      <c r="U4205" s="73"/>
      <c r="V4205" s="58"/>
    </row>
    <row r="4206" spans="21:22">
      <c r="U4206" s="73"/>
      <c r="V4206" s="58"/>
    </row>
    <row r="4207" spans="21:22">
      <c r="U4207" s="73"/>
      <c r="V4207" s="58"/>
    </row>
    <row r="4208" spans="21:22">
      <c r="U4208" s="73"/>
      <c r="V4208" s="58"/>
    </row>
    <row r="4209" spans="21:22">
      <c r="U4209" s="73"/>
      <c r="V4209" s="58"/>
    </row>
    <row r="4210" spans="21:22">
      <c r="U4210" s="73"/>
      <c r="V4210" s="58"/>
    </row>
    <row r="4211" spans="21:22">
      <c r="U4211" s="73"/>
      <c r="V4211" s="58"/>
    </row>
    <row r="4212" spans="21:22">
      <c r="U4212" s="73"/>
      <c r="V4212" s="58"/>
    </row>
    <row r="4213" spans="21:22">
      <c r="U4213" s="73"/>
      <c r="V4213" s="58"/>
    </row>
    <row r="4214" spans="21:22">
      <c r="U4214" s="73"/>
      <c r="V4214" s="58"/>
    </row>
    <row r="4215" spans="21:22">
      <c r="U4215" s="73"/>
      <c r="V4215" s="58"/>
    </row>
    <row r="4216" spans="21:22">
      <c r="U4216" s="73"/>
      <c r="V4216" s="58"/>
    </row>
    <row r="4217" spans="21:22">
      <c r="U4217" s="73"/>
      <c r="V4217" s="58"/>
    </row>
    <row r="4218" spans="21:22">
      <c r="U4218" s="73"/>
      <c r="V4218" s="58"/>
    </row>
    <row r="4219" spans="21:22">
      <c r="U4219" s="73"/>
      <c r="V4219" s="58"/>
    </row>
    <row r="4220" spans="21:22">
      <c r="U4220" s="73"/>
      <c r="V4220" s="58"/>
    </row>
    <row r="4221" spans="21:22">
      <c r="U4221" s="73"/>
      <c r="V4221" s="58"/>
    </row>
    <row r="4222" spans="21:22">
      <c r="U4222" s="73"/>
      <c r="V4222" s="58"/>
    </row>
    <row r="4223" spans="21:22">
      <c r="U4223" s="73"/>
      <c r="V4223" s="58"/>
    </row>
    <row r="4224" spans="21:22">
      <c r="U4224" s="73"/>
      <c r="V4224" s="58"/>
    </row>
    <row r="4225" spans="21:22">
      <c r="U4225" s="73"/>
      <c r="V4225" s="58"/>
    </row>
    <row r="4226" spans="21:22">
      <c r="U4226" s="73"/>
      <c r="V4226" s="58"/>
    </row>
    <row r="4227" spans="21:22">
      <c r="U4227" s="73"/>
      <c r="V4227" s="58"/>
    </row>
    <row r="4228" spans="21:22">
      <c r="U4228" s="73"/>
      <c r="V4228" s="58"/>
    </row>
    <row r="4229" spans="21:22">
      <c r="U4229" s="73"/>
      <c r="V4229" s="58"/>
    </row>
    <row r="4230" spans="21:22">
      <c r="U4230" s="73"/>
      <c r="V4230" s="58"/>
    </row>
    <row r="4231" spans="21:22">
      <c r="U4231" s="73"/>
      <c r="V4231" s="58"/>
    </row>
    <row r="4232" spans="21:22">
      <c r="U4232" s="73"/>
      <c r="V4232" s="58"/>
    </row>
    <row r="4233" spans="21:22">
      <c r="U4233" s="73"/>
      <c r="V4233" s="58"/>
    </row>
    <row r="4234" spans="21:22">
      <c r="U4234" s="73"/>
      <c r="V4234" s="58"/>
    </row>
    <row r="4235" spans="21:22">
      <c r="U4235" s="73"/>
      <c r="V4235" s="58"/>
    </row>
    <row r="4236" spans="21:22">
      <c r="U4236" s="73"/>
      <c r="V4236" s="58"/>
    </row>
    <row r="4237" spans="21:22">
      <c r="U4237" s="73"/>
      <c r="V4237" s="58"/>
    </row>
    <row r="4238" spans="21:22">
      <c r="U4238" s="73"/>
      <c r="V4238" s="58"/>
    </row>
    <row r="4239" spans="21:22">
      <c r="U4239" s="73"/>
      <c r="V4239" s="58"/>
    </row>
    <row r="4240" spans="21:22">
      <c r="U4240" s="73"/>
      <c r="V4240" s="58"/>
    </row>
    <row r="4241" spans="21:22">
      <c r="U4241" s="73"/>
      <c r="V4241" s="58"/>
    </row>
    <row r="4242" spans="21:22">
      <c r="U4242" s="73"/>
      <c r="V4242" s="58"/>
    </row>
    <row r="4243" spans="21:22">
      <c r="U4243" s="73"/>
      <c r="V4243" s="58"/>
    </row>
    <row r="4244" spans="21:22">
      <c r="U4244" s="73"/>
      <c r="V4244" s="58"/>
    </row>
    <row r="4245" spans="21:22">
      <c r="U4245" s="73"/>
      <c r="V4245" s="58"/>
    </row>
    <row r="4246" spans="21:22">
      <c r="U4246" s="73"/>
      <c r="V4246" s="58"/>
    </row>
    <row r="4247" spans="21:22">
      <c r="U4247" s="73"/>
      <c r="V4247" s="58"/>
    </row>
    <row r="4248" spans="21:22">
      <c r="U4248" s="73"/>
      <c r="V4248" s="58"/>
    </row>
    <row r="4249" spans="21:22">
      <c r="U4249" s="73"/>
      <c r="V4249" s="58"/>
    </row>
    <row r="4250" spans="21:22">
      <c r="U4250" s="73"/>
      <c r="V4250" s="58"/>
    </row>
    <row r="4251" spans="21:22">
      <c r="U4251" s="73"/>
      <c r="V4251" s="58"/>
    </row>
    <row r="4252" spans="21:22">
      <c r="U4252" s="73"/>
      <c r="V4252" s="58"/>
    </row>
    <row r="4253" spans="21:22">
      <c r="U4253" s="73"/>
      <c r="V4253" s="58"/>
    </row>
    <row r="4254" spans="21:22">
      <c r="U4254" s="73"/>
      <c r="V4254" s="58"/>
    </row>
    <row r="4255" spans="21:22">
      <c r="U4255" s="73"/>
      <c r="V4255" s="58"/>
    </row>
    <row r="4256" spans="21:22">
      <c r="U4256" s="73"/>
      <c r="V4256" s="58"/>
    </row>
    <row r="4257" spans="21:22">
      <c r="U4257" s="73"/>
      <c r="V4257" s="58"/>
    </row>
    <row r="4258" spans="21:22">
      <c r="U4258" s="73"/>
      <c r="V4258" s="58"/>
    </row>
    <row r="4259" spans="21:22">
      <c r="U4259" s="73"/>
      <c r="V4259" s="58"/>
    </row>
    <row r="4260" spans="21:22">
      <c r="U4260" s="73"/>
      <c r="V4260" s="58"/>
    </row>
    <row r="4261" spans="21:22">
      <c r="U4261" s="73"/>
      <c r="V4261" s="58"/>
    </row>
    <row r="4262" spans="21:22">
      <c r="U4262" s="73"/>
      <c r="V4262" s="58"/>
    </row>
    <row r="4263" spans="21:22">
      <c r="U4263" s="73"/>
      <c r="V4263" s="58"/>
    </row>
    <row r="4264" spans="21:22">
      <c r="U4264" s="73"/>
      <c r="V4264" s="58"/>
    </row>
    <row r="4265" spans="21:22">
      <c r="U4265" s="73"/>
      <c r="V4265" s="58"/>
    </row>
    <row r="4266" spans="21:22">
      <c r="U4266" s="73"/>
      <c r="V4266" s="58"/>
    </row>
    <row r="4267" spans="21:22">
      <c r="U4267" s="73"/>
      <c r="V4267" s="58"/>
    </row>
    <row r="4268" spans="21:22">
      <c r="U4268" s="73"/>
      <c r="V4268" s="58"/>
    </row>
    <row r="4269" spans="21:22">
      <c r="U4269" s="73"/>
      <c r="V4269" s="58"/>
    </row>
    <row r="4270" spans="21:22">
      <c r="U4270" s="73"/>
      <c r="V4270" s="58"/>
    </row>
    <row r="4271" spans="21:22">
      <c r="U4271" s="73"/>
      <c r="V4271" s="58"/>
    </row>
    <row r="4272" spans="21:22">
      <c r="U4272" s="73"/>
      <c r="V4272" s="58"/>
    </row>
    <row r="4273" spans="21:22">
      <c r="U4273" s="73"/>
      <c r="V4273" s="58"/>
    </row>
    <row r="4274" spans="21:22">
      <c r="U4274" s="73"/>
      <c r="V4274" s="58"/>
    </row>
    <row r="4275" spans="21:22">
      <c r="U4275" s="73"/>
      <c r="V4275" s="58"/>
    </row>
    <row r="4276" spans="21:22">
      <c r="U4276" s="73"/>
      <c r="V4276" s="58"/>
    </row>
    <row r="4277" spans="21:22">
      <c r="U4277" s="73"/>
      <c r="V4277" s="58"/>
    </row>
    <row r="4278" spans="21:22">
      <c r="U4278" s="73"/>
      <c r="V4278" s="58"/>
    </row>
    <row r="4279" spans="21:22">
      <c r="U4279" s="73"/>
      <c r="V4279" s="58"/>
    </row>
    <row r="4280" spans="21:22">
      <c r="U4280" s="73"/>
      <c r="V4280" s="58"/>
    </row>
    <row r="4281" spans="21:22">
      <c r="U4281" s="73"/>
      <c r="V4281" s="58"/>
    </row>
    <row r="4282" spans="21:22">
      <c r="U4282" s="73"/>
      <c r="V4282" s="58"/>
    </row>
    <row r="4283" spans="21:22">
      <c r="U4283" s="73"/>
      <c r="V4283" s="58"/>
    </row>
    <row r="4284" spans="21:22">
      <c r="U4284" s="73"/>
      <c r="V4284" s="58"/>
    </row>
    <row r="4285" spans="21:22">
      <c r="U4285" s="73"/>
      <c r="V4285" s="58"/>
    </row>
    <row r="4286" spans="21:22">
      <c r="U4286" s="73"/>
      <c r="V4286" s="58"/>
    </row>
    <row r="4287" spans="21:22">
      <c r="U4287" s="73"/>
      <c r="V4287" s="58"/>
    </row>
    <row r="4288" spans="21:22">
      <c r="U4288" s="73"/>
      <c r="V4288" s="58"/>
    </row>
    <row r="4289" spans="21:22">
      <c r="U4289" s="73"/>
      <c r="V4289" s="58"/>
    </row>
    <row r="4290" spans="21:22">
      <c r="U4290" s="73"/>
      <c r="V4290" s="58"/>
    </row>
    <row r="4291" spans="21:22">
      <c r="U4291" s="73"/>
      <c r="V4291" s="58"/>
    </row>
    <row r="4292" spans="21:22">
      <c r="U4292" s="73"/>
      <c r="V4292" s="58"/>
    </row>
    <row r="4293" spans="21:22">
      <c r="U4293" s="73"/>
      <c r="V4293" s="58"/>
    </row>
    <row r="4294" spans="21:22">
      <c r="U4294" s="73"/>
      <c r="V4294" s="58"/>
    </row>
    <row r="4295" spans="21:22">
      <c r="U4295" s="73"/>
      <c r="V4295" s="58"/>
    </row>
    <row r="4296" spans="21:22">
      <c r="U4296" s="73"/>
      <c r="V4296" s="58"/>
    </row>
    <row r="4297" spans="21:22">
      <c r="U4297" s="73"/>
      <c r="V4297" s="58"/>
    </row>
    <row r="4298" spans="21:22">
      <c r="U4298" s="73"/>
      <c r="V4298" s="58"/>
    </row>
    <row r="4299" spans="21:22">
      <c r="U4299" s="73"/>
      <c r="V4299" s="58"/>
    </row>
    <row r="4300" spans="21:22">
      <c r="U4300" s="73"/>
      <c r="V4300" s="58"/>
    </row>
    <row r="4301" spans="21:22">
      <c r="U4301" s="73"/>
      <c r="V4301" s="58"/>
    </row>
    <row r="4302" spans="21:22">
      <c r="U4302" s="73"/>
      <c r="V4302" s="58"/>
    </row>
    <row r="4303" spans="21:22">
      <c r="U4303" s="73"/>
      <c r="V4303" s="58"/>
    </row>
    <row r="4304" spans="21:22">
      <c r="U4304" s="73"/>
      <c r="V4304" s="58"/>
    </row>
    <row r="4305" spans="21:22">
      <c r="U4305" s="73"/>
      <c r="V4305" s="58"/>
    </row>
    <row r="4306" spans="21:22">
      <c r="U4306" s="73"/>
      <c r="V4306" s="58"/>
    </row>
    <row r="4307" spans="21:22">
      <c r="U4307" s="73"/>
      <c r="V4307" s="58"/>
    </row>
    <row r="4308" spans="21:22">
      <c r="U4308" s="73"/>
      <c r="V4308" s="58"/>
    </row>
    <row r="4309" spans="21:22">
      <c r="U4309" s="73"/>
      <c r="V4309" s="58"/>
    </row>
    <row r="4310" spans="21:22">
      <c r="U4310" s="73"/>
      <c r="V4310" s="58"/>
    </row>
    <row r="4311" spans="21:22">
      <c r="U4311" s="73"/>
      <c r="V4311" s="58"/>
    </row>
    <row r="4312" spans="21:22">
      <c r="U4312" s="73"/>
      <c r="V4312" s="58"/>
    </row>
    <row r="4313" spans="21:22">
      <c r="U4313" s="73"/>
      <c r="V4313" s="58"/>
    </row>
    <row r="4314" spans="21:22">
      <c r="U4314" s="73"/>
      <c r="V4314" s="58"/>
    </row>
    <row r="4315" spans="21:22">
      <c r="U4315" s="73"/>
      <c r="V4315" s="58"/>
    </row>
    <row r="4316" spans="21:22">
      <c r="U4316" s="73"/>
      <c r="V4316" s="58"/>
    </row>
    <row r="4317" spans="21:22">
      <c r="U4317" s="73"/>
      <c r="V4317" s="58"/>
    </row>
    <row r="4318" spans="21:22">
      <c r="U4318" s="73"/>
      <c r="V4318" s="58"/>
    </row>
    <row r="4319" spans="21:22">
      <c r="U4319" s="73"/>
      <c r="V4319" s="58"/>
    </row>
    <row r="4320" spans="21:22">
      <c r="U4320" s="73"/>
      <c r="V4320" s="58"/>
    </row>
    <row r="4321" spans="21:22">
      <c r="U4321" s="73"/>
      <c r="V4321" s="58"/>
    </row>
    <row r="4322" spans="21:22">
      <c r="U4322" s="73"/>
      <c r="V4322" s="58"/>
    </row>
    <row r="4323" spans="21:22">
      <c r="U4323" s="73"/>
      <c r="V4323" s="58"/>
    </row>
    <row r="4324" spans="21:22">
      <c r="U4324" s="73"/>
      <c r="V4324" s="58"/>
    </row>
    <row r="4325" spans="21:22">
      <c r="U4325" s="73"/>
      <c r="V4325" s="58"/>
    </row>
    <row r="4326" spans="21:22">
      <c r="U4326" s="73"/>
      <c r="V4326" s="58"/>
    </row>
    <row r="4327" spans="21:22">
      <c r="U4327" s="73"/>
      <c r="V4327" s="58"/>
    </row>
    <row r="4328" spans="21:22">
      <c r="U4328" s="73"/>
      <c r="V4328" s="58"/>
    </row>
    <row r="4329" spans="21:22">
      <c r="U4329" s="73"/>
      <c r="V4329" s="58"/>
    </row>
    <row r="4330" spans="21:22">
      <c r="U4330" s="73"/>
      <c r="V4330" s="58"/>
    </row>
    <row r="4331" spans="21:22">
      <c r="U4331" s="73"/>
      <c r="V4331" s="58"/>
    </row>
    <row r="4332" spans="21:22">
      <c r="U4332" s="73"/>
      <c r="V4332" s="58"/>
    </row>
    <row r="4333" spans="21:22">
      <c r="U4333" s="73"/>
      <c r="V4333" s="58"/>
    </row>
    <row r="4334" spans="21:22">
      <c r="U4334" s="73"/>
      <c r="V4334" s="58"/>
    </row>
    <row r="4335" spans="21:22">
      <c r="U4335" s="73"/>
      <c r="V4335" s="58"/>
    </row>
    <row r="4336" spans="21:22">
      <c r="U4336" s="73"/>
      <c r="V4336" s="58"/>
    </row>
    <row r="4337" spans="21:22">
      <c r="U4337" s="73"/>
      <c r="V4337" s="58"/>
    </row>
    <row r="4338" spans="21:22">
      <c r="U4338" s="73"/>
      <c r="V4338" s="58"/>
    </row>
    <row r="4339" spans="21:22">
      <c r="U4339" s="73"/>
      <c r="V4339" s="58"/>
    </row>
    <row r="4340" spans="21:22">
      <c r="U4340" s="73"/>
      <c r="V4340" s="58"/>
    </row>
    <row r="4341" spans="21:22">
      <c r="U4341" s="73"/>
      <c r="V4341" s="58"/>
    </row>
    <row r="4342" spans="21:22">
      <c r="U4342" s="73"/>
      <c r="V4342" s="58"/>
    </row>
    <row r="4343" spans="21:22">
      <c r="U4343" s="73"/>
      <c r="V4343" s="58"/>
    </row>
    <row r="4344" spans="21:22">
      <c r="U4344" s="73"/>
      <c r="V4344" s="58"/>
    </row>
    <row r="4345" spans="21:22">
      <c r="U4345" s="73"/>
      <c r="V4345" s="58"/>
    </row>
    <row r="4346" spans="21:22">
      <c r="U4346" s="73"/>
      <c r="V4346" s="58"/>
    </row>
    <row r="4347" spans="21:22">
      <c r="U4347" s="73"/>
      <c r="V4347" s="58"/>
    </row>
    <row r="4348" spans="21:22">
      <c r="U4348" s="73"/>
      <c r="V4348" s="58"/>
    </row>
    <row r="4349" spans="21:22">
      <c r="U4349" s="73"/>
      <c r="V4349" s="58"/>
    </row>
    <row r="4350" spans="21:22">
      <c r="U4350" s="73"/>
      <c r="V4350" s="58"/>
    </row>
    <row r="4351" spans="21:22">
      <c r="U4351" s="73"/>
      <c r="V4351" s="58"/>
    </row>
    <row r="4352" spans="21:22">
      <c r="U4352" s="73"/>
      <c r="V4352" s="58"/>
    </row>
    <row r="4353" spans="21:22">
      <c r="U4353" s="73"/>
      <c r="V4353" s="58"/>
    </row>
    <row r="4354" spans="21:22">
      <c r="U4354" s="73"/>
      <c r="V4354" s="58"/>
    </row>
    <row r="4355" spans="21:22">
      <c r="U4355" s="73"/>
      <c r="V4355" s="58"/>
    </row>
    <row r="4356" spans="21:22">
      <c r="U4356" s="73"/>
      <c r="V4356" s="58"/>
    </row>
    <row r="4357" spans="21:22">
      <c r="U4357" s="73"/>
      <c r="V4357" s="58"/>
    </row>
    <row r="4358" spans="21:22">
      <c r="U4358" s="73"/>
      <c r="V4358" s="58"/>
    </row>
    <row r="4359" spans="21:22">
      <c r="U4359" s="73"/>
      <c r="V4359" s="58"/>
    </row>
    <row r="4360" spans="21:22">
      <c r="U4360" s="73"/>
      <c r="V4360" s="58"/>
    </row>
    <row r="4361" spans="21:22">
      <c r="U4361" s="73"/>
      <c r="V4361" s="58"/>
    </row>
    <row r="4362" spans="21:22">
      <c r="U4362" s="73"/>
      <c r="V4362" s="58"/>
    </row>
    <row r="4363" spans="21:22">
      <c r="U4363" s="73"/>
      <c r="V4363" s="58"/>
    </row>
    <row r="4364" spans="21:22">
      <c r="U4364" s="73"/>
      <c r="V4364" s="58"/>
    </row>
    <row r="4365" spans="21:22">
      <c r="U4365" s="73"/>
      <c r="V4365" s="58"/>
    </row>
    <row r="4366" spans="21:22">
      <c r="U4366" s="73"/>
      <c r="V4366" s="58"/>
    </row>
    <row r="4367" spans="21:22">
      <c r="U4367" s="73"/>
      <c r="V4367" s="58"/>
    </row>
    <row r="4368" spans="21:22">
      <c r="U4368" s="73"/>
      <c r="V4368" s="58"/>
    </row>
    <row r="4369" spans="21:22">
      <c r="U4369" s="73"/>
      <c r="V4369" s="58"/>
    </row>
    <row r="4370" spans="21:22">
      <c r="U4370" s="73"/>
      <c r="V4370" s="58"/>
    </row>
    <row r="4371" spans="21:22">
      <c r="U4371" s="73"/>
      <c r="V4371" s="58"/>
    </row>
    <row r="4372" spans="21:22">
      <c r="U4372" s="73"/>
      <c r="V4372" s="58"/>
    </row>
    <row r="4373" spans="21:22">
      <c r="U4373" s="73"/>
      <c r="V4373" s="58"/>
    </row>
    <row r="4374" spans="21:22">
      <c r="U4374" s="73"/>
      <c r="V4374" s="58"/>
    </row>
    <row r="4375" spans="21:22">
      <c r="U4375" s="73"/>
      <c r="V4375" s="58"/>
    </row>
    <row r="4376" spans="21:22">
      <c r="U4376" s="73"/>
      <c r="V4376" s="58"/>
    </row>
    <row r="4377" spans="21:22">
      <c r="U4377" s="73"/>
      <c r="V4377" s="58"/>
    </row>
    <row r="4378" spans="21:22">
      <c r="U4378" s="73"/>
      <c r="V4378" s="58"/>
    </row>
    <row r="4379" spans="21:22">
      <c r="U4379" s="73"/>
      <c r="V4379" s="58"/>
    </row>
    <row r="4380" spans="21:22">
      <c r="U4380" s="73"/>
      <c r="V4380" s="58"/>
    </row>
    <row r="4381" spans="21:22">
      <c r="U4381" s="73"/>
      <c r="V4381" s="58"/>
    </row>
    <row r="4382" spans="21:22">
      <c r="U4382" s="73"/>
      <c r="V4382" s="58"/>
    </row>
    <row r="4383" spans="21:22">
      <c r="U4383" s="73"/>
      <c r="V4383" s="58"/>
    </row>
    <row r="4384" spans="21:22">
      <c r="U4384" s="73"/>
      <c r="V4384" s="58"/>
    </row>
    <row r="4385" spans="21:22">
      <c r="U4385" s="73"/>
      <c r="V4385" s="58"/>
    </row>
    <row r="4386" spans="21:22">
      <c r="U4386" s="73"/>
      <c r="V4386" s="58"/>
    </row>
    <row r="4387" spans="21:22">
      <c r="U4387" s="73"/>
      <c r="V4387" s="58"/>
    </row>
    <row r="4388" spans="21:22">
      <c r="U4388" s="73"/>
      <c r="V4388" s="58"/>
    </row>
    <row r="4389" spans="21:22">
      <c r="U4389" s="73"/>
      <c r="V4389" s="58"/>
    </row>
    <row r="4390" spans="21:22">
      <c r="U4390" s="73"/>
      <c r="V4390" s="58"/>
    </row>
    <row r="4391" spans="21:22">
      <c r="U4391" s="73"/>
      <c r="V4391" s="58"/>
    </row>
    <row r="4392" spans="21:22">
      <c r="U4392" s="73"/>
      <c r="V4392" s="58"/>
    </row>
    <row r="4393" spans="21:22">
      <c r="U4393" s="73"/>
      <c r="V4393" s="58"/>
    </row>
    <row r="4394" spans="21:22">
      <c r="U4394" s="73"/>
      <c r="V4394" s="58"/>
    </row>
    <row r="4395" spans="21:22">
      <c r="U4395" s="73"/>
      <c r="V4395" s="58"/>
    </row>
    <row r="4396" spans="21:22">
      <c r="U4396" s="73"/>
      <c r="V4396" s="58"/>
    </row>
    <row r="4397" spans="21:22">
      <c r="U4397" s="73"/>
      <c r="V4397" s="58"/>
    </row>
    <row r="4398" spans="21:22">
      <c r="U4398" s="73"/>
      <c r="V4398" s="58"/>
    </row>
    <row r="4399" spans="21:22">
      <c r="U4399" s="73"/>
      <c r="V4399" s="58"/>
    </row>
    <row r="4400" spans="21:22">
      <c r="U4400" s="73"/>
      <c r="V4400" s="58"/>
    </row>
    <row r="4401" spans="21:22">
      <c r="U4401" s="73"/>
      <c r="V4401" s="58"/>
    </row>
    <row r="4402" spans="21:22">
      <c r="U4402" s="73"/>
      <c r="V4402" s="58"/>
    </row>
    <row r="4403" spans="21:22">
      <c r="U4403" s="73"/>
      <c r="V4403" s="58"/>
    </row>
    <row r="4404" spans="21:22">
      <c r="U4404" s="73"/>
      <c r="V4404" s="58"/>
    </row>
    <row r="4405" spans="21:22">
      <c r="U4405" s="73"/>
      <c r="V4405" s="58"/>
    </row>
    <row r="4406" spans="21:22">
      <c r="U4406" s="73"/>
      <c r="V4406" s="58"/>
    </row>
    <row r="4407" spans="21:22">
      <c r="U4407" s="73"/>
      <c r="V4407" s="58"/>
    </row>
    <row r="4408" spans="21:22">
      <c r="U4408" s="73"/>
      <c r="V4408" s="58"/>
    </row>
    <row r="4409" spans="21:22">
      <c r="U4409" s="73"/>
      <c r="V4409" s="58"/>
    </row>
    <row r="4410" spans="21:22">
      <c r="U4410" s="73"/>
      <c r="V4410" s="58"/>
    </row>
    <row r="4411" spans="21:22">
      <c r="U4411" s="73"/>
      <c r="V4411" s="58"/>
    </row>
    <row r="4412" spans="21:22">
      <c r="U4412" s="73"/>
      <c r="V4412" s="58"/>
    </row>
    <row r="4413" spans="21:22">
      <c r="U4413" s="73"/>
      <c r="V4413" s="58"/>
    </row>
    <row r="4414" spans="21:22">
      <c r="U4414" s="73"/>
      <c r="V4414" s="58"/>
    </row>
    <row r="4415" spans="21:22">
      <c r="U4415" s="73"/>
      <c r="V4415" s="58"/>
    </row>
    <row r="4416" spans="21:22">
      <c r="U4416" s="73"/>
      <c r="V4416" s="58"/>
    </row>
    <row r="4417" spans="21:22">
      <c r="U4417" s="73"/>
      <c r="V4417" s="58"/>
    </row>
    <row r="4418" spans="21:22">
      <c r="U4418" s="73"/>
      <c r="V4418" s="58"/>
    </row>
    <row r="4419" spans="21:22">
      <c r="U4419" s="73"/>
      <c r="V4419" s="58"/>
    </row>
    <row r="4420" spans="21:22">
      <c r="U4420" s="73"/>
      <c r="V4420" s="58"/>
    </row>
    <row r="4421" spans="21:22">
      <c r="U4421" s="73"/>
      <c r="V4421" s="58"/>
    </row>
    <row r="4422" spans="21:22">
      <c r="U4422" s="73"/>
      <c r="V4422" s="58"/>
    </row>
    <row r="4423" spans="21:22">
      <c r="U4423" s="73"/>
      <c r="V4423" s="58"/>
    </row>
    <row r="4424" spans="21:22">
      <c r="U4424" s="73"/>
      <c r="V4424" s="58"/>
    </row>
    <row r="4425" spans="21:22">
      <c r="U4425" s="73"/>
      <c r="V4425" s="58"/>
    </row>
    <row r="4426" spans="21:22">
      <c r="U4426" s="73"/>
      <c r="V4426" s="58"/>
    </row>
    <row r="4427" spans="21:22">
      <c r="U4427" s="73"/>
      <c r="V4427" s="58"/>
    </row>
    <row r="4428" spans="21:22">
      <c r="U4428" s="73"/>
      <c r="V4428" s="58"/>
    </row>
    <row r="4429" spans="21:22">
      <c r="U4429" s="73"/>
      <c r="V4429" s="58"/>
    </row>
    <row r="4430" spans="21:22">
      <c r="U4430" s="73"/>
      <c r="V4430" s="58"/>
    </row>
    <row r="4431" spans="21:22">
      <c r="U4431" s="73"/>
      <c r="V4431" s="58"/>
    </row>
    <row r="4432" spans="21:22">
      <c r="U4432" s="73"/>
      <c r="V4432" s="58"/>
    </row>
    <row r="4433" spans="21:22">
      <c r="U4433" s="73"/>
      <c r="V4433" s="58"/>
    </row>
    <row r="4434" spans="21:22">
      <c r="U4434" s="73"/>
      <c r="V4434" s="58"/>
    </row>
    <row r="4435" spans="21:22">
      <c r="U4435" s="73"/>
      <c r="V4435" s="58"/>
    </row>
    <row r="4436" spans="21:22">
      <c r="U4436" s="73"/>
      <c r="V4436" s="58"/>
    </row>
    <row r="4437" spans="21:22">
      <c r="U4437" s="73"/>
      <c r="V4437" s="58"/>
    </row>
    <row r="4438" spans="21:22">
      <c r="U4438" s="73"/>
      <c r="V4438" s="58"/>
    </row>
    <row r="4439" spans="21:22">
      <c r="U4439" s="73"/>
      <c r="V4439" s="58"/>
    </row>
    <row r="4440" spans="21:22">
      <c r="U4440" s="73"/>
      <c r="V4440" s="58"/>
    </row>
    <row r="4441" spans="21:22">
      <c r="U4441" s="73"/>
      <c r="V4441" s="58"/>
    </row>
    <row r="4442" spans="21:22">
      <c r="U4442" s="73"/>
      <c r="V4442" s="58"/>
    </row>
    <row r="4443" spans="21:22">
      <c r="U4443" s="73"/>
      <c r="V4443" s="58"/>
    </row>
    <row r="4444" spans="21:22">
      <c r="U4444" s="73"/>
      <c r="V4444" s="58"/>
    </row>
    <row r="4445" spans="21:22">
      <c r="U4445" s="73"/>
      <c r="V4445" s="58"/>
    </row>
    <row r="4446" spans="21:22">
      <c r="U4446" s="73"/>
      <c r="V4446" s="58"/>
    </row>
    <row r="4447" spans="21:22">
      <c r="U4447" s="73"/>
      <c r="V4447" s="58"/>
    </row>
    <row r="4448" spans="21:22">
      <c r="U4448" s="73"/>
      <c r="V4448" s="58"/>
    </row>
    <row r="4449" spans="21:22">
      <c r="U4449" s="73"/>
      <c r="V4449" s="58"/>
    </row>
    <row r="4450" spans="21:22">
      <c r="U4450" s="73"/>
      <c r="V4450" s="58"/>
    </row>
    <row r="4451" spans="21:22">
      <c r="U4451" s="73"/>
      <c r="V4451" s="58"/>
    </row>
    <row r="4452" spans="21:22">
      <c r="U4452" s="73"/>
      <c r="V4452" s="58"/>
    </row>
    <row r="4453" spans="21:22">
      <c r="U4453" s="73"/>
      <c r="V4453" s="58"/>
    </row>
    <row r="4454" spans="21:22">
      <c r="U4454" s="73"/>
      <c r="V4454" s="58"/>
    </row>
    <row r="4455" spans="21:22">
      <c r="U4455" s="73"/>
      <c r="V4455" s="58"/>
    </row>
    <row r="4456" spans="21:22">
      <c r="U4456" s="73"/>
      <c r="V4456" s="58"/>
    </row>
    <row r="4457" spans="21:22">
      <c r="U4457" s="73"/>
      <c r="V4457" s="58"/>
    </row>
    <row r="4458" spans="21:22">
      <c r="U4458" s="73"/>
      <c r="V4458" s="58"/>
    </row>
    <row r="4459" spans="21:22">
      <c r="U4459" s="73"/>
      <c r="V4459" s="58"/>
    </row>
    <row r="4460" spans="21:22">
      <c r="U4460" s="73"/>
      <c r="V4460" s="58"/>
    </row>
    <row r="4461" spans="21:22">
      <c r="U4461" s="73"/>
      <c r="V4461" s="58"/>
    </row>
    <row r="4462" spans="21:22">
      <c r="U4462" s="73"/>
      <c r="V4462" s="58"/>
    </row>
    <row r="4463" spans="21:22">
      <c r="U4463" s="73"/>
      <c r="V4463" s="58"/>
    </row>
    <row r="4464" spans="21:22">
      <c r="U4464" s="73"/>
      <c r="V4464" s="58"/>
    </row>
    <row r="4465" spans="21:22">
      <c r="U4465" s="73"/>
      <c r="V4465" s="58"/>
    </row>
    <row r="4466" spans="21:22">
      <c r="U4466" s="73"/>
      <c r="V4466" s="58"/>
    </row>
    <row r="4467" spans="21:22">
      <c r="U4467" s="73"/>
      <c r="V4467" s="58"/>
    </row>
    <row r="4468" spans="21:22">
      <c r="U4468" s="73"/>
      <c r="V4468" s="58"/>
    </row>
    <row r="4469" spans="21:22">
      <c r="U4469" s="73"/>
      <c r="V4469" s="58"/>
    </row>
    <row r="4470" spans="21:22">
      <c r="U4470" s="73"/>
      <c r="V4470" s="58"/>
    </row>
    <row r="4471" spans="21:22">
      <c r="U4471" s="73"/>
      <c r="V4471" s="58"/>
    </row>
    <row r="4472" spans="21:22">
      <c r="U4472" s="73"/>
      <c r="V4472" s="58"/>
    </row>
    <row r="4473" spans="21:22">
      <c r="U4473" s="73"/>
      <c r="V4473" s="58"/>
    </row>
    <row r="4474" spans="21:22">
      <c r="U4474" s="73"/>
      <c r="V4474" s="58"/>
    </row>
    <row r="4475" spans="21:22">
      <c r="U4475" s="73"/>
      <c r="V4475" s="58"/>
    </row>
    <row r="4476" spans="21:22">
      <c r="U4476" s="73"/>
      <c r="V4476" s="58"/>
    </row>
    <row r="4477" spans="21:22">
      <c r="U4477" s="73"/>
      <c r="V4477" s="58"/>
    </row>
    <row r="4478" spans="21:22">
      <c r="U4478" s="73"/>
      <c r="V4478" s="58"/>
    </row>
    <row r="4479" spans="21:22">
      <c r="U4479" s="73"/>
      <c r="V4479" s="58"/>
    </row>
    <row r="4480" spans="21:22">
      <c r="U4480" s="73"/>
      <c r="V4480" s="58"/>
    </row>
    <row r="4481" spans="21:22">
      <c r="U4481" s="73"/>
      <c r="V4481" s="58"/>
    </row>
    <row r="4482" spans="21:22">
      <c r="U4482" s="73"/>
      <c r="V4482" s="58"/>
    </row>
    <row r="4483" spans="21:22">
      <c r="U4483" s="73"/>
      <c r="V4483" s="58"/>
    </row>
    <row r="4484" spans="21:22">
      <c r="U4484" s="73"/>
      <c r="V4484" s="58"/>
    </row>
    <row r="4485" spans="21:22">
      <c r="U4485" s="73"/>
      <c r="V4485" s="58"/>
    </row>
    <row r="4486" spans="21:22">
      <c r="U4486" s="73"/>
      <c r="V4486" s="58"/>
    </row>
    <row r="4487" spans="21:22">
      <c r="U4487" s="73"/>
      <c r="V4487" s="58"/>
    </row>
    <row r="4488" spans="21:22">
      <c r="U4488" s="73"/>
      <c r="V4488" s="58"/>
    </row>
    <row r="4489" spans="21:22">
      <c r="U4489" s="73"/>
      <c r="V4489" s="58"/>
    </row>
    <row r="4490" spans="21:22">
      <c r="U4490" s="73"/>
      <c r="V4490" s="58"/>
    </row>
    <row r="4491" spans="21:22">
      <c r="U4491" s="73"/>
      <c r="V4491" s="58"/>
    </row>
    <row r="4492" spans="21:22">
      <c r="U4492" s="73"/>
      <c r="V4492" s="58"/>
    </row>
    <row r="4493" spans="21:22">
      <c r="U4493" s="73"/>
      <c r="V4493" s="58"/>
    </row>
    <row r="4494" spans="21:22">
      <c r="U4494" s="73"/>
      <c r="V4494" s="58"/>
    </row>
    <row r="4495" spans="21:22">
      <c r="U4495" s="73"/>
      <c r="V4495" s="58"/>
    </row>
    <row r="4496" spans="21:22">
      <c r="U4496" s="73"/>
      <c r="V4496" s="58"/>
    </row>
    <row r="4497" spans="21:22">
      <c r="U4497" s="73"/>
      <c r="V4497" s="58"/>
    </row>
    <row r="4498" spans="21:22">
      <c r="U4498" s="73"/>
      <c r="V4498" s="58"/>
    </row>
    <row r="4499" spans="21:22">
      <c r="U4499" s="73"/>
      <c r="V4499" s="58"/>
    </row>
    <row r="4500" spans="21:22">
      <c r="U4500" s="73"/>
      <c r="V4500" s="58"/>
    </row>
    <row r="4501" spans="21:22">
      <c r="U4501" s="73"/>
      <c r="V4501" s="58"/>
    </row>
    <row r="4502" spans="21:22">
      <c r="U4502" s="73"/>
      <c r="V4502" s="58"/>
    </row>
    <row r="4503" spans="21:22">
      <c r="U4503" s="73"/>
      <c r="V4503" s="58"/>
    </row>
    <row r="4504" spans="21:22">
      <c r="U4504" s="73"/>
      <c r="V4504" s="58"/>
    </row>
    <row r="4505" spans="21:22">
      <c r="U4505" s="73"/>
      <c r="V4505" s="58"/>
    </row>
    <row r="4506" spans="21:22">
      <c r="U4506" s="73"/>
      <c r="V4506" s="58"/>
    </row>
    <row r="4507" spans="21:22">
      <c r="U4507" s="73"/>
      <c r="V4507" s="58"/>
    </row>
    <row r="4508" spans="21:22">
      <c r="U4508" s="73"/>
      <c r="V4508" s="58"/>
    </row>
    <row r="4509" spans="21:22">
      <c r="U4509" s="73"/>
      <c r="V4509" s="58"/>
    </row>
    <row r="4510" spans="21:22">
      <c r="U4510" s="73"/>
      <c r="V4510" s="58"/>
    </row>
    <row r="4511" spans="21:22">
      <c r="U4511" s="73"/>
      <c r="V4511" s="58"/>
    </row>
    <row r="4512" spans="21:22">
      <c r="U4512" s="73"/>
      <c r="V4512" s="58"/>
    </row>
    <row r="4513" spans="21:22">
      <c r="U4513" s="73"/>
      <c r="V4513" s="58"/>
    </row>
    <row r="4514" spans="21:22">
      <c r="U4514" s="73"/>
      <c r="V4514" s="58"/>
    </row>
    <row r="4515" spans="21:22">
      <c r="U4515" s="73"/>
      <c r="V4515" s="58"/>
    </row>
    <row r="4516" spans="21:22">
      <c r="U4516" s="73"/>
      <c r="V4516" s="58"/>
    </row>
    <row r="4517" spans="21:22">
      <c r="U4517" s="73"/>
      <c r="V4517" s="58"/>
    </row>
    <row r="4518" spans="21:22">
      <c r="U4518" s="73"/>
      <c r="V4518" s="58"/>
    </row>
    <row r="4519" spans="21:22">
      <c r="U4519" s="73"/>
      <c r="V4519" s="58"/>
    </row>
    <row r="4520" spans="21:22">
      <c r="U4520" s="73"/>
      <c r="V4520" s="58"/>
    </row>
    <row r="4521" spans="21:22">
      <c r="U4521" s="73"/>
      <c r="V4521" s="58"/>
    </row>
    <row r="4522" spans="21:22">
      <c r="U4522" s="73"/>
      <c r="V4522" s="58"/>
    </row>
    <row r="4523" spans="21:22">
      <c r="U4523" s="73"/>
      <c r="V4523" s="58"/>
    </row>
    <row r="4524" spans="21:22">
      <c r="U4524" s="73"/>
      <c r="V4524" s="58"/>
    </row>
    <row r="4525" spans="21:22">
      <c r="U4525" s="73"/>
      <c r="V4525" s="58"/>
    </row>
    <row r="4526" spans="21:22">
      <c r="U4526" s="73"/>
      <c r="V4526" s="58"/>
    </row>
    <row r="4527" spans="21:22">
      <c r="U4527" s="73"/>
      <c r="V4527" s="58"/>
    </row>
    <row r="4528" spans="21:22">
      <c r="U4528" s="73"/>
      <c r="V4528" s="58"/>
    </row>
    <row r="4529" spans="21:22">
      <c r="U4529" s="73"/>
      <c r="V4529" s="58"/>
    </row>
    <row r="4530" spans="21:22">
      <c r="U4530" s="73"/>
      <c r="V4530" s="58"/>
    </row>
    <row r="4531" spans="21:22">
      <c r="U4531" s="73"/>
      <c r="V4531" s="58"/>
    </row>
    <row r="4532" spans="21:22">
      <c r="U4532" s="73"/>
      <c r="V4532" s="58"/>
    </row>
    <row r="4533" spans="21:22">
      <c r="U4533" s="73"/>
      <c r="V4533" s="58"/>
    </row>
    <row r="4534" spans="21:22">
      <c r="U4534" s="73"/>
      <c r="V4534" s="58"/>
    </row>
    <row r="4535" spans="21:22">
      <c r="U4535" s="73"/>
      <c r="V4535" s="58"/>
    </row>
    <row r="4536" spans="21:22">
      <c r="U4536" s="73"/>
      <c r="V4536" s="58"/>
    </row>
    <row r="4537" spans="21:22">
      <c r="U4537" s="73"/>
      <c r="V4537" s="58"/>
    </row>
    <row r="4538" spans="21:22">
      <c r="U4538" s="73"/>
      <c r="V4538" s="58"/>
    </row>
    <row r="4539" spans="21:22">
      <c r="U4539" s="73"/>
      <c r="V4539" s="58"/>
    </row>
    <row r="4540" spans="21:22">
      <c r="U4540" s="73"/>
      <c r="V4540" s="58"/>
    </row>
    <row r="4541" spans="21:22">
      <c r="U4541" s="73"/>
      <c r="V4541" s="58"/>
    </row>
    <row r="4542" spans="21:22">
      <c r="U4542" s="73"/>
      <c r="V4542" s="58"/>
    </row>
    <row r="4543" spans="21:22">
      <c r="U4543" s="73"/>
      <c r="V4543" s="58"/>
    </row>
    <row r="4544" spans="21:22">
      <c r="U4544" s="73"/>
      <c r="V4544" s="58"/>
    </row>
    <row r="4545" spans="21:22">
      <c r="U4545" s="73"/>
      <c r="V4545" s="58"/>
    </row>
    <row r="4546" spans="21:22">
      <c r="U4546" s="73"/>
      <c r="V4546" s="58"/>
    </row>
    <row r="4547" spans="21:22">
      <c r="U4547" s="73"/>
      <c r="V4547" s="58"/>
    </row>
    <row r="4548" spans="21:22">
      <c r="U4548" s="73"/>
      <c r="V4548" s="58"/>
    </row>
    <row r="4549" spans="21:22">
      <c r="U4549" s="73"/>
      <c r="V4549" s="58"/>
    </row>
    <row r="4550" spans="21:22">
      <c r="U4550" s="73"/>
      <c r="V4550" s="58"/>
    </row>
    <row r="4551" spans="21:22">
      <c r="U4551" s="73"/>
      <c r="V4551" s="58"/>
    </row>
    <row r="4552" spans="21:22">
      <c r="U4552" s="73"/>
      <c r="V4552" s="58"/>
    </row>
    <row r="4553" spans="21:22">
      <c r="U4553" s="73"/>
      <c r="V4553" s="58"/>
    </row>
    <row r="4554" spans="21:22">
      <c r="U4554" s="73"/>
      <c r="V4554" s="58"/>
    </row>
    <row r="4555" spans="21:22">
      <c r="U4555" s="73"/>
      <c r="V4555" s="58"/>
    </row>
    <row r="4556" spans="21:22">
      <c r="U4556" s="73"/>
      <c r="V4556" s="58"/>
    </row>
    <row r="4557" spans="21:22">
      <c r="U4557" s="73"/>
      <c r="V4557" s="58"/>
    </row>
    <row r="4558" spans="21:22">
      <c r="U4558" s="73"/>
      <c r="V4558" s="58"/>
    </row>
    <row r="4559" spans="21:22">
      <c r="U4559" s="73"/>
      <c r="V4559" s="58"/>
    </row>
    <row r="4560" spans="21:22">
      <c r="U4560" s="73"/>
      <c r="V4560" s="58"/>
    </row>
    <row r="4561" spans="21:22">
      <c r="U4561" s="73"/>
      <c r="V4561" s="58"/>
    </row>
    <row r="4562" spans="21:22">
      <c r="U4562" s="73"/>
      <c r="V4562" s="58"/>
    </row>
    <row r="4563" spans="21:22">
      <c r="U4563" s="73"/>
      <c r="V4563" s="58"/>
    </row>
    <row r="4564" spans="21:22">
      <c r="U4564" s="73"/>
      <c r="V4564" s="58"/>
    </row>
    <row r="4565" spans="21:22">
      <c r="U4565" s="73"/>
      <c r="V4565" s="58"/>
    </row>
    <row r="4566" spans="21:22">
      <c r="U4566" s="73"/>
      <c r="V4566" s="58"/>
    </row>
    <row r="4567" spans="21:22">
      <c r="U4567" s="73"/>
      <c r="V4567" s="58"/>
    </row>
    <row r="4568" spans="21:22">
      <c r="U4568" s="73"/>
      <c r="V4568" s="58"/>
    </row>
    <row r="4569" spans="21:22">
      <c r="U4569" s="73"/>
      <c r="V4569" s="58"/>
    </row>
    <row r="4570" spans="21:22">
      <c r="U4570" s="73"/>
      <c r="V4570" s="58"/>
    </row>
    <row r="4571" spans="21:22">
      <c r="U4571" s="73"/>
      <c r="V4571" s="58"/>
    </row>
    <row r="4572" spans="21:22">
      <c r="U4572" s="73"/>
      <c r="V4572" s="58"/>
    </row>
    <row r="4573" spans="21:22">
      <c r="U4573" s="73"/>
      <c r="V4573" s="58"/>
    </row>
    <row r="4574" spans="21:22">
      <c r="U4574" s="73"/>
      <c r="V4574" s="58"/>
    </row>
    <row r="4575" spans="21:22">
      <c r="U4575" s="73"/>
      <c r="V4575" s="58"/>
    </row>
    <row r="4576" spans="21:22">
      <c r="U4576" s="73"/>
      <c r="V4576" s="58"/>
    </row>
    <row r="4577" spans="21:22">
      <c r="U4577" s="73"/>
      <c r="V4577" s="58"/>
    </row>
    <row r="4578" spans="21:22">
      <c r="U4578" s="73"/>
      <c r="V4578" s="58"/>
    </row>
    <row r="4579" spans="21:22">
      <c r="U4579" s="73"/>
      <c r="V4579" s="58"/>
    </row>
    <row r="4580" spans="21:22">
      <c r="U4580" s="73"/>
      <c r="V4580" s="58"/>
    </row>
    <row r="4581" spans="21:22">
      <c r="U4581" s="73"/>
      <c r="V4581" s="58"/>
    </row>
    <row r="4582" spans="21:22">
      <c r="U4582" s="73"/>
      <c r="V4582" s="58"/>
    </row>
    <row r="4583" spans="21:22">
      <c r="U4583" s="73"/>
      <c r="V4583" s="58"/>
    </row>
    <row r="4584" spans="21:22">
      <c r="U4584" s="73"/>
      <c r="V4584" s="58"/>
    </row>
    <row r="4585" spans="21:22">
      <c r="U4585" s="73"/>
      <c r="V4585" s="58"/>
    </row>
    <row r="4586" spans="21:22">
      <c r="U4586" s="73"/>
      <c r="V4586" s="58"/>
    </row>
    <row r="4587" spans="21:22">
      <c r="U4587" s="73"/>
      <c r="V4587" s="58"/>
    </row>
    <row r="4588" spans="21:22">
      <c r="U4588" s="73"/>
      <c r="V4588" s="58"/>
    </row>
    <row r="4589" spans="21:22">
      <c r="U4589" s="73"/>
      <c r="V4589" s="58"/>
    </row>
    <row r="4590" spans="21:22">
      <c r="U4590" s="73"/>
      <c r="V4590" s="58"/>
    </row>
    <row r="4591" spans="21:22">
      <c r="U4591" s="73"/>
      <c r="V4591" s="58"/>
    </row>
    <row r="4592" spans="21:22">
      <c r="U4592" s="73"/>
      <c r="V4592" s="58"/>
    </row>
    <row r="4593" spans="21:22">
      <c r="U4593" s="73"/>
      <c r="V4593" s="58"/>
    </row>
    <row r="4594" spans="21:22">
      <c r="U4594" s="73"/>
      <c r="V4594" s="58"/>
    </row>
    <row r="4595" spans="21:22">
      <c r="U4595" s="73"/>
      <c r="V4595" s="58"/>
    </row>
    <row r="4596" spans="21:22">
      <c r="U4596" s="73"/>
      <c r="V4596" s="58"/>
    </row>
    <row r="4597" spans="21:22">
      <c r="U4597" s="73"/>
      <c r="V4597" s="58"/>
    </row>
    <row r="4598" spans="21:22">
      <c r="U4598" s="73"/>
      <c r="V4598" s="58"/>
    </row>
    <row r="4599" spans="21:22">
      <c r="U4599" s="73"/>
      <c r="V4599" s="58"/>
    </row>
    <row r="4600" spans="21:22">
      <c r="U4600" s="73"/>
      <c r="V4600" s="58"/>
    </row>
    <row r="4601" spans="21:22">
      <c r="U4601" s="73"/>
      <c r="V4601" s="58"/>
    </row>
    <row r="4602" spans="21:22">
      <c r="U4602" s="73"/>
      <c r="V4602" s="58"/>
    </row>
    <row r="4603" spans="21:22">
      <c r="U4603" s="73"/>
      <c r="V4603" s="58"/>
    </row>
    <row r="4604" spans="21:22">
      <c r="U4604" s="73"/>
      <c r="V4604" s="58"/>
    </row>
    <row r="4605" spans="21:22">
      <c r="U4605" s="73"/>
      <c r="V4605" s="58"/>
    </row>
    <row r="4606" spans="21:22">
      <c r="U4606" s="73"/>
      <c r="V4606" s="58"/>
    </row>
    <row r="4607" spans="21:22">
      <c r="U4607" s="73"/>
      <c r="V4607" s="58"/>
    </row>
    <row r="4608" spans="21:22">
      <c r="U4608" s="73"/>
      <c r="V4608" s="58"/>
    </row>
    <row r="4609" spans="21:22">
      <c r="U4609" s="73"/>
      <c r="V4609" s="58"/>
    </row>
    <row r="4610" spans="21:22">
      <c r="U4610" s="73"/>
      <c r="V4610" s="58"/>
    </row>
    <row r="4611" spans="21:22">
      <c r="U4611" s="73"/>
      <c r="V4611" s="58"/>
    </row>
    <row r="4612" spans="21:22">
      <c r="U4612" s="73"/>
      <c r="V4612" s="58"/>
    </row>
    <row r="4613" spans="21:22">
      <c r="U4613" s="73"/>
      <c r="V4613" s="58"/>
    </row>
    <row r="4614" spans="21:22">
      <c r="U4614" s="73"/>
      <c r="V4614" s="58"/>
    </row>
    <row r="4615" spans="21:22">
      <c r="U4615" s="73"/>
      <c r="V4615" s="58"/>
    </row>
    <row r="4616" spans="21:22">
      <c r="U4616" s="73"/>
      <c r="V4616" s="58"/>
    </row>
    <row r="4617" spans="21:22">
      <c r="U4617" s="73"/>
      <c r="V4617" s="58"/>
    </row>
    <row r="4618" spans="21:22">
      <c r="U4618" s="73"/>
      <c r="V4618" s="58"/>
    </row>
    <row r="4619" spans="21:22">
      <c r="U4619" s="73"/>
      <c r="V4619" s="58"/>
    </row>
    <row r="4620" spans="21:22">
      <c r="U4620" s="73"/>
      <c r="V4620" s="58"/>
    </row>
    <row r="4621" spans="21:22">
      <c r="U4621" s="73"/>
      <c r="V4621" s="58"/>
    </row>
    <row r="4622" spans="21:22">
      <c r="U4622" s="73"/>
      <c r="V4622" s="58"/>
    </row>
    <row r="4623" spans="21:22">
      <c r="U4623" s="73"/>
      <c r="V4623" s="58"/>
    </row>
    <row r="4624" spans="21:22">
      <c r="U4624" s="73"/>
      <c r="V4624" s="58"/>
    </row>
    <row r="4625" spans="21:22">
      <c r="U4625" s="73"/>
      <c r="V4625" s="58"/>
    </row>
    <row r="4626" spans="21:22">
      <c r="U4626" s="73"/>
      <c r="V4626" s="58"/>
    </row>
    <row r="4627" spans="21:22">
      <c r="U4627" s="73"/>
      <c r="V4627" s="58"/>
    </row>
    <row r="4628" spans="21:22">
      <c r="U4628" s="73"/>
      <c r="V4628" s="58"/>
    </row>
    <row r="4629" spans="21:22">
      <c r="U4629" s="73"/>
      <c r="V4629" s="58"/>
    </row>
    <row r="4630" spans="21:22">
      <c r="U4630" s="73"/>
      <c r="V4630" s="58"/>
    </row>
    <row r="4631" spans="21:22">
      <c r="U4631" s="73"/>
      <c r="V4631" s="58"/>
    </row>
    <row r="4632" spans="21:22">
      <c r="U4632" s="73"/>
      <c r="V4632" s="58"/>
    </row>
    <row r="4633" spans="21:22">
      <c r="U4633" s="73"/>
      <c r="V4633" s="58"/>
    </row>
    <row r="4634" spans="21:22">
      <c r="U4634" s="73"/>
      <c r="V4634" s="58"/>
    </row>
    <row r="4635" spans="21:22">
      <c r="U4635" s="73"/>
      <c r="V4635" s="58"/>
    </row>
    <row r="4636" spans="21:22">
      <c r="U4636" s="73"/>
      <c r="V4636" s="58"/>
    </row>
    <row r="4637" spans="21:22">
      <c r="U4637" s="73"/>
      <c r="V4637" s="58"/>
    </row>
    <row r="4638" spans="21:22">
      <c r="U4638" s="73"/>
      <c r="V4638" s="58"/>
    </row>
    <row r="4639" spans="21:22">
      <c r="U4639" s="73"/>
      <c r="V4639" s="58"/>
    </row>
    <row r="4640" spans="21:22">
      <c r="U4640" s="73"/>
      <c r="V4640" s="58"/>
    </row>
    <row r="4641" spans="21:22">
      <c r="U4641" s="73"/>
      <c r="V4641" s="58"/>
    </row>
    <row r="4642" spans="21:22">
      <c r="U4642" s="73"/>
      <c r="V4642" s="58"/>
    </row>
    <row r="4643" spans="21:22">
      <c r="U4643" s="73"/>
      <c r="V4643" s="58"/>
    </row>
    <row r="4644" spans="21:22">
      <c r="U4644" s="73"/>
      <c r="V4644" s="58"/>
    </row>
    <row r="4645" spans="21:22">
      <c r="U4645" s="73"/>
      <c r="V4645" s="58"/>
    </row>
    <row r="4646" spans="21:22">
      <c r="U4646" s="73"/>
      <c r="V4646" s="58"/>
    </row>
    <row r="4647" spans="21:22">
      <c r="U4647" s="73"/>
      <c r="V4647" s="58"/>
    </row>
    <row r="4648" spans="21:22">
      <c r="U4648" s="73"/>
      <c r="V4648" s="58"/>
    </row>
    <row r="4649" spans="21:22">
      <c r="U4649" s="73"/>
      <c r="V4649" s="58"/>
    </row>
    <row r="4650" spans="21:22">
      <c r="U4650" s="73"/>
      <c r="V4650" s="58"/>
    </row>
    <row r="4651" spans="21:22">
      <c r="U4651" s="73"/>
      <c r="V4651" s="58"/>
    </row>
    <row r="4652" spans="21:22">
      <c r="U4652" s="73"/>
      <c r="V4652" s="58"/>
    </row>
    <row r="4653" spans="21:22">
      <c r="U4653" s="73"/>
      <c r="V4653" s="58"/>
    </row>
    <row r="4654" spans="21:22">
      <c r="U4654" s="73"/>
      <c r="V4654" s="58"/>
    </row>
    <row r="4655" spans="21:22">
      <c r="U4655" s="73"/>
      <c r="V4655" s="58"/>
    </row>
    <row r="4656" spans="21:22">
      <c r="U4656" s="73"/>
      <c r="V4656" s="58"/>
    </row>
    <row r="4657" spans="21:22">
      <c r="U4657" s="73"/>
      <c r="V4657" s="58"/>
    </row>
    <row r="4658" spans="21:22">
      <c r="U4658" s="73"/>
      <c r="V4658" s="58"/>
    </row>
    <row r="4659" spans="21:22">
      <c r="U4659" s="73"/>
      <c r="V4659" s="58"/>
    </row>
    <row r="4660" spans="21:22">
      <c r="U4660" s="73"/>
      <c r="V4660" s="58"/>
    </row>
    <row r="4661" spans="21:22">
      <c r="U4661" s="73"/>
      <c r="V4661" s="58"/>
    </row>
    <row r="4662" spans="21:22">
      <c r="U4662" s="73"/>
      <c r="V4662" s="58"/>
    </row>
    <row r="4663" spans="21:22">
      <c r="U4663" s="73"/>
      <c r="V4663" s="58"/>
    </row>
    <row r="4664" spans="21:22">
      <c r="U4664" s="73"/>
      <c r="V4664" s="58"/>
    </row>
    <row r="4665" spans="21:22">
      <c r="U4665" s="73"/>
      <c r="V4665" s="58"/>
    </row>
    <row r="4666" spans="21:22">
      <c r="U4666" s="73"/>
      <c r="V4666" s="58"/>
    </row>
    <row r="4667" spans="21:22">
      <c r="U4667" s="73"/>
      <c r="V4667" s="58"/>
    </row>
    <row r="4668" spans="21:22">
      <c r="U4668" s="73"/>
      <c r="V4668" s="58"/>
    </row>
    <row r="4669" spans="21:22">
      <c r="U4669" s="73"/>
      <c r="V4669" s="58"/>
    </row>
    <row r="4670" spans="21:22">
      <c r="U4670" s="73"/>
      <c r="V4670" s="58"/>
    </row>
    <row r="4671" spans="21:22">
      <c r="U4671" s="73"/>
      <c r="V4671" s="58"/>
    </row>
    <row r="4672" spans="21:22">
      <c r="U4672" s="73"/>
      <c r="V4672" s="58"/>
    </row>
    <row r="4673" spans="21:22">
      <c r="U4673" s="73"/>
      <c r="V4673" s="58"/>
    </row>
    <row r="4674" spans="21:22">
      <c r="U4674" s="73"/>
      <c r="V4674" s="58"/>
    </row>
    <row r="4675" spans="21:22">
      <c r="U4675" s="73"/>
      <c r="V4675" s="58"/>
    </row>
    <row r="4676" spans="21:22">
      <c r="U4676" s="73"/>
      <c r="V4676" s="58"/>
    </row>
    <row r="4677" spans="21:22">
      <c r="U4677" s="73"/>
      <c r="V4677" s="58"/>
    </row>
    <row r="4678" spans="21:22">
      <c r="U4678" s="73"/>
      <c r="V4678" s="58"/>
    </row>
    <row r="4679" spans="21:22">
      <c r="U4679" s="73"/>
      <c r="V4679" s="58"/>
    </row>
    <row r="4680" spans="21:22">
      <c r="U4680" s="73"/>
      <c r="V4680" s="58"/>
    </row>
    <row r="4681" spans="21:22">
      <c r="U4681" s="73"/>
      <c r="V4681" s="58"/>
    </row>
    <row r="4682" spans="21:22">
      <c r="U4682" s="73"/>
      <c r="V4682" s="58"/>
    </row>
    <row r="4683" spans="21:22">
      <c r="U4683" s="73"/>
      <c r="V4683" s="58"/>
    </row>
    <row r="4684" spans="21:22">
      <c r="U4684" s="73"/>
      <c r="V4684" s="58"/>
    </row>
    <row r="4685" spans="21:22">
      <c r="U4685" s="73"/>
      <c r="V4685" s="58"/>
    </row>
    <row r="4686" spans="21:22">
      <c r="U4686" s="73"/>
      <c r="V4686" s="58"/>
    </row>
    <row r="4687" spans="21:22">
      <c r="U4687" s="73"/>
      <c r="V4687" s="58"/>
    </row>
    <row r="4688" spans="21:22">
      <c r="U4688" s="73"/>
      <c r="V4688" s="58"/>
    </row>
    <row r="4689" spans="21:22">
      <c r="U4689" s="73"/>
      <c r="V4689" s="58"/>
    </row>
    <row r="4690" spans="21:22">
      <c r="U4690" s="73"/>
      <c r="V4690" s="58"/>
    </row>
    <row r="4691" spans="21:22">
      <c r="U4691" s="73"/>
      <c r="V4691" s="58"/>
    </row>
    <row r="4692" spans="21:22">
      <c r="U4692" s="73"/>
      <c r="V4692" s="58"/>
    </row>
    <row r="4693" spans="21:22">
      <c r="U4693" s="73"/>
      <c r="V4693" s="58"/>
    </row>
    <row r="4694" spans="21:22">
      <c r="U4694" s="73"/>
      <c r="V4694" s="58"/>
    </row>
    <row r="4695" spans="21:22">
      <c r="U4695" s="73"/>
      <c r="V4695" s="58"/>
    </row>
    <row r="4696" spans="21:22">
      <c r="U4696" s="73"/>
      <c r="V4696" s="58"/>
    </row>
    <row r="4697" spans="21:22">
      <c r="U4697" s="73"/>
      <c r="V4697" s="58"/>
    </row>
    <row r="4698" spans="21:22">
      <c r="U4698" s="73"/>
      <c r="V4698" s="58"/>
    </row>
    <row r="4699" spans="21:22">
      <c r="U4699" s="73"/>
      <c r="V4699" s="58"/>
    </row>
    <row r="4700" spans="21:22">
      <c r="U4700" s="73"/>
      <c r="V4700" s="58"/>
    </row>
    <row r="4701" spans="21:22">
      <c r="U4701" s="73"/>
      <c r="V4701" s="58"/>
    </row>
    <row r="4702" spans="21:22">
      <c r="U4702" s="73"/>
      <c r="V4702" s="58"/>
    </row>
    <row r="4703" spans="21:22">
      <c r="U4703" s="73"/>
      <c r="V4703" s="58"/>
    </row>
    <row r="4704" spans="21:22">
      <c r="U4704" s="73"/>
      <c r="V4704" s="58"/>
    </row>
    <row r="4705" spans="21:22">
      <c r="U4705" s="73"/>
      <c r="V4705" s="58"/>
    </row>
    <row r="4706" spans="21:22">
      <c r="U4706" s="73"/>
      <c r="V4706" s="58"/>
    </row>
    <row r="4707" spans="21:22">
      <c r="U4707" s="73"/>
      <c r="V4707" s="58"/>
    </row>
    <row r="4708" spans="21:22">
      <c r="U4708" s="73"/>
      <c r="V4708" s="58"/>
    </row>
    <row r="4709" spans="21:22">
      <c r="U4709" s="73"/>
      <c r="V4709" s="58"/>
    </row>
    <row r="4710" spans="21:22">
      <c r="U4710" s="73"/>
      <c r="V4710" s="58"/>
    </row>
    <row r="4711" spans="21:22">
      <c r="U4711" s="73"/>
      <c r="V4711" s="58"/>
    </row>
    <row r="4712" spans="21:22">
      <c r="U4712" s="73"/>
      <c r="V4712" s="58"/>
    </row>
    <row r="4713" spans="21:22">
      <c r="U4713" s="73"/>
      <c r="V4713" s="58"/>
    </row>
    <row r="4714" spans="21:22">
      <c r="U4714" s="73"/>
      <c r="V4714" s="58"/>
    </row>
    <row r="4715" spans="21:22">
      <c r="U4715" s="73"/>
      <c r="V4715" s="58"/>
    </row>
    <row r="4716" spans="21:22">
      <c r="U4716" s="73"/>
      <c r="V4716" s="58"/>
    </row>
    <row r="4717" spans="21:22">
      <c r="U4717" s="73"/>
      <c r="V4717" s="58"/>
    </row>
    <row r="4718" spans="21:22">
      <c r="U4718" s="73"/>
      <c r="V4718" s="58"/>
    </row>
    <row r="4719" spans="21:22">
      <c r="U4719" s="73"/>
      <c r="V4719" s="58"/>
    </row>
    <row r="4720" spans="21:22">
      <c r="U4720" s="73"/>
      <c r="V4720" s="58"/>
    </row>
    <row r="4721" spans="21:22">
      <c r="U4721" s="73"/>
      <c r="V4721" s="58"/>
    </row>
    <row r="4722" spans="21:22">
      <c r="U4722" s="73"/>
      <c r="V4722" s="58"/>
    </row>
    <row r="4723" spans="21:22">
      <c r="U4723" s="73"/>
      <c r="V4723" s="58"/>
    </row>
    <row r="4724" spans="21:22">
      <c r="U4724" s="73"/>
      <c r="V4724" s="58"/>
    </row>
    <row r="4725" spans="21:22">
      <c r="U4725" s="73"/>
      <c r="V4725" s="58"/>
    </row>
    <row r="4726" spans="21:22">
      <c r="U4726" s="73"/>
      <c r="V4726" s="58"/>
    </row>
    <row r="4727" spans="21:22">
      <c r="U4727" s="73"/>
      <c r="V4727" s="58"/>
    </row>
    <row r="4728" spans="21:22">
      <c r="U4728" s="73"/>
      <c r="V4728" s="58"/>
    </row>
    <row r="4729" spans="21:22">
      <c r="U4729" s="73"/>
      <c r="V4729" s="58"/>
    </row>
    <row r="4730" spans="21:22">
      <c r="U4730" s="73"/>
      <c r="V4730" s="58"/>
    </row>
    <row r="4731" spans="21:22">
      <c r="U4731" s="73"/>
      <c r="V4731" s="58"/>
    </row>
    <row r="4732" spans="21:22">
      <c r="U4732" s="73"/>
      <c r="V4732" s="58"/>
    </row>
    <row r="4733" spans="21:22">
      <c r="U4733" s="73"/>
      <c r="V4733" s="58"/>
    </row>
    <row r="4734" spans="21:22">
      <c r="U4734" s="73"/>
      <c r="V4734" s="58"/>
    </row>
    <row r="4735" spans="21:22">
      <c r="U4735" s="73"/>
      <c r="V4735" s="58"/>
    </row>
    <row r="4736" spans="21:22">
      <c r="U4736" s="73"/>
      <c r="V4736" s="58"/>
    </row>
    <row r="4737" spans="21:22">
      <c r="U4737" s="73"/>
      <c r="V4737" s="58"/>
    </row>
    <row r="4738" spans="21:22">
      <c r="U4738" s="73"/>
      <c r="V4738" s="58"/>
    </row>
    <row r="4739" spans="21:22">
      <c r="U4739" s="73"/>
      <c r="V4739" s="58"/>
    </row>
    <row r="4740" spans="21:22">
      <c r="U4740" s="73"/>
      <c r="V4740" s="58"/>
    </row>
    <row r="4741" spans="21:22">
      <c r="U4741" s="73"/>
      <c r="V4741" s="58"/>
    </row>
    <row r="4742" spans="21:22">
      <c r="U4742" s="73"/>
      <c r="V4742" s="58"/>
    </row>
    <row r="4743" spans="21:22">
      <c r="U4743" s="73"/>
      <c r="V4743" s="58"/>
    </row>
    <row r="4744" spans="21:22">
      <c r="U4744" s="73"/>
      <c r="V4744" s="58"/>
    </row>
    <row r="4745" spans="21:22">
      <c r="U4745" s="73"/>
      <c r="V4745" s="58"/>
    </row>
    <row r="4746" spans="21:22">
      <c r="U4746" s="73"/>
      <c r="V4746" s="58"/>
    </row>
    <row r="4747" spans="21:22">
      <c r="U4747" s="73"/>
      <c r="V4747" s="58"/>
    </row>
    <row r="4748" spans="21:22">
      <c r="U4748" s="73"/>
      <c r="V4748" s="58"/>
    </row>
    <row r="4749" spans="21:22">
      <c r="U4749" s="73"/>
      <c r="V4749" s="58"/>
    </row>
    <row r="4750" spans="21:22">
      <c r="U4750" s="73"/>
      <c r="V4750" s="58"/>
    </row>
    <row r="4751" spans="21:22">
      <c r="U4751" s="73"/>
      <c r="V4751" s="58"/>
    </row>
    <row r="4752" spans="21:22">
      <c r="U4752" s="73"/>
      <c r="V4752" s="58"/>
    </row>
    <row r="4753" spans="21:22">
      <c r="U4753" s="73"/>
      <c r="V4753" s="58"/>
    </row>
    <row r="4754" spans="21:22">
      <c r="U4754" s="73"/>
      <c r="V4754" s="58"/>
    </row>
    <row r="4755" spans="21:22">
      <c r="U4755" s="73"/>
      <c r="V4755" s="58"/>
    </row>
    <row r="4756" spans="21:22">
      <c r="U4756" s="73"/>
      <c r="V4756" s="58"/>
    </row>
    <row r="4757" spans="21:22">
      <c r="U4757" s="73"/>
      <c r="V4757" s="58"/>
    </row>
    <row r="4758" spans="21:22">
      <c r="U4758" s="73"/>
      <c r="V4758" s="58"/>
    </row>
    <row r="4759" spans="21:22">
      <c r="U4759" s="73"/>
      <c r="V4759" s="58"/>
    </row>
    <row r="4760" spans="21:22">
      <c r="U4760" s="73"/>
      <c r="V4760" s="58"/>
    </row>
    <row r="4761" spans="21:22">
      <c r="U4761" s="73"/>
      <c r="V4761" s="58"/>
    </row>
    <row r="4762" spans="21:22">
      <c r="U4762" s="73"/>
      <c r="V4762" s="58"/>
    </row>
    <row r="4763" spans="21:22">
      <c r="U4763" s="73"/>
      <c r="V4763" s="58"/>
    </row>
    <row r="4764" spans="21:22">
      <c r="U4764" s="73"/>
      <c r="V4764" s="58"/>
    </row>
    <row r="4765" spans="21:22">
      <c r="U4765" s="73"/>
      <c r="V4765" s="58"/>
    </row>
    <row r="4766" spans="21:22">
      <c r="U4766" s="73"/>
      <c r="V4766" s="58"/>
    </row>
    <row r="4767" spans="21:22">
      <c r="U4767" s="73"/>
      <c r="V4767" s="58"/>
    </row>
    <row r="4768" spans="21:22">
      <c r="U4768" s="73"/>
      <c r="V4768" s="58"/>
    </row>
    <row r="4769" spans="21:22">
      <c r="U4769" s="73"/>
      <c r="V4769" s="58"/>
    </row>
    <row r="4770" spans="21:22">
      <c r="U4770" s="73"/>
      <c r="V4770" s="58"/>
    </row>
    <row r="4771" spans="21:22">
      <c r="U4771" s="73"/>
      <c r="V4771" s="58"/>
    </row>
    <row r="4772" spans="21:22">
      <c r="U4772" s="73"/>
      <c r="V4772" s="58"/>
    </row>
    <row r="4773" spans="21:22">
      <c r="U4773" s="73"/>
      <c r="V4773" s="58"/>
    </row>
    <row r="4774" spans="21:22">
      <c r="U4774" s="73"/>
      <c r="V4774" s="58"/>
    </row>
    <row r="4775" spans="21:22">
      <c r="U4775" s="73"/>
      <c r="V4775" s="58"/>
    </row>
    <row r="4776" spans="21:22">
      <c r="U4776" s="73"/>
      <c r="V4776" s="58"/>
    </row>
    <row r="4777" spans="21:22">
      <c r="U4777" s="73"/>
      <c r="V4777" s="58"/>
    </row>
    <row r="4778" spans="21:22">
      <c r="U4778" s="73"/>
      <c r="V4778" s="58"/>
    </row>
    <row r="4779" spans="21:22">
      <c r="U4779" s="73"/>
      <c r="V4779" s="58"/>
    </row>
    <row r="4780" spans="21:22">
      <c r="U4780" s="73"/>
      <c r="V4780" s="58"/>
    </row>
    <row r="4781" spans="21:22">
      <c r="U4781" s="73"/>
      <c r="V4781" s="58"/>
    </row>
    <row r="4782" spans="21:22">
      <c r="U4782" s="73"/>
      <c r="V4782" s="58"/>
    </row>
    <row r="4783" spans="21:22">
      <c r="U4783" s="73"/>
      <c r="V4783" s="58"/>
    </row>
    <row r="4784" spans="21:22">
      <c r="U4784" s="73"/>
      <c r="V4784" s="58"/>
    </row>
    <row r="4785" spans="21:22">
      <c r="U4785" s="73"/>
      <c r="V4785" s="58"/>
    </row>
    <row r="4786" spans="21:22">
      <c r="U4786" s="73"/>
      <c r="V4786" s="58"/>
    </row>
    <row r="4787" spans="21:22">
      <c r="U4787" s="73"/>
      <c r="V4787" s="58"/>
    </row>
    <row r="4788" spans="21:22">
      <c r="U4788" s="73"/>
      <c r="V4788" s="58"/>
    </row>
    <row r="4789" spans="21:22">
      <c r="U4789" s="73"/>
      <c r="V4789" s="58"/>
    </row>
    <row r="4790" spans="21:22">
      <c r="U4790" s="73"/>
      <c r="V4790" s="58"/>
    </row>
    <row r="4791" spans="21:22">
      <c r="U4791" s="73"/>
      <c r="V4791" s="58"/>
    </row>
    <row r="4792" spans="21:22">
      <c r="U4792" s="73"/>
      <c r="V4792" s="58"/>
    </row>
    <row r="4793" spans="21:22">
      <c r="U4793" s="73"/>
      <c r="V4793" s="58"/>
    </row>
    <row r="4794" spans="21:22">
      <c r="U4794" s="73"/>
      <c r="V4794" s="58"/>
    </row>
    <row r="4795" spans="21:22">
      <c r="U4795" s="73"/>
      <c r="V4795" s="58"/>
    </row>
    <row r="4796" spans="21:22">
      <c r="U4796" s="73"/>
      <c r="V4796" s="58"/>
    </row>
    <row r="4797" spans="21:22">
      <c r="U4797" s="73"/>
      <c r="V4797" s="58"/>
    </row>
    <row r="4798" spans="21:22">
      <c r="U4798" s="73"/>
      <c r="V4798" s="58"/>
    </row>
    <row r="4799" spans="21:22">
      <c r="U4799" s="73"/>
      <c r="V4799" s="58"/>
    </row>
    <row r="4800" spans="21:22">
      <c r="U4800" s="73"/>
      <c r="V4800" s="58"/>
    </row>
    <row r="4801" spans="21:22">
      <c r="U4801" s="73"/>
      <c r="V4801" s="58"/>
    </row>
    <row r="4802" spans="21:22">
      <c r="U4802" s="73"/>
      <c r="V4802" s="58"/>
    </row>
    <row r="4803" spans="21:22">
      <c r="U4803" s="73"/>
      <c r="V4803" s="58"/>
    </row>
    <row r="4804" spans="21:22">
      <c r="U4804" s="73"/>
      <c r="V4804" s="58"/>
    </row>
    <row r="4805" spans="21:22">
      <c r="U4805" s="73"/>
      <c r="V4805" s="58"/>
    </row>
    <row r="4806" spans="21:22">
      <c r="U4806" s="73"/>
      <c r="V4806" s="58"/>
    </row>
    <row r="4807" spans="21:22">
      <c r="U4807" s="73"/>
      <c r="V4807" s="58"/>
    </row>
    <row r="4808" spans="21:22">
      <c r="U4808" s="73"/>
      <c r="V4808" s="58"/>
    </row>
    <row r="4809" spans="21:22">
      <c r="U4809" s="73"/>
      <c r="V4809" s="58"/>
    </row>
    <row r="4810" spans="21:22">
      <c r="U4810" s="73"/>
      <c r="V4810" s="58"/>
    </row>
    <row r="4811" spans="21:22">
      <c r="U4811" s="73"/>
      <c r="V4811" s="58"/>
    </row>
    <row r="4812" spans="21:22">
      <c r="U4812" s="73"/>
      <c r="V4812" s="58"/>
    </row>
    <row r="4813" spans="21:22">
      <c r="U4813" s="73"/>
      <c r="V4813" s="58"/>
    </row>
    <row r="4814" spans="21:22">
      <c r="U4814" s="73"/>
      <c r="V4814" s="58"/>
    </row>
    <row r="4815" spans="21:22">
      <c r="U4815" s="73"/>
      <c r="V4815" s="58"/>
    </row>
    <row r="4816" spans="21:22">
      <c r="U4816" s="73"/>
      <c r="V4816" s="58"/>
    </row>
    <row r="4817" spans="21:22">
      <c r="U4817" s="73"/>
      <c r="V4817" s="58"/>
    </row>
    <row r="4818" spans="21:22">
      <c r="U4818" s="73"/>
      <c r="V4818" s="58"/>
    </row>
    <row r="4819" spans="21:22">
      <c r="U4819" s="73"/>
      <c r="V4819" s="58"/>
    </row>
    <row r="4820" spans="21:22">
      <c r="U4820" s="73"/>
      <c r="V4820" s="58"/>
    </row>
    <row r="4821" spans="21:22">
      <c r="U4821" s="73"/>
      <c r="V4821" s="58"/>
    </row>
    <row r="4822" spans="21:22">
      <c r="U4822" s="73"/>
      <c r="V4822" s="58"/>
    </row>
    <row r="4823" spans="21:22">
      <c r="U4823" s="73"/>
      <c r="V4823" s="58"/>
    </row>
    <row r="4824" spans="21:22">
      <c r="U4824" s="73"/>
      <c r="V4824" s="58"/>
    </row>
    <row r="4825" spans="21:22">
      <c r="U4825" s="73"/>
      <c r="V4825" s="58"/>
    </row>
    <row r="4826" spans="21:22">
      <c r="U4826" s="73"/>
      <c r="V4826" s="58"/>
    </row>
    <row r="4827" spans="21:22">
      <c r="U4827" s="73"/>
      <c r="V4827" s="58"/>
    </row>
    <row r="4828" spans="21:22">
      <c r="U4828" s="73"/>
      <c r="V4828" s="58"/>
    </row>
    <row r="4829" spans="21:22">
      <c r="U4829" s="73"/>
      <c r="V4829" s="58"/>
    </row>
    <row r="4830" spans="21:22">
      <c r="U4830" s="73"/>
      <c r="V4830" s="58"/>
    </row>
    <row r="4831" spans="21:22">
      <c r="U4831" s="73"/>
      <c r="V4831" s="58"/>
    </row>
    <row r="4832" spans="21:22">
      <c r="U4832" s="73"/>
      <c r="V4832" s="58"/>
    </row>
    <row r="4833" spans="21:22">
      <c r="U4833" s="73"/>
      <c r="V4833" s="58"/>
    </row>
    <row r="4834" spans="21:22">
      <c r="U4834" s="73"/>
      <c r="V4834" s="58"/>
    </row>
    <row r="4835" spans="21:22">
      <c r="U4835" s="73"/>
      <c r="V4835" s="58"/>
    </row>
    <row r="4836" spans="21:22">
      <c r="U4836" s="73"/>
      <c r="V4836" s="58"/>
    </row>
    <row r="4837" spans="21:22">
      <c r="U4837" s="73"/>
      <c r="V4837" s="58"/>
    </row>
    <row r="4838" spans="21:22">
      <c r="U4838" s="73"/>
      <c r="V4838" s="58"/>
    </row>
    <row r="4839" spans="21:22">
      <c r="U4839" s="73"/>
      <c r="V4839" s="58"/>
    </row>
    <row r="4840" spans="21:22">
      <c r="U4840" s="73"/>
      <c r="V4840" s="58"/>
    </row>
    <row r="4841" spans="21:22">
      <c r="U4841" s="73"/>
      <c r="V4841" s="58"/>
    </row>
    <row r="4842" spans="21:22">
      <c r="U4842" s="73"/>
      <c r="V4842" s="58"/>
    </row>
    <row r="4843" spans="21:22">
      <c r="U4843" s="73"/>
      <c r="V4843" s="58"/>
    </row>
    <row r="4844" spans="21:22">
      <c r="U4844" s="73"/>
      <c r="V4844" s="58"/>
    </row>
    <row r="4845" spans="21:22">
      <c r="U4845" s="73"/>
      <c r="V4845" s="58"/>
    </row>
    <row r="4846" spans="21:22">
      <c r="U4846" s="73"/>
      <c r="V4846" s="58"/>
    </row>
    <row r="4847" spans="21:22">
      <c r="U4847" s="73"/>
      <c r="V4847" s="58"/>
    </row>
    <row r="4848" spans="21:22">
      <c r="U4848" s="73"/>
      <c r="V4848" s="58"/>
    </row>
    <row r="4849" spans="21:22">
      <c r="U4849" s="73"/>
      <c r="V4849" s="58"/>
    </row>
    <row r="4850" spans="21:22">
      <c r="U4850" s="73"/>
      <c r="V4850" s="58"/>
    </row>
    <row r="4851" spans="21:22">
      <c r="U4851" s="73"/>
      <c r="V4851" s="58"/>
    </row>
    <row r="4852" spans="21:22">
      <c r="U4852" s="73"/>
      <c r="V4852" s="58"/>
    </row>
    <row r="4853" spans="21:22">
      <c r="U4853" s="73"/>
      <c r="V4853" s="58"/>
    </row>
    <row r="4854" spans="21:22">
      <c r="U4854" s="73"/>
      <c r="V4854" s="58"/>
    </row>
    <row r="4855" spans="21:22">
      <c r="U4855" s="73"/>
      <c r="V4855" s="58"/>
    </row>
    <row r="4856" spans="21:22">
      <c r="U4856" s="73"/>
      <c r="V4856" s="58"/>
    </row>
    <row r="4857" spans="21:22">
      <c r="U4857" s="73"/>
      <c r="V4857" s="58"/>
    </row>
    <row r="4858" spans="21:22">
      <c r="U4858" s="73"/>
      <c r="V4858" s="58"/>
    </row>
    <row r="4859" spans="21:22">
      <c r="U4859" s="73"/>
      <c r="V4859" s="58"/>
    </row>
    <row r="4860" spans="21:22">
      <c r="U4860" s="73"/>
      <c r="V4860" s="58"/>
    </row>
    <row r="4861" spans="21:22">
      <c r="U4861" s="73"/>
      <c r="V4861" s="58"/>
    </row>
    <row r="4862" spans="21:22">
      <c r="U4862" s="73"/>
      <c r="V4862" s="58"/>
    </row>
    <row r="4863" spans="21:22">
      <c r="U4863" s="73"/>
      <c r="V4863" s="58"/>
    </row>
    <row r="4864" spans="21:22">
      <c r="U4864" s="73"/>
      <c r="V4864" s="58"/>
    </row>
    <row r="4865" spans="21:22">
      <c r="U4865" s="73"/>
      <c r="V4865" s="58"/>
    </row>
    <row r="4866" spans="21:22">
      <c r="U4866" s="73"/>
      <c r="V4866" s="58"/>
    </row>
    <row r="4867" spans="21:22">
      <c r="U4867" s="73"/>
      <c r="V4867" s="58"/>
    </row>
    <row r="4868" spans="21:22">
      <c r="U4868" s="73"/>
      <c r="V4868" s="58"/>
    </row>
    <row r="4869" spans="21:22">
      <c r="U4869" s="73"/>
      <c r="V4869" s="58"/>
    </row>
    <row r="4870" spans="21:22">
      <c r="U4870" s="73"/>
      <c r="V4870" s="58"/>
    </row>
    <row r="4871" spans="21:22">
      <c r="U4871" s="73"/>
      <c r="V4871" s="58"/>
    </row>
    <row r="4872" spans="21:22">
      <c r="U4872" s="73"/>
      <c r="V4872" s="58"/>
    </row>
    <row r="4873" spans="21:22">
      <c r="U4873" s="73"/>
      <c r="V4873" s="58"/>
    </row>
    <row r="4874" spans="21:22">
      <c r="U4874" s="73"/>
      <c r="V4874" s="58"/>
    </row>
    <row r="4875" spans="21:22">
      <c r="U4875" s="73"/>
      <c r="V4875" s="58"/>
    </row>
    <row r="4876" spans="21:22">
      <c r="U4876" s="73"/>
      <c r="V4876" s="58"/>
    </row>
    <row r="4877" spans="21:22">
      <c r="U4877" s="73"/>
      <c r="V4877" s="58"/>
    </row>
    <row r="4878" spans="21:22">
      <c r="U4878" s="73"/>
      <c r="V4878" s="58"/>
    </row>
    <row r="4879" spans="21:22">
      <c r="U4879" s="73"/>
      <c r="V4879" s="58"/>
    </row>
    <row r="4880" spans="21:22">
      <c r="U4880" s="73"/>
      <c r="V4880" s="58"/>
    </row>
    <row r="4881" spans="21:22">
      <c r="U4881" s="73"/>
      <c r="V4881" s="58"/>
    </row>
    <row r="4882" spans="21:22">
      <c r="U4882" s="73"/>
      <c r="V4882" s="58"/>
    </row>
    <row r="4883" spans="21:22">
      <c r="U4883" s="73"/>
      <c r="V4883" s="58"/>
    </row>
    <row r="4884" spans="21:22">
      <c r="U4884" s="73"/>
      <c r="V4884" s="58"/>
    </row>
    <row r="4885" spans="21:22">
      <c r="U4885" s="73"/>
      <c r="V4885" s="58"/>
    </row>
    <row r="4886" spans="21:22">
      <c r="U4886" s="73"/>
      <c r="V4886" s="58"/>
    </row>
    <row r="4887" spans="21:22">
      <c r="U4887" s="73"/>
      <c r="V4887" s="58"/>
    </row>
    <row r="4888" spans="21:22">
      <c r="U4888" s="73"/>
      <c r="V4888" s="58"/>
    </row>
    <row r="4889" spans="21:22">
      <c r="U4889" s="73"/>
      <c r="V4889" s="58"/>
    </row>
    <row r="4890" spans="21:22">
      <c r="U4890" s="73"/>
      <c r="V4890" s="58"/>
    </row>
    <row r="4891" spans="21:22">
      <c r="U4891" s="73"/>
      <c r="V4891" s="58"/>
    </row>
    <row r="4892" spans="21:22">
      <c r="U4892" s="73"/>
      <c r="V4892" s="58"/>
    </row>
    <row r="4893" spans="21:22">
      <c r="U4893" s="73"/>
      <c r="V4893" s="58"/>
    </row>
    <row r="4894" spans="21:22">
      <c r="U4894" s="73"/>
      <c r="V4894" s="58"/>
    </row>
    <row r="4895" spans="21:22">
      <c r="U4895" s="73"/>
      <c r="V4895" s="58"/>
    </row>
    <row r="4896" spans="21:22">
      <c r="U4896" s="73"/>
      <c r="V4896" s="58"/>
    </row>
    <row r="4897" spans="21:22">
      <c r="U4897" s="73"/>
      <c r="V4897" s="58"/>
    </row>
    <row r="4898" spans="21:22">
      <c r="U4898" s="73"/>
      <c r="V4898" s="58"/>
    </row>
    <row r="4899" spans="21:22">
      <c r="U4899" s="73"/>
      <c r="V4899" s="58"/>
    </row>
    <row r="4900" spans="21:22">
      <c r="U4900" s="73"/>
      <c r="V4900" s="58"/>
    </row>
    <row r="4901" spans="21:22">
      <c r="U4901" s="73"/>
      <c r="V4901" s="58"/>
    </row>
    <row r="4902" spans="21:22">
      <c r="U4902" s="73"/>
      <c r="V4902" s="58"/>
    </row>
    <row r="4903" spans="21:22">
      <c r="U4903" s="73"/>
      <c r="V4903" s="58"/>
    </row>
    <row r="4904" spans="21:22">
      <c r="U4904" s="73"/>
      <c r="V4904" s="58"/>
    </row>
    <row r="4905" spans="21:22">
      <c r="U4905" s="73"/>
      <c r="V4905" s="58"/>
    </row>
    <row r="4906" spans="21:22">
      <c r="U4906" s="73"/>
      <c r="V4906" s="58"/>
    </row>
    <row r="4907" spans="21:22">
      <c r="U4907" s="73"/>
      <c r="V4907" s="58"/>
    </row>
    <row r="4908" spans="21:22">
      <c r="U4908" s="73"/>
      <c r="V4908" s="58"/>
    </row>
    <row r="4909" spans="21:22">
      <c r="U4909" s="73"/>
      <c r="V4909" s="58"/>
    </row>
    <row r="4910" spans="21:22">
      <c r="U4910" s="73"/>
      <c r="V4910" s="58"/>
    </row>
    <row r="4911" spans="21:22">
      <c r="U4911" s="73"/>
      <c r="V4911" s="58"/>
    </row>
    <row r="4912" spans="21:22">
      <c r="U4912" s="73"/>
      <c r="V4912" s="58"/>
    </row>
    <row r="4913" spans="21:22">
      <c r="U4913" s="73"/>
      <c r="V4913" s="58"/>
    </row>
    <row r="4914" spans="21:22">
      <c r="U4914" s="73"/>
      <c r="V4914" s="58"/>
    </row>
    <row r="4915" spans="21:22">
      <c r="U4915" s="73"/>
      <c r="V4915" s="58"/>
    </row>
    <row r="4916" spans="21:22">
      <c r="U4916" s="73"/>
      <c r="V4916" s="58"/>
    </row>
    <row r="4917" spans="21:22">
      <c r="U4917" s="73"/>
      <c r="V4917" s="58"/>
    </row>
    <row r="4918" spans="21:22">
      <c r="U4918" s="73"/>
      <c r="V4918" s="58"/>
    </row>
    <row r="4919" spans="21:22">
      <c r="U4919" s="73"/>
      <c r="V4919" s="58"/>
    </row>
    <row r="4920" spans="21:22">
      <c r="U4920" s="73"/>
      <c r="V4920" s="58"/>
    </row>
    <row r="4921" spans="21:22">
      <c r="U4921" s="73"/>
      <c r="V4921" s="58"/>
    </row>
    <row r="4922" spans="21:22">
      <c r="U4922" s="73"/>
      <c r="V4922" s="58"/>
    </row>
    <row r="4923" spans="21:22">
      <c r="U4923" s="73"/>
      <c r="V4923" s="58"/>
    </row>
    <row r="4924" spans="21:22">
      <c r="U4924" s="73"/>
      <c r="V4924" s="58"/>
    </row>
    <row r="4925" spans="21:22">
      <c r="U4925" s="73"/>
      <c r="V4925" s="58"/>
    </row>
    <row r="4926" spans="21:22">
      <c r="U4926" s="73"/>
      <c r="V4926" s="58"/>
    </row>
    <row r="4927" spans="21:22">
      <c r="U4927" s="73"/>
      <c r="V4927" s="58"/>
    </row>
    <row r="4928" spans="21:22">
      <c r="U4928" s="73"/>
      <c r="V4928" s="58"/>
    </row>
    <row r="4929" spans="21:22">
      <c r="U4929" s="73"/>
      <c r="V4929" s="58"/>
    </row>
    <row r="4930" spans="21:22">
      <c r="U4930" s="73"/>
      <c r="V4930" s="58"/>
    </row>
    <row r="4931" spans="21:22">
      <c r="U4931" s="73"/>
      <c r="V4931" s="58"/>
    </row>
    <row r="4932" spans="21:22">
      <c r="U4932" s="73"/>
      <c r="V4932" s="58"/>
    </row>
    <row r="4933" spans="21:22">
      <c r="U4933" s="73"/>
      <c r="V4933" s="58"/>
    </row>
    <row r="4934" spans="21:22">
      <c r="U4934" s="73"/>
      <c r="V4934" s="58"/>
    </row>
    <row r="4935" spans="21:22">
      <c r="U4935" s="73"/>
      <c r="V4935" s="58"/>
    </row>
    <row r="4936" spans="21:22">
      <c r="U4936" s="73"/>
      <c r="V4936" s="58"/>
    </row>
    <row r="4937" spans="21:22">
      <c r="U4937" s="73"/>
      <c r="V4937" s="58"/>
    </row>
    <row r="4938" spans="21:22">
      <c r="U4938" s="73"/>
      <c r="V4938" s="58"/>
    </row>
    <row r="4939" spans="21:22">
      <c r="U4939" s="73"/>
      <c r="V4939" s="58"/>
    </row>
    <row r="4940" spans="21:22">
      <c r="U4940" s="73"/>
      <c r="V4940" s="58"/>
    </row>
    <row r="4941" spans="21:22">
      <c r="U4941" s="73"/>
      <c r="V4941" s="58"/>
    </row>
    <row r="4942" spans="21:22">
      <c r="U4942" s="73"/>
      <c r="V4942" s="58"/>
    </row>
    <row r="4943" spans="21:22">
      <c r="U4943" s="73"/>
      <c r="V4943" s="58"/>
    </row>
    <row r="4944" spans="21:22">
      <c r="U4944" s="73"/>
      <c r="V4944" s="58"/>
    </row>
    <row r="4945" spans="21:22">
      <c r="U4945" s="73"/>
      <c r="V4945" s="58"/>
    </row>
    <row r="4946" spans="21:22">
      <c r="U4946" s="73"/>
      <c r="V4946" s="58"/>
    </row>
    <row r="4947" spans="21:22">
      <c r="U4947" s="73"/>
      <c r="V4947" s="58"/>
    </row>
    <row r="4948" spans="21:22">
      <c r="U4948" s="73"/>
      <c r="V4948" s="58"/>
    </row>
    <row r="4949" spans="21:22">
      <c r="U4949" s="73"/>
      <c r="V4949" s="58"/>
    </row>
    <row r="4950" spans="21:22">
      <c r="U4950" s="73"/>
      <c r="V4950" s="58"/>
    </row>
    <row r="4951" spans="21:22">
      <c r="U4951" s="73"/>
      <c r="V4951" s="58"/>
    </row>
    <row r="4952" spans="21:22">
      <c r="U4952" s="73"/>
      <c r="V4952" s="58"/>
    </row>
    <row r="4953" spans="21:22">
      <c r="U4953" s="73"/>
      <c r="V4953" s="58"/>
    </row>
    <row r="4954" spans="21:22">
      <c r="U4954" s="73"/>
      <c r="V4954" s="58"/>
    </row>
    <row r="4955" spans="21:22">
      <c r="U4955" s="73"/>
      <c r="V4955" s="58"/>
    </row>
    <row r="4956" spans="21:22">
      <c r="U4956" s="73"/>
      <c r="V4956" s="58"/>
    </row>
    <row r="4957" spans="21:22">
      <c r="U4957" s="73"/>
      <c r="V4957" s="58"/>
    </row>
    <row r="4958" spans="21:22">
      <c r="U4958" s="73"/>
      <c r="V4958" s="58"/>
    </row>
    <row r="4959" spans="21:22">
      <c r="U4959" s="73"/>
      <c r="V4959" s="58"/>
    </row>
    <row r="4960" spans="21:22">
      <c r="U4960" s="73"/>
      <c r="V4960" s="58"/>
    </row>
    <row r="4961" spans="21:22">
      <c r="U4961" s="73"/>
      <c r="V4961" s="58"/>
    </row>
    <row r="4962" spans="21:22">
      <c r="U4962" s="73"/>
      <c r="V4962" s="58"/>
    </row>
    <row r="4963" spans="21:22">
      <c r="U4963" s="73"/>
      <c r="V4963" s="58"/>
    </row>
    <row r="4964" spans="21:22">
      <c r="U4964" s="73"/>
      <c r="V4964" s="58"/>
    </row>
    <row r="4965" spans="21:22">
      <c r="U4965" s="73"/>
      <c r="V4965" s="58"/>
    </row>
    <row r="4966" spans="21:22">
      <c r="U4966" s="73"/>
      <c r="V4966" s="58"/>
    </row>
    <row r="4967" spans="21:22">
      <c r="U4967" s="73"/>
      <c r="V4967" s="58"/>
    </row>
    <row r="4968" spans="21:22">
      <c r="U4968" s="73"/>
      <c r="V4968" s="58"/>
    </row>
    <row r="4969" spans="21:22">
      <c r="U4969" s="73"/>
      <c r="V4969" s="58"/>
    </row>
    <row r="4970" spans="21:22">
      <c r="U4970" s="73"/>
      <c r="V4970" s="58"/>
    </row>
    <row r="4971" spans="21:22">
      <c r="U4971" s="73"/>
      <c r="V4971" s="58"/>
    </row>
    <row r="4972" spans="21:22">
      <c r="U4972" s="73"/>
      <c r="V4972" s="58"/>
    </row>
    <row r="4973" spans="21:22">
      <c r="U4973" s="73"/>
      <c r="V4973" s="58"/>
    </row>
    <row r="4974" spans="21:22">
      <c r="U4974" s="73"/>
      <c r="V4974" s="58"/>
    </row>
    <row r="4975" spans="21:22">
      <c r="U4975" s="73"/>
      <c r="V4975" s="58"/>
    </row>
    <row r="4976" spans="21:22">
      <c r="U4976" s="73"/>
      <c r="V4976" s="58"/>
    </row>
    <row r="4977" spans="21:22">
      <c r="U4977" s="73"/>
      <c r="V4977" s="58"/>
    </row>
    <row r="4978" spans="21:22">
      <c r="U4978" s="73"/>
      <c r="V4978" s="58"/>
    </row>
    <row r="4979" spans="21:22">
      <c r="U4979" s="73"/>
      <c r="V4979" s="58"/>
    </row>
    <row r="4980" spans="21:22">
      <c r="U4980" s="73"/>
      <c r="V4980" s="58"/>
    </row>
    <row r="4981" spans="21:22">
      <c r="U4981" s="73"/>
      <c r="V4981" s="58"/>
    </row>
    <row r="4982" spans="21:22">
      <c r="U4982" s="73"/>
      <c r="V4982" s="58"/>
    </row>
    <row r="4983" spans="21:22">
      <c r="U4983" s="73"/>
      <c r="V4983" s="58"/>
    </row>
    <row r="4984" spans="21:22">
      <c r="U4984" s="73"/>
      <c r="V4984" s="58"/>
    </row>
    <row r="4985" spans="21:22">
      <c r="U4985" s="73"/>
      <c r="V4985" s="58"/>
    </row>
    <row r="4986" spans="21:22">
      <c r="U4986" s="73"/>
      <c r="V4986" s="58"/>
    </row>
    <row r="4987" spans="21:22">
      <c r="U4987" s="73"/>
      <c r="V4987" s="58"/>
    </row>
    <row r="4988" spans="21:22">
      <c r="U4988" s="73"/>
      <c r="V4988" s="58"/>
    </row>
    <row r="4989" spans="21:22">
      <c r="U4989" s="73"/>
      <c r="V4989" s="58"/>
    </row>
    <row r="4990" spans="21:22">
      <c r="U4990" s="73"/>
      <c r="V4990" s="58"/>
    </row>
    <row r="4991" spans="21:22">
      <c r="U4991" s="73"/>
      <c r="V4991" s="58"/>
    </row>
    <row r="4992" spans="21:22">
      <c r="U4992" s="73"/>
      <c r="V4992" s="58"/>
    </row>
    <row r="4993" spans="21:22">
      <c r="U4993" s="73"/>
      <c r="V4993" s="58"/>
    </row>
    <row r="4994" spans="21:22">
      <c r="U4994" s="73"/>
      <c r="V4994" s="58"/>
    </row>
    <row r="4995" spans="21:22">
      <c r="U4995" s="73"/>
      <c r="V4995" s="58"/>
    </row>
    <row r="4996" spans="21:22">
      <c r="U4996" s="73"/>
      <c r="V4996" s="58"/>
    </row>
    <row r="4997" spans="21:22">
      <c r="U4997" s="73"/>
      <c r="V4997" s="58"/>
    </row>
    <row r="4998" spans="21:22">
      <c r="U4998" s="73"/>
      <c r="V4998" s="58"/>
    </row>
    <row r="4999" spans="21:22">
      <c r="U4999" s="73"/>
      <c r="V4999" s="58"/>
    </row>
    <row r="5000" spans="21:22">
      <c r="U5000" s="73"/>
      <c r="V5000" s="58"/>
    </row>
    <row r="5001" spans="21:22">
      <c r="U5001" s="73"/>
      <c r="V5001" s="58"/>
    </row>
    <row r="5002" spans="21:22">
      <c r="U5002" s="73"/>
      <c r="V5002" s="58"/>
    </row>
    <row r="5003" spans="21:22">
      <c r="U5003" s="73"/>
      <c r="V5003" s="58"/>
    </row>
    <row r="5004" spans="21:22">
      <c r="U5004" s="73"/>
      <c r="V5004" s="58"/>
    </row>
    <row r="5005" spans="21:22">
      <c r="U5005" s="73"/>
      <c r="V5005" s="58"/>
    </row>
    <row r="5006" spans="21:22">
      <c r="U5006" s="73"/>
      <c r="V5006" s="58"/>
    </row>
    <row r="5007" spans="21:22">
      <c r="U5007" s="73"/>
      <c r="V5007" s="58"/>
    </row>
    <row r="5008" spans="21:22">
      <c r="U5008" s="73"/>
      <c r="V5008" s="58"/>
    </row>
    <row r="5009" spans="21:22">
      <c r="U5009" s="73"/>
      <c r="V5009" s="58"/>
    </row>
    <row r="5010" spans="21:22">
      <c r="U5010" s="73"/>
      <c r="V5010" s="58"/>
    </row>
    <row r="5011" spans="21:22">
      <c r="U5011" s="73"/>
      <c r="V5011" s="58"/>
    </row>
    <row r="5012" spans="21:22">
      <c r="U5012" s="73"/>
      <c r="V5012" s="58"/>
    </row>
    <row r="5013" spans="21:22">
      <c r="U5013" s="73"/>
      <c r="V5013" s="58"/>
    </row>
    <row r="5014" spans="21:22">
      <c r="U5014" s="73"/>
      <c r="V5014" s="58"/>
    </row>
    <row r="5015" spans="21:22">
      <c r="U5015" s="73"/>
      <c r="V5015" s="58"/>
    </row>
    <row r="5016" spans="21:22">
      <c r="U5016" s="73"/>
      <c r="V5016" s="58"/>
    </row>
    <row r="5017" spans="21:22">
      <c r="U5017" s="73"/>
      <c r="V5017" s="58"/>
    </row>
    <row r="5018" spans="21:22">
      <c r="U5018" s="73"/>
      <c r="V5018" s="58"/>
    </row>
    <row r="5019" spans="21:22">
      <c r="U5019" s="73"/>
      <c r="V5019" s="58"/>
    </row>
    <row r="5020" spans="21:22">
      <c r="U5020" s="73"/>
      <c r="V5020" s="58"/>
    </row>
    <row r="5021" spans="21:22">
      <c r="U5021" s="73"/>
      <c r="V5021" s="58"/>
    </row>
    <row r="5022" spans="21:22">
      <c r="U5022" s="73"/>
      <c r="V5022" s="58"/>
    </row>
    <row r="5023" spans="21:22">
      <c r="U5023" s="73"/>
      <c r="V5023" s="58"/>
    </row>
    <row r="5024" spans="21:22">
      <c r="U5024" s="73"/>
      <c r="V5024" s="58"/>
    </row>
    <row r="5025" spans="21:22">
      <c r="U5025" s="73"/>
      <c r="V5025" s="58"/>
    </row>
    <row r="5026" spans="21:22">
      <c r="U5026" s="73"/>
      <c r="V5026" s="58"/>
    </row>
    <row r="5027" spans="21:22">
      <c r="U5027" s="73"/>
      <c r="V5027" s="58"/>
    </row>
    <row r="5028" spans="21:22">
      <c r="U5028" s="73"/>
      <c r="V5028" s="58"/>
    </row>
    <row r="5029" spans="21:22">
      <c r="U5029" s="73"/>
      <c r="V5029" s="58"/>
    </row>
    <row r="5030" spans="21:22">
      <c r="U5030" s="73"/>
      <c r="V5030" s="58"/>
    </row>
    <row r="5031" spans="21:22">
      <c r="U5031" s="73"/>
      <c r="V5031" s="58"/>
    </row>
    <row r="5032" spans="21:22">
      <c r="U5032" s="73"/>
      <c r="V5032" s="58"/>
    </row>
    <row r="5033" spans="21:22">
      <c r="U5033" s="73"/>
      <c r="V5033" s="58"/>
    </row>
    <row r="5034" spans="21:22">
      <c r="U5034" s="73"/>
      <c r="V5034" s="58"/>
    </row>
    <row r="5035" spans="21:22">
      <c r="U5035" s="73"/>
      <c r="V5035" s="58"/>
    </row>
    <row r="5036" spans="21:22">
      <c r="U5036" s="73"/>
      <c r="V5036" s="58"/>
    </row>
    <row r="5037" spans="21:22">
      <c r="U5037" s="73"/>
      <c r="V5037" s="58"/>
    </row>
    <row r="5038" spans="21:22">
      <c r="U5038" s="73"/>
      <c r="V5038" s="58"/>
    </row>
    <row r="5039" spans="21:22">
      <c r="U5039" s="73"/>
      <c r="V5039" s="58"/>
    </row>
    <row r="5040" spans="21:22">
      <c r="U5040" s="73"/>
      <c r="V5040" s="58"/>
    </row>
    <row r="5041" spans="21:22">
      <c r="U5041" s="73"/>
      <c r="V5041" s="58"/>
    </row>
    <row r="5042" spans="21:22">
      <c r="U5042" s="73"/>
      <c r="V5042" s="58"/>
    </row>
    <row r="5043" spans="21:22">
      <c r="U5043" s="73"/>
      <c r="V5043" s="58"/>
    </row>
    <row r="5044" spans="21:22">
      <c r="U5044" s="73"/>
      <c r="V5044" s="58"/>
    </row>
    <row r="5045" spans="21:22">
      <c r="U5045" s="73"/>
      <c r="V5045" s="58"/>
    </row>
    <row r="5046" spans="21:22">
      <c r="U5046" s="73"/>
      <c r="V5046" s="58"/>
    </row>
    <row r="5047" spans="21:22">
      <c r="U5047" s="73"/>
      <c r="V5047" s="58"/>
    </row>
    <row r="5048" spans="21:22">
      <c r="U5048" s="73"/>
      <c r="V5048" s="58"/>
    </row>
    <row r="5049" spans="21:22">
      <c r="U5049" s="73"/>
      <c r="V5049" s="58"/>
    </row>
    <row r="5050" spans="21:22">
      <c r="U5050" s="73"/>
      <c r="V5050" s="58"/>
    </row>
    <row r="5051" spans="21:22">
      <c r="U5051" s="73"/>
      <c r="V5051" s="58"/>
    </row>
    <row r="5052" spans="21:22">
      <c r="U5052" s="73"/>
      <c r="V5052" s="58"/>
    </row>
    <row r="5053" spans="21:22">
      <c r="U5053" s="73"/>
      <c r="V5053" s="58"/>
    </row>
    <row r="5054" spans="21:22">
      <c r="U5054" s="73"/>
      <c r="V5054" s="58"/>
    </row>
    <row r="5055" spans="21:22">
      <c r="U5055" s="73"/>
      <c r="V5055" s="58"/>
    </row>
    <row r="5056" spans="21:22">
      <c r="U5056" s="73"/>
      <c r="V5056" s="58"/>
    </row>
    <row r="5057" spans="21:22">
      <c r="U5057" s="73"/>
      <c r="V5057" s="58"/>
    </row>
    <row r="5058" spans="21:22">
      <c r="U5058" s="73"/>
      <c r="V5058" s="58"/>
    </row>
    <row r="5059" spans="21:22">
      <c r="U5059" s="73"/>
      <c r="V5059" s="58"/>
    </row>
    <row r="5060" spans="21:22">
      <c r="U5060" s="73"/>
      <c r="V5060" s="58"/>
    </row>
    <row r="5061" spans="21:22">
      <c r="U5061" s="73"/>
      <c r="V5061" s="58"/>
    </row>
    <row r="5062" spans="21:22">
      <c r="U5062" s="73"/>
      <c r="V5062" s="58"/>
    </row>
    <row r="5063" spans="21:22">
      <c r="U5063" s="73"/>
      <c r="V5063" s="58"/>
    </row>
    <row r="5064" spans="21:22">
      <c r="U5064" s="73"/>
      <c r="V5064" s="58"/>
    </row>
    <row r="5065" spans="21:22">
      <c r="U5065" s="73"/>
      <c r="V5065" s="58"/>
    </row>
    <row r="5066" spans="21:22">
      <c r="U5066" s="73"/>
      <c r="V5066" s="58"/>
    </row>
    <row r="5067" spans="21:22">
      <c r="U5067" s="73"/>
      <c r="V5067" s="58"/>
    </row>
    <row r="5068" spans="21:22">
      <c r="U5068" s="73"/>
      <c r="V5068" s="58"/>
    </row>
    <row r="5069" spans="21:22">
      <c r="U5069" s="73"/>
      <c r="V5069" s="58"/>
    </row>
    <row r="5070" spans="21:22">
      <c r="U5070" s="73"/>
      <c r="V5070" s="58"/>
    </row>
    <row r="5071" spans="21:22">
      <c r="U5071" s="73"/>
      <c r="V5071" s="58"/>
    </row>
    <row r="5072" spans="21:22">
      <c r="U5072" s="73"/>
      <c r="V5072" s="58"/>
    </row>
    <row r="5073" spans="21:22">
      <c r="U5073" s="73"/>
      <c r="V5073" s="58"/>
    </row>
    <row r="5074" spans="21:22">
      <c r="U5074" s="73"/>
      <c r="V5074" s="58"/>
    </row>
    <row r="5075" spans="21:22">
      <c r="U5075" s="73"/>
      <c r="V5075" s="58"/>
    </row>
    <row r="5076" spans="21:22">
      <c r="U5076" s="73"/>
      <c r="V5076" s="58"/>
    </row>
    <row r="5077" spans="21:22">
      <c r="U5077" s="73"/>
      <c r="V5077" s="58"/>
    </row>
    <row r="5078" spans="21:22">
      <c r="U5078" s="73"/>
      <c r="V5078" s="58"/>
    </row>
    <row r="5079" spans="21:22">
      <c r="U5079" s="73"/>
      <c r="V5079" s="58"/>
    </row>
    <row r="5080" spans="21:22">
      <c r="U5080" s="73"/>
      <c r="V5080" s="58"/>
    </row>
    <row r="5081" spans="21:22">
      <c r="U5081" s="73"/>
      <c r="V5081" s="58"/>
    </row>
    <row r="5082" spans="21:22">
      <c r="U5082" s="73"/>
      <c r="V5082" s="58"/>
    </row>
    <row r="5083" spans="21:22">
      <c r="U5083" s="73"/>
      <c r="V5083" s="58"/>
    </row>
    <row r="5084" spans="21:22">
      <c r="U5084" s="73"/>
      <c r="V5084" s="58"/>
    </row>
    <row r="5085" spans="21:22">
      <c r="U5085" s="73"/>
      <c r="V5085" s="58"/>
    </row>
    <row r="5086" spans="21:22">
      <c r="U5086" s="73"/>
      <c r="V5086" s="58"/>
    </row>
    <row r="5087" spans="21:22">
      <c r="U5087" s="73"/>
      <c r="V5087" s="58"/>
    </row>
    <row r="5088" spans="21:22">
      <c r="U5088" s="73"/>
      <c r="V5088" s="58"/>
    </row>
    <row r="5089" spans="21:22">
      <c r="U5089" s="73"/>
      <c r="V5089" s="58"/>
    </row>
    <row r="5090" spans="21:22">
      <c r="U5090" s="73"/>
      <c r="V5090" s="58"/>
    </row>
    <row r="5091" spans="21:22">
      <c r="U5091" s="73"/>
      <c r="V5091" s="58"/>
    </row>
    <row r="5092" spans="21:22">
      <c r="U5092" s="73"/>
      <c r="V5092" s="58"/>
    </row>
    <row r="5093" spans="21:22">
      <c r="U5093" s="73"/>
      <c r="V5093" s="58"/>
    </row>
    <row r="5094" spans="21:22">
      <c r="U5094" s="73"/>
      <c r="V5094" s="58"/>
    </row>
    <row r="5095" spans="21:22">
      <c r="U5095" s="73"/>
      <c r="V5095" s="58"/>
    </row>
    <row r="5096" spans="21:22">
      <c r="U5096" s="73"/>
      <c r="V5096" s="58"/>
    </row>
    <row r="5097" spans="21:22">
      <c r="U5097" s="73"/>
      <c r="V5097" s="58"/>
    </row>
    <row r="5098" spans="21:22">
      <c r="U5098" s="73"/>
      <c r="V5098" s="58"/>
    </row>
    <row r="5099" spans="21:22">
      <c r="U5099" s="73"/>
      <c r="V5099" s="58"/>
    </row>
    <row r="5100" spans="21:22">
      <c r="U5100" s="73"/>
      <c r="V5100" s="58"/>
    </row>
    <row r="5101" spans="21:22">
      <c r="U5101" s="73"/>
      <c r="V5101" s="58"/>
    </row>
    <row r="5102" spans="21:22">
      <c r="U5102" s="73"/>
      <c r="V5102" s="58"/>
    </row>
    <row r="5103" spans="21:22">
      <c r="U5103" s="73"/>
      <c r="V5103" s="58"/>
    </row>
    <row r="5104" spans="21:22">
      <c r="U5104" s="73"/>
      <c r="V5104" s="58"/>
    </row>
    <row r="5105" spans="21:22">
      <c r="U5105" s="73"/>
      <c r="V5105" s="58"/>
    </row>
    <row r="5106" spans="21:22">
      <c r="U5106" s="73"/>
      <c r="V5106" s="58"/>
    </row>
    <row r="5107" spans="21:22">
      <c r="U5107" s="73"/>
      <c r="V5107" s="58"/>
    </row>
    <row r="5108" spans="21:22">
      <c r="U5108" s="73"/>
      <c r="V5108" s="58"/>
    </row>
    <row r="5109" spans="21:22">
      <c r="U5109" s="73"/>
      <c r="V5109" s="58"/>
    </row>
    <row r="5110" spans="21:22">
      <c r="U5110" s="73"/>
      <c r="V5110" s="58"/>
    </row>
    <row r="5111" spans="21:22">
      <c r="U5111" s="73"/>
      <c r="V5111" s="58"/>
    </row>
    <row r="5112" spans="21:22">
      <c r="U5112" s="73"/>
      <c r="V5112" s="58"/>
    </row>
    <row r="5113" spans="21:22">
      <c r="U5113" s="73"/>
      <c r="V5113" s="58"/>
    </row>
    <row r="5114" spans="21:22">
      <c r="U5114" s="73"/>
      <c r="V5114" s="58"/>
    </row>
    <row r="5115" spans="21:22">
      <c r="U5115" s="73"/>
      <c r="V5115" s="58"/>
    </row>
    <row r="5116" spans="21:22">
      <c r="U5116" s="73"/>
      <c r="V5116" s="58"/>
    </row>
    <row r="5117" spans="21:22">
      <c r="U5117" s="73"/>
      <c r="V5117" s="58"/>
    </row>
    <row r="5118" spans="21:22">
      <c r="U5118" s="73"/>
      <c r="V5118" s="58"/>
    </row>
    <row r="5119" spans="21:22">
      <c r="U5119" s="73"/>
      <c r="V5119" s="58"/>
    </row>
    <row r="5120" spans="21:22">
      <c r="U5120" s="73"/>
      <c r="V5120" s="58"/>
    </row>
    <row r="5121" spans="21:22">
      <c r="U5121" s="73"/>
      <c r="V5121" s="58"/>
    </row>
    <row r="5122" spans="21:22">
      <c r="U5122" s="73"/>
      <c r="V5122" s="58"/>
    </row>
    <row r="5123" spans="21:22">
      <c r="U5123" s="73"/>
      <c r="V5123" s="58"/>
    </row>
    <row r="5124" spans="21:22">
      <c r="U5124" s="73"/>
      <c r="V5124" s="58"/>
    </row>
    <row r="5125" spans="21:22">
      <c r="U5125" s="73"/>
      <c r="V5125" s="58"/>
    </row>
    <row r="5126" spans="21:22">
      <c r="U5126" s="73"/>
      <c r="V5126" s="58"/>
    </row>
    <row r="5127" spans="21:22">
      <c r="U5127" s="73"/>
      <c r="V5127" s="58"/>
    </row>
    <row r="5128" spans="21:22">
      <c r="U5128" s="73"/>
      <c r="V5128" s="58"/>
    </row>
    <row r="5129" spans="21:22">
      <c r="U5129" s="73"/>
      <c r="V5129" s="58"/>
    </row>
    <row r="5130" spans="21:22">
      <c r="U5130" s="73"/>
      <c r="V5130" s="58"/>
    </row>
    <row r="5131" spans="21:22">
      <c r="U5131" s="73"/>
      <c r="V5131" s="58"/>
    </row>
    <row r="5132" spans="21:22">
      <c r="U5132" s="73"/>
      <c r="V5132" s="58"/>
    </row>
    <row r="5133" spans="21:22">
      <c r="U5133" s="73"/>
      <c r="V5133" s="58"/>
    </row>
    <row r="5134" spans="21:22">
      <c r="U5134" s="73"/>
      <c r="V5134" s="58"/>
    </row>
    <row r="5135" spans="21:22">
      <c r="U5135" s="73"/>
      <c r="V5135" s="58"/>
    </row>
    <row r="5136" spans="21:22">
      <c r="U5136" s="73"/>
      <c r="V5136" s="58"/>
    </row>
    <row r="5137" spans="21:22">
      <c r="U5137" s="73"/>
      <c r="V5137" s="58"/>
    </row>
    <row r="5138" spans="21:22">
      <c r="U5138" s="73"/>
      <c r="V5138" s="58"/>
    </row>
    <row r="5139" spans="21:22">
      <c r="U5139" s="73"/>
      <c r="V5139" s="58"/>
    </row>
    <row r="5140" spans="21:22">
      <c r="U5140" s="73"/>
      <c r="V5140" s="58"/>
    </row>
    <row r="5141" spans="21:22">
      <c r="U5141" s="73"/>
      <c r="V5141" s="58"/>
    </row>
    <row r="5142" spans="21:22">
      <c r="U5142" s="73"/>
      <c r="V5142" s="58"/>
    </row>
    <row r="5143" spans="21:22">
      <c r="U5143" s="73"/>
      <c r="V5143" s="58"/>
    </row>
    <row r="5144" spans="21:22">
      <c r="U5144" s="73"/>
      <c r="V5144" s="58"/>
    </row>
    <row r="5145" spans="21:22">
      <c r="U5145" s="73"/>
      <c r="V5145" s="58"/>
    </row>
    <row r="5146" spans="21:22">
      <c r="U5146" s="73"/>
      <c r="V5146" s="58"/>
    </row>
    <row r="5147" spans="21:22">
      <c r="U5147" s="73"/>
      <c r="V5147" s="58"/>
    </row>
    <row r="5148" spans="21:22">
      <c r="U5148" s="73"/>
      <c r="V5148" s="58"/>
    </row>
    <row r="5149" spans="21:22">
      <c r="U5149" s="73"/>
      <c r="V5149" s="58"/>
    </row>
    <row r="5150" spans="21:22">
      <c r="U5150" s="73"/>
      <c r="V5150" s="58"/>
    </row>
    <row r="5151" spans="21:22">
      <c r="U5151" s="73"/>
      <c r="V5151" s="58"/>
    </row>
    <row r="5152" spans="21:22">
      <c r="U5152" s="73"/>
      <c r="V5152" s="58"/>
    </row>
    <row r="5153" spans="21:22">
      <c r="U5153" s="73"/>
      <c r="V5153" s="58"/>
    </row>
    <row r="5154" spans="21:22">
      <c r="U5154" s="73"/>
      <c r="V5154" s="58"/>
    </row>
    <row r="5155" spans="21:22">
      <c r="U5155" s="73"/>
      <c r="V5155" s="58"/>
    </row>
    <row r="5156" spans="21:22">
      <c r="U5156" s="73"/>
      <c r="V5156" s="58"/>
    </row>
    <row r="5157" spans="21:22">
      <c r="U5157" s="73"/>
      <c r="V5157" s="58"/>
    </row>
    <row r="5158" spans="21:22">
      <c r="U5158" s="73"/>
      <c r="V5158" s="58"/>
    </row>
    <row r="5159" spans="21:22">
      <c r="U5159" s="73"/>
      <c r="V5159" s="58"/>
    </row>
    <row r="5160" spans="21:22">
      <c r="U5160" s="73"/>
      <c r="V5160" s="58"/>
    </row>
    <row r="5161" spans="21:22">
      <c r="U5161" s="73"/>
      <c r="V5161" s="58"/>
    </row>
    <row r="5162" spans="21:22">
      <c r="U5162" s="73"/>
      <c r="V5162" s="58"/>
    </row>
    <row r="5163" spans="21:22">
      <c r="U5163" s="73"/>
      <c r="V5163" s="58"/>
    </row>
    <row r="5164" spans="21:22">
      <c r="U5164" s="73"/>
      <c r="V5164" s="58"/>
    </row>
    <row r="5165" spans="21:22">
      <c r="U5165" s="73"/>
      <c r="V5165" s="58"/>
    </row>
    <row r="5166" spans="21:22">
      <c r="U5166" s="73"/>
      <c r="V5166" s="58"/>
    </row>
    <row r="5167" spans="21:22">
      <c r="U5167" s="73"/>
      <c r="V5167" s="58"/>
    </row>
    <row r="5168" spans="21:22">
      <c r="U5168" s="73"/>
      <c r="V5168" s="58"/>
    </row>
    <row r="5169" spans="21:22">
      <c r="U5169" s="73"/>
      <c r="V5169" s="58"/>
    </row>
    <row r="5170" spans="21:22">
      <c r="U5170" s="73"/>
      <c r="V5170" s="58"/>
    </row>
    <row r="5171" spans="21:22">
      <c r="U5171" s="73"/>
      <c r="V5171" s="58"/>
    </row>
    <row r="5172" spans="21:22">
      <c r="U5172" s="73"/>
      <c r="V5172" s="58"/>
    </row>
    <row r="5173" spans="21:22">
      <c r="U5173" s="73"/>
      <c r="V5173" s="58"/>
    </row>
    <row r="5174" spans="21:22">
      <c r="U5174" s="73"/>
      <c r="V5174" s="58"/>
    </row>
    <row r="5175" spans="21:22">
      <c r="U5175" s="73"/>
      <c r="V5175" s="58"/>
    </row>
    <row r="5176" spans="21:22">
      <c r="U5176" s="73"/>
      <c r="V5176" s="58"/>
    </row>
    <row r="5177" spans="21:22">
      <c r="U5177" s="73"/>
      <c r="V5177" s="58"/>
    </row>
    <row r="5178" spans="21:22">
      <c r="U5178" s="73"/>
      <c r="V5178" s="58"/>
    </row>
    <row r="5179" spans="21:22">
      <c r="U5179" s="73"/>
      <c r="V5179" s="58"/>
    </row>
    <row r="5180" spans="21:22">
      <c r="U5180" s="73"/>
      <c r="V5180" s="58"/>
    </row>
    <row r="5181" spans="21:22">
      <c r="U5181" s="73"/>
      <c r="V5181" s="58"/>
    </row>
    <row r="5182" spans="21:22">
      <c r="U5182" s="73"/>
      <c r="V5182" s="58"/>
    </row>
    <row r="5183" spans="21:22">
      <c r="U5183" s="73"/>
      <c r="V5183" s="58"/>
    </row>
    <row r="5184" spans="21:22">
      <c r="U5184" s="73"/>
      <c r="V5184" s="58"/>
    </row>
    <row r="5185" spans="21:22">
      <c r="U5185" s="73"/>
      <c r="V5185" s="58"/>
    </row>
    <row r="5186" spans="21:22">
      <c r="U5186" s="73"/>
      <c r="V5186" s="58"/>
    </row>
    <row r="5187" spans="21:22">
      <c r="U5187" s="73"/>
      <c r="V5187" s="58"/>
    </row>
    <row r="5188" spans="21:22">
      <c r="U5188" s="73"/>
      <c r="V5188" s="58"/>
    </row>
    <row r="5189" spans="21:22">
      <c r="U5189" s="73"/>
      <c r="V5189" s="58"/>
    </row>
    <row r="5190" spans="21:22">
      <c r="U5190" s="73"/>
      <c r="V5190" s="58"/>
    </row>
    <row r="5191" spans="21:22">
      <c r="U5191" s="73"/>
      <c r="V5191" s="58"/>
    </row>
    <row r="5192" spans="21:22">
      <c r="U5192" s="73"/>
      <c r="V5192" s="58"/>
    </row>
    <row r="5193" spans="21:22">
      <c r="U5193" s="73"/>
      <c r="V5193" s="58"/>
    </row>
    <row r="5194" spans="21:22">
      <c r="U5194" s="73"/>
      <c r="V5194" s="58"/>
    </row>
    <row r="5195" spans="21:22">
      <c r="U5195" s="73"/>
      <c r="V5195" s="58"/>
    </row>
    <row r="5196" spans="21:22">
      <c r="U5196" s="73"/>
      <c r="V5196" s="58"/>
    </row>
    <row r="5197" spans="21:22">
      <c r="U5197" s="73"/>
      <c r="V5197" s="58"/>
    </row>
    <row r="5198" spans="21:22">
      <c r="U5198" s="73"/>
      <c r="V5198" s="58"/>
    </row>
    <row r="5199" spans="21:22">
      <c r="U5199" s="73"/>
      <c r="V5199" s="58"/>
    </row>
    <row r="5200" spans="21:22">
      <c r="U5200" s="73"/>
      <c r="V5200" s="58"/>
    </row>
    <row r="5201" spans="21:22">
      <c r="U5201" s="73"/>
      <c r="V5201" s="58"/>
    </row>
    <row r="5202" spans="21:22">
      <c r="U5202" s="73"/>
      <c r="V5202" s="58"/>
    </row>
    <row r="5203" spans="21:22">
      <c r="U5203" s="73"/>
      <c r="V5203" s="58"/>
    </row>
    <row r="5204" spans="21:22">
      <c r="U5204" s="73"/>
      <c r="V5204" s="58"/>
    </row>
    <row r="5205" spans="21:22">
      <c r="U5205" s="73"/>
      <c r="V5205" s="58"/>
    </row>
    <row r="5206" spans="21:22">
      <c r="U5206" s="73"/>
      <c r="V5206" s="58"/>
    </row>
    <row r="5207" spans="21:22">
      <c r="U5207" s="73"/>
      <c r="V5207" s="58"/>
    </row>
    <row r="5208" spans="21:22">
      <c r="U5208" s="73"/>
      <c r="V5208" s="58"/>
    </row>
    <row r="5209" spans="21:22">
      <c r="U5209" s="73"/>
      <c r="V5209" s="58"/>
    </row>
    <row r="5210" spans="21:22">
      <c r="U5210" s="73"/>
      <c r="V5210" s="58"/>
    </row>
    <row r="5211" spans="21:22">
      <c r="U5211" s="73"/>
      <c r="V5211" s="58"/>
    </row>
    <row r="5212" spans="21:22">
      <c r="U5212" s="73"/>
      <c r="V5212" s="58"/>
    </row>
    <row r="5213" spans="21:22">
      <c r="U5213" s="73"/>
      <c r="V5213" s="58"/>
    </row>
    <row r="5214" spans="21:22">
      <c r="U5214" s="73"/>
      <c r="V5214" s="58"/>
    </row>
    <row r="5215" spans="21:22">
      <c r="U5215" s="73"/>
      <c r="V5215" s="58"/>
    </row>
    <row r="5216" spans="21:22">
      <c r="U5216" s="73"/>
      <c r="V5216" s="58"/>
    </row>
    <row r="5217" spans="21:22">
      <c r="U5217" s="73"/>
      <c r="V5217" s="58"/>
    </row>
    <row r="5218" spans="21:22">
      <c r="U5218" s="73"/>
      <c r="V5218" s="58"/>
    </row>
    <row r="5219" spans="21:22">
      <c r="U5219" s="73"/>
      <c r="V5219" s="58"/>
    </row>
    <row r="5220" spans="21:22">
      <c r="U5220" s="73"/>
      <c r="V5220" s="58"/>
    </row>
    <row r="5221" spans="21:22">
      <c r="U5221" s="73"/>
      <c r="V5221" s="58"/>
    </row>
    <row r="5222" spans="21:22">
      <c r="U5222" s="73"/>
      <c r="V5222" s="58"/>
    </row>
    <row r="5223" spans="21:22">
      <c r="U5223" s="73"/>
      <c r="V5223" s="58"/>
    </row>
    <row r="5224" spans="21:22">
      <c r="U5224" s="73"/>
      <c r="V5224" s="58"/>
    </row>
    <row r="5225" spans="21:22">
      <c r="U5225" s="73"/>
      <c r="V5225" s="58"/>
    </row>
    <row r="5226" spans="21:22">
      <c r="U5226" s="73"/>
      <c r="V5226" s="58"/>
    </row>
    <row r="5227" spans="21:22">
      <c r="U5227" s="73"/>
      <c r="V5227" s="58"/>
    </row>
    <row r="5228" spans="21:22">
      <c r="U5228" s="73"/>
      <c r="V5228" s="58"/>
    </row>
    <row r="5229" spans="21:22">
      <c r="U5229" s="73"/>
      <c r="V5229" s="58"/>
    </row>
    <row r="5230" spans="21:22">
      <c r="U5230" s="73"/>
      <c r="V5230" s="58"/>
    </row>
    <row r="5231" spans="21:22">
      <c r="U5231" s="73"/>
      <c r="V5231" s="58"/>
    </row>
    <row r="5232" spans="21:22">
      <c r="U5232" s="73"/>
      <c r="V5232" s="58"/>
    </row>
    <row r="5233" spans="21:22">
      <c r="U5233" s="73"/>
      <c r="V5233" s="58"/>
    </row>
    <row r="5234" spans="21:22">
      <c r="U5234" s="73"/>
      <c r="V5234" s="58"/>
    </row>
    <row r="5235" spans="21:22">
      <c r="U5235" s="73"/>
      <c r="V5235" s="58"/>
    </row>
    <row r="5236" spans="21:22">
      <c r="U5236" s="73"/>
      <c r="V5236" s="58"/>
    </row>
    <row r="5237" spans="21:22">
      <c r="U5237" s="73"/>
      <c r="V5237" s="58"/>
    </row>
    <row r="5238" spans="21:22">
      <c r="U5238" s="73"/>
      <c r="V5238" s="58"/>
    </row>
    <row r="5239" spans="21:22">
      <c r="U5239" s="73"/>
      <c r="V5239" s="58"/>
    </row>
    <row r="5240" spans="21:22">
      <c r="U5240" s="73"/>
      <c r="V5240" s="58"/>
    </row>
    <row r="5241" spans="21:22">
      <c r="U5241" s="73"/>
      <c r="V5241" s="58"/>
    </row>
    <row r="5242" spans="21:22">
      <c r="U5242" s="73"/>
      <c r="V5242" s="58"/>
    </row>
    <row r="5243" spans="21:22">
      <c r="U5243" s="73"/>
      <c r="V5243" s="58"/>
    </row>
    <row r="5244" spans="21:22">
      <c r="U5244" s="73"/>
      <c r="V5244" s="58"/>
    </row>
    <row r="5245" spans="21:22">
      <c r="U5245" s="73"/>
      <c r="V5245" s="58"/>
    </row>
    <row r="5246" spans="21:22">
      <c r="U5246" s="73"/>
      <c r="V5246" s="58"/>
    </row>
    <row r="5247" spans="21:22">
      <c r="U5247" s="73"/>
      <c r="V5247" s="58"/>
    </row>
    <row r="5248" spans="21:22">
      <c r="U5248" s="73"/>
      <c r="V5248" s="58"/>
    </row>
    <row r="5249" spans="21:22">
      <c r="U5249" s="73"/>
      <c r="V5249" s="58"/>
    </row>
    <row r="5250" spans="21:22">
      <c r="U5250" s="73"/>
      <c r="V5250" s="58"/>
    </row>
    <row r="5251" spans="21:22">
      <c r="U5251" s="73"/>
      <c r="V5251" s="58"/>
    </row>
    <row r="5252" spans="21:22">
      <c r="U5252" s="73"/>
      <c r="V5252" s="58"/>
    </row>
    <row r="5253" spans="21:22">
      <c r="U5253" s="73"/>
      <c r="V5253" s="58"/>
    </row>
    <row r="5254" spans="21:22">
      <c r="U5254" s="73"/>
      <c r="V5254" s="58"/>
    </row>
    <row r="5255" spans="21:22">
      <c r="U5255" s="73"/>
      <c r="V5255" s="58"/>
    </row>
    <row r="5256" spans="21:22">
      <c r="U5256" s="73"/>
      <c r="V5256" s="58"/>
    </row>
    <row r="5257" spans="21:22">
      <c r="U5257" s="73"/>
      <c r="V5257" s="58"/>
    </row>
    <row r="5258" spans="21:22">
      <c r="U5258" s="73"/>
      <c r="V5258" s="58"/>
    </row>
    <row r="5259" spans="21:22">
      <c r="U5259" s="73"/>
      <c r="V5259" s="58"/>
    </row>
    <row r="5260" spans="21:22">
      <c r="U5260" s="73"/>
      <c r="V5260" s="58"/>
    </row>
    <row r="5261" spans="21:22">
      <c r="U5261" s="73"/>
      <c r="V5261" s="58"/>
    </row>
    <row r="5262" spans="21:22">
      <c r="U5262" s="73"/>
      <c r="V5262" s="58"/>
    </row>
    <row r="5263" spans="21:22">
      <c r="U5263" s="73"/>
      <c r="V5263" s="58"/>
    </row>
    <row r="5264" spans="21:22">
      <c r="U5264" s="73"/>
      <c r="V5264" s="58"/>
    </row>
    <row r="5265" spans="21:22">
      <c r="U5265" s="73"/>
      <c r="V5265" s="58"/>
    </row>
    <row r="5266" spans="21:22">
      <c r="U5266" s="73"/>
      <c r="V5266" s="58"/>
    </row>
    <row r="5267" spans="21:22">
      <c r="U5267" s="73"/>
      <c r="V5267" s="58"/>
    </row>
    <row r="5268" spans="21:22">
      <c r="U5268" s="73"/>
      <c r="V5268" s="58"/>
    </row>
    <row r="5269" spans="21:22">
      <c r="U5269" s="73"/>
      <c r="V5269" s="58"/>
    </row>
    <row r="5270" spans="21:22">
      <c r="U5270" s="73"/>
      <c r="V5270" s="58"/>
    </row>
    <row r="5271" spans="21:22">
      <c r="U5271" s="73"/>
      <c r="V5271" s="58"/>
    </row>
    <row r="5272" spans="21:22">
      <c r="U5272" s="73"/>
      <c r="V5272" s="58"/>
    </row>
    <row r="5273" spans="21:22">
      <c r="U5273" s="73"/>
      <c r="V5273" s="58"/>
    </row>
    <row r="5274" spans="21:22">
      <c r="U5274" s="73"/>
      <c r="V5274" s="58"/>
    </row>
    <row r="5275" spans="21:22">
      <c r="U5275" s="73"/>
      <c r="V5275" s="58"/>
    </row>
    <row r="5276" spans="21:22">
      <c r="U5276" s="73"/>
      <c r="V5276" s="58"/>
    </row>
    <row r="5277" spans="21:22">
      <c r="U5277" s="73"/>
      <c r="V5277" s="58"/>
    </row>
    <row r="5278" spans="21:22">
      <c r="U5278" s="73"/>
      <c r="V5278" s="58"/>
    </row>
    <row r="5279" spans="21:22">
      <c r="U5279" s="73"/>
      <c r="V5279" s="58"/>
    </row>
    <row r="5280" spans="21:22">
      <c r="U5280" s="73"/>
      <c r="V5280" s="58"/>
    </row>
    <row r="5281" spans="21:22">
      <c r="U5281" s="73"/>
      <c r="V5281" s="58"/>
    </row>
    <row r="5282" spans="21:22">
      <c r="U5282" s="73"/>
      <c r="V5282" s="58"/>
    </row>
    <row r="5283" spans="21:22">
      <c r="U5283" s="73"/>
      <c r="V5283" s="58"/>
    </row>
    <row r="5284" spans="21:22">
      <c r="U5284" s="73"/>
      <c r="V5284" s="58"/>
    </row>
    <row r="5285" spans="21:22">
      <c r="U5285" s="73"/>
      <c r="V5285" s="58"/>
    </row>
    <row r="5286" spans="21:22">
      <c r="U5286" s="73"/>
      <c r="V5286" s="58"/>
    </row>
    <row r="5287" spans="21:22">
      <c r="U5287" s="73"/>
      <c r="V5287" s="58"/>
    </row>
    <row r="5288" spans="21:22">
      <c r="U5288" s="73"/>
      <c r="V5288" s="58"/>
    </row>
    <row r="5289" spans="21:22">
      <c r="U5289" s="73"/>
      <c r="V5289" s="58"/>
    </row>
    <row r="5290" spans="21:22">
      <c r="U5290" s="73"/>
      <c r="V5290" s="58"/>
    </row>
    <row r="5291" spans="21:22">
      <c r="U5291" s="73"/>
      <c r="V5291" s="58"/>
    </row>
    <row r="5292" spans="21:22">
      <c r="U5292" s="73"/>
      <c r="V5292" s="58"/>
    </row>
    <row r="5293" spans="21:22">
      <c r="U5293" s="73"/>
      <c r="V5293" s="58"/>
    </row>
    <row r="5294" spans="21:22">
      <c r="U5294" s="73"/>
      <c r="V5294" s="58"/>
    </row>
    <row r="5295" spans="21:22">
      <c r="U5295" s="73"/>
      <c r="V5295" s="58"/>
    </row>
    <row r="5296" spans="21:22">
      <c r="U5296" s="73"/>
      <c r="V5296" s="58"/>
    </row>
    <row r="5297" spans="21:22">
      <c r="U5297" s="73"/>
      <c r="V5297" s="58"/>
    </row>
    <row r="5298" spans="21:22">
      <c r="U5298" s="73"/>
      <c r="V5298" s="58"/>
    </row>
    <row r="5299" spans="21:22">
      <c r="U5299" s="73"/>
      <c r="V5299" s="58"/>
    </row>
    <row r="5300" spans="21:22">
      <c r="U5300" s="73"/>
      <c r="V5300" s="58"/>
    </row>
    <row r="5301" spans="21:22">
      <c r="U5301" s="73"/>
      <c r="V5301" s="58"/>
    </row>
    <row r="5302" spans="21:22">
      <c r="U5302" s="73"/>
      <c r="V5302" s="58"/>
    </row>
    <row r="5303" spans="21:22">
      <c r="U5303" s="73"/>
      <c r="V5303" s="58"/>
    </row>
    <row r="5304" spans="21:22">
      <c r="U5304" s="73"/>
      <c r="V5304" s="58"/>
    </row>
    <row r="5305" spans="21:22">
      <c r="U5305" s="73"/>
      <c r="V5305" s="58"/>
    </row>
    <row r="5306" spans="21:22">
      <c r="U5306" s="73"/>
      <c r="V5306" s="58"/>
    </row>
    <row r="5307" spans="21:22">
      <c r="U5307" s="73"/>
      <c r="V5307" s="58"/>
    </row>
    <row r="5308" spans="21:22">
      <c r="U5308" s="73"/>
      <c r="V5308" s="58"/>
    </row>
    <row r="5309" spans="21:22">
      <c r="U5309" s="73"/>
      <c r="V5309" s="58"/>
    </row>
    <row r="5310" spans="21:22">
      <c r="U5310" s="73"/>
      <c r="V5310" s="58"/>
    </row>
    <row r="5311" spans="21:22">
      <c r="U5311" s="73"/>
      <c r="V5311" s="58"/>
    </row>
    <row r="5312" spans="21:22">
      <c r="U5312" s="73"/>
      <c r="V5312" s="58"/>
    </row>
    <row r="5313" spans="21:22">
      <c r="U5313" s="73"/>
      <c r="V5313" s="58"/>
    </row>
    <row r="5314" spans="21:22">
      <c r="U5314" s="73"/>
      <c r="V5314" s="58"/>
    </row>
    <row r="5315" spans="21:22">
      <c r="U5315" s="73"/>
      <c r="V5315" s="58"/>
    </row>
    <row r="5316" spans="21:22">
      <c r="U5316" s="73"/>
      <c r="V5316" s="58"/>
    </row>
    <row r="5317" spans="21:22">
      <c r="U5317" s="73"/>
      <c r="V5317" s="58"/>
    </row>
    <row r="5318" spans="21:22">
      <c r="U5318" s="73"/>
      <c r="V5318" s="58"/>
    </row>
    <row r="5319" spans="21:22">
      <c r="U5319" s="73"/>
      <c r="V5319" s="58"/>
    </row>
    <row r="5320" spans="21:22">
      <c r="U5320" s="73"/>
      <c r="V5320" s="58"/>
    </row>
    <row r="5321" spans="21:22">
      <c r="U5321" s="73"/>
      <c r="V5321" s="58"/>
    </row>
    <row r="5322" spans="21:22">
      <c r="U5322" s="73"/>
      <c r="V5322" s="58"/>
    </row>
    <row r="5323" spans="21:22">
      <c r="U5323" s="73"/>
      <c r="V5323" s="58"/>
    </row>
    <row r="5324" spans="21:22">
      <c r="U5324" s="73"/>
      <c r="V5324" s="58"/>
    </row>
    <row r="5325" spans="21:22">
      <c r="U5325" s="73"/>
      <c r="V5325" s="58"/>
    </row>
    <row r="5326" spans="21:22">
      <c r="U5326" s="73"/>
      <c r="V5326" s="58"/>
    </row>
    <row r="5327" spans="21:22">
      <c r="U5327" s="73"/>
      <c r="V5327" s="58"/>
    </row>
    <row r="5328" spans="21:22">
      <c r="U5328" s="73"/>
      <c r="V5328" s="58"/>
    </row>
    <row r="5329" spans="21:22">
      <c r="U5329" s="73"/>
      <c r="V5329" s="58"/>
    </row>
    <row r="5330" spans="21:22">
      <c r="U5330" s="73"/>
      <c r="V5330" s="58"/>
    </row>
    <row r="5331" spans="21:22">
      <c r="U5331" s="73"/>
      <c r="V5331" s="58"/>
    </row>
    <row r="5332" spans="21:22">
      <c r="U5332" s="73"/>
      <c r="V5332" s="58"/>
    </row>
    <row r="5333" spans="21:22">
      <c r="U5333" s="73"/>
      <c r="V5333" s="58"/>
    </row>
    <row r="5334" spans="21:22">
      <c r="U5334" s="73"/>
      <c r="V5334" s="58"/>
    </row>
    <row r="5335" spans="21:22">
      <c r="U5335" s="73"/>
      <c r="V5335" s="58"/>
    </row>
    <row r="5336" spans="21:22">
      <c r="U5336" s="73"/>
      <c r="V5336" s="58"/>
    </row>
    <row r="5337" spans="21:22">
      <c r="U5337" s="73"/>
      <c r="V5337" s="58"/>
    </row>
    <row r="5338" spans="21:22">
      <c r="U5338" s="73"/>
      <c r="V5338" s="58"/>
    </row>
    <row r="5339" spans="21:22">
      <c r="U5339" s="73"/>
      <c r="V5339" s="58"/>
    </row>
    <row r="5340" spans="21:22">
      <c r="U5340" s="73"/>
      <c r="V5340" s="58"/>
    </row>
    <row r="5341" spans="21:22">
      <c r="U5341" s="73"/>
      <c r="V5341" s="58"/>
    </row>
    <row r="5342" spans="21:22">
      <c r="U5342" s="73"/>
      <c r="V5342" s="58"/>
    </row>
    <row r="5343" spans="21:22">
      <c r="U5343" s="73"/>
      <c r="V5343" s="58"/>
    </row>
    <row r="5344" spans="21:22">
      <c r="U5344" s="73"/>
      <c r="V5344" s="58"/>
    </row>
    <row r="5345" spans="21:22">
      <c r="U5345" s="73"/>
      <c r="V5345" s="58"/>
    </row>
    <row r="5346" spans="21:22">
      <c r="U5346" s="73"/>
      <c r="V5346" s="58"/>
    </row>
    <row r="5347" spans="21:22">
      <c r="U5347" s="73"/>
      <c r="V5347" s="58"/>
    </row>
    <row r="5348" spans="21:22">
      <c r="U5348" s="73"/>
      <c r="V5348" s="58"/>
    </row>
    <row r="5349" spans="21:22">
      <c r="U5349" s="73"/>
      <c r="V5349" s="58"/>
    </row>
    <row r="5350" spans="21:22">
      <c r="U5350" s="73"/>
      <c r="V5350" s="58"/>
    </row>
    <row r="5351" spans="21:22">
      <c r="U5351" s="73"/>
      <c r="V5351" s="58"/>
    </row>
    <row r="5352" spans="21:22">
      <c r="U5352" s="73"/>
      <c r="V5352" s="58"/>
    </row>
    <row r="5353" spans="21:22">
      <c r="U5353" s="73"/>
      <c r="V5353" s="58"/>
    </row>
    <row r="5354" spans="21:22">
      <c r="U5354" s="73"/>
      <c r="V5354" s="58"/>
    </row>
    <row r="5355" spans="21:22">
      <c r="U5355" s="73"/>
      <c r="V5355" s="58"/>
    </row>
    <row r="5356" spans="21:22">
      <c r="U5356" s="73"/>
      <c r="V5356" s="58"/>
    </row>
    <row r="5357" spans="21:22">
      <c r="U5357" s="73"/>
      <c r="V5357" s="58"/>
    </row>
    <row r="5358" spans="21:22">
      <c r="U5358" s="73"/>
      <c r="V5358" s="58"/>
    </row>
    <row r="5359" spans="21:22">
      <c r="U5359" s="73"/>
      <c r="V5359" s="58"/>
    </row>
    <row r="5360" spans="21:22">
      <c r="U5360" s="73"/>
      <c r="V5360" s="58"/>
    </row>
    <row r="5361" spans="21:22">
      <c r="U5361" s="73"/>
      <c r="V5361" s="58"/>
    </row>
    <row r="5362" spans="21:22">
      <c r="U5362" s="73"/>
      <c r="V5362" s="58"/>
    </row>
    <row r="5363" spans="21:22">
      <c r="U5363" s="73"/>
      <c r="V5363" s="58"/>
    </row>
    <row r="5364" spans="21:22">
      <c r="U5364" s="73"/>
      <c r="V5364" s="58"/>
    </row>
    <row r="5365" spans="21:22">
      <c r="U5365" s="73"/>
      <c r="V5365" s="58"/>
    </row>
    <row r="5366" spans="21:22">
      <c r="U5366" s="73"/>
      <c r="V5366" s="58"/>
    </row>
    <row r="5367" spans="21:22">
      <c r="U5367" s="73"/>
      <c r="V5367" s="58"/>
    </row>
    <row r="5368" spans="21:22">
      <c r="U5368" s="73"/>
      <c r="V5368" s="58"/>
    </row>
    <row r="5369" spans="21:22">
      <c r="U5369" s="73"/>
      <c r="V5369" s="58"/>
    </row>
    <row r="5370" spans="21:22">
      <c r="U5370" s="73"/>
      <c r="V5370" s="58"/>
    </row>
    <row r="5371" spans="21:22">
      <c r="U5371" s="73"/>
      <c r="V5371" s="58"/>
    </row>
    <row r="5372" spans="21:22">
      <c r="U5372" s="73"/>
      <c r="V5372" s="58"/>
    </row>
    <row r="5373" spans="21:22">
      <c r="U5373" s="73"/>
      <c r="V5373" s="58"/>
    </row>
    <row r="5374" spans="21:22">
      <c r="U5374" s="73"/>
      <c r="V5374" s="58"/>
    </row>
    <row r="5375" spans="21:22">
      <c r="U5375" s="73"/>
      <c r="V5375" s="58"/>
    </row>
    <row r="5376" spans="21:22">
      <c r="U5376" s="73"/>
      <c r="V5376" s="58"/>
    </row>
    <row r="5377" spans="21:22">
      <c r="U5377" s="73"/>
      <c r="V5377" s="58"/>
    </row>
    <row r="5378" spans="21:22">
      <c r="U5378" s="73"/>
      <c r="V5378" s="58"/>
    </row>
    <row r="5379" spans="21:22">
      <c r="U5379" s="73"/>
      <c r="V5379" s="58"/>
    </row>
    <row r="5380" spans="21:22">
      <c r="U5380" s="73"/>
      <c r="V5380" s="58"/>
    </row>
    <row r="5381" spans="21:22">
      <c r="U5381" s="73"/>
      <c r="V5381" s="58"/>
    </row>
    <row r="5382" spans="21:22">
      <c r="U5382" s="73"/>
      <c r="V5382" s="58"/>
    </row>
    <row r="5383" spans="21:22">
      <c r="U5383" s="73"/>
      <c r="V5383" s="58"/>
    </row>
    <row r="5384" spans="21:22">
      <c r="U5384" s="73"/>
      <c r="V5384" s="58"/>
    </row>
    <row r="5385" spans="21:22">
      <c r="U5385" s="73"/>
      <c r="V5385" s="58"/>
    </row>
    <row r="5386" spans="21:22">
      <c r="U5386" s="73"/>
      <c r="V5386" s="58"/>
    </row>
    <row r="5387" spans="21:22">
      <c r="U5387" s="73"/>
      <c r="V5387" s="58"/>
    </row>
    <row r="5388" spans="21:22">
      <c r="U5388" s="73"/>
      <c r="V5388" s="58"/>
    </row>
    <row r="5389" spans="21:22">
      <c r="U5389" s="73"/>
      <c r="V5389" s="58"/>
    </row>
    <row r="5390" spans="21:22">
      <c r="U5390" s="73"/>
      <c r="V5390" s="58"/>
    </row>
    <row r="5391" spans="21:22">
      <c r="U5391" s="73"/>
      <c r="V5391" s="58"/>
    </row>
    <row r="5392" spans="21:22">
      <c r="U5392" s="73"/>
      <c r="V5392" s="58"/>
    </row>
    <row r="5393" spans="21:22">
      <c r="U5393" s="73"/>
      <c r="V5393" s="58"/>
    </row>
    <row r="5394" spans="21:22">
      <c r="U5394" s="73"/>
      <c r="V5394" s="58"/>
    </row>
    <row r="5395" spans="21:22">
      <c r="U5395" s="73"/>
      <c r="V5395" s="58"/>
    </row>
    <row r="5396" spans="21:22">
      <c r="U5396" s="73"/>
      <c r="V5396" s="58"/>
    </row>
    <row r="5397" spans="21:22">
      <c r="U5397" s="73"/>
      <c r="V5397" s="58"/>
    </row>
    <row r="5398" spans="21:22">
      <c r="U5398" s="73"/>
      <c r="V5398" s="58"/>
    </row>
    <row r="5399" spans="21:22">
      <c r="U5399" s="73"/>
      <c r="V5399" s="58"/>
    </row>
    <row r="5400" spans="21:22">
      <c r="U5400" s="73"/>
      <c r="V5400" s="58"/>
    </row>
    <row r="5401" spans="21:22">
      <c r="U5401" s="73"/>
      <c r="V5401" s="58"/>
    </row>
    <row r="5402" spans="21:22">
      <c r="U5402" s="73"/>
      <c r="V5402" s="58"/>
    </row>
    <row r="5403" spans="21:22">
      <c r="U5403" s="73"/>
      <c r="V5403" s="58"/>
    </row>
    <row r="5404" spans="21:22">
      <c r="U5404" s="73"/>
      <c r="V5404" s="58"/>
    </row>
    <row r="5405" spans="21:22">
      <c r="U5405" s="73"/>
      <c r="V5405" s="58"/>
    </row>
    <row r="5406" spans="21:22">
      <c r="U5406" s="73"/>
      <c r="V5406" s="58"/>
    </row>
    <row r="5407" spans="21:22">
      <c r="U5407" s="73"/>
      <c r="V5407" s="58"/>
    </row>
    <row r="5408" spans="21:22">
      <c r="U5408" s="73"/>
      <c r="V5408" s="58"/>
    </row>
    <row r="5409" spans="21:22">
      <c r="U5409" s="73"/>
      <c r="V5409" s="58"/>
    </row>
    <row r="5410" spans="21:22">
      <c r="U5410" s="73"/>
      <c r="V5410" s="58"/>
    </row>
    <row r="5411" spans="21:22">
      <c r="U5411" s="73"/>
      <c r="V5411" s="58"/>
    </row>
    <row r="5412" spans="21:22">
      <c r="U5412" s="73"/>
      <c r="V5412" s="58"/>
    </row>
    <row r="5413" spans="21:22">
      <c r="U5413" s="73"/>
      <c r="V5413" s="58"/>
    </row>
    <row r="5414" spans="21:22">
      <c r="U5414" s="73"/>
      <c r="V5414" s="58"/>
    </row>
    <row r="5415" spans="21:22">
      <c r="U5415" s="73"/>
      <c r="V5415" s="58"/>
    </row>
    <row r="5416" spans="21:22">
      <c r="U5416" s="73"/>
      <c r="V5416" s="58"/>
    </row>
    <row r="5417" spans="21:22">
      <c r="U5417" s="73"/>
      <c r="V5417" s="58"/>
    </row>
    <row r="5418" spans="21:22">
      <c r="U5418" s="73"/>
      <c r="V5418" s="58"/>
    </row>
    <row r="5419" spans="21:22">
      <c r="U5419" s="73"/>
      <c r="V5419" s="58"/>
    </row>
    <row r="5420" spans="21:22">
      <c r="U5420" s="73"/>
      <c r="V5420" s="58"/>
    </row>
    <row r="5421" spans="21:22">
      <c r="U5421" s="73"/>
      <c r="V5421" s="58"/>
    </row>
    <row r="5422" spans="21:22">
      <c r="U5422" s="73"/>
      <c r="V5422" s="58"/>
    </row>
    <row r="5423" spans="21:22">
      <c r="U5423" s="73"/>
      <c r="V5423" s="58"/>
    </row>
    <row r="5424" spans="21:22">
      <c r="U5424" s="73"/>
      <c r="V5424" s="58"/>
    </row>
    <row r="5425" spans="21:22">
      <c r="U5425" s="73"/>
      <c r="V5425" s="58"/>
    </row>
    <row r="5426" spans="21:22">
      <c r="U5426" s="73"/>
      <c r="V5426" s="58"/>
    </row>
    <row r="5427" spans="21:22">
      <c r="U5427" s="73"/>
      <c r="V5427" s="58"/>
    </row>
    <row r="5428" spans="21:22">
      <c r="U5428" s="73"/>
      <c r="V5428" s="58"/>
    </row>
    <row r="5429" spans="21:22">
      <c r="U5429" s="73"/>
      <c r="V5429" s="58"/>
    </row>
    <row r="5430" spans="21:22">
      <c r="U5430" s="73"/>
      <c r="V5430" s="58"/>
    </row>
    <row r="5431" spans="21:22">
      <c r="U5431" s="73"/>
      <c r="V5431" s="58"/>
    </row>
    <row r="5432" spans="21:22">
      <c r="U5432" s="73"/>
      <c r="V5432" s="58"/>
    </row>
    <row r="5433" spans="21:22">
      <c r="U5433" s="73"/>
      <c r="V5433" s="58"/>
    </row>
    <row r="5434" spans="21:22">
      <c r="U5434" s="73"/>
      <c r="V5434" s="58"/>
    </row>
    <row r="5435" spans="21:22">
      <c r="U5435" s="73"/>
      <c r="V5435" s="58"/>
    </row>
    <row r="5436" spans="21:22">
      <c r="U5436" s="73"/>
      <c r="V5436" s="58"/>
    </row>
    <row r="5437" spans="21:22">
      <c r="U5437" s="73"/>
      <c r="V5437" s="58"/>
    </row>
    <row r="5438" spans="21:22">
      <c r="U5438" s="73"/>
      <c r="V5438" s="58"/>
    </row>
    <row r="5439" spans="21:22">
      <c r="U5439" s="73"/>
      <c r="V5439" s="58"/>
    </row>
    <row r="5440" spans="21:22">
      <c r="U5440" s="73"/>
      <c r="V5440" s="58"/>
    </row>
    <row r="5441" spans="21:22">
      <c r="U5441" s="73"/>
      <c r="V5441" s="58"/>
    </row>
    <row r="5442" spans="21:22">
      <c r="U5442" s="73"/>
      <c r="V5442" s="58"/>
    </row>
    <row r="5443" spans="21:22">
      <c r="U5443" s="73"/>
      <c r="V5443" s="58"/>
    </row>
    <row r="5444" spans="21:22">
      <c r="U5444" s="73"/>
      <c r="V5444" s="58"/>
    </row>
    <row r="5445" spans="21:22">
      <c r="U5445" s="73"/>
      <c r="V5445" s="58"/>
    </row>
    <row r="5446" spans="21:22">
      <c r="U5446" s="73"/>
      <c r="V5446" s="58"/>
    </row>
    <row r="5447" spans="21:22">
      <c r="U5447" s="73"/>
      <c r="V5447" s="58"/>
    </row>
    <row r="5448" spans="21:22">
      <c r="U5448" s="73"/>
      <c r="V5448" s="58"/>
    </row>
    <row r="5449" spans="21:22">
      <c r="U5449" s="73"/>
      <c r="V5449" s="58"/>
    </row>
    <row r="5450" spans="21:22">
      <c r="U5450" s="73"/>
      <c r="V5450" s="58"/>
    </row>
    <row r="5451" spans="21:22">
      <c r="U5451" s="73"/>
      <c r="V5451" s="58"/>
    </row>
    <row r="5452" spans="21:22">
      <c r="U5452" s="73"/>
      <c r="V5452" s="58"/>
    </row>
    <row r="5453" spans="21:22">
      <c r="U5453" s="73"/>
      <c r="V5453" s="58"/>
    </row>
    <row r="5454" spans="21:22">
      <c r="U5454" s="73"/>
      <c r="V5454" s="58"/>
    </row>
    <row r="5455" spans="21:22">
      <c r="U5455" s="73"/>
      <c r="V5455" s="58"/>
    </row>
    <row r="5456" spans="21:22">
      <c r="U5456" s="73"/>
      <c r="V5456" s="58"/>
    </row>
    <row r="5457" spans="21:22">
      <c r="U5457" s="73"/>
      <c r="V5457" s="58"/>
    </row>
    <row r="5458" spans="21:22">
      <c r="U5458" s="73"/>
      <c r="V5458" s="58"/>
    </row>
    <row r="5459" spans="21:22">
      <c r="U5459" s="73"/>
      <c r="V5459" s="58"/>
    </row>
    <row r="5460" spans="21:22">
      <c r="U5460" s="73"/>
      <c r="V5460" s="58"/>
    </row>
    <row r="5461" spans="21:22">
      <c r="U5461" s="73"/>
      <c r="V5461" s="58"/>
    </row>
    <row r="5462" spans="21:22">
      <c r="U5462" s="73"/>
      <c r="V5462" s="58"/>
    </row>
    <row r="5463" spans="21:22">
      <c r="U5463" s="73"/>
      <c r="V5463" s="58"/>
    </row>
    <row r="5464" spans="21:22">
      <c r="U5464" s="73"/>
      <c r="V5464" s="58"/>
    </row>
    <row r="5465" spans="21:22">
      <c r="U5465" s="73"/>
      <c r="V5465" s="58"/>
    </row>
    <row r="5466" spans="21:22">
      <c r="U5466" s="73"/>
      <c r="V5466" s="58"/>
    </row>
    <row r="5467" spans="21:22">
      <c r="U5467" s="73"/>
      <c r="V5467" s="58"/>
    </row>
    <row r="5468" spans="21:22">
      <c r="U5468" s="73"/>
      <c r="V5468" s="58"/>
    </row>
    <row r="5469" spans="21:22">
      <c r="U5469" s="73"/>
      <c r="V5469" s="58"/>
    </row>
    <row r="5470" spans="21:22">
      <c r="U5470" s="73"/>
      <c r="V5470" s="58"/>
    </row>
    <row r="5471" spans="21:22">
      <c r="U5471" s="73"/>
      <c r="V5471" s="58"/>
    </row>
    <row r="5472" spans="21:22">
      <c r="U5472" s="73"/>
      <c r="V5472" s="58"/>
    </row>
    <row r="5473" spans="21:22">
      <c r="U5473" s="73"/>
      <c r="V5473" s="58"/>
    </row>
    <row r="5474" spans="21:22">
      <c r="U5474" s="73"/>
      <c r="V5474" s="58"/>
    </row>
    <row r="5475" spans="21:22">
      <c r="U5475" s="73"/>
      <c r="V5475" s="58"/>
    </row>
    <row r="5476" spans="21:22">
      <c r="U5476" s="73"/>
      <c r="V5476" s="58"/>
    </row>
    <row r="5477" spans="21:22">
      <c r="U5477" s="73"/>
      <c r="V5477" s="58"/>
    </row>
    <row r="5478" spans="21:22">
      <c r="U5478" s="73"/>
      <c r="V5478" s="58"/>
    </row>
    <row r="5479" spans="21:22">
      <c r="U5479" s="73"/>
      <c r="V5479" s="58"/>
    </row>
    <row r="5480" spans="21:22">
      <c r="U5480" s="73"/>
      <c r="V5480" s="58"/>
    </row>
    <row r="5481" spans="21:22">
      <c r="U5481" s="73"/>
      <c r="V5481" s="58"/>
    </row>
    <row r="5482" spans="21:22">
      <c r="U5482" s="73"/>
      <c r="V5482" s="58"/>
    </row>
    <row r="5483" spans="21:22">
      <c r="U5483" s="73"/>
      <c r="V5483" s="58"/>
    </row>
    <row r="5484" spans="21:22">
      <c r="U5484" s="73"/>
      <c r="V5484" s="58"/>
    </row>
    <row r="5485" spans="21:22">
      <c r="U5485" s="73"/>
      <c r="V5485" s="58"/>
    </row>
    <row r="5486" spans="21:22">
      <c r="U5486" s="73"/>
      <c r="V5486" s="58"/>
    </row>
    <row r="5487" spans="21:22">
      <c r="U5487" s="73"/>
      <c r="V5487" s="58"/>
    </row>
    <row r="5488" spans="21:22">
      <c r="U5488" s="73"/>
      <c r="V5488" s="58"/>
    </row>
    <row r="5489" spans="21:22">
      <c r="U5489" s="73"/>
      <c r="V5489" s="58"/>
    </row>
    <row r="5490" spans="21:22">
      <c r="U5490" s="73"/>
      <c r="V5490" s="58"/>
    </row>
    <row r="5491" spans="21:22">
      <c r="U5491" s="73"/>
      <c r="V5491" s="58"/>
    </row>
    <row r="5492" spans="21:22">
      <c r="U5492" s="73"/>
      <c r="V5492" s="58"/>
    </row>
    <row r="5493" spans="21:22">
      <c r="U5493" s="73"/>
      <c r="V5493" s="58"/>
    </row>
    <row r="5494" spans="21:22">
      <c r="U5494" s="73"/>
      <c r="V5494" s="58"/>
    </row>
    <row r="5495" spans="21:22">
      <c r="U5495" s="73"/>
      <c r="V5495" s="58"/>
    </row>
    <row r="5496" spans="21:22">
      <c r="U5496" s="73"/>
      <c r="V5496" s="58"/>
    </row>
    <row r="5497" spans="21:22">
      <c r="U5497" s="73"/>
      <c r="V5497" s="58"/>
    </row>
    <row r="5498" spans="21:22">
      <c r="U5498" s="73"/>
      <c r="V5498" s="58"/>
    </row>
    <row r="5499" spans="21:22">
      <c r="U5499" s="73"/>
      <c r="V5499" s="58"/>
    </row>
    <row r="5500" spans="21:22">
      <c r="U5500" s="73"/>
      <c r="V5500" s="58"/>
    </row>
    <row r="5501" spans="21:22">
      <c r="U5501" s="73"/>
      <c r="V5501" s="58"/>
    </row>
    <row r="5502" spans="21:22">
      <c r="U5502" s="73"/>
      <c r="V5502" s="58"/>
    </row>
    <row r="5503" spans="21:22">
      <c r="U5503" s="73"/>
      <c r="V5503" s="58"/>
    </row>
    <row r="5504" spans="21:22">
      <c r="U5504" s="73"/>
      <c r="V5504" s="58"/>
    </row>
    <row r="5505" spans="21:22">
      <c r="U5505" s="73"/>
      <c r="V5505" s="58"/>
    </row>
    <row r="5506" spans="21:22">
      <c r="U5506" s="73"/>
      <c r="V5506" s="58"/>
    </row>
    <row r="5507" spans="21:22">
      <c r="U5507" s="73"/>
      <c r="V5507" s="58"/>
    </row>
    <row r="5508" spans="21:22">
      <c r="U5508" s="73"/>
      <c r="V5508" s="58"/>
    </row>
    <row r="5509" spans="21:22">
      <c r="U5509" s="73"/>
      <c r="V5509" s="58"/>
    </row>
    <row r="5510" spans="21:22">
      <c r="U5510" s="73"/>
      <c r="V5510" s="58"/>
    </row>
    <row r="5511" spans="21:22">
      <c r="U5511" s="73"/>
      <c r="V5511" s="58"/>
    </row>
    <row r="5512" spans="21:22">
      <c r="U5512" s="73"/>
      <c r="V5512" s="58"/>
    </row>
    <row r="5513" spans="21:22">
      <c r="U5513" s="73"/>
      <c r="V5513" s="58"/>
    </row>
    <row r="5514" spans="21:22">
      <c r="U5514" s="73"/>
      <c r="V5514" s="58"/>
    </row>
    <row r="5515" spans="21:22">
      <c r="U5515" s="73"/>
      <c r="V5515" s="58"/>
    </row>
    <row r="5516" spans="21:22">
      <c r="U5516" s="73"/>
      <c r="V5516" s="58"/>
    </row>
    <row r="5517" spans="21:22">
      <c r="U5517" s="73"/>
      <c r="V5517" s="58"/>
    </row>
    <row r="5518" spans="21:22">
      <c r="U5518" s="73"/>
      <c r="V5518" s="58"/>
    </row>
    <row r="5519" spans="21:22">
      <c r="U5519" s="73"/>
      <c r="V5519" s="58"/>
    </row>
    <row r="5520" spans="21:22">
      <c r="U5520" s="73"/>
      <c r="V5520" s="58"/>
    </row>
    <row r="5521" spans="21:22">
      <c r="U5521" s="73"/>
      <c r="V5521" s="58"/>
    </row>
    <row r="5522" spans="21:22">
      <c r="U5522" s="73"/>
      <c r="V5522" s="58"/>
    </row>
    <row r="5523" spans="21:22">
      <c r="U5523" s="73"/>
      <c r="V5523" s="58"/>
    </row>
    <row r="5524" spans="21:22">
      <c r="U5524" s="73"/>
      <c r="V5524" s="58"/>
    </row>
    <row r="5525" spans="21:22">
      <c r="U5525" s="73"/>
      <c r="V5525" s="58"/>
    </row>
    <row r="5526" spans="21:22">
      <c r="U5526" s="73"/>
      <c r="V5526" s="58"/>
    </row>
    <row r="5527" spans="21:22">
      <c r="U5527" s="73"/>
      <c r="V5527" s="58"/>
    </row>
    <row r="5528" spans="21:22">
      <c r="U5528" s="73"/>
      <c r="V5528" s="58"/>
    </row>
    <row r="5529" spans="21:22">
      <c r="U5529" s="73"/>
      <c r="V5529" s="58"/>
    </row>
    <row r="5530" spans="21:22">
      <c r="U5530" s="73"/>
      <c r="V5530" s="58"/>
    </row>
    <row r="5531" spans="21:22">
      <c r="U5531" s="73"/>
      <c r="V5531" s="58"/>
    </row>
    <row r="5532" spans="21:22">
      <c r="U5532" s="73"/>
      <c r="V5532" s="58"/>
    </row>
    <row r="5533" spans="21:22">
      <c r="U5533" s="73"/>
      <c r="V5533" s="58"/>
    </row>
    <row r="5534" spans="21:22">
      <c r="U5534" s="73"/>
      <c r="V5534" s="58"/>
    </row>
    <row r="5535" spans="21:22">
      <c r="U5535" s="73"/>
      <c r="V5535" s="58"/>
    </row>
    <row r="5536" spans="21:22">
      <c r="U5536" s="73"/>
      <c r="V5536" s="58"/>
    </row>
    <row r="5537" spans="21:22">
      <c r="U5537" s="73"/>
      <c r="V5537" s="58"/>
    </row>
    <row r="5538" spans="21:22">
      <c r="U5538" s="73"/>
      <c r="V5538" s="58"/>
    </row>
    <row r="5539" spans="21:22">
      <c r="U5539" s="73"/>
      <c r="V5539" s="58"/>
    </row>
    <row r="5540" spans="21:22">
      <c r="U5540" s="73"/>
      <c r="V5540" s="58"/>
    </row>
    <row r="5541" spans="21:22">
      <c r="U5541" s="73"/>
      <c r="V5541" s="58"/>
    </row>
    <row r="5542" spans="21:22">
      <c r="U5542" s="73"/>
      <c r="V5542" s="58"/>
    </row>
    <row r="5543" spans="21:22">
      <c r="U5543" s="73"/>
      <c r="V5543" s="58"/>
    </row>
    <row r="5544" spans="21:22">
      <c r="U5544" s="73"/>
      <c r="V5544" s="58"/>
    </row>
    <row r="5545" spans="21:22">
      <c r="U5545" s="73"/>
      <c r="V5545" s="58"/>
    </row>
    <row r="5546" spans="21:22">
      <c r="U5546" s="73"/>
      <c r="V5546" s="58"/>
    </row>
    <row r="5547" spans="21:22">
      <c r="U5547" s="73"/>
      <c r="V5547" s="58"/>
    </row>
    <row r="5548" spans="21:22">
      <c r="U5548" s="73"/>
      <c r="V5548" s="58"/>
    </row>
    <row r="5549" spans="21:22">
      <c r="U5549" s="73"/>
      <c r="V5549" s="58"/>
    </row>
    <row r="5550" spans="21:22">
      <c r="U5550" s="73"/>
      <c r="V5550" s="58"/>
    </row>
    <row r="5551" spans="21:22">
      <c r="U5551" s="73"/>
      <c r="V5551" s="58"/>
    </row>
    <row r="5552" spans="21:22">
      <c r="U5552" s="73"/>
      <c r="V5552" s="58"/>
    </row>
    <row r="5553" spans="21:22">
      <c r="U5553" s="73"/>
      <c r="V5553" s="58"/>
    </row>
    <row r="5554" spans="21:22">
      <c r="U5554" s="73"/>
      <c r="V5554" s="58"/>
    </row>
    <row r="5555" spans="21:22">
      <c r="U5555" s="73"/>
      <c r="V5555" s="58"/>
    </row>
    <row r="5556" spans="21:22">
      <c r="U5556" s="73"/>
      <c r="V5556" s="58"/>
    </row>
    <row r="5557" spans="21:22">
      <c r="U5557" s="73"/>
      <c r="V5557" s="58"/>
    </row>
    <row r="5558" spans="21:22">
      <c r="U5558" s="73"/>
      <c r="V5558" s="58"/>
    </row>
    <row r="5559" spans="21:22">
      <c r="U5559" s="73"/>
      <c r="V5559" s="58"/>
    </row>
    <row r="5560" spans="21:22">
      <c r="U5560" s="73"/>
      <c r="V5560" s="58"/>
    </row>
    <row r="5561" spans="21:22">
      <c r="U5561" s="73"/>
      <c r="V5561" s="58"/>
    </row>
    <row r="5562" spans="21:22">
      <c r="U5562" s="73"/>
      <c r="V5562" s="58"/>
    </row>
    <row r="5563" spans="21:22">
      <c r="U5563" s="73"/>
      <c r="V5563" s="58"/>
    </row>
    <row r="5564" spans="21:22">
      <c r="U5564" s="73"/>
      <c r="V5564" s="58"/>
    </row>
    <row r="5565" spans="21:22">
      <c r="U5565" s="73"/>
      <c r="V5565" s="58"/>
    </row>
    <row r="5566" spans="21:22">
      <c r="U5566" s="73"/>
      <c r="V5566" s="58"/>
    </row>
    <row r="5567" spans="21:22">
      <c r="U5567" s="73"/>
      <c r="V5567" s="58"/>
    </row>
    <row r="5568" spans="21:22">
      <c r="U5568" s="73"/>
      <c r="V5568" s="58"/>
    </row>
    <row r="5569" spans="21:22">
      <c r="U5569" s="73"/>
      <c r="V5569" s="58"/>
    </row>
    <row r="5570" spans="21:22">
      <c r="U5570" s="73"/>
      <c r="V5570" s="58"/>
    </row>
    <row r="5571" spans="21:22">
      <c r="U5571" s="73"/>
      <c r="V5571" s="58"/>
    </row>
    <row r="5572" spans="21:22">
      <c r="U5572" s="73"/>
      <c r="V5572" s="58"/>
    </row>
    <row r="5573" spans="21:22">
      <c r="U5573" s="73"/>
      <c r="V5573" s="58"/>
    </row>
    <row r="5574" spans="21:22">
      <c r="U5574" s="73"/>
      <c r="V5574" s="58"/>
    </row>
    <row r="5575" spans="21:22">
      <c r="U5575" s="73"/>
      <c r="V5575" s="58"/>
    </row>
    <row r="5576" spans="21:22">
      <c r="U5576" s="73"/>
      <c r="V5576" s="58"/>
    </row>
    <row r="5577" spans="21:22">
      <c r="U5577" s="73"/>
      <c r="V5577" s="58"/>
    </row>
    <row r="5578" spans="21:22">
      <c r="U5578" s="73"/>
      <c r="V5578" s="58"/>
    </row>
    <row r="5579" spans="21:22">
      <c r="U5579" s="73"/>
      <c r="V5579" s="58"/>
    </row>
    <row r="5580" spans="21:22">
      <c r="U5580" s="73"/>
      <c r="V5580" s="58"/>
    </row>
    <row r="5581" spans="21:22">
      <c r="U5581" s="73"/>
      <c r="V5581" s="58"/>
    </row>
    <row r="5582" spans="21:22">
      <c r="U5582" s="73"/>
      <c r="V5582" s="58"/>
    </row>
    <row r="5583" spans="21:22">
      <c r="U5583" s="73"/>
      <c r="V5583" s="58"/>
    </row>
    <row r="5584" spans="21:22">
      <c r="U5584" s="73"/>
      <c r="V5584" s="58"/>
    </row>
    <row r="5585" spans="21:22">
      <c r="U5585" s="73"/>
      <c r="V5585" s="58"/>
    </row>
    <row r="5586" spans="21:22">
      <c r="U5586" s="73"/>
      <c r="V5586" s="58"/>
    </row>
    <row r="5587" spans="21:22">
      <c r="U5587" s="73"/>
      <c r="V5587" s="58"/>
    </row>
    <row r="5588" spans="21:22">
      <c r="U5588" s="73"/>
      <c r="V5588" s="58"/>
    </row>
    <row r="5589" spans="21:22">
      <c r="U5589" s="73"/>
      <c r="V5589" s="58"/>
    </row>
    <row r="5590" spans="21:22">
      <c r="U5590" s="73"/>
      <c r="V5590" s="58"/>
    </row>
    <row r="5591" spans="21:22">
      <c r="U5591" s="73"/>
      <c r="V5591" s="58"/>
    </row>
    <row r="5592" spans="21:22">
      <c r="U5592" s="73"/>
      <c r="V5592" s="58"/>
    </row>
    <row r="5593" spans="21:22">
      <c r="U5593" s="73"/>
      <c r="V5593" s="58"/>
    </row>
    <row r="5594" spans="21:22">
      <c r="U5594" s="73"/>
      <c r="V5594" s="58"/>
    </row>
    <row r="5595" spans="21:22">
      <c r="U5595" s="73"/>
      <c r="V5595" s="58"/>
    </row>
    <row r="5596" spans="21:22">
      <c r="U5596" s="73"/>
      <c r="V5596" s="58"/>
    </row>
    <row r="5597" spans="21:22">
      <c r="U5597" s="73"/>
      <c r="V5597" s="58"/>
    </row>
    <row r="5598" spans="21:22">
      <c r="U5598" s="73"/>
      <c r="V5598" s="58"/>
    </row>
    <row r="5599" spans="21:22">
      <c r="U5599" s="73"/>
      <c r="V5599" s="58"/>
    </row>
    <row r="5600" spans="21:22">
      <c r="U5600" s="73"/>
      <c r="V5600" s="58"/>
    </row>
    <row r="5601" spans="21:22">
      <c r="U5601" s="73"/>
      <c r="V5601" s="58"/>
    </row>
    <row r="5602" spans="21:22">
      <c r="U5602" s="73"/>
      <c r="V5602" s="58"/>
    </row>
    <row r="5603" spans="21:22">
      <c r="U5603" s="73"/>
      <c r="V5603" s="58"/>
    </row>
    <row r="5604" spans="21:22">
      <c r="U5604" s="73"/>
      <c r="V5604" s="58"/>
    </row>
    <row r="5605" spans="21:22">
      <c r="U5605" s="73"/>
      <c r="V5605" s="58"/>
    </row>
    <row r="5606" spans="21:22">
      <c r="U5606" s="73"/>
      <c r="V5606" s="58"/>
    </row>
    <row r="5607" spans="21:22">
      <c r="U5607" s="73"/>
      <c r="V5607" s="58"/>
    </row>
    <row r="5608" spans="21:22">
      <c r="U5608" s="73"/>
      <c r="V5608" s="58"/>
    </row>
    <row r="5609" spans="21:22">
      <c r="U5609" s="73"/>
      <c r="V5609" s="58"/>
    </row>
    <row r="5610" spans="21:22">
      <c r="U5610" s="73"/>
      <c r="V5610" s="58"/>
    </row>
    <row r="5611" spans="21:22">
      <c r="U5611" s="73"/>
      <c r="V5611" s="58"/>
    </row>
    <row r="5612" spans="21:22">
      <c r="U5612" s="73"/>
      <c r="V5612" s="58"/>
    </row>
    <row r="5613" spans="21:22">
      <c r="U5613" s="73"/>
      <c r="V5613" s="58"/>
    </row>
    <row r="5614" spans="21:22">
      <c r="U5614" s="73"/>
      <c r="V5614" s="58"/>
    </row>
    <row r="5615" spans="21:22">
      <c r="U5615" s="73"/>
      <c r="V5615" s="58"/>
    </row>
    <row r="5616" spans="21:22">
      <c r="U5616" s="73"/>
      <c r="V5616" s="58"/>
    </row>
    <row r="5617" spans="21:22">
      <c r="U5617" s="73"/>
      <c r="V5617" s="58"/>
    </row>
    <row r="5618" spans="21:22">
      <c r="U5618" s="73"/>
      <c r="V5618" s="58"/>
    </row>
    <row r="5619" spans="21:22">
      <c r="U5619" s="73"/>
      <c r="V5619" s="58"/>
    </row>
    <row r="5620" spans="21:22">
      <c r="U5620" s="73"/>
      <c r="V5620" s="58"/>
    </row>
    <row r="5621" spans="21:22">
      <c r="U5621" s="73"/>
      <c r="V5621" s="58"/>
    </row>
    <row r="5622" spans="21:22">
      <c r="U5622" s="73"/>
      <c r="V5622" s="58"/>
    </row>
    <row r="5623" spans="21:22">
      <c r="U5623" s="73"/>
      <c r="V5623" s="58"/>
    </row>
    <row r="5624" spans="21:22">
      <c r="U5624" s="73"/>
      <c r="V5624" s="58"/>
    </row>
    <row r="5625" spans="21:22">
      <c r="U5625" s="73"/>
      <c r="V5625" s="58"/>
    </row>
    <row r="5626" spans="21:22">
      <c r="U5626" s="73"/>
      <c r="V5626" s="58"/>
    </row>
    <row r="5627" spans="21:22">
      <c r="U5627" s="73"/>
      <c r="V5627" s="58"/>
    </row>
    <row r="5628" spans="21:22">
      <c r="U5628" s="73"/>
      <c r="V5628" s="58"/>
    </row>
    <row r="5629" spans="21:22">
      <c r="U5629" s="73"/>
      <c r="V5629" s="58"/>
    </row>
    <row r="5630" spans="21:22">
      <c r="U5630" s="73"/>
      <c r="V5630" s="58"/>
    </row>
    <row r="5631" spans="21:22">
      <c r="U5631" s="73"/>
      <c r="V5631" s="58"/>
    </row>
    <row r="5632" spans="21:22">
      <c r="U5632" s="73"/>
      <c r="V5632" s="58"/>
    </row>
    <row r="5633" spans="21:22">
      <c r="U5633" s="73"/>
      <c r="V5633" s="58"/>
    </row>
    <row r="5634" spans="21:22">
      <c r="U5634" s="73"/>
      <c r="V5634" s="58"/>
    </row>
    <row r="5635" spans="21:22">
      <c r="U5635" s="73"/>
      <c r="V5635" s="58"/>
    </row>
    <row r="5636" spans="21:22">
      <c r="U5636" s="73"/>
      <c r="V5636" s="58"/>
    </row>
    <row r="5637" spans="21:22">
      <c r="U5637" s="73"/>
      <c r="V5637" s="58"/>
    </row>
    <row r="5638" spans="21:22">
      <c r="U5638" s="73"/>
      <c r="V5638" s="58"/>
    </row>
    <row r="5639" spans="21:22">
      <c r="U5639" s="73"/>
      <c r="V5639" s="58"/>
    </row>
    <row r="5640" spans="21:22">
      <c r="U5640" s="73"/>
      <c r="V5640" s="58"/>
    </row>
    <row r="5641" spans="21:22">
      <c r="U5641" s="73"/>
      <c r="V5641" s="58"/>
    </row>
    <row r="5642" spans="21:22">
      <c r="U5642" s="73"/>
      <c r="V5642" s="58"/>
    </row>
    <row r="5643" spans="21:22">
      <c r="U5643" s="73"/>
      <c r="V5643" s="58"/>
    </row>
    <row r="5644" spans="21:22">
      <c r="U5644" s="73"/>
      <c r="V5644" s="58"/>
    </row>
    <row r="5645" spans="21:22">
      <c r="U5645" s="73"/>
      <c r="V5645" s="58"/>
    </row>
    <row r="5646" spans="21:22">
      <c r="U5646" s="73"/>
      <c r="V5646" s="58"/>
    </row>
    <row r="5647" spans="21:22">
      <c r="U5647" s="73"/>
      <c r="V5647" s="58"/>
    </row>
    <row r="5648" spans="21:22">
      <c r="U5648" s="73"/>
      <c r="V5648" s="58"/>
    </row>
    <row r="5649" spans="21:22">
      <c r="U5649" s="73"/>
      <c r="V5649" s="58"/>
    </row>
    <row r="5650" spans="21:22">
      <c r="U5650" s="73"/>
      <c r="V5650" s="58"/>
    </row>
    <row r="5651" spans="21:22">
      <c r="U5651" s="73"/>
      <c r="V5651" s="58"/>
    </row>
    <row r="5652" spans="21:22">
      <c r="U5652" s="73"/>
      <c r="V5652" s="58"/>
    </row>
    <row r="5653" spans="21:22">
      <c r="U5653" s="73"/>
      <c r="V5653" s="58"/>
    </row>
    <row r="5654" spans="21:22">
      <c r="U5654" s="73"/>
      <c r="V5654" s="58"/>
    </row>
    <row r="5655" spans="21:22">
      <c r="U5655" s="73"/>
      <c r="V5655" s="58"/>
    </row>
    <row r="5656" spans="21:22">
      <c r="U5656" s="73"/>
      <c r="V5656" s="58"/>
    </row>
    <row r="5657" spans="21:22">
      <c r="U5657" s="73"/>
      <c r="V5657" s="58"/>
    </row>
    <row r="5658" spans="21:22">
      <c r="U5658" s="73"/>
      <c r="V5658" s="58"/>
    </row>
    <row r="5659" spans="21:22">
      <c r="U5659" s="73"/>
      <c r="V5659" s="58"/>
    </row>
    <row r="5660" spans="21:22">
      <c r="U5660" s="73"/>
      <c r="V5660" s="58"/>
    </row>
    <row r="5661" spans="21:22">
      <c r="U5661" s="73"/>
      <c r="V5661" s="58"/>
    </row>
    <row r="5662" spans="21:22">
      <c r="U5662" s="73"/>
      <c r="V5662" s="58"/>
    </row>
    <row r="5663" spans="21:22">
      <c r="U5663" s="73"/>
      <c r="V5663" s="58"/>
    </row>
    <row r="5664" spans="21:22">
      <c r="U5664" s="73"/>
      <c r="V5664" s="58"/>
    </row>
    <row r="5665" spans="21:22">
      <c r="U5665" s="73"/>
      <c r="V5665" s="58"/>
    </row>
    <row r="5666" spans="21:22">
      <c r="U5666" s="73"/>
      <c r="V5666" s="58"/>
    </row>
    <row r="5667" spans="21:22">
      <c r="U5667" s="73"/>
      <c r="V5667" s="58"/>
    </row>
    <row r="5668" spans="21:22">
      <c r="U5668" s="73"/>
      <c r="V5668" s="58"/>
    </row>
    <row r="5669" spans="21:22">
      <c r="U5669" s="73"/>
      <c r="V5669" s="58"/>
    </row>
    <row r="5670" spans="21:22">
      <c r="U5670" s="73"/>
      <c r="V5670" s="58"/>
    </row>
    <row r="5671" spans="21:22">
      <c r="U5671" s="73"/>
      <c r="V5671" s="58"/>
    </row>
    <row r="5672" spans="21:22">
      <c r="U5672" s="73"/>
      <c r="V5672" s="58"/>
    </row>
    <row r="5673" spans="21:22">
      <c r="U5673" s="73"/>
      <c r="V5673" s="58"/>
    </row>
    <row r="5674" spans="21:22">
      <c r="U5674" s="73"/>
      <c r="V5674" s="58"/>
    </row>
    <row r="5675" spans="21:22">
      <c r="U5675" s="73"/>
      <c r="V5675" s="58"/>
    </row>
    <row r="5676" spans="21:22">
      <c r="U5676" s="73"/>
      <c r="V5676" s="58"/>
    </row>
    <row r="5677" spans="21:22">
      <c r="U5677" s="73"/>
      <c r="V5677" s="58"/>
    </row>
    <row r="5678" spans="21:22">
      <c r="U5678" s="73"/>
      <c r="V5678" s="58"/>
    </row>
    <row r="5679" spans="21:22">
      <c r="U5679" s="73"/>
      <c r="V5679" s="58"/>
    </row>
    <row r="5680" spans="21:22">
      <c r="U5680" s="73"/>
      <c r="V5680" s="58"/>
    </row>
    <row r="5681" spans="21:22">
      <c r="U5681" s="73"/>
      <c r="V5681" s="58"/>
    </row>
    <row r="5682" spans="21:22">
      <c r="U5682" s="73"/>
      <c r="V5682" s="58"/>
    </row>
    <row r="5683" spans="21:22">
      <c r="U5683" s="73"/>
      <c r="V5683" s="58"/>
    </row>
    <row r="5684" spans="21:22">
      <c r="U5684" s="73"/>
      <c r="V5684" s="58"/>
    </row>
    <row r="5685" spans="21:22">
      <c r="U5685" s="73"/>
      <c r="V5685" s="58"/>
    </row>
    <row r="5686" spans="21:22">
      <c r="U5686" s="73"/>
      <c r="V5686" s="58"/>
    </row>
    <row r="5687" spans="21:22">
      <c r="U5687" s="73"/>
      <c r="V5687" s="58"/>
    </row>
    <row r="5688" spans="21:22">
      <c r="U5688" s="73"/>
      <c r="V5688" s="58"/>
    </row>
    <row r="5689" spans="21:22">
      <c r="U5689" s="73"/>
      <c r="V5689" s="58"/>
    </row>
    <row r="5690" spans="21:22">
      <c r="U5690" s="73"/>
      <c r="V5690" s="58"/>
    </row>
    <row r="5691" spans="21:22">
      <c r="U5691" s="73"/>
      <c r="V5691" s="58"/>
    </row>
    <row r="5692" spans="21:22">
      <c r="U5692" s="73"/>
      <c r="V5692" s="58"/>
    </row>
    <row r="5693" spans="21:22">
      <c r="U5693" s="73"/>
      <c r="V5693" s="58"/>
    </row>
    <row r="5694" spans="21:22">
      <c r="U5694" s="73"/>
      <c r="V5694" s="58"/>
    </row>
    <row r="5695" spans="21:22">
      <c r="U5695" s="73"/>
      <c r="V5695" s="58"/>
    </row>
    <row r="5696" spans="21:22">
      <c r="U5696" s="73"/>
      <c r="V5696" s="58"/>
    </row>
    <row r="5697" spans="21:22">
      <c r="U5697" s="73"/>
      <c r="V5697" s="58"/>
    </row>
    <row r="5698" spans="21:22">
      <c r="U5698" s="73"/>
      <c r="V5698" s="58"/>
    </row>
    <row r="5699" spans="21:22">
      <c r="U5699" s="73"/>
      <c r="V5699" s="58"/>
    </row>
    <row r="5700" spans="21:22">
      <c r="U5700" s="73"/>
      <c r="V5700" s="58"/>
    </row>
    <row r="5701" spans="21:22">
      <c r="U5701" s="73"/>
      <c r="V5701" s="58"/>
    </row>
    <row r="5702" spans="21:22">
      <c r="U5702" s="73"/>
      <c r="V5702" s="58"/>
    </row>
    <row r="5703" spans="21:22">
      <c r="U5703" s="73"/>
      <c r="V5703" s="58"/>
    </row>
    <row r="5704" spans="21:22">
      <c r="U5704" s="73"/>
      <c r="V5704" s="58"/>
    </row>
    <row r="5705" spans="21:22">
      <c r="U5705" s="73"/>
      <c r="V5705" s="58"/>
    </row>
    <row r="5706" spans="21:22">
      <c r="U5706" s="73"/>
      <c r="V5706" s="58"/>
    </row>
    <row r="5707" spans="21:22">
      <c r="U5707" s="73"/>
      <c r="V5707" s="58"/>
    </row>
    <row r="5708" spans="21:22">
      <c r="U5708" s="73"/>
      <c r="V5708" s="58"/>
    </row>
    <row r="5709" spans="21:22">
      <c r="U5709" s="73"/>
      <c r="V5709" s="58"/>
    </row>
    <row r="5710" spans="21:22">
      <c r="U5710" s="73"/>
      <c r="V5710" s="58"/>
    </row>
    <row r="5711" spans="21:22">
      <c r="U5711" s="73"/>
      <c r="V5711" s="58"/>
    </row>
    <row r="5712" spans="21:22">
      <c r="U5712" s="73"/>
      <c r="V5712" s="58"/>
    </row>
    <row r="5713" spans="21:22">
      <c r="U5713" s="73"/>
      <c r="V5713" s="58"/>
    </row>
    <row r="5714" spans="21:22">
      <c r="U5714" s="73"/>
      <c r="V5714" s="58"/>
    </row>
    <row r="5715" spans="21:22">
      <c r="U5715" s="73"/>
      <c r="V5715" s="58"/>
    </row>
    <row r="5716" spans="21:22">
      <c r="U5716" s="73"/>
      <c r="V5716" s="58"/>
    </row>
    <row r="5717" spans="21:22">
      <c r="U5717" s="73"/>
      <c r="V5717" s="58"/>
    </row>
    <row r="5718" spans="21:22">
      <c r="U5718" s="73"/>
      <c r="V5718" s="58"/>
    </row>
    <row r="5719" spans="21:22">
      <c r="U5719" s="73"/>
      <c r="V5719" s="58"/>
    </row>
    <row r="5720" spans="21:22">
      <c r="U5720" s="73"/>
      <c r="V5720" s="58"/>
    </row>
    <row r="5721" spans="21:22">
      <c r="U5721" s="73"/>
      <c r="V5721" s="58"/>
    </row>
    <row r="5722" spans="21:22">
      <c r="U5722" s="73"/>
      <c r="V5722" s="58"/>
    </row>
    <row r="5723" spans="21:22">
      <c r="U5723" s="73"/>
      <c r="V5723" s="58"/>
    </row>
    <row r="5724" spans="21:22">
      <c r="U5724" s="73"/>
      <c r="V5724" s="58"/>
    </row>
    <row r="5725" spans="21:22">
      <c r="U5725" s="73"/>
      <c r="V5725" s="58"/>
    </row>
    <row r="5726" spans="21:22">
      <c r="U5726" s="73"/>
      <c r="V5726" s="58"/>
    </row>
    <row r="5727" spans="21:22">
      <c r="U5727" s="73"/>
      <c r="V5727" s="58"/>
    </row>
    <row r="5728" spans="21:22">
      <c r="U5728" s="73"/>
      <c r="V5728" s="58"/>
    </row>
    <row r="5729" spans="21:22">
      <c r="U5729" s="73"/>
      <c r="V5729" s="58"/>
    </row>
    <row r="5730" spans="21:22">
      <c r="U5730" s="73"/>
      <c r="V5730" s="58"/>
    </row>
    <row r="5731" spans="21:22">
      <c r="U5731" s="73"/>
      <c r="V5731" s="58"/>
    </row>
    <row r="5732" spans="21:22">
      <c r="U5732" s="73"/>
      <c r="V5732" s="58"/>
    </row>
    <row r="5733" spans="21:22">
      <c r="U5733" s="73"/>
      <c r="V5733" s="58"/>
    </row>
    <row r="5734" spans="21:22">
      <c r="U5734" s="73"/>
      <c r="V5734" s="58"/>
    </row>
    <row r="5735" spans="21:22">
      <c r="U5735" s="73"/>
      <c r="V5735" s="58"/>
    </row>
    <row r="5736" spans="21:22">
      <c r="U5736" s="73"/>
      <c r="V5736" s="58"/>
    </row>
    <row r="5737" spans="21:22">
      <c r="U5737" s="73"/>
      <c r="V5737" s="58"/>
    </row>
    <row r="5738" spans="21:22">
      <c r="U5738" s="73"/>
      <c r="V5738" s="58"/>
    </row>
    <row r="5739" spans="21:22">
      <c r="U5739" s="73"/>
      <c r="V5739" s="58"/>
    </row>
    <row r="5740" spans="21:22">
      <c r="U5740" s="73"/>
      <c r="V5740" s="58"/>
    </row>
    <row r="5741" spans="21:22">
      <c r="U5741" s="73"/>
      <c r="V5741" s="58"/>
    </row>
    <row r="5742" spans="21:22">
      <c r="U5742" s="73"/>
      <c r="V5742" s="58"/>
    </row>
    <row r="5743" spans="21:22">
      <c r="U5743" s="73"/>
      <c r="V5743" s="58"/>
    </row>
    <row r="5744" spans="21:22">
      <c r="U5744" s="73"/>
      <c r="V5744" s="58"/>
    </row>
    <row r="5745" spans="21:22">
      <c r="U5745" s="73"/>
      <c r="V5745" s="58"/>
    </row>
    <row r="5746" spans="21:22">
      <c r="U5746" s="73"/>
      <c r="V5746" s="58"/>
    </row>
    <row r="5747" spans="21:22">
      <c r="U5747" s="73"/>
      <c r="V5747" s="58"/>
    </row>
    <row r="5748" spans="21:22">
      <c r="U5748" s="73"/>
      <c r="V5748" s="58"/>
    </row>
    <row r="5749" spans="21:22">
      <c r="U5749" s="73"/>
      <c r="V5749" s="58"/>
    </row>
    <row r="5750" spans="21:22">
      <c r="U5750" s="73"/>
      <c r="V5750" s="58"/>
    </row>
    <row r="5751" spans="21:22">
      <c r="U5751" s="73"/>
      <c r="V5751" s="58"/>
    </row>
    <row r="5752" spans="21:22">
      <c r="U5752" s="73"/>
      <c r="V5752" s="58"/>
    </row>
    <row r="5753" spans="21:22">
      <c r="U5753" s="73"/>
      <c r="V5753" s="58"/>
    </row>
    <row r="5754" spans="21:22">
      <c r="U5754" s="73"/>
      <c r="V5754" s="58"/>
    </row>
    <row r="5755" spans="21:22">
      <c r="U5755" s="73"/>
      <c r="V5755" s="58"/>
    </row>
    <row r="5756" spans="21:22">
      <c r="U5756" s="73"/>
      <c r="V5756" s="58"/>
    </row>
    <row r="5757" spans="21:22">
      <c r="U5757" s="73"/>
      <c r="V5757" s="58"/>
    </row>
    <row r="5758" spans="21:22">
      <c r="U5758" s="73"/>
      <c r="V5758" s="58"/>
    </row>
    <row r="5759" spans="21:22">
      <c r="U5759" s="73"/>
      <c r="V5759" s="58"/>
    </row>
    <row r="5760" spans="21:22">
      <c r="U5760" s="73"/>
      <c r="V5760" s="58"/>
    </row>
    <row r="5761" spans="21:22">
      <c r="U5761" s="73"/>
      <c r="V5761" s="58"/>
    </row>
    <row r="5762" spans="21:22">
      <c r="U5762" s="73"/>
      <c r="V5762" s="58"/>
    </row>
    <row r="5763" spans="21:22">
      <c r="U5763" s="73"/>
      <c r="V5763" s="58"/>
    </row>
    <row r="5764" spans="21:22">
      <c r="U5764" s="73"/>
      <c r="V5764" s="58"/>
    </row>
    <row r="5765" spans="21:22">
      <c r="U5765" s="73"/>
      <c r="V5765" s="58"/>
    </row>
    <row r="5766" spans="21:22">
      <c r="U5766" s="73"/>
      <c r="V5766" s="58"/>
    </row>
    <row r="5767" spans="21:22">
      <c r="U5767" s="73"/>
      <c r="V5767" s="58"/>
    </row>
    <row r="5768" spans="21:22">
      <c r="U5768" s="73"/>
      <c r="V5768" s="58"/>
    </row>
    <row r="5769" spans="21:22">
      <c r="U5769" s="73"/>
      <c r="V5769" s="58"/>
    </row>
    <row r="5770" spans="21:22">
      <c r="U5770" s="73"/>
      <c r="V5770" s="58"/>
    </row>
    <row r="5771" spans="21:22">
      <c r="U5771" s="73"/>
      <c r="V5771" s="58"/>
    </row>
    <row r="5772" spans="21:22">
      <c r="U5772" s="73"/>
      <c r="V5772" s="58"/>
    </row>
    <row r="5773" spans="21:22">
      <c r="U5773" s="73"/>
      <c r="V5773" s="58"/>
    </row>
    <row r="5774" spans="21:22">
      <c r="U5774" s="73"/>
      <c r="V5774" s="58"/>
    </row>
    <row r="5775" spans="21:22">
      <c r="U5775" s="73"/>
      <c r="V5775" s="58"/>
    </row>
    <row r="5776" spans="21:22">
      <c r="U5776" s="73"/>
      <c r="V5776" s="58"/>
    </row>
    <row r="5777" spans="21:22">
      <c r="U5777" s="73"/>
      <c r="V5777" s="58"/>
    </row>
    <row r="5778" spans="21:22">
      <c r="U5778" s="73"/>
      <c r="V5778" s="58"/>
    </row>
    <row r="5779" spans="21:22">
      <c r="U5779" s="73"/>
      <c r="V5779" s="58"/>
    </row>
    <row r="5780" spans="21:22">
      <c r="U5780" s="73"/>
      <c r="V5780" s="58"/>
    </row>
    <row r="5781" spans="21:22">
      <c r="U5781" s="73"/>
      <c r="V5781" s="58"/>
    </row>
    <row r="5782" spans="21:22">
      <c r="U5782" s="73"/>
      <c r="V5782" s="58"/>
    </row>
    <row r="5783" spans="21:22">
      <c r="U5783" s="73"/>
      <c r="V5783" s="58"/>
    </row>
    <row r="5784" spans="21:22">
      <c r="U5784" s="73"/>
      <c r="V5784" s="58"/>
    </row>
    <row r="5785" spans="21:22">
      <c r="U5785" s="73"/>
      <c r="V5785" s="58"/>
    </row>
    <row r="5786" spans="21:22">
      <c r="U5786" s="73"/>
      <c r="V5786" s="58"/>
    </row>
    <row r="5787" spans="21:22">
      <c r="U5787" s="73"/>
      <c r="V5787" s="58"/>
    </row>
    <row r="5788" spans="21:22">
      <c r="U5788" s="73"/>
      <c r="V5788" s="58"/>
    </row>
    <row r="5789" spans="21:22">
      <c r="U5789" s="73"/>
      <c r="V5789" s="58"/>
    </row>
    <row r="5790" spans="21:22">
      <c r="U5790" s="73"/>
      <c r="V5790" s="58"/>
    </row>
    <row r="5791" spans="21:22">
      <c r="U5791" s="73"/>
      <c r="V5791" s="58"/>
    </row>
    <row r="5792" spans="21:22">
      <c r="U5792" s="73"/>
      <c r="V5792" s="58"/>
    </row>
    <row r="5793" spans="21:22">
      <c r="U5793" s="73"/>
      <c r="V5793" s="58"/>
    </row>
    <row r="5794" spans="21:22">
      <c r="U5794" s="73"/>
      <c r="V5794" s="58"/>
    </row>
    <row r="5795" spans="21:22">
      <c r="U5795" s="73"/>
      <c r="V5795" s="58"/>
    </row>
    <row r="5796" spans="21:22">
      <c r="U5796" s="73"/>
      <c r="V5796" s="58"/>
    </row>
    <row r="5797" spans="21:22">
      <c r="U5797" s="73"/>
      <c r="V5797" s="58"/>
    </row>
    <row r="5798" spans="21:22">
      <c r="U5798" s="73"/>
      <c r="V5798" s="58"/>
    </row>
    <row r="5799" spans="21:22">
      <c r="U5799" s="73"/>
      <c r="V5799" s="58"/>
    </row>
    <row r="5800" spans="21:22">
      <c r="U5800" s="73"/>
      <c r="V5800" s="58"/>
    </row>
    <row r="5801" spans="21:22">
      <c r="U5801" s="73"/>
      <c r="V5801" s="58"/>
    </row>
    <row r="5802" spans="21:22">
      <c r="U5802" s="73"/>
      <c r="V5802" s="58"/>
    </row>
    <row r="5803" spans="21:22">
      <c r="U5803" s="73"/>
      <c r="V5803" s="58"/>
    </row>
    <row r="5804" spans="21:22">
      <c r="U5804" s="73"/>
      <c r="V5804" s="58"/>
    </row>
    <row r="5805" spans="21:22">
      <c r="U5805" s="73"/>
      <c r="V5805" s="58"/>
    </row>
    <row r="5806" spans="21:22">
      <c r="U5806" s="73"/>
      <c r="V5806" s="58"/>
    </row>
    <row r="5807" spans="21:22">
      <c r="U5807" s="73"/>
      <c r="V5807" s="58"/>
    </row>
    <row r="5808" spans="21:22">
      <c r="U5808" s="73"/>
      <c r="V5808" s="58"/>
    </row>
    <row r="5809" spans="21:22">
      <c r="U5809" s="73"/>
      <c r="V5809" s="58"/>
    </row>
    <row r="5810" spans="21:22">
      <c r="U5810" s="73"/>
      <c r="V5810" s="58"/>
    </row>
    <row r="5811" spans="21:22">
      <c r="U5811" s="73"/>
      <c r="V5811" s="58"/>
    </row>
    <row r="5812" spans="21:22">
      <c r="U5812" s="73"/>
      <c r="V5812" s="58"/>
    </row>
    <row r="5813" spans="21:22">
      <c r="U5813" s="73"/>
      <c r="V5813" s="58"/>
    </row>
    <row r="5814" spans="21:22">
      <c r="U5814" s="73"/>
      <c r="V5814" s="58"/>
    </row>
    <row r="5815" spans="21:22">
      <c r="U5815" s="73"/>
      <c r="V5815" s="58"/>
    </row>
    <row r="5816" spans="21:22">
      <c r="U5816" s="73"/>
      <c r="V5816" s="58"/>
    </row>
    <row r="5817" spans="21:22">
      <c r="U5817" s="73"/>
      <c r="V5817" s="58"/>
    </row>
    <row r="5818" spans="21:22">
      <c r="U5818" s="73"/>
      <c r="V5818" s="58"/>
    </row>
    <row r="5819" spans="21:22">
      <c r="U5819" s="73"/>
      <c r="V5819" s="58"/>
    </row>
    <row r="5820" spans="21:22">
      <c r="U5820" s="73"/>
      <c r="V5820" s="58"/>
    </row>
    <row r="5821" spans="21:22">
      <c r="U5821" s="73"/>
      <c r="V5821" s="58"/>
    </row>
    <row r="5822" spans="21:22">
      <c r="U5822" s="73"/>
      <c r="V5822" s="58"/>
    </row>
    <row r="5823" spans="21:22">
      <c r="U5823" s="73"/>
      <c r="V5823" s="58"/>
    </row>
    <row r="5824" spans="21:22">
      <c r="U5824" s="73"/>
      <c r="V5824" s="58"/>
    </row>
    <row r="5825" spans="21:22">
      <c r="U5825" s="73"/>
      <c r="V5825" s="58"/>
    </row>
    <row r="5826" spans="21:22">
      <c r="U5826" s="73"/>
      <c r="V5826" s="58"/>
    </row>
    <row r="5827" spans="21:22">
      <c r="U5827" s="73"/>
      <c r="V5827" s="58"/>
    </row>
    <row r="5828" spans="21:22">
      <c r="U5828" s="73"/>
      <c r="V5828" s="58"/>
    </row>
    <row r="5829" spans="21:22">
      <c r="U5829" s="73"/>
      <c r="V5829" s="58"/>
    </row>
    <row r="5830" spans="21:22">
      <c r="U5830" s="73"/>
      <c r="V5830" s="58"/>
    </row>
    <row r="5831" spans="21:22">
      <c r="U5831" s="73"/>
      <c r="V5831" s="58"/>
    </row>
    <row r="5832" spans="21:22">
      <c r="U5832" s="73"/>
      <c r="V5832" s="58"/>
    </row>
    <row r="5833" spans="21:22">
      <c r="U5833" s="73"/>
      <c r="V5833" s="58"/>
    </row>
    <row r="5834" spans="21:22">
      <c r="U5834" s="73"/>
      <c r="V5834" s="58"/>
    </row>
    <row r="5835" spans="21:22">
      <c r="U5835" s="73"/>
      <c r="V5835" s="58"/>
    </row>
    <row r="5836" spans="21:22">
      <c r="U5836" s="73"/>
      <c r="V5836" s="58"/>
    </row>
    <row r="5837" spans="21:22">
      <c r="U5837" s="73"/>
      <c r="V5837" s="58"/>
    </row>
    <row r="5838" spans="21:22">
      <c r="U5838" s="73"/>
      <c r="V5838" s="58"/>
    </row>
    <row r="5839" spans="21:22">
      <c r="U5839" s="73"/>
      <c r="V5839" s="58"/>
    </row>
    <row r="5840" spans="21:22">
      <c r="U5840" s="73"/>
      <c r="V5840" s="58"/>
    </row>
    <row r="5841" spans="21:22">
      <c r="U5841" s="73"/>
      <c r="V5841" s="58"/>
    </row>
    <row r="5842" spans="21:22">
      <c r="U5842" s="73"/>
      <c r="V5842" s="58"/>
    </row>
    <row r="5843" spans="21:22">
      <c r="U5843" s="73"/>
      <c r="V5843" s="58"/>
    </row>
    <row r="5844" spans="21:22">
      <c r="U5844" s="73"/>
      <c r="V5844" s="58"/>
    </row>
    <row r="5845" spans="21:22">
      <c r="U5845" s="73"/>
      <c r="V5845" s="58"/>
    </row>
    <row r="5846" spans="21:22">
      <c r="U5846" s="73"/>
      <c r="V5846" s="58"/>
    </row>
    <row r="5847" spans="21:22">
      <c r="U5847" s="73"/>
      <c r="V5847" s="58"/>
    </row>
    <row r="5848" spans="21:22">
      <c r="U5848" s="73"/>
      <c r="V5848" s="58"/>
    </row>
    <row r="5849" spans="21:22">
      <c r="U5849" s="73"/>
      <c r="V5849" s="58"/>
    </row>
    <row r="5850" spans="21:22">
      <c r="U5850" s="73"/>
      <c r="V5850" s="58"/>
    </row>
    <row r="5851" spans="21:22">
      <c r="U5851" s="73"/>
      <c r="V5851" s="58"/>
    </row>
    <row r="5852" spans="21:22">
      <c r="U5852" s="73"/>
      <c r="V5852" s="58"/>
    </row>
    <row r="5853" spans="21:22">
      <c r="U5853" s="73"/>
      <c r="V5853" s="58"/>
    </row>
    <row r="5854" spans="21:22">
      <c r="U5854" s="73"/>
      <c r="V5854" s="58"/>
    </row>
    <row r="5855" spans="21:22">
      <c r="U5855" s="73"/>
      <c r="V5855" s="58"/>
    </row>
    <row r="5856" spans="21:22">
      <c r="U5856" s="73"/>
      <c r="V5856" s="58"/>
    </row>
    <row r="5857" spans="21:22">
      <c r="U5857" s="73"/>
      <c r="V5857" s="58"/>
    </row>
    <row r="5858" spans="21:22">
      <c r="U5858" s="73"/>
      <c r="V5858" s="58"/>
    </row>
    <row r="5859" spans="21:22">
      <c r="U5859" s="73"/>
      <c r="V5859" s="58"/>
    </row>
    <row r="5860" spans="21:22">
      <c r="U5860" s="73"/>
      <c r="V5860" s="58"/>
    </row>
    <row r="5861" spans="21:22">
      <c r="U5861" s="73"/>
      <c r="V5861" s="58"/>
    </row>
    <row r="5862" spans="21:22">
      <c r="U5862" s="73"/>
      <c r="V5862" s="58"/>
    </row>
    <row r="5863" spans="21:22">
      <c r="U5863" s="73"/>
      <c r="V5863" s="58"/>
    </row>
    <row r="5864" spans="21:22">
      <c r="U5864" s="73"/>
      <c r="V5864" s="58"/>
    </row>
    <row r="5865" spans="21:22">
      <c r="U5865" s="73"/>
      <c r="V5865" s="58"/>
    </row>
    <row r="5866" spans="21:22">
      <c r="U5866" s="73"/>
      <c r="V5866" s="58"/>
    </row>
    <row r="5867" spans="21:22">
      <c r="U5867" s="73"/>
      <c r="V5867" s="58"/>
    </row>
    <row r="5868" spans="21:22">
      <c r="U5868" s="73"/>
      <c r="V5868" s="58"/>
    </row>
    <row r="5869" spans="21:22">
      <c r="U5869" s="73"/>
      <c r="V5869" s="58"/>
    </row>
    <row r="5870" spans="21:22">
      <c r="U5870" s="73"/>
      <c r="V5870" s="58"/>
    </row>
    <row r="5871" spans="21:22">
      <c r="U5871" s="73"/>
      <c r="V5871" s="58"/>
    </row>
    <row r="5872" spans="21:22">
      <c r="U5872" s="73"/>
      <c r="V5872" s="58"/>
    </row>
    <row r="5873" spans="21:22">
      <c r="U5873" s="73"/>
      <c r="V5873" s="58"/>
    </row>
    <row r="5874" spans="21:22">
      <c r="U5874" s="73"/>
      <c r="V5874" s="58"/>
    </row>
    <row r="5875" spans="21:22">
      <c r="U5875" s="73"/>
      <c r="V5875" s="58"/>
    </row>
    <row r="5876" spans="21:22">
      <c r="U5876" s="73"/>
      <c r="V5876" s="58"/>
    </row>
    <row r="5877" spans="21:22">
      <c r="U5877" s="73"/>
      <c r="V5877" s="58"/>
    </row>
    <row r="5878" spans="21:22">
      <c r="U5878" s="73"/>
      <c r="V5878" s="58"/>
    </row>
    <row r="5879" spans="21:22">
      <c r="U5879" s="73"/>
      <c r="V5879" s="58"/>
    </row>
    <row r="5880" spans="21:22">
      <c r="U5880" s="73"/>
      <c r="V5880" s="58"/>
    </row>
    <row r="5881" spans="21:22">
      <c r="U5881" s="73"/>
      <c r="V5881" s="58"/>
    </row>
    <row r="5882" spans="21:22">
      <c r="U5882" s="73"/>
      <c r="V5882" s="58"/>
    </row>
    <row r="5883" spans="21:22">
      <c r="U5883" s="73"/>
      <c r="V5883" s="58"/>
    </row>
    <row r="5884" spans="21:22">
      <c r="U5884" s="73"/>
      <c r="V5884" s="58"/>
    </row>
    <row r="5885" spans="21:22">
      <c r="U5885" s="73"/>
      <c r="V5885" s="58"/>
    </row>
    <row r="5886" spans="21:22">
      <c r="U5886" s="73"/>
      <c r="V5886" s="58"/>
    </row>
    <row r="5887" spans="21:22">
      <c r="U5887" s="73"/>
      <c r="V5887" s="58"/>
    </row>
    <row r="5888" spans="21:22">
      <c r="U5888" s="73"/>
      <c r="V5888" s="58"/>
    </row>
    <row r="5889" spans="21:22">
      <c r="U5889" s="73"/>
      <c r="V5889" s="58"/>
    </row>
    <row r="5890" spans="21:22">
      <c r="U5890" s="73"/>
      <c r="V5890" s="58"/>
    </row>
    <row r="5891" spans="21:22">
      <c r="U5891" s="73"/>
      <c r="V5891" s="58"/>
    </row>
    <row r="5892" spans="21:22">
      <c r="U5892" s="73"/>
      <c r="V5892" s="58"/>
    </row>
    <row r="5893" spans="21:22">
      <c r="U5893" s="73"/>
      <c r="V5893" s="58"/>
    </row>
    <row r="5894" spans="21:22">
      <c r="U5894" s="73"/>
      <c r="V5894" s="58"/>
    </row>
    <row r="5895" spans="21:22">
      <c r="U5895" s="73"/>
      <c r="V5895" s="58"/>
    </row>
    <row r="5896" spans="21:22">
      <c r="U5896" s="73"/>
      <c r="V5896" s="58"/>
    </row>
    <row r="5897" spans="21:22">
      <c r="U5897" s="73"/>
      <c r="V5897" s="58"/>
    </row>
    <row r="5898" spans="21:22">
      <c r="U5898" s="73"/>
      <c r="V5898" s="58"/>
    </row>
    <row r="5899" spans="21:22">
      <c r="U5899" s="73"/>
      <c r="V5899" s="58"/>
    </row>
    <row r="5900" spans="21:22">
      <c r="U5900" s="73"/>
      <c r="V5900" s="58"/>
    </row>
    <row r="5901" spans="21:22">
      <c r="U5901" s="73"/>
      <c r="V5901" s="58"/>
    </row>
    <row r="5902" spans="21:22">
      <c r="U5902" s="73"/>
      <c r="V5902" s="58"/>
    </row>
    <row r="5903" spans="21:22">
      <c r="U5903" s="73"/>
      <c r="V5903" s="58"/>
    </row>
    <row r="5904" spans="21:22">
      <c r="U5904" s="73"/>
      <c r="V5904" s="58"/>
    </row>
    <row r="5905" spans="21:22">
      <c r="U5905" s="73"/>
      <c r="V5905" s="58"/>
    </row>
    <row r="5906" spans="21:22">
      <c r="U5906" s="73"/>
      <c r="V5906" s="58"/>
    </row>
    <row r="5907" spans="21:22">
      <c r="U5907" s="73"/>
      <c r="V5907" s="58"/>
    </row>
    <row r="5908" spans="21:22">
      <c r="U5908" s="73"/>
      <c r="V5908" s="58"/>
    </row>
    <row r="5909" spans="21:22">
      <c r="U5909" s="73"/>
      <c r="V5909" s="58"/>
    </row>
    <row r="5910" spans="21:22">
      <c r="U5910" s="73"/>
      <c r="V5910" s="58"/>
    </row>
    <row r="5911" spans="21:22">
      <c r="U5911" s="73"/>
      <c r="V5911" s="58"/>
    </row>
    <row r="5912" spans="21:22">
      <c r="U5912" s="73"/>
      <c r="V5912" s="58"/>
    </row>
    <row r="5913" spans="21:22">
      <c r="U5913" s="73"/>
      <c r="V5913" s="58"/>
    </row>
    <row r="5914" spans="21:22">
      <c r="U5914" s="73"/>
      <c r="V5914" s="58"/>
    </row>
    <row r="5915" spans="21:22">
      <c r="U5915" s="73"/>
      <c r="V5915" s="58"/>
    </row>
    <row r="5916" spans="21:22">
      <c r="U5916" s="73"/>
      <c r="V5916" s="58"/>
    </row>
    <row r="5917" spans="21:22">
      <c r="U5917" s="73"/>
      <c r="V5917" s="58"/>
    </row>
    <row r="5918" spans="21:22">
      <c r="U5918" s="73"/>
      <c r="V5918" s="58"/>
    </row>
    <row r="5919" spans="21:22">
      <c r="U5919" s="73"/>
      <c r="V5919" s="58"/>
    </row>
    <row r="5920" spans="21:22">
      <c r="U5920" s="73"/>
      <c r="V5920" s="58"/>
    </row>
    <row r="5921" spans="21:22">
      <c r="U5921" s="73"/>
      <c r="V5921" s="58"/>
    </row>
    <row r="5922" spans="21:22">
      <c r="U5922" s="73"/>
      <c r="V5922" s="58"/>
    </row>
    <row r="5923" spans="21:22">
      <c r="U5923" s="73"/>
      <c r="V5923" s="58"/>
    </row>
    <row r="5924" spans="21:22">
      <c r="U5924" s="73"/>
      <c r="V5924" s="58"/>
    </row>
    <row r="5925" spans="21:22">
      <c r="U5925" s="73"/>
      <c r="V5925" s="58"/>
    </row>
    <row r="5926" spans="21:22">
      <c r="U5926" s="73"/>
      <c r="V5926" s="58"/>
    </row>
    <row r="5927" spans="21:22">
      <c r="U5927" s="73"/>
      <c r="V5927" s="58"/>
    </row>
    <row r="5928" spans="21:22">
      <c r="U5928" s="73"/>
      <c r="V5928" s="58"/>
    </row>
    <row r="5929" spans="21:22">
      <c r="U5929" s="73"/>
      <c r="V5929" s="58"/>
    </row>
    <row r="5930" spans="21:22">
      <c r="U5930" s="73"/>
      <c r="V5930" s="58"/>
    </row>
    <row r="5931" spans="21:22">
      <c r="U5931" s="73"/>
      <c r="V5931" s="58"/>
    </row>
    <row r="5932" spans="21:22">
      <c r="U5932" s="73"/>
      <c r="V5932" s="58"/>
    </row>
    <row r="5933" spans="21:22">
      <c r="U5933" s="73"/>
      <c r="V5933" s="58"/>
    </row>
    <row r="5934" spans="21:22">
      <c r="U5934" s="73"/>
      <c r="V5934" s="58"/>
    </row>
    <row r="5935" spans="21:22">
      <c r="U5935" s="73"/>
      <c r="V5935" s="58"/>
    </row>
    <row r="5936" spans="21:22">
      <c r="U5936" s="73"/>
      <c r="V5936" s="58"/>
    </row>
    <row r="5937" spans="21:22">
      <c r="U5937" s="73"/>
      <c r="V5937" s="58"/>
    </row>
    <row r="5938" spans="21:22">
      <c r="U5938" s="73"/>
      <c r="V5938" s="58"/>
    </row>
    <row r="5939" spans="21:22">
      <c r="U5939" s="73"/>
      <c r="V5939" s="58"/>
    </row>
    <row r="5940" spans="21:22">
      <c r="U5940" s="73"/>
      <c r="V5940" s="58"/>
    </row>
    <row r="5941" spans="21:22">
      <c r="U5941" s="73"/>
      <c r="V5941" s="58"/>
    </row>
    <row r="5942" spans="21:22">
      <c r="U5942" s="73"/>
      <c r="V5942" s="58"/>
    </row>
    <row r="5943" spans="21:22">
      <c r="U5943" s="73"/>
      <c r="V5943" s="58"/>
    </row>
    <row r="5944" spans="21:22">
      <c r="U5944" s="73"/>
      <c r="V5944" s="58"/>
    </row>
    <row r="5945" spans="21:22">
      <c r="U5945" s="73"/>
      <c r="V5945" s="58"/>
    </row>
    <row r="5946" spans="21:22">
      <c r="U5946" s="73"/>
      <c r="V5946" s="58"/>
    </row>
    <row r="5947" spans="21:22">
      <c r="U5947" s="73"/>
      <c r="V5947" s="58"/>
    </row>
    <row r="5948" spans="21:22">
      <c r="U5948" s="73"/>
      <c r="V5948" s="58"/>
    </row>
    <row r="5949" spans="21:22">
      <c r="U5949" s="73"/>
      <c r="V5949" s="58"/>
    </row>
    <row r="5950" spans="21:22">
      <c r="U5950" s="73"/>
      <c r="V5950" s="58"/>
    </row>
    <row r="5951" spans="21:22">
      <c r="U5951" s="73"/>
      <c r="V5951" s="58"/>
    </row>
    <row r="5952" spans="21:22">
      <c r="U5952" s="73"/>
      <c r="V5952" s="58"/>
    </row>
    <row r="5953" spans="21:22">
      <c r="U5953" s="73"/>
      <c r="V5953" s="58"/>
    </row>
    <row r="5954" spans="21:22">
      <c r="U5954" s="73"/>
      <c r="V5954" s="58"/>
    </row>
    <row r="5955" spans="21:22">
      <c r="U5955" s="73"/>
      <c r="V5955" s="58"/>
    </row>
    <row r="5956" spans="21:22">
      <c r="U5956" s="73"/>
      <c r="V5956" s="58"/>
    </row>
    <row r="5957" spans="21:22">
      <c r="U5957" s="73"/>
      <c r="V5957" s="58"/>
    </row>
    <row r="5958" spans="21:22">
      <c r="U5958" s="73"/>
      <c r="V5958" s="58"/>
    </row>
    <row r="5959" spans="21:22">
      <c r="U5959" s="73"/>
      <c r="V5959" s="58"/>
    </row>
    <row r="5960" spans="21:22">
      <c r="U5960" s="73"/>
      <c r="V5960" s="58"/>
    </row>
    <row r="5961" spans="21:22">
      <c r="U5961" s="73"/>
      <c r="V5961" s="58"/>
    </row>
    <row r="5962" spans="21:22">
      <c r="U5962" s="73"/>
      <c r="V5962" s="58"/>
    </row>
    <row r="5963" spans="21:22">
      <c r="U5963" s="73"/>
      <c r="V5963" s="58"/>
    </row>
    <row r="5964" spans="21:22">
      <c r="U5964" s="73"/>
      <c r="V5964" s="58"/>
    </row>
    <row r="5965" spans="21:22">
      <c r="U5965" s="73"/>
      <c r="V5965" s="58"/>
    </row>
    <row r="5966" spans="21:22">
      <c r="U5966" s="73"/>
      <c r="V5966" s="58"/>
    </row>
    <row r="5967" spans="21:22">
      <c r="U5967" s="73"/>
      <c r="V5967" s="58"/>
    </row>
    <row r="5968" spans="21:22">
      <c r="U5968" s="73"/>
      <c r="V5968" s="58"/>
    </row>
    <row r="5969" spans="21:22">
      <c r="U5969" s="73"/>
      <c r="V5969" s="58"/>
    </row>
    <row r="5970" spans="21:22">
      <c r="U5970" s="73"/>
      <c r="V5970" s="58"/>
    </row>
    <row r="5971" spans="21:22">
      <c r="U5971" s="73"/>
      <c r="V5971" s="58"/>
    </row>
    <row r="5972" spans="21:22">
      <c r="U5972" s="73"/>
      <c r="V5972" s="58"/>
    </row>
    <row r="5973" spans="21:22">
      <c r="U5973" s="73"/>
      <c r="V5973" s="58"/>
    </row>
    <row r="5974" spans="21:22">
      <c r="U5974" s="73"/>
      <c r="V5974" s="58"/>
    </row>
    <row r="5975" spans="21:22">
      <c r="U5975" s="73"/>
      <c r="V5975" s="58"/>
    </row>
    <row r="5976" spans="21:22">
      <c r="U5976" s="73"/>
      <c r="V5976" s="58"/>
    </row>
    <row r="5977" spans="21:22">
      <c r="U5977" s="73"/>
      <c r="V5977" s="58"/>
    </row>
    <row r="5978" spans="21:22">
      <c r="U5978" s="73"/>
      <c r="V5978" s="58"/>
    </row>
    <row r="5979" spans="21:22">
      <c r="U5979" s="73"/>
      <c r="V5979" s="58"/>
    </row>
    <row r="5980" spans="21:22">
      <c r="U5980" s="73"/>
      <c r="V5980" s="58"/>
    </row>
    <row r="5981" spans="21:22">
      <c r="U5981" s="73"/>
      <c r="V5981" s="58"/>
    </row>
    <row r="5982" spans="21:22">
      <c r="U5982" s="73"/>
      <c r="V5982" s="58"/>
    </row>
    <row r="5983" spans="21:22">
      <c r="U5983" s="73"/>
      <c r="V5983" s="58"/>
    </row>
    <row r="5984" spans="21:22">
      <c r="U5984" s="73"/>
      <c r="V5984" s="58"/>
    </row>
    <row r="5985" spans="21:22">
      <c r="U5985" s="73"/>
      <c r="V5985" s="58"/>
    </row>
    <row r="5986" spans="21:22">
      <c r="U5986" s="73"/>
      <c r="V5986" s="58"/>
    </row>
    <row r="5987" spans="21:22">
      <c r="U5987" s="73"/>
      <c r="V5987" s="58"/>
    </row>
    <row r="5988" spans="21:22">
      <c r="U5988" s="73"/>
      <c r="V5988" s="58"/>
    </row>
    <row r="5989" spans="21:22">
      <c r="U5989" s="73"/>
      <c r="V5989" s="58"/>
    </row>
    <row r="5990" spans="21:22">
      <c r="U5990" s="73"/>
      <c r="V5990" s="58"/>
    </row>
    <row r="5991" spans="21:22">
      <c r="U5991" s="73"/>
      <c r="V5991" s="58"/>
    </row>
    <row r="5992" spans="21:22">
      <c r="U5992" s="73"/>
      <c r="V5992" s="58"/>
    </row>
    <row r="5993" spans="21:22">
      <c r="U5993" s="73"/>
      <c r="V5993" s="58"/>
    </row>
    <row r="5994" spans="21:22">
      <c r="U5994" s="73"/>
      <c r="V5994" s="58"/>
    </row>
    <row r="5995" spans="21:22">
      <c r="U5995" s="73"/>
      <c r="V5995" s="58"/>
    </row>
    <row r="5996" spans="21:22">
      <c r="U5996" s="73"/>
      <c r="V5996" s="58"/>
    </row>
    <row r="5997" spans="21:22">
      <c r="U5997" s="73"/>
      <c r="V5997" s="58"/>
    </row>
    <row r="5998" spans="21:22">
      <c r="U5998" s="73"/>
      <c r="V5998" s="58"/>
    </row>
    <row r="5999" spans="21:22">
      <c r="U5999" s="73"/>
      <c r="V5999" s="58"/>
    </row>
    <row r="6000" spans="21:22">
      <c r="U6000" s="73"/>
      <c r="V6000" s="58"/>
    </row>
    <row r="6001" spans="21:22">
      <c r="U6001" s="73"/>
      <c r="V6001" s="58"/>
    </row>
    <row r="6002" spans="21:22">
      <c r="U6002" s="73"/>
      <c r="V6002" s="58"/>
    </row>
    <row r="6003" spans="21:22">
      <c r="U6003" s="73"/>
      <c r="V6003" s="58"/>
    </row>
    <row r="6004" spans="21:22">
      <c r="U6004" s="73"/>
      <c r="V6004" s="58"/>
    </row>
    <row r="6005" spans="21:22">
      <c r="U6005" s="73"/>
      <c r="V6005" s="58"/>
    </row>
    <row r="6006" spans="21:22">
      <c r="U6006" s="73"/>
      <c r="V6006" s="58"/>
    </row>
    <row r="6007" spans="21:22">
      <c r="U6007" s="73"/>
      <c r="V6007" s="58"/>
    </row>
    <row r="6008" spans="21:22">
      <c r="U6008" s="73"/>
      <c r="V6008" s="58"/>
    </row>
    <row r="6009" spans="21:22">
      <c r="U6009" s="73"/>
      <c r="V6009" s="58"/>
    </row>
    <row r="6010" spans="21:22">
      <c r="U6010" s="73"/>
      <c r="V6010" s="58"/>
    </row>
    <row r="6011" spans="21:22">
      <c r="U6011" s="73"/>
      <c r="V6011" s="58"/>
    </row>
    <row r="6012" spans="21:22">
      <c r="U6012" s="73"/>
      <c r="V6012" s="58"/>
    </row>
    <row r="6013" spans="21:22">
      <c r="U6013" s="73"/>
      <c r="V6013" s="58"/>
    </row>
    <row r="6014" spans="21:22">
      <c r="U6014" s="73"/>
      <c r="V6014" s="58"/>
    </row>
    <row r="6015" spans="21:22">
      <c r="U6015" s="73"/>
      <c r="V6015" s="58"/>
    </row>
    <row r="6016" spans="21:22">
      <c r="U6016" s="73"/>
      <c r="V6016" s="58"/>
    </row>
    <row r="6017" spans="21:22">
      <c r="U6017" s="73"/>
      <c r="V6017" s="58"/>
    </row>
    <row r="6018" spans="21:22">
      <c r="U6018" s="73"/>
      <c r="V6018" s="58"/>
    </row>
    <row r="6019" spans="21:22">
      <c r="U6019" s="73"/>
      <c r="V6019" s="58"/>
    </row>
    <row r="6020" spans="21:22">
      <c r="U6020" s="73"/>
      <c r="V6020" s="58"/>
    </row>
    <row r="6021" spans="21:22">
      <c r="U6021" s="73"/>
      <c r="V6021" s="58"/>
    </row>
    <row r="6022" spans="21:22">
      <c r="U6022" s="73"/>
      <c r="V6022" s="58"/>
    </row>
    <row r="6023" spans="21:22">
      <c r="U6023" s="73"/>
      <c r="V6023" s="58"/>
    </row>
    <row r="6024" spans="21:22">
      <c r="U6024" s="73"/>
      <c r="V6024" s="58"/>
    </row>
    <row r="6025" spans="21:22">
      <c r="U6025" s="73"/>
      <c r="V6025" s="58"/>
    </row>
    <row r="6026" spans="21:22">
      <c r="U6026" s="73"/>
      <c r="V6026" s="58"/>
    </row>
    <row r="6027" spans="21:22">
      <c r="U6027" s="73"/>
      <c r="V6027" s="58"/>
    </row>
    <row r="6028" spans="21:22">
      <c r="U6028" s="73"/>
      <c r="V6028" s="58"/>
    </row>
    <row r="6029" spans="21:22">
      <c r="U6029" s="73"/>
      <c r="V6029" s="58"/>
    </row>
    <row r="6030" spans="21:22">
      <c r="U6030" s="73"/>
      <c r="V6030" s="58"/>
    </row>
    <row r="6031" spans="21:22">
      <c r="U6031" s="73"/>
      <c r="V6031" s="58"/>
    </row>
    <row r="6032" spans="21:22">
      <c r="U6032" s="73"/>
      <c r="V6032" s="58"/>
    </row>
    <row r="6033" spans="21:22">
      <c r="U6033" s="73"/>
      <c r="V6033" s="58"/>
    </row>
    <row r="6034" spans="21:22">
      <c r="U6034" s="73"/>
      <c r="V6034" s="58"/>
    </row>
    <row r="6035" spans="21:22">
      <c r="U6035" s="73"/>
      <c r="V6035" s="58"/>
    </row>
    <row r="6036" spans="21:22">
      <c r="U6036" s="73"/>
      <c r="V6036" s="58"/>
    </row>
    <row r="6037" spans="21:22">
      <c r="U6037" s="73"/>
      <c r="V6037" s="58"/>
    </row>
    <row r="6038" spans="21:22">
      <c r="U6038" s="73"/>
      <c r="V6038" s="58"/>
    </row>
    <row r="6039" spans="21:22">
      <c r="U6039" s="73"/>
      <c r="V6039" s="58"/>
    </row>
    <row r="6040" spans="21:22">
      <c r="U6040" s="73"/>
      <c r="V6040" s="58"/>
    </row>
    <row r="6041" spans="21:22">
      <c r="U6041" s="73"/>
      <c r="V6041" s="58"/>
    </row>
    <row r="6042" spans="21:22">
      <c r="U6042" s="73"/>
      <c r="V6042" s="58"/>
    </row>
    <row r="6043" spans="21:22">
      <c r="U6043" s="73"/>
      <c r="V6043" s="58"/>
    </row>
    <row r="6044" spans="21:22">
      <c r="U6044" s="73"/>
      <c r="V6044" s="58"/>
    </row>
    <row r="6045" spans="21:22">
      <c r="U6045" s="73"/>
      <c r="V6045" s="58"/>
    </row>
    <row r="6046" spans="21:22">
      <c r="U6046" s="73"/>
      <c r="V6046" s="58"/>
    </row>
    <row r="6047" spans="21:22">
      <c r="U6047" s="73"/>
      <c r="V6047" s="58"/>
    </row>
    <row r="6048" spans="21:22">
      <c r="U6048" s="73"/>
      <c r="V6048" s="58"/>
    </row>
    <row r="6049" spans="21:22">
      <c r="U6049" s="73"/>
      <c r="V6049" s="58"/>
    </row>
    <row r="6050" spans="21:22">
      <c r="U6050" s="73"/>
      <c r="V6050" s="58"/>
    </row>
    <row r="6051" spans="21:22">
      <c r="U6051" s="73"/>
      <c r="V6051" s="58"/>
    </row>
    <row r="6052" spans="21:22">
      <c r="U6052" s="73"/>
      <c r="V6052" s="58"/>
    </row>
    <row r="6053" spans="21:22">
      <c r="U6053" s="73"/>
      <c r="V6053" s="58"/>
    </row>
    <row r="6054" spans="21:22">
      <c r="U6054" s="73"/>
      <c r="V6054" s="58"/>
    </row>
    <row r="6055" spans="21:22">
      <c r="U6055" s="73"/>
      <c r="V6055" s="58"/>
    </row>
    <row r="6056" spans="21:22">
      <c r="U6056" s="73"/>
      <c r="V6056" s="58"/>
    </row>
    <row r="6057" spans="21:22">
      <c r="U6057" s="73"/>
      <c r="V6057" s="58"/>
    </row>
    <row r="6058" spans="21:22">
      <c r="U6058" s="73"/>
      <c r="V6058" s="58"/>
    </row>
    <row r="6059" spans="21:22">
      <c r="U6059" s="73"/>
      <c r="V6059" s="58"/>
    </row>
    <row r="6060" spans="21:22">
      <c r="U6060" s="73"/>
      <c r="V6060" s="58"/>
    </row>
    <row r="6061" spans="21:22">
      <c r="U6061" s="73"/>
      <c r="V6061" s="58"/>
    </row>
    <row r="6062" spans="21:22">
      <c r="U6062" s="73"/>
      <c r="V6062" s="58"/>
    </row>
    <row r="6063" spans="21:22">
      <c r="U6063" s="73"/>
      <c r="V6063" s="58"/>
    </row>
    <row r="6064" spans="21:22">
      <c r="U6064" s="73"/>
      <c r="V6064" s="58"/>
    </row>
    <row r="6065" spans="21:22">
      <c r="U6065" s="73"/>
      <c r="V6065" s="58"/>
    </row>
    <row r="6066" spans="21:22">
      <c r="U6066" s="73"/>
      <c r="V6066" s="58"/>
    </row>
    <row r="6067" spans="21:22">
      <c r="U6067" s="73"/>
      <c r="V6067" s="58"/>
    </row>
    <row r="6068" spans="21:22">
      <c r="U6068" s="73"/>
      <c r="V6068" s="58"/>
    </row>
    <row r="6069" spans="21:22">
      <c r="U6069" s="73"/>
      <c r="V6069" s="58"/>
    </row>
    <row r="6070" spans="21:22">
      <c r="U6070" s="73"/>
      <c r="V6070" s="58"/>
    </row>
    <row r="6071" spans="21:22">
      <c r="U6071" s="73"/>
      <c r="V6071" s="58"/>
    </row>
    <row r="6072" spans="21:22">
      <c r="U6072" s="73"/>
      <c r="V6072" s="58"/>
    </row>
    <row r="6073" spans="21:22">
      <c r="U6073" s="73"/>
      <c r="V6073" s="58"/>
    </row>
    <row r="6074" spans="21:22">
      <c r="U6074" s="73"/>
      <c r="V6074" s="58"/>
    </row>
    <row r="6075" spans="21:22">
      <c r="U6075" s="73"/>
      <c r="V6075" s="58"/>
    </row>
    <row r="6076" spans="21:22">
      <c r="U6076" s="73"/>
      <c r="V6076" s="58"/>
    </row>
    <row r="6077" spans="21:22">
      <c r="U6077" s="73"/>
      <c r="V6077" s="58"/>
    </row>
    <row r="6078" spans="21:22">
      <c r="U6078" s="73"/>
      <c r="V6078" s="58"/>
    </row>
    <row r="6079" spans="21:22">
      <c r="U6079" s="73"/>
      <c r="V6079" s="58"/>
    </row>
    <row r="6080" spans="21:22">
      <c r="U6080" s="73"/>
      <c r="V6080" s="58"/>
    </row>
    <row r="6081" spans="21:22">
      <c r="U6081" s="73"/>
      <c r="V6081" s="58"/>
    </row>
    <row r="6082" spans="21:22">
      <c r="U6082" s="73"/>
      <c r="V6082" s="58"/>
    </row>
    <row r="6083" spans="21:22">
      <c r="U6083" s="73"/>
      <c r="V6083" s="58"/>
    </row>
    <row r="6084" spans="21:22">
      <c r="U6084" s="73"/>
      <c r="V6084" s="58"/>
    </row>
    <row r="6085" spans="21:22">
      <c r="U6085" s="73"/>
      <c r="V6085" s="58"/>
    </row>
    <row r="6086" spans="21:22">
      <c r="U6086" s="73"/>
      <c r="V6086" s="58"/>
    </row>
    <row r="6087" spans="21:22">
      <c r="U6087" s="73"/>
      <c r="V6087" s="58"/>
    </row>
    <row r="6088" spans="21:22">
      <c r="U6088" s="73"/>
      <c r="V6088" s="58"/>
    </row>
    <row r="6089" spans="21:22">
      <c r="U6089" s="73"/>
      <c r="V6089" s="58"/>
    </row>
    <row r="6090" spans="21:22">
      <c r="U6090" s="73"/>
      <c r="V6090" s="58"/>
    </row>
    <row r="6091" spans="21:22">
      <c r="U6091" s="73"/>
      <c r="V6091" s="58"/>
    </row>
    <row r="6092" spans="21:22">
      <c r="U6092" s="73"/>
      <c r="V6092" s="58"/>
    </row>
    <row r="6093" spans="21:22">
      <c r="U6093" s="73"/>
      <c r="V6093" s="58"/>
    </row>
    <row r="6094" spans="21:22">
      <c r="U6094" s="73"/>
      <c r="V6094" s="58"/>
    </row>
    <row r="6095" spans="21:22">
      <c r="U6095" s="73"/>
      <c r="V6095" s="58"/>
    </row>
    <row r="6096" spans="21:22">
      <c r="U6096" s="73"/>
      <c r="V6096" s="58"/>
    </row>
    <row r="6097" spans="21:22">
      <c r="U6097" s="73"/>
      <c r="V6097" s="58"/>
    </row>
    <row r="6098" spans="21:22">
      <c r="U6098" s="73"/>
      <c r="V6098" s="58"/>
    </row>
    <row r="6099" spans="21:22">
      <c r="U6099" s="73"/>
      <c r="V6099" s="58"/>
    </row>
    <row r="6100" spans="21:22">
      <c r="U6100" s="73"/>
      <c r="V6100" s="58"/>
    </row>
    <row r="6101" spans="21:22">
      <c r="U6101" s="73"/>
      <c r="V6101" s="58"/>
    </row>
    <row r="6102" spans="21:22">
      <c r="U6102" s="73"/>
      <c r="V6102" s="58"/>
    </row>
    <row r="6103" spans="21:22">
      <c r="U6103" s="73"/>
      <c r="V6103" s="58"/>
    </row>
    <row r="6104" spans="21:22">
      <c r="U6104" s="73"/>
      <c r="V6104" s="58"/>
    </row>
    <row r="6105" spans="21:22">
      <c r="U6105" s="73"/>
      <c r="V6105" s="58"/>
    </row>
    <row r="6106" spans="21:22">
      <c r="U6106" s="73"/>
      <c r="V6106" s="58"/>
    </row>
    <row r="6107" spans="21:22">
      <c r="U6107" s="73"/>
      <c r="V6107" s="58"/>
    </row>
    <row r="6108" spans="21:22">
      <c r="U6108" s="73"/>
      <c r="V6108" s="58"/>
    </row>
    <row r="6109" spans="21:22">
      <c r="U6109" s="73"/>
      <c r="V6109" s="58"/>
    </row>
    <row r="6110" spans="21:22">
      <c r="U6110" s="73"/>
      <c r="V6110" s="58"/>
    </row>
    <row r="6111" spans="21:22">
      <c r="U6111" s="73"/>
      <c r="V6111" s="58"/>
    </row>
    <row r="6112" spans="21:22">
      <c r="U6112" s="73"/>
      <c r="V6112" s="58"/>
    </row>
    <row r="6113" spans="21:22">
      <c r="U6113" s="73"/>
      <c r="V6113" s="58"/>
    </row>
    <row r="6114" spans="21:22">
      <c r="U6114" s="73"/>
      <c r="V6114" s="58"/>
    </row>
    <row r="6115" spans="21:22">
      <c r="U6115" s="73"/>
      <c r="V6115" s="58"/>
    </row>
    <row r="6116" spans="21:22">
      <c r="U6116" s="73"/>
      <c r="V6116" s="58"/>
    </row>
    <row r="6117" spans="21:22">
      <c r="U6117" s="73"/>
      <c r="V6117" s="58"/>
    </row>
    <row r="6118" spans="21:22">
      <c r="U6118" s="73"/>
      <c r="V6118" s="58"/>
    </row>
    <row r="6119" spans="21:22">
      <c r="U6119" s="73"/>
      <c r="V6119" s="58"/>
    </row>
    <row r="6120" spans="21:22">
      <c r="U6120" s="73"/>
      <c r="V6120" s="58"/>
    </row>
    <row r="6121" spans="21:22">
      <c r="U6121" s="73"/>
      <c r="V6121" s="58"/>
    </row>
    <row r="6122" spans="21:22">
      <c r="U6122" s="73"/>
      <c r="V6122" s="58"/>
    </row>
    <row r="6123" spans="21:22">
      <c r="U6123" s="73"/>
      <c r="V6123" s="58"/>
    </row>
    <row r="6124" spans="21:22">
      <c r="U6124" s="73"/>
      <c r="V6124" s="58"/>
    </row>
    <row r="6125" spans="21:22">
      <c r="U6125" s="73"/>
      <c r="V6125" s="58"/>
    </row>
    <row r="6126" spans="21:22">
      <c r="U6126" s="73"/>
      <c r="V6126" s="58"/>
    </row>
    <row r="6127" spans="21:22">
      <c r="U6127" s="73"/>
      <c r="V6127" s="58"/>
    </row>
    <row r="6128" spans="21:22">
      <c r="U6128" s="73"/>
      <c r="V6128" s="58"/>
    </row>
    <row r="6129" spans="21:22">
      <c r="U6129" s="73"/>
      <c r="V6129" s="58"/>
    </row>
    <row r="6130" spans="21:22">
      <c r="U6130" s="73"/>
      <c r="V6130" s="58"/>
    </row>
    <row r="6131" spans="21:22">
      <c r="U6131" s="73"/>
      <c r="V6131" s="58"/>
    </row>
    <row r="6132" spans="21:22">
      <c r="U6132" s="73"/>
      <c r="V6132" s="58"/>
    </row>
    <row r="6133" spans="21:22">
      <c r="U6133" s="73"/>
      <c r="V6133" s="58"/>
    </row>
    <row r="6134" spans="21:22">
      <c r="U6134" s="73"/>
      <c r="V6134" s="58"/>
    </row>
    <row r="6135" spans="21:22">
      <c r="U6135" s="73"/>
      <c r="V6135" s="58"/>
    </row>
    <row r="6136" spans="21:22">
      <c r="U6136" s="73"/>
      <c r="V6136" s="58"/>
    </row>
    <row r="6137" spans="21:22">
      <c r="U6137" s="73"/>
      <c r="V6137" s="58"/>
    </row>
    <row r="6138" spans="21:22">
      <c r="U6138" s="73"/>
      <c r="V6138" s="58"/>
    </row>
    <row r="6139" spans="21:22">
      <c r="U6139" s="73"/>
      <c r="V6139" s="58"/>
    </row>
    <row r="6140" spans="21:22">
      <c r="U6140" s="73"/>
      <c r="V6140" s="58"/>
    </row>
    <row r="6141" spans="21:22">
      <c r="U6141" s="73"/>
      <c r="V6141" s="58"/>
    </row>
    <row r="6142" spans="21:22">
      <c r="U6142" s="73"/>
      <c r="V6142" s="58"/>
    </row>
    <row r="6143" spans="21:22">
      <c r="U6143" s="73"/>
      <c r="V6143" s="58"/>
    </row>
    <row r="6144" spans="21:22">
      <c r="U6144" s="73"/>
      <c r="V6144" s="58"/>
    </row>
    <row r="6145" spans="21:22">
      <c r="U6145" s="73"/>
      <c r="V6145" s="58"/>
    </row>
    <row r="6146" spans="21:22">
      <c r="U6146" s="73"/>
      <c r="V6146" s="58"/>
    </row>
    <row r="6147" spans="21:22">
      <c r="U6147" s="73"/>
      <c r="V6147" s="58"/>
    </row>
    <row r="6148" spans="21:22">
      <c r="U6148" s="73"/>
      <c r="V6148" s="58"/>
    </row>
    <row r="6149" spans="21:22">
      <c r="U6149" s="73"/>
      <c r="V6149" s="58"/>
    </row>
    <row r="6150" spans="21:22">
      <c r="U6150" s="73"/>
      <c r="V6150" s="58"/>
    </row>
    <row r="6151" spans="21:22">
      <c r="U6151" s="73"/>
      <c r="V6151" s="58"/>
    </row>
    <row r="6152" spans="21:22">
      <c r="U6152" s="73"/>
      <c r="V6152" s="58"/>
    </row>
    <row r="6153" spans="21:22">
      <c r="U6153" s="73"/>
      <c r="V6153" s="58"/>
    </row>
    <row r="6154" spans="21:22">
      <c r="U6154" s="73"/>
      <c r="V6154" s="58"/>
    </row>
    <row r="6155" spans="21:22">
      <c r="U6155" s="73"/>
      <c r="V6155" s="58"/>
    </row>
    <row r="6156" spans="21:22">
      <c r="U6156" s="73"/>
      <c r="V6156" s="58"/>
    </row>
    <row r="6157" spans="21:22">
      <c r="U6157" s="73"/>
      <c r="V6157" s="58"/>
    </row>
    <row r="6158" spans="21:22">
      <c r="U6158" s="73"/>
      <c r="V6158" s="58"/>
    </row>
    <row r="6159" spans="21:22">
      <c r="U6159" s="73"/>
      <c r="V6159" s="58"/>
    </row>
    <row r="6160" spans="21:22">
      <c r="U6160" s="73"/>
      <c r="V6160" s="58"/>
    </row>
    <row r="6161" spans="21:22">
      <c r="U6161" s="73"/>
      <c r="V6161" s="58"/>
    </row>
    <row r="6162" spans="21:22">
      <c r="U6162" s="73"/>
      <c r="V6162" s="58"/>
    </row>
    <row r="6163" spans="21:22">
      <c r="U6163" s="73"/>
      <c r="V6163" s="58"/>
    </row>
    <row r="6164" spans="21:22">
      <c r="U6164" s="73"/>
      <c r="V6164" s="58"/>
    </row>
    <row r="6165" spans="21:22">
      <c r="U6165" s="73"/>
      <c r="V6165" s="58"/>
    </row>
    <row r="6166" spans="21:22">
      <c r="U6166" s="73"/>
      <c r="V6166" s="58"/>
    </row>
    <row r="6167" spans="21:22">
      <c r="U6167" s="73"/>
      <c r="V6167" s="58"/>
    </row>
    <row r="6168" spans="21:22">
      <c r="U6168" s="73"/>
      <c r="V6168" s="58"/>
    </row>
    <row r="6169" spans="21:22">
      <c r="U6169" s="73"/>
      <c r="V6169" s="58"/>
    </row>
    <row r="6170" spans="21:22">
      <c r="U6170" s="73"/>
      <c r="V6170" s="58"/>
    </row>
    <row r="6171" spans="21:22">
      <c r="U6171" s="73"/>
      <c r="V6171" s="58"/>
    </row>
    <row r="6172" spans="21:22">
      <c r="U6172" s="73"/>
      <c r="V6172" s="58"/>
    </row>
    <row r="6173" spans="21:22">
      <c r="U6173" s="73"/>
      <c r="V6173" s="58"/>
    </row>
    <row r="6174" spans="21:22">
      <c r="U6174" s="73"/>
      <c r="V6174" s="58"/>
    </row>
    <row r="6175" spans="21:22">
      <c r="U6175" s="73"/>
      <c r="V6175" s="58"/>
    </row>
    <row r="6176" spans="21:22">
      <c r="U6176" s="73"/>
      <c r="V6176" s="58"/>
    </row>
    <row r="6177" spans="21:22">
      <c r="U6177" s="73"/>
      <c r="V6177" s="58"/>
    </row>
    <row r="6178" spans="21:22">
      <c r="U6178" s="73"/>
      <c r="V6178" s="58"/>
    </row>
    <row r="6179" spans="21:22">
      <c r="U6179" s="73"/>
      <c r="V6179" s="58"/>
    </row>
    <row r="6180" spans="21:22">
      <c r="U6180" s="73"/>
      <c r="V6180" s="58"/>
    </row>
    <row r="6181" spans="21:22">
      <c r="U6181" s="73"/>
      <c r="V6181" s="58"/>
    </row>
    <row r="6182" spans="21:22">
      <c r="U6182" s="73"/>
      <c r="V6182" s="58"/>
    </row>
    <row r="6183" spans="21:22">
      <c r="U6183" s="73"/>
      <c r="V6183" s="58"/>
    </row>
    <row r="6184" spans="21:22">
      <c r="U6184" s="73"/>
      <c r="V6184" s="58"/>
    </row>
    <row r="6185" spans="21:22">
      <c r="U6185" s="73"/>
      <c r="V6185" s="58"/>
    </row>
    <row r="6186" spans="21:22">
      <c r="U6186" s="73"/>
      <c r="V6186" s="58"/>
    </row>
    <row r="6187" spans="21:22">
      <c r="U6187" s="73"/>
      <c r="V6187" s="58"/>
    </row>
    <row r="6188" spans="21:22">
      <c r="U6188" s="73"/>
      <c r="V6188" s="58"/>
    </row>
    <row r="6189" spans="21:22">
      <c r="U6189" s="73"/>
      <c r="V6189" s="58"/>
    </row>
    <row r="6190" spans="21:22">
      <c r="U6190" s="73"/>
      <c r="V6190" s="58"/>
    </row>
    <row r="6191" spans="21:22">
      <c r="U6191" s="73"/>
      <c r="V6191" s="58"/>
    </row>
    <row r="6192" spans="21:22">
      <c r="U6192" s="73"/>
      <c r="V6192" s="58"/>
    </row>
    <row r="6193" spans="21:22">
      <c r="U6193" s="73"/>
      <c r="V6193" s="58"/>
    </row>
    <row r="6194" spans="21:22">
      <c r="U6194" s="73"/>
      <c r="V6194" s="58"/>
    </row>
    <row r="6195" spans="21:22">
      <c r="U6195" s="73"/>
      <c r="V6195" s="58"/>
    </row>
    <row r="6196" spans="21:22">
      <c r="U6196" s="73"/>
      <c r="V6196" s="58"/>
    </row>
    <row r="6197" spans="21:22">
      <c r="U6197" s="73"/>
      <c r="V6197" s="58"/>
    </row>
    <row r="6198" spans="21:22">
      <c r="U6198" s="73"/>
      <c r="V6198" s="58"/>
    </row>
    <row r="6199" spans="21:22">
      <c r="U6199" s="73"/>
      <c r="V6199" s="58"/>
    </row>
    <row r="6200" spans="21:22">
      <c r="U6200" s="73"/>
      <c r="V6200" s="58"/>
    </row>
    <row r="6201" spans="21:22">
      <c r="U6201" s="73"/>
      <c r="V6201" s="58"/>
    </row>
    <row r="6202" spans="21:22">
      <c r="U6202" s="73"/>
      <c r="V6202" s="58"/>
    </row>
    <row r="6203" spans="21:22">
      <c r="U6203" s="73"/>
      <c r="V6203" s="58"/>
    </row>
    <row r="6204" spans="21:22">
      <c r="U6204" s="73"/>
      <c r="V6204" s="58"/>
    </row>
    <row r="6205" spans="21:22">
      <c r="U6205" s="73"/>
      <c r="V6205" s="58"/>
    </row>
    <row r="6206" spans="21:22">
      <c r="U6206" s="73"/>
      <c r="V6206" s="58"/>
    </row>
    <row r="6207" spans="21:22">
      <c r="U6207" s="73"/>
      <c r="V6207" s="58"/>
    </row>
    <row r="6208" spans="21:22">
      <c r="U6208" s="73"/>
      <c r="V6208" s="58"/>
    </row>
    <row r="6209" spans="21:22">
      <c r="U6209" s="73"/>
      <c r="V6209" s="58"/>
    </row>
    <row r="6210" spans="21:22">
      <c r="U6210" s="73"/>
      <c r="V6210" s="58"/>
    </row>
    <row r="6211" spans="21:22">
      <c r="U6211" s="73"/>
      <c r="V6211" s="58"/>
    </row>
    <row r="6212" spans="21:22">
      <c r="U6212" s="73"/>
      <c r="V6212" s="58"/>
    </row>
    <row r="6213" spans="21:22">
      <c r="U6213" s="73"/>
      <c r="V6213" s="58"/>
    </row>
    <row r="6214" spans="21:22">
      <c r="U6214" s="73"/>
      <c r="V6214" s="58"/>
    </row>
    <row r="6215" spans="21:22">
      <c r="U6215" s="73"/>
      <c r="V6215" s="58"/>
    </row>
    <row r="6216" spans="21:22">
      <c r="U6216" s="73"/>
      <c r="V6216" s="58"/>
    </row>
    <row r="6217" spans="21:22">
      <c r="U6217" s="73"/>
      <c r="V6217" s="58"/>
    </row>
    <row r="6218" spans="21:22">
      <c r="U6218" s="73"/>
      <c r="V6218" s="58"/>
    </row>
    <row r="6219" spans="21:22">
      <c r="U6219" s="73"/>
      <c r="V6219" s="58"/>
    </row>
    <row r="6220" spans="21:22">
      <c r="U6220" s="73"/>
      <c r="V6220" s="58"/>
    </row>
    <row r="6221" spans="21:22">
      <c r="U6221" s="73"/>
      <c r="V6221" s="58"/>
    </row>
    <row r="6222" spans="21:22">
      <c r="U6222" s="73"/>
      <c r="V6222" s="58"/>
    </row>
    <row r="6223" spans="21:22">
      <c r="U6223" s="73"/>
      <c r="V6223" s="58"/>
    </row>
    <row r="6224" spans="21:22">
      <c r="U6224" s="73"/>
      <c r="V6224" s="58"/>
    </row>
    <row r="6225" spans="21:22">
      <c r="U6225" s="73"/>
      <c r="V6225" s="58"/>
    </row>
    <row r="6226" spans="21:22">
      <c r="U6226" s="73"/>
      <c r="V6226" s="58"/>
    </row>
    <row r="6227" spans="21:22">
      <c r="U6227" s="73"/>
      <c r="V6227" s="58"/>
    </row>
    <row r="6228" spans="21:22">
      <c r="U6228" s="73"/>
      <c r="V6228" s="58"/>
    </row>
    <row r="6229" spans="21:22">
      <c r="U6229" s="73"/>
      <c r="V6229" s="58"/>
    </row>
    <row r="6230" spans="21:22">
      <c r="U6230" s="73"/>
      <c r="V6230" s="58"/>
    </row>
    <row r="6231" spans="21:22">
      <c r="U6231" s="73"/>
      <c r="V6231" s="58"/>
    </row>
    <row r="6232" spans="21:22">
      <c r="U6232" s="73"/>
      <c r="V6232" s="58"/>
    </row>
    <row r="6233" spans="21:22">
      <c r="U6233" s="73"/>
      <c r="V6233" s="58"/>
    </row>
    <row r="6234" spans="21:22">
      <c r="U6234" s="73"/>
      <c r="V6234" s="58"/>
    </row>
    <row r="6235" spans="21:22">
      <c r="U6235" s="73"/>
      <c r="V6235" s="58"/>
    </row>
    <row r="6236" spans="21:22">
      <c r="U6236" s="73"/>
      <c r="V6236" s="58"/>
    </row>
    <row r="6237" spans="21:22">
      <c r="U6237" s="73"/>
      <c r="V6237" s="58"/>
    </row>
    <row r="6238" spans="21:22">
      <c r="U6238" s="73"/>
      <c r="V6238" s="58"/>
    </row>
    <row r="6239" spans="21:22">
      <c r="U6239" s="73"/>
      <c r="V6239" s="58"/>
    </row>
    <row r="6240" spans="21:22">
      <c r="U6240" s="73"/>
      <c r="V6240" s="58"/>
    </row>
    <row r="6241" spans="21:22">
      <c r="U6241" s="73"/>
      <c r="V6241" s="58"/>
    </row>
    <row r="6242" spans="21:22">
      <c r="U6242" s="73"/>
      <c r="V6242" s="58"/>
    </row>
    <row r="6243" spans="21:22">
      <c r="U6243" s="73"/>
      <c r="V6243" s="58"/>
    </row>
    <row r="6244" spans="21:22">
      <c r="U6244" s="73"/>
      <c r="V6244" s="58"/>
    </row>
    <row r="6245" spans="21:22">
      <c r="U6245" s="73"/>
      <c r="V6245" s="58"/>
    </row>
    <row r="6246" spans="21:22">
      <c r="U6246" s="73"/>
      <c r="V6246" s="58"/>
    </row>
    <row r="6247" spans="21:22">
      <c r="U6247" s="73"/>
      <c r="V6247" s="58"/>
    </row>
    <row r="6248" spans="21:22">
      <c r="U6248" s="73"/>
      <c r="V6248" s="58"/>
    </row>
    <row r="6249" spans="21:22">
      <c r="U6249" s="73"/>
      <c r="V6249" s="58"/>
    </row>
    <row r="6250" spans="21:22">
      <c r="U6250" s="73"/>
      <c r="V6250" s="58"/>
    </row>
    <row r="6251" spans="21:22">
      <c r="U6251" s="73"/>
      <c r="V6251" s="58"/>
    </row>
    <row r="6252" spans="21:22">
      <c r="U6252" s="73"/>
      <c r="V6252" s="58"/>
    </row>
    <row r="6253" spans="21:22">
      <c r="U6253" s="73"/>
      <c r="V6253" s="58"/>
    </row>
    <row r="6254" spans="21:22">
      <c r="U6254" s="73"/>
      <c r="V6254" s="58"/>
    </row>
    <row r="6255" spans="21:22">
      <c r="U6255" s="73"/>
      <c r="V6255" s="58"/>
    </row>
    <row r="6256" spans="21:22">
      <c r="U6256" s="73"/>
      <c r="V6256" s="58"/>
    </row>
    <row r="6257" spans="21:22">
      <c r="U6257" s="73"/>
      <c r="V6257" s="58"/>
    </row>
    <row r="6258" spans="21:22">
      <c r="U6258" s="73"/>
      <c r="V6258" s="58"/>
    </row>
    <row r="6259" spans="21:22">
      <c r="U6259" s="73"/>
      <c r="V6259" s="58"/>
    </row>
    <row r="6260" spans="21:22">
      <c r="U6260" s="73"/>
      <c r="V6260" s="58"/>
    </row>
    <row r="6261" spans="21:22">
      <c r="U6261" s="73"/>
      <c r="V6261" s="58"/>
    </row>
    <row r="6262" spans="21:22">
      <c r="U6262" s="73"/>
      <c r="V6262" s="58"/>
    </row>
    <row r="6263" spans="21:22">
      <c r="U6263" s="73"/>
      <c r="V6263" s="58"/>
    </row>
    <row r="6264" spans="21:22">
      <c r="U6264" s="73"/>
      <c r="V6264" s="58"/>
    </row>
    <row r="6265" spans="21:22">
      <c r="U6265" s="73"/>
      <c r="V6265" s="58"/>
    </row>
    <row r="6266" spans="21:22">
      <c r="U6266" s="73"/>
      <c r="V6266" s="58"/>
    </row>
    <row r="6267" spans="21:22">
      <c r="U6267" s="73"/>
      <c r="V6267" s="58"/>
    </row>
    <row r="6268" spans="21:22">
      <c r="U6268" s="73"/>
      <c r="V6268" s="58"/>
    </row>
    <row r="6269" spans="21:22">
      <c r="U6269" s="73"/>
      <c r="V6269" s="58"/>
    </row>
    <row r="6270" spans="21:22">
      <c r="U6270" s="73"/>
      <c r="V6270" s="58"/>
    </row>
    <row r="6271" spans="21:22">
      <c r="U6271" s="73"/>
      <c r="V6271" s="58"/>
    </row>
    <row r="6272" spans="21:22">
      <c r="U6272" s="73"/>
      <c r="V6272" s="58"/>
    </row>
    <row r="6273" spans="21:22">
      <c r="U6273" s="73"/>
      <c r="V6273" s="58"/>
    </row>
    <row r="6274" spans="21:22">
      <c r="U6274" s="73"/>
      <c r="V6274" s="58"/>
    </row>
    <row r="6275" spans="21:22">
      <c r="U6275" s="73"/>
      <c r="V6275" s="58"/>
    </row>
    <row r="6276" spans="21:22">
      <c r="U6276" s="73"/>
      <c r="V6276" s="58"/>
    </row>
    <row r="6277" spans="21:22">
      <c r="U6277" s="73"/>
      <c r="V6277" s="58"/>
    </row>
    <row r="6278" spans="21:22">
      <c r="U6278" s="73"/>
      <c r="V6278" s="58"/>
    </row>
    <row r="6279" spans="21:22">
      <c r="U6279" s="73"/>
      <c r="V6279" s="58"/>
    </row>
    <row r="6280" spans="21:22">
      <c r="U6280" s="73"/>
      <c r="V6280" s="58"/>
    </row>
    <row r="6281" spans="21:22">
      <c r="U6281" s="73"/>
      <c r="V6281" s="58"/>
    </row>
    <row r="6282" spans="21:22">
      <c r="U6282" s="73"/>
      <c r="V6282" s="58"/>
    </row>
    <row r="6283" spans="21:22">
      <c r="U6283" s="73"/>
      <c r="V6283" s="58"/>
    </row>
    <row r="6284" spans="21:22">
      <c r="U6284" s="73"/>
      <c r="V6284" s="58"/>
    </row>
    <row r="6285" spans="21:22">
      <c r="U6285" s="73"/>
      <c r="V6285" s="58"/>
    </row>
    <row r="6286" spans="21:22">
      <c r="U6286" s="73"/>
      <c r="V6286" s="58"/>
    </row>
    <row r="6287" spans="21:22">
      <c r="U6287" s="73"/>
      <c r="V6287" s="58"/>
    </row>
    <row r="6288" spans="21:22">
      <c r="U6288" s="73"/>
      <c r="V6288" s="58"/>
    </row>
    <row r="6289" spans="21:22">
      <c r="U6289" s="73"/>
      <c r="V6289" s="58"/>
    </row>
    <row r="6290" spans="21:22">
      <c r="U6290" s="73"/>
      <c r="V6290" s="58"/>
    </row>
    <row r="6291" spans="21:22">
      <c r="U6291" s="73"/>
      <c r="V6291" s="58"/>
    </row>
    <row r="6292" spans="21:22">
      <c r="U6292" s="73"/>
      <c r="V6292" s="58"/>
    </row>
    <row r="6293" spans="21:22">
      <c r="U6293" s="73"/>
      <c r="V6293" s="58"/>
    </row>
    <row r="6294" spans="21:22">
      <c r="U6294" s="73"/>
      <c r="V6294" s="58"/>
    </row>
    <row r="6295" spans="21:22">
      <c r="U6295" s="73"/>
      <c r="V6295" s="58"/>
    </row>
    <row r="6296" spans="21:22">
      <c r="U6296" s="73"/>
      <c r="V6296" s="58"/>
    </row>
    <row r="6297" spans="21:22">
      <c r="U6297" s="73"/>
      <c r="V6297" s="58"/>
    </row>
    <row r="6298" spans="21:22">
      <c r="U6298" s="73"/>
      <c r="V6298" s="58"/>
    </row>
    <row r="6299" spans="21:22">
      <c r="U6299" s="73"/>
      <c r="V6299" s="58"/>
    </row>
    <row r="6300" spans="21:22">
      <c r="U6300" s="73"/>
      <c r="V6300" s="58"/>
    </row>
    <row r="6301" spans="21:22">
      <c r="U6301" s="73"/>
      <c r="V6301" s="58"/>
    </row>
    <row r="6302" spans="21:22">
      <c r="U6302" s="73"/>
      <c r="V6302" s="58"/>
    </row>
    <row r="6303" spans="21:22">
      <c r="U6303" s="73"/>
      <c r="V6303" s="58"/>
    </row>
    <row r="6304" spans="21:22">
      <c r="U6304" s="73"/>
      <c r="V6304" s="58"/>
    </row>
    <row r="6305" spans="21:22">
      <c r="U6305" s="73"/>
      <c r="V6305" s="58"/>
    </row>
    <row r="6306" spans="21:22">
      <c r="U6306" s="73"/>
      <c r="V6306" s="58"/>
    </row>
    <row r="6307" spans="21:22">
      <c r="U6307" s="73"/>
      <c r="V6307" s="58"/>
    </row>
    <row r="6308" spans="21:22">
      <c r="U6308" s="73"/>
      <c r="V6308" s="58"/>
    </row>
    <row r="6309" spans="21:22">
      <c r="U6309" s="73"/>
      <c r="V6309" s="58"/>
    </row>
    <row r="6310" spans="21:22">
      <c r="U6310" s="73"/>
      <c r="V6310" s="58"/>
    </row>
    <row r="6311" spans="21:22">
      <c r="U6311" s="73"/>
      <c r="V6311" s="58"/>
    </row>
    <row r="6312" spans="21:22">
      <c r="U6312" s="73"/>
      <c r="V6312" s="58"/>
    </row>
    <row r="6313" spans="21:22">
      <c r="U6313" s="73"/>
      <c r="V6313" s="58"/>
    </row>
    <row r="6314" spans="21:22">
      <c r="U6314" s="73"/>
      <c r="V6314" s="58"/>
    </row>
    <row r="6315" spans="21:22">
      <c r="U6315" s="73"/>
      <c r="V6315" s="58"/>
    </row>
    <row r="6316" spans="21:22">
      <c r="U6316" s="73"/>
      <c r="V6316" s="58"/>
    </row>
    <row r="6317" spans="21:22">
      <c r="U6317" s="73"/>
      <c r="V6317" s="58"/>
    </row>
    <row r="6318" spans="21:22">
      <c r="U6318" s="73"/>
      <c r="V6318" s="58"/>
    </row>
    <row r="6319" spans="21:22">
      <c r="U6319" s="73"/>
      <c r="V6319" s="58"/>
    </row>
    <row r="6320" spans="21:22">
      <c r="U6320" s="73"/>
      <c r="V6320" s="58"/>
    </row>
    <row r="6321" spans="21:22">
      <c r="U6321" s="73"/>
      <c r="V6321" s="58"/>
    </row>
    <row r="6322" spans="21:22">
      <c r="U6322" s="73"/>
      <c r="V6322" s="58"/>
    </row>
    <row r="6323" spans="21:22">
      <c r="U6323" s="73"/>
      <c r="V6323" s="58"/>
    </row>
    <row r="6324" spans="21:22">
      <c r="U6324" s="73"/>
      <c r="V6324" s="58"/>
    </row>
    <row r="6325" spans="21:22">
      <c r="U6325" s="73"/>
      <c r="V6325" s="58"/>
    </row>
    <row r="6326" spans="21:22">
      <c r="U6326" s="73"/>
      <c r="V6326" s="58"/>
    </row>
    <row r="6327" spans="21:22">
      <c r="U6327" s="73"/>
      <c r="V6327" s="58"/>
    </row>
    <row r="6328" spans="21:22">
      <c r="U6328" s="73"/>
      <c r="V6328" s="58"/>
    </row>
    <row r="6329" spans="21:22">
      <c r="U6329" s="73"/>
      <c r="V6329" s="58"/>
    </row>
    <row r="6330" spans="21:22">
      <c r="U6330" s="73"/>
      <c r="V6330" s="58"/>
    </row>
    <row r="6331" spans="21:22">
      <c r="U6331" s="73"/>
      <c r="V6331" s="58"/>
    </row>
    <row r="6332" spans="21:22">
      <c r="U6332" s="73"/>
      <c r="V6332" s="58"/>
    </row>
    <row r="6333" spans="21:22">
      <c r="U6333" s="73"/>
      <c r="V6333" s="58"/>
    </row>
    <row r="6334" spans="21:22">
      <c r="U6334" s="73"/>
      <c r="V6334" s="58"/>
    </row>
    <row r="6335" spans="21:22">
      <c r="U6335" s="73"/>
      <c r="V6335" s="58"/>
    </row>
    <row r="6336" spans="21:22">
      <c r="U6336" s="73"/>
      <c r="V6336" s="58"/>
    </row>
    <row r="6337" spans="21:22">
      <c r="U6337" s="73"/>
      <c r="V6337" s="58"/>
    </row>
    <row r="6338" spans="21:22">
      <c r="U6338" s="73"/>
      <c r="V6338" s="58"/>
    </row>
    <row r="6339" spans="21:22">
      <c r="U6339" s="73"/>
      <c r="V6339" s="58"/>
    </row>
    <row r="6340" spans="21:22">
      <c r="U6340" s="73"/>
      <c r="V6340" s="58"/>
    </row>
    <row r="6341" spans="21:22">
      <c r="U6341" s="73"/>
      <c r="V6341" s="58"/>
    </row>
    <row r="6342" spans="21:22">
      <c r="U6342" s="73"/>
      <c r="V6342" s="58"/>
    </row>
    <row r="6343" spans="21:22">
      <c r="U6343" s="73"/>
      <c r="V6343" s="58"/>
    </row>
    <row r="6344" spans="21:22">
      <c r="U6344" s="73"/>
      <c r="V6344" s="58"/>
    </row>
    <row r="6345" spans="21:22">
      <c r="U6345" s="73"/>
      <c r="V6345" s="58"/>
    </row>
    <row r="6346" spans="21:22">
      <c r="U6346" s="73"/>
      <c r="V6346" s="58"/>
    </row>
    <row r="6347" spans="21:22">
      <c r="U6347" s="73"/>
      <c r="V6347" s="58"/>
    </row>
    <row r="6348" spans="21:22">
      <c r="U6348" s="73"/>
      <c r="V6348" s="58"/>
    </row>
    <row r="6349" spans="21:22">
      <c r="U6349" s="73"/>
      <c r="V6349" s="58"/>
    </row>
    <row r="6350" spans="21:22">
      <c r="U6350" s="73"/>
      <c r="V6350" s="58"/>
    </row>
    <row r="6351" spans="21:22">
      <c r="U6351" s="73"/>
      <c r="V6351" s="58"/>
    </row>
    <row r="6352" spans="21:22">
      <c r="U6352" s="73"/>
      <c r="V6352" s="58"/>
    </row>
    <row r="6353" spans="21:22">
      <c r="U6353" s="73"/>
      <c r="V6353" s="58"/>
    </row>
    <row r="6354" spans="21:22">
      <c r="U6354" s="73"/>
      <c r="V6354" s="58"/>
    </row>
    <row r="6355" spans="21:22">
      <c r="U6355" s="73"/>
      <c r="V6355" s="58"/>
    </row>
    <row r="6356" spans="21:22">
      <c r="U6356" s="73"/>
      <c r="V6356" s="58"/>
    </row>
    <row r="6357" spans="21:22">
      <c r="U6357" s="73"/>
      <c r="V6357" s="58"/>
    </row>
    <row r="6358" spans="21:22">
      <c r="U6358" s="73"/>
      <c r="V6358" s="58"/>
    </row>
    <row r="6359" spans="21:22">
      <c r="U6359" s="73"/>
      <c r="V6359" s="58"/>
    </row>
    <row r="6360" spans="21:22">
      <c r="U6360" s="73"/>
      <c r="V6360" s="58"/>
    </row>
    <row r="6361" spans="21:22">
      <c r="U6361" s="73"/>
      <c r="V6361" s="58"/>
    </row>
    <row r="6362" spans="21:22">
      <c r="U6362" s="73"/>
      <c r="V6362" s="58"/>
    </row>
    <row r="6363" spans="21:22">
      <c r="U6363" s="73"/>
      <c r="V6363" s="58"/>
    </row>
    <row r="6364" spans="21:22">
      <c r="U6364" s="73"/>
      <c r="V6364" s="58"/>
    </row>
    <row r="6365" spans="21:22">
      <c r="U6365" s="73"/>
      <c r="V6365" s="58"/>
    </row>
    <row r="6366" spans="21:22">
      <c r="U6366" s="73"/>
      <c r="V6366" s="58"/>
    </row>
    <row r="6367" spans="21:22">
      <c r="U6367" s="73"/>
      <c r="V6367" s="58"/>
    </row>
    <row r="6368" spans="21:22">
      <c r="U6368" s="73"/>
      <c r="V6368" s="58"/>
    </row>
    <row r="6369" spans="21:22">
      <c r="U6369" s="73"/>
      <c r="V6369" s="58"/>
    </row>
    <row r="6370" spans="21:22">
      <c r="U6370" s="73"/>
      <c r="V6370" s="58"/>
    </row>
    <row r="6371" spans="21:22">
      <c r="U6371" s="73"/>
      <c r="V6371" s="58"/>
    </row>
    <row r="6372" spans="21:22">
      <c r="U6372" s="73"/>
      <c r="V6372" s="58"/>
    </row>
    <row r="6373" spans="21:22">
      <c r="U6373" s="73"/>
      <c r="V6373" s="58"/>
    </row>
    <row r="6374" spans="21:22">
      <c r="U6374" s="73"/>
      <c r="V6374" s="58"/>
    </row>
    <row r="6375" spans="21:22">
      <c r="U6375" s="73"/>
      <c r="V6375" s="58"/>
    </row>
    <row r="6376" spans="21:22">
      <c r="U6376" s="73"/>
      <c r="V6376" s="58"/>
    </row>
    <row r="6377" spans="21:22">
      <c r="U6377" s="73"/>
      <c r="V6377" s="58"/>
    </row>
    <row r="6378" spans="21:22">
      <c r="U6378" s="73"/>
      <c r="V6378" s="58"/>
    </row>
    <row r="6379" spans="21:22">
      <c r="U6379" s="73"/>
      <c r="V6379" s="58"/>
    </row>
    <row r="6380" spans="21:22">
      <c r="U6380" s="73"/>
      <c r="V6380" s="58"/>
    </row>
    <row r="6381" spans="21:22">
      <c r="U6381" s="73"/>
      <c r="V6381" s="58"/>
    </row>
    <row r="6382" spans="21:22">
      <c r="U6382" s="73"/>
      <c r="V6382" s="58"/>
    </row>
    <row r="6383" spans="21:22">
      <c r="U6383" s="73"/>
      <c r="V6383" s="58"/>
    </row>
    <row r="6384" spans="21:22">
      <c r="U6384" s="73"/>
      <c r="V6384" s="58"/>
    </row>
    <row r="6385" spans="21:22">
      <c r="U6385" s="73"/>
      <c r="V6385" s="58"/>
    </row>
    <row r="6386" spans="21:22">
      <c r="U6386" s="73"/>
      <c r="V6386" s="58"/>
    </row>
    <row r="6387" spans="21:22">
      <c r="U6387" s="73"/>
      <c r="V6387" s="58"/>
    </row>
    <row r="6388" spans="21:22">
      <c r="U6388" s="73"/>
      <c r="V6388" s="58"/>
    </row>
    <row r="6389" spans="21:22">
      <c r="U6389" s="73"/>
      <c r="V6389" s="58"/>
    </row>
    <row r="6390" spans="21:22">
      <c r="U6390" s="73"/>
      <c r="V6390" s="58"/>
    </row>
    <row r="6391" spans="21:22">
      <c r="U6391" s="73"/>
      <c r="V6391" s="58"/>
    </row>
    <row r="6392" spans="21:22">
      <c r="U6392" s="73"/>
      <c r="V6392" s="58"/>
    </row>
    <row r="6393" spans="21:22">
      <c r="U6393" s="73"/>
      <c r="V6393" s="58"/>
    </row>
    <row r="6394" spans="21:22">
      <c r="U6394" s="73"/>
      <c r="V6394" s="58"/>
    </row>
    <row r="6395" spans="21:22">
      <c r="U6395" s="73"/>
      <c r="V6395" s="58"/>
    </row>
    <row r="6396" spans="21:22">
      <c r="U6396" s="73"/>
      <c r="V6396" s="58"/>
    </row>
    <row r="6397" spans="21:22">
      <c r="U6397" s="73"/>
      <c r="V6397" s="58"/>
    </row>
    <row r="6398" spans="21:22">
      <c r="U6398" s="73"/>
      <c r="V6398" s="58"/>
    </row>
    <row r="6399" spans="21:22">
      <c r="U6399" s="73"/>
      <c r="V6399" s="58"/>
    </row>
    <row r="6400" spans="21:22">
      <c r="U6400" s="73"/>
      <c r="V6400" s="58"/>
    </row>
    <row r="6401" spans="21:22">
      <c r="U6401" s="73"/>
      <c r="V6401" s="58"/>
    </row>
    <row r="6402" spans="21:22">
      <c r="U6402" s="73"/>
      <c r="V6402" s="58"/>
    </row>
    <row r="6403" spans="21:22">
      <c r="U6403" s="73"/>
      <c r="V6403" s="58"/>
    </row>
    <row r="6404" spans="21:22">
      <c r="U6404" s="73"/>
      <c r="V6404" s="58"/>
    </row>
    <row r="6405" spans="21:22">
      <c r="U6405" s="73"/>
      <c r="V6405" s="58"/>
    </row>
    <row r="6406" spans="21:22">
      <c r="U6406" s="73"/>
      <c r="V6406" s="58"/>
    </row>
    <row r="6407" spans="21:22">
      <c r="U6407" s="73"/>
      <c r="V6407" s="58"/>
    </row>
    <row r="6408" spans="21:22">
      <c r="U6408" s="73"/>
      <c r="V6408" s="58"/>
    </row>
    <row r="6409" spans="21:22">
      <c r="U6409" s="73"/>
      <c r="V6409" s="58"/>
    </row>
    <row r="6410" spans="21:22">
      <c r="U6410" s="73"/>
      <c r="V6410" s="58"/>
    </row>
    <row r="6411" spans="21:22">
      <c r="U6411" s="73"/>
      <c r="V6411" s="58"/>
    </row>
    <row r="6412" spans="21:22">
      <c r="U6412" s="73"/>
      <c r="V6412" s="58"/>
    </row>
    <row r="6413" spans="21:22">
      <c r="U6413" s="73"/>
      <c r="V6413" s="58"/>
    </row>
    <row r="6414" spans="21:22">
      <c r="U6414" s="73"/>
      <c r="V6414" s="58"/>
    </row>
    <row r="6415" spans="21:22">
      <c r="U6415" s="73"/>
      <c r="V6415" s="58"/>
    </row>
    <row r="6416" spans="21:22">
      <c r="U6416" s="73"/>
      <c r="V6416" s="58"/>
    </row>
    <row r="6417" spans="21:22">
      <c r="U6417" s="73"/>
      <c r="V6417" s="58"/>
    </row>
    <row r="6418" spans="21:22">
      <c r="U6418" s="73"/>
      <c r="V6418" s="58"/>
    </row>
    <row r="6419" spans="21:22">
      <c r="U6419" s="73"/>
      <c r="V6419" s="58"/>
    </row>
    <row r="6420" spans="21:22">
      <c r="U6420" s="73"/>
      <c r="V6420" s="58"/>
    </row>
    <row r="6421" spans="21:22">
      <c r="U6421" s="73"/>
      <c r="V6421" s="58"/>
    </row>
    <row r="6422" spans="21:22">
      <c r="U6422" s="73"/>
      <c r="V6422" s="58"/>
    </row>
    <row r="6423" spans="21:22">
      <c r="U6423" s="73"/>
      <c r="V6423" s="58"/>
    </row>
    <row r="6424" spans="21:22">
      <c r="U6424" s="73"/>
      <c r="V6424" s="58"/>
    </row>
    <row r="6425" spans="21:22">
      <c r="U6425" s="73"/>
      <c r="V6425" s="58"/>
    </row>
    <row r="6426" spans="21:22">
      <c r="U6426" s="73"/>
      <c r="V6426" s="58"/>
    </row>
    <row r="6427" spans="21:22">
      <c r="U6427" s="73"/>
      <c r="V6427" s="58"/>
    </row>
    <row r="6428" spans="21:22">
      <c r="U6428" s="73"/>
      <c r="V6428" s="58"/>
    </row>
    <row r="6429" spans="21:22">
      <c r="U6429" s="73"/>
      <c r="V6429" s="58"/>
    </row>
    <row r="6430" spans="21:22">
      <c r="U6430" s="73"/>
      <c r="V6430" s="58"/>
    </row>
    <row r="6431" spans="21:22">
      <c r="U6431" s="73"/>
      <c r="V6431" s="58"/>
    </row>
    <row r="6432" spans="21:22">
      <c r="U6432" s="73"/>
      <c r="V6432" s="58"/>
    </row>
    <row r="6433" spans="21:22">
      <c r="U6433" s="73"/>
      <c r="V6433" s="58"/>
    </row>
    <row r="6434" spans="21:22">
      <c r="U6434" s="73"/>
      <c r="V6434" s="58"/>
    </row>
    <row r="6435" spans="21:22">
      <c r="U6435" s="73"/>
      <c r="V6435" s="58"/>
    </row>
    <row r="6436" spans="21:22">
      <c r="U6436" s="73"/>
      <c r="V6436" s="58"/>
    </row>
    <row r="6437" spans="21:22">
      <c r="U6437" s="73"/>
      <c r="V6437" s="58"/>
    </row>
    <row r="6438" spans="21:22">
      <c r="U6438" s="73"/>
      <c r="V6438" s="58"/>
    </row>
    <row r="6439" spans="21:22">
      <c r="U6439" s="73"/>
      <c r="V6439" s="58"/>
    </row>
    <row r="6440" spans="21:22">
      <c r="U6440" s="73"/>
      <c r="V6440" s="58"/>
    </row>
    <row r="6441" spans="21:22">
      <c r="U6441" s="73"/>
      <c r="V6441" s="58"/>
    </row>
    <row r="6442" spans="21:22">
      <c r="U6442" s="73"/>
      <c r="V6442" s="58"/>
    </row>
    <row r="6443" spans="21:22">
      <c r="U6443" s="73"/>
      <c r="V6443" s="58"/>
    </row>
    <row r="6444" spans="21:22">
      <c r="U6444" s="73"/>
      <c r="V6444" s="58"/>
    </row>
    <row r="6445" spans="21:22">
      <c r="U6445" s="73"/>
      <c r="V6445" s="58"/>
    </row>
    <row r="6446" spans="21:22">
      <c r="U6446" s="73"/>
      <c r="V6446" s="58"/>
    </row>
    <row r="6447" spans="21:22">
      <c r="U6447" s="73"/>
      <c r="V6447" s="58"/>
    </row>
    <row r="6448" spans="21:22">
      <c r="U6448" s="73"/>
      <c r="V6448" s="58"/>
    </row>
    <row r="6449" spans="21:22">
      <c r="U6449" s="73"/>
      <c r="V6449" s="58"/>
    </row>
    <row r="6450" spans="21:22">
      <c r="U6450" s="73"/>
      <c r="V6450" s="58"/>
    </row>
    <row r="6451" spans="21:22">
      <c r="U6451" s="73"/>
      <c r="V6451" s="58"/>
    </row>
    <row r="6452" spans="21:22">
      <c r="U6452" s="73"/>
      <c r="V6452" s="58"/>
    </row>
    <row r="6453" spans="21:22">
      <c r="U6453" s="73"/>
      <c r="V6453" s="58"/>
    </row>
    <row r="6454" spans="21:22">
      <c r="U6454" s="73"/>
      <c r="V6454" s="58"/>
    </row>
    <row r="6455" spans="21:22">
      <c r="U6455" s="73"/>
      <c r="V6455" s="58"/>
    </row>
    <row r="6456" spans="21:22">
      <c r="U6456" s="73"/>
      <c r="V6456" s="58"/>
    </row>
    <row r="6457" spans="21:22">
      <c r="U6457" s="73"/>
      <c r="V6457" s="58"/>
    </row>
    <row r="6458" spans="21:22">
      <c r="U6458" s="73"/>
      <c r="V6458" s="58"/>
    </row>
    <row r="6459" spans="21:22">
      <c r="U6459" s="73"/>
      <c r="V6459" s="58"/>
    </row>
    <row r="6460" spans="21:22">
      <c r="U6460" s="73"/>
      <c r="V6460" s="58"/>
    </row>
    <row r="6461" spans="21:22">
      <c r="U6461" s="73"/>
      <c r="V6461" s="58"/>
    </row>
    <row r="6462" spans="21:22">
      <c r="U6462" s="73"/>
      <c r="V6462" s="58"/>
    </row>
    <row r="6463" spans="21:22">
      <c r="U6463" s="73"/>
      <c r="V6463" s="58"/>
    </row>
    <row r="6464" spans="21:22">
      <c r="U6464" s="73"/>
      <c r="V6464" s="58"/>
    </row>
    <row r="6465" spans="21:22">
      <c r="U6465" s="73"/>
      <c r="V6465" s="58"/>
    </row>
    <row r="6466" spans="21:22">
      <c r="U6466" s="73"/>
      <c r="V6466" s="58"/>
    </row>
    <row r="6467" spans="21:22">
      <c r="U6467" s="73"/>
      <c r="V6467" s="58"/>
    </row>
    <row r="6468" spans="21:22">
      <c r="U6468" s="73"/>
      <c r="V6468" s="58"/>
    </row>
    <row r="6469" spans="21:22">
      <c r="U6469" s="73"/>
      <c r="V6469" s="58"/>
    </row>
    <row r="6470" spans="21:22">
      <c r="U6470" s="73"/>
      <c r="V6470" s="58"/>
    </row>
    <row r="6471" spans="21:22">
      <c r="U6471" s="73"/>
      <c r="V6471" s="58"/>
    </row>
    <row r="6472" spans="21:22">
      <c r="U6472" s="73"/>
      <c r="V6472" s="58"/>
    </row>
    <row r="6473" spans="21:22">
      <c r="U6473" s="73"/>
      <c r="V6473" s="58"/>
    </row>
    <row r="6474" spans="21:22">
      <c r="U6474" s="73"/>
      <c r="V6474" s="58"/>
    </row>
    <row r="6475" spans="21:22">
      <c r="U6475" s="73"/>
      <c r="V6475" s="58"/>
    </row>
    <row r="6476" spans="21:22">
      <c r="U6476" s="73"/>
      <c r="V6476" s="58"/>
    </row>
    <row r="6477" spans="21:22">
      <c r="U6477" s="73"/>
      <c r="V6477" s="58"/>
    </row>
    <row r="6478" spans="21:22">
      <c r="U6478" s="73"/>
      <c r="V6478" s="58"/>
    </row>
    <row r="6479" spans="21:22">
      <c r="U6479" s="73"/>
      <c r="V6479" s="58"/>
    </row>
    <row r="6480" spans="21:22">
      <c r="U6480" s="73"/>
      <c r="V6480" s="58"/>
    </row>
    <row r="6481" spans="21:22">
      <c r="U6481" s="73"/>
      <c r="V6481" s="58"/>
    </row>
    <row r="6482" spans="21:22">
      <c r="U6482" s="73"/>
      <c r="V6482" s="58"/>
    </row>
    <row r="6483" spans="21:22">
      <c r="U6483" s="73"/>
      <c r="V6483" s="58"/>
    </row>
    <row r="6484" spans="21:22">
      <c r="U6484" s="73"/>
      <c r="V6484" s="58"/>
    </row>
    <row r="6485" spans="21:22">
      <c r="U6485" s="73"/>
      <c r="V6485" s="58"/>
    </row>
    <row r="6486" spans="21:22">
      <c r="U6486" s="73"/>
      <c r="V6486" s="58"/>
    </row>
    <row r="6487" spans="21:22">
      <c r="U6487" s="73"/>
      <c r="V6487" s="58"/>
    </row>
    <row r="6488" spans="21:22">
      <c r="U6488" s="73"/>
      <c r="V6488" s="58"/>
    </row>
    <row r="6489" spans="21:22">
      <c r="U6489" s="73"/>
      <c r="V6489" s="58"/>
    </row>
    <row r="6490" spans="21:22">
      <c r="U6490" s="73"/>
      <c r="V6490" s="58"/>
    </row>
    <row r="6491" spans="21:22">
      <c r="U6491" s="73"/>
      <c r="V6491" s="58"/>
    </row>
    <row r="6492" spans="21:22">
      <c r="U6492" s="73"/>
      <c r="V6492" s="58"/>
    </row>
    <row r="6493" spans="21:22">
      <c r="U6493" s="73"/>
      <c r="V6493" s="58"/>
    </row>
    <row r="6494" spans="21:22">
      <c r="U6494" s="73"/>
      <c r="V6494" s="58"/>
    </row>
    <row r="6495" spans="21:22">
      <c r="U6495" s="73"/>
      <c r="V6495" s="58"/>
    </row>
    <row r="6496" spans="21:22">
      <c r="U6496" s="73"/>
      <c r="V6496" s="58"/>
    </row>
    <row r="6497" spans="21:22">
      <c r="U6497" s="73"/>
      <c r="V6497" s="58"/>
    </row>
    <row r="6498" spans="21:22">
      <c r="U6498" s="73"/>
      <c r="V6498" s="58"/>
    </row>
    <row r="6499" spans="21:22">
      <c r="U6499" s="73"/>
      <c r="V6499" s="58"/>
    </row>
    <row r="6500" spans="21:22">
      <c r="U6500" s="73"/>
      <c r="V6500" s="58"/>
    </row>
    <row r="6501" spans="21:22">
      <c r="U6501" s="73"/>
      <c r="V6501" s="58"/>
    </row>
    <row r="6502" spans="21:22">
      <c r="U6502" s="73"/>
      <c r="V6502" s="58"/>
    </row>
    <row r="6503" spans="21:22">
      <c r="U6503" s="73"/>
      <c r="V6503" s="58"/>
    </row>
    <row r="6504" spans="21:22">
      <c r="U6504" s="73"/>
      <c r="V6504" s="58"/>
    </row>
    <row r="6505" spans="21:22">
      <c r="U6505" s="73"/>
      <c r="V6505" s="58"/>
    </row>
    <row r="6506" spans="21:22">
      <c r="U6506" s="73"/>
      <c r="V6506" s="58"/>
    </row>
    <row r="6507" spans="21:22">
      <c r="U6507" s="73"/>
      <c r="V6507" s="58"/>
    </row>
    <row r="6508" spans="21:22">
      <c r="U6508" s="73"/>
      <c r="V6508" s="58"/>
    </row>
    <row r="6509" spans="21:22">
      <c r="U6509" s="73"/>
      <c r="V6509" s="58"/>
    </row>
    <row r="6510" spans="21:22">
      <c r="U6510" s="73"/>
      <c r="V6510" s="58"/>
    </row>
    <row r="6511" spans="21:22">
      <c r="U6511" s="73"/>
      <c r="V6511" s="58"/>
    </row>
    <row r="6512" spans="21:22">
      <c r="U6512" s="73"/>
      <c r="V6512" s="58"/>
    </row>
    <row r="6513" spans="21:22">
      <c r="U6513" s="73"/>
      <c r="V6513" s="58"/>
    </row>
    <row r="6514" spans="21:22">
      <c r="U6514" s="73"/>
      <c r="V6514" s="58"/>
    </row>
    <row r="6515" spans="21:22">
      <c r="U6515" s="73"/>
      <c r="V6515" s="58"/>
    </row>
    <row r="6516" spans="21:22">
      <c r="U6516" s="73"/>
      <c r="V6516" s="58"/>
    </row>
    <row r="6517" spans="21:22">
      <c r="U6517" s="73"/>
      <c r="V6517" s="58"/>
    </row>
    <row r="6518" spans="21:22">
      <c r="U6518" s="73"/>
      <c r="V6518" s="58"/>
    </row>
    <row r="6519" spans="21:22">
      <c r="U6519" s="73"/>
      <c r="V6519" s="58"/>
    </row>
    <row r="6520" spans="21:22">
      <c r="U6520" s="73"/>
      <c r="V6520" s="58"/>
    </row>
    <row r="6521" spans="21:22">
      <c r="U6521" s="73"/>
      <c r="V6521" s="58"/>
    </row>
    <row r="6522" spans="21:22">
      <c r="U6522" s="73"/>
      <c r="V6522" s="58"/>
    </row>
    <row r="6523" spans="21:22">
      <c r="U6523" s="73"/>
      <c r="V6523" s="58"/>
    </row>
    <row r="6524" spans="21:22">
      <c r="U6524" s="73"/>
      <c r="V6524" s="58"/>
    </row>
    <row r="6525" spans="21:22">
      <c r="U6525" s="73"/>
      <c r="V6525" s="58"/>
    </row>
    <row r="6526" spans="21:22">
      <c r="U6526" s="73"/>
      <c r="V6526" s="58"/>
    </row>
    <row r="6527" spans="21:22">
      <c r="U6527" s="73"/>
      <c r="V6527" s="58"/>
    </row>
    <row r="6528" spans="21:22">
      <c r="U6528" s="73"/>
      <c r="V6528" s="58"/>
    </row>
    <row r="6529" spans="21:22">
      <c r="U6529" s="73"/>
      <c r="V6529" s="58"/>
    </row>
    <row r="6530" spans="21:22">
      <c r="U6530" s="73"/>
      <c r="V6530" s="58"/>
    </row>
    <row r="6531" spans="21:22">
      <c r="U6531" s="73"/>
      <c r="V6531" s="58"/>
    </row>
    <row r="6532" spans="21:22">
      <c r="U6532" s="73"/>
      <c r="V6532" s="58"/>
    </row>
    <row r="6533" spans="21:22">
      <c r="U6533" s="73"/>
      <c r="V6533" s="58"/>
    </row>
    <row r="6534" spans="21:22">
      <c r="U6534" s="73"/>
      <c r="V6534" s="58"/>
    </row>
    <row r="6535" spans="21:22">
      <c r="U6535" s="73"/>
      <c r="V6535" s="58"/>
    </row>
    <row r="6536" spans="21:22">
      <c r="U6536" s="73"/>
      <c r="V6536" s="58"/>
    </row>
    <row r="6537" spans="21:22">
      <c r="U6537" s="73"/>
      <c r="V6537" s="58"/>
    </row>
    <row r="6538" spans="21:22">
      <c r="U6538" s="73"/>
      <c r="V6538" s="58"/>
    </row>
    <row r="6539" spans="21:22">
      <c r="U6539" s="73"/>
      <c r="V6539" s="58"/>
    </row>
    <row r="6540" spans="21:22">
      <c r="U6540" s="73"/>
      <c r="V6540" s="58"/>
    </row>
    <row r="6541" spans="21:22">
      <c r="U6541" s="73"/>
      <c r="V6541" s="58"/>
    </row>
    <row r="6542" spans="21:22">
      <c r="U6542" s="73"/>
      <c r="V6542" s="58"/>
    </row>
    <row r="6543" spans="21:22">
      <c r="U6543" s="73"/>
      <c r="V6543" s="58"/>
    </row>
    <row r="6544" spans="21:22">
      <c r="U6544" s="73"/>
      <c r="V6544" s="58"/>
    </row>
    <row r="6545" spans="21:22">
      <c r="U6545" s="73"/>
      <c r="V6545" s="58"/>
    </row>
    <row r="6546" spans="21:22">
      <c r="U6546" s="73"/>
      <c r="V6546" s="58"/>
    </row>
    <row r="6547" spans="21:22">
      <c r="U6547" s="73"/>
      <c r="V6547" s="58"/>
    </row>
    <row r="6548" spans="21:22">
      <c r="U6548" s="73"/>
      <c r="V6548" s="58"/>
    </row>
    <row r="6549" spans="21:22">
      <c r="U6549" s="73"/>
      <c r="V6549" s="58"/>
    </row>
    <row r="6550" spans="21:22">
      <c r="U6550" s="73"/>
      <c r="V6550" s="58"/>
    </row>
    <row r="6551" spans="21:22">
      <c r="U6551" s="73"/>
      <c r="V6551" s="58"/>
    </row>
    <row r="6552" spans="21:22">
      <c r="U6552" s="73"/>
      <c r="V6552" s="58"/>
    </row>
    <row r="6553" spans="21:22">
      <c r="U6553" s="73"/>
      <c r="V6553" s="58"/>
    </row>
    <row r="6554" spans="21:22">
      <c r="U6554" s="73"/>
      <c r="V6554" s="58"/>
    </row>
    <row r="6555" spans="21:22">
      <c r="U6555" s="73"/>
      <c r="V6555" s="58"/>
    </row>
    <row r="6556" spans="21:22">
      <c r="U6556" s="73"/>
      <c r="V6556" s="58"/>
    </row>
    <row r="6557" spans="21:22">
      <c r="U6557" s="73"/>
      <c r="V6557" s="58"/>
    </row>
    <row r="6558" spans="21:22">
      <c r="U6558" s="73"/>
      <c r="V6558" s="58"/>
    </row>
    <row r="6559" spans="21:22">
      <c r="U6559" s="73"/>
      <c r="V6559" s="58"/>
    </row>
    <row r="6560" spans="21:22">
      <c r="U6560" s="73"/>
      <c r="V6560" s="58"/>
    </row>
    <row r="6561" spans="21:22">
      <c r="U6561" s="73"/>
      <c r="V6561" s="58"/>
    </row>
    <row r="6562" spans="21:22">
      <c r="U6562" s="73"/>
      <c r="V6562" s="58"/>
    </row>
    <row r="6563" spans="21:22">
      <c r="U6563" s="73"/>
      <c r="V6563" s="58"/>
    </row>
    <row r="6564" spans="21:22">
      <c r="U6564" s="73"/>
      <c r="V6564" s="58"/>
    </row>
    <row r="6565" spans="21:22">
      <c r="U6565" s="73"/>
      <c r="V6565" s="58"/>
    </row>
    <row r="6566" spans="21:22">
      <c r="U6566" s="73"/>
      <c r="V6566" s="58"/>
    </row>
    <row r="6567" spans="21:22">
      <c r="U6567" s="73"/>
      <c r="V6567" s="58"/>
    </row>
    <row r="6568" spans="21:22">
      <c r="U6568" s="73"/>
      <c r="V6568" s="58"/>
    </row>
    <row r="6569" spans="21:22">
      <c r="U6569" s="73"/>
      <c r="V6569" s="58"/>
    </row>
    <row r="6570" spans="21:22">
      <c r="U6570" s="73"/>
      <c r="V6570" s="58"/>
    </row>
    <row r="6571" spans="21:22">
      <c r="U6571" s="73"/>
      <c r="V6571" s="58"/>
    </row>
    <row r="6572" spans="21:22">
      <c r="U6572" s="73"/>
      <c r="V6572" s="58"/>
    </row>
    <row r="6573" spans="21:22">
      <c r="U6573" s="73"/>
      <c r="V6573" s="58"/>
    </row>
    <row r="6574" spans="21:22">
      <c r="U6574" s="73"/>
      <c r="V6574" s="58"/>
    </row>
    <row r="6575" spans="21:22">
      <c r="U6575" s="73"/>
      <c r="V6575" s="58"/>
    </row>
    <row r="6576" spans="21:22">
      <c r="U6576" s="73"/>
      <c r="V6576" s="58"/>
    </row>
    <row r="6577" spans="21:22">
      <c r="U6577" s="73"/>
      <c r="V6577" s="58"/>
    </row>
    <row r="6578" spans="21:22">
      <c r="U6578" s="73"/>
      <c r="V6578" s="58"/>
    </row>
    <row r="6579" spans="21:22">
      <c r="U6579" s="73"/>
      <c r="V6579" s="58"/>
    </row>
    <row r="6580" spans="21:22">
      <c r="U6580" s="73"/>
      <c r="V6580" s="58"/>
    </row>
    <row r="6581" spans="21:22">
      <c r="U6581" s="73"/>
      <c r="V6581" s="58"/>
    </row>
    <row r="6582" spans="21:22">
      <c r="U6582" s="73"/>
      <c r="V6582" s="58"/>
    </row>
    <row r="6583" spans="21:22">
      <c r="U6583" s="73"/>
      <c r="V6583" s="58"/>
    </row>
    <row r="6584" spans="21:22">
      <c r="U6584" s="73"/>
      <c r="V6584" s="58"/>
    </row>
    <row r="6585" spans="21:22">
      <c r="U6585" s="73"/>
      <c r="V6585" s="58"/>
    </row>
    <row r="6586" spans="21:22">
      <c r="U6586" s="73"/>
      <c r="V6586" s="58"/>
    </row>
    <row r="6587" spans="21:22">
      <c r="U6587" s="73"/>
      <c r="V6587" s="58"/>
    </row>
    <row r="6588" spans="21:22">
      <c r="U6588" s="73"/>
      <c r="V6588" s="58"/>
    </row>
    <row r="6589" spans="21:22">
      <c r="U6589" s="73"/>
      <c r="V6589" s="58"/>
    </row>
    <row r="6590" spans="21:22">
      <c r="U6590" s="73"/>
      <c r="V6590" s="58"/>
    </row>
    <row r="6591" spans="21:22">
      <c r="U6591" s="73"/>
      <c r="V6591" s="58"/>
    </row>
    <row r="6592" spans="21:22">
      <c r="U6592" s="73"/>
      <c r="V6592" s="58"/>
    </row>
    <row r="6593" spans="21:22">
      <c r="U6593" s="73"/>
      <c r="V6593" s="58"/>
    </row>
    <row r="6594" spans="21:22">
      <c r="U6594" s="73"/>
      <c r="V6594" s="58"/>
    </row>
    <row r="6595" spans="21:22">
      <c r="U6595" s="73"/>
      <c r="V6595" s="58"/>
    </row>
    <row r="6596" spans="21:22">
      <c r="U6596" s="73"/>
      <c r="V6596" s="58"/>
    </row>
    <row r="6597" spans="21:22">
      <c r="U6597" s="73"/>
      <c r="V6597" s="58"/>
    </row>
    <row r="6598" spans="21:22">
      <c r="U6598" s="73"/>
      <c r="V6598" s="58"/>
    </row>
    <row r="6599" spans="21:22">
      <c r="U6599" s="73"/>
      <c r="V6599" s="58"/>
    </row>
    <row r="6600" spans="21:22">
      <c r="U6600" s="73"/>
      <c r="V6600" s="58"/>
    </row>
    <row r="6601" spans="21:22">
      <c r="U6601" s="73"/>
      <c r="V6601" s="58"/>
    </row>
    <row r="6602" spans="21:22">
      <c r="U6602" s="73"/>
      <c r="V6602" s="58"/>
    </row>
    <row r="6603" spans="21:22">
      <c r="U6603" s="73"/>
      <c r="V6603" s="58"/>
    </row>
    <row r="6604" spans="21:22">
      <c r="U6604" s="73"/>
      <c r="V6604" s="58"/>
    </row>
    <row r="6605" spans="21:22">
      <c r="U6605" s="73"/>
      <c r="V6605" s="58"/>
    </row>
    <row r="6606" spans="21:22">
      <c r="U6606" s="73"/>
      <c r="V6606" s="58"/>
    </row>
    <row r="6607" spans="21:22">
      <c r="U6607" s="73"/>
      <c r="V6607" s="58"/>
    </row>
    <row r="6608" spans="21:22">
      <c r="U6608" s="73"/>
      <c r="V6608" s="58"/>
    </row>
    <row r="6609" spans="21:22">
      <c r="U6609" s="73"/>
      <c r="V6609" s="58"/>
    </row>
    <row r="6610" spans="21:22">
      <c r="U6610" s="73"/>
      <c r="V6610" s="58"/>
    </row>
    <row r="6611" spans="21:22">
      <c r="U6611" s="73"/>
      <c r="V6611" s="58"/>
    </row>
    <row r="6612" spans="21:22">
      <c r="U6612" s="73"/>
      <c r="V6612" s="58"/>
    </row>
    <row r="6613" spans="21:22">
      <c r="U6613" s="73"/>
      <c r="V6613" s="58"/>
    </row>
    <row r="6614" spans="21:22">
      <c r="U6614" s="73"/>
      <c r="V6614" s="58"/>
    </row>
    <row r="6615" spans="21:22">
      <c r="U6615" s="73"/>
      <c r="V6615" s="58"/>
    </row>
    <row r="6616" spans="21:22">
      <c r="U6616" s="73"/>
      <c r="V6616" s="58"/>
    </row>
    <row r="6617" spans="21:22">
      <c r="U6617" s="73"/>
      <c r="V6617" s="58"/>
    </row>
    <row r="6618" spans="21:22">
      <c r="U6618" s="73"/>
      <c r="V6618" s="58"/>
    </row>
    <row r="6619" spans="21:22">
      <c r="U6619" s="73"/>
      <c r="V6619" s="58"/>
    </row>
    <row r="6620" spans="21:22">
      <c r="U6620" s="73"/>
      <c r="V6620" s="58"/>
    </row>
    <row r="6621" spans="21:22">
      <c r="U6621" s="73"/>
      <c r="V6621" s="58"/>
    </row>
    <row r="6622" spans="21:22">
      <c r="U6622" s="73"/>
      <c r="V6622" s="58"/>
    </row>
    <row r="6623" spans="21:22">
      <c r="U6623" s="73"/>
      <c r="V6623" s="58"/>
    </row>
    <row r="6624" spans="21:22">
      <c r="U6624" s="73"/>
      <c r="V6624" s="58"/>
    </row>
    <row r="6625" spans="21:22">
      <c r="U6625" s="73"/>
      <c r="V6625" s="58"/>
    </row>
    <row r="6626" spans="21:22">
      <c r="U6626" s="73"/>
      <c r="V6626" s="58"/>
    </row>
    <row r="6627" spans="21:22">
      <c r="U6627" s="73"/>
      <c r="V6627" s="58"/>
    </row>
    <row r="6628" spans="21:22">
      <c r="U6628" s="73"/>
      <c r="V6628" s="58"/>
    </row>
    <row r="6629" spans="21:22">
      <c r="U6629" s="73"/>
      <c r="V6629" s="58"/>
    </row>
    <row r="6630" spans="21:22">
      <c r="U6630" s="73"/>
      <c r="V6630" s="58"/>
    </row>
    <row r="6631" spans="21:22">
      <c r="U6631" s="73"/>
      <c r="V6631" s="58"/>
    </row>
    <row r="6632" spans="21:22">
      <c r="U6632" s="73"/>
      <c r="V6632" s="58"/>
    </row>
    <row r="6633" spans="21:22">
      <c r="U6633" s="73"/>
      <c r="V6633" s="58"/>
    </row>
    <row r="6634" spans="21:22">
      <c r="U6634" s="73"/>
      <c r="V6634" s="58"/>
    </row>
    <row r="6635" spans="21:22">
      <c r="U6635" s="73"/>
      <c r="V6635" s="58"/>
    </row>
    <row r="6636" spans="21:22">
      <c r="U6636" s="73"/>
      <c r="V6636" s="58"/>
    </row>
    <row r="6637" spans="21:22">
      <c r="U6637" s="73"/>
      <c r="V6637" s="58"/>
    </row>
    <row r="6638" spans="21:22">
      <c r="U6638" s="73"/>
      <c r="V6638" s="58"/>
    </row>
    <row r="6639" spans="21:22">
      <c r="U6639" s="73"/>
      <c r="V6639" s="58"/>
    </row>
    <row r="6640" spans="21:22">
      <c r="U6640" s="73"/>
      <c r="V6640" s="58"/>
    </row>
    <row r="6641" spans="21:22">
      <c r="U6641" s="73"/>
      <c r="V6641" s="58"/>
    </row>
    <row r="6642" spans="21:22">
      <c r="U6642" s="73"/>
      <c r="V6642" s="58"/>
    </row>
    <row r="6643" spans="21:22">
      <c r="U6643" s="73"/>
      <c r="V6643" s="58"/>
    </row>
    <row r="6644" spans="21:22">
      <c r="U6644" s="73"/>
      <c r="V6644" s="58"/>
    </row>
    <row r="6645" spans="21:22">
      <c r="U6645" s="73"/>
      <c r="V6645" s="58"/>
    </row>
    <row r="6646" spans="21:22">
      <c r="U6646" s="73"/>
      <c r="V6646" s="58"/>
    </row>
    <row r="6647" spans="21:22">
      <c r="U6647" s="73"/>
      <c r="V6647" s="58"/>
    </row>
    <row r="6648" spans="21:22">
      <c r="U6648" s="73"/>
      <c r="V6648" s="58"/>
    </row>
    <row r="6649" spans="21:22">
      <c r="U6649" s="73"/>
      <c r="V6649" s="58"/>
    </row>
    <row r="6650" spans="21:22">
      <c r="U6650" s="73"/>
      <c r="V6650" s="58"/>
    </row>
    <row r="6651" spans="21:22">
      <c r="U6651" s="73"/>
      <c r="V6651" s="58"/>
    </row>
    <row r="6652" spans="21:22">
      <c r="U6652" s="73"/>
      <c r="V6652" s="58"/>
    </row>
    <row r="6653" spans="21:22">
      <c r="U6653" s="73"/>
      <c r="V6653" s="58"/>
    </row>
    <row r="6654" spans="21:22">
      <c r="U6654" s="73"/>
      <c r="V6654" s="58"/>
    </row>
    <row r="6655" spans="21:22">
      <c r="U6655" s="73"/>
      <c r="V6655" s="58"/>
    </row>
    <row r="6656" spans="21:22">
      <c r="U6656" s="73"/>
      <c r="V6656" s="58"/>
    </row>
    <row r="6657" spans="21:22">
      <c r="U6657" s="73"/>
      <c r="V6657" s="58"/>
    </row>
    <row r="6658" spans="21:22">
      <c r="U6658" s="73"/>
      <c r="V6658" s="58"/>
    </row>
    <row r="6659" spans="21:22">
      <c r="U6659" s="73"/>
      <c r="V6659" s="58"/>
    </row>
    <row r="6660" spans="21:22">
      <c r="U6660" s="73"/>
      <c r="V6660" s="58"/>
    </row>
    <row r="6661" spans="21:22">
      <c r="U6661" s="73"/>
      <c r="V6661" s="58"/>
    </row>
    <row r="6662" spans="21:22">
      <c r="U6662" s="73"/>
      <c r="V6662" s="58"/>
    </row>
    <row r="6663" spans="21:22">
      <c r="U6663" s="73"/>
      <c r="V6663" s="58"/>
    </row>
    <row r="6664" spans="21:22">
      <c r="U6664" s="73"/>
      <c r="V6664" s="58"/>
    </row>
    <row r="6665" spans="21:22">
      <c r="U6665" s="73"/>
      <c r="V6665" s="58"/>
    </row>
    <row r="6666" spans="21:22">
      <c r="U6666" s="73"/>
      <c r="V6666" s="58"/>
    </row>
    <row r="6667" spans="21:22">
      <c r="U6667" s="73"/>
      <c r="V6667" s="58"/>
    </row>
    <row r="6668" spans="21:22">
      <c r="U6668" s="73"/>
      <c r="V6668" s="58"/>
    </row>
    <row r="6669" spans="21:22">
      <c r="U6669" s="73"/>
      <c r="V6669" s="58"/>
    </row>
    <row r="6670" spans="21:22">
      <c r="U6670" s="73"/>
      <c r="V6670" s="58"/>
    </row>
    <row r="6671" spans="21:22">
      <c r="U6671" s="73"/>
      <c r="V6671" s="58"/>
    </row>
    <row r="6672" spans="21:22">
      <c r="U6672" s="73"/>
      <c r="V6672" s="58"/>
    </row>
    <row r="6673" spans="21:22">
      <c r="U6673" s="73"/>
      <c r="V6673" s="58"/>
    </row>
    <row r="6674" spans="21:22">
      <c r="U6674" s="73"/>
      <c r="V6674" s="58"/>
    </row>
    <row r="6675" spans="21:22">
      <c r="U6675" s="73"/>
      <c r="V6675" s="58"/>
    </row>
    <row r="6676" spans="21:22">
      <c r="U6676" s="73"/>
      <c r="V6676" s="58"/>
    </row>
    <row r="6677" spans="21:22">
      <c r="U6677" s="73"/>
      <c r="V6677" s="58"/>
    </row>
    <row r="6678" spans="21:22">
      <c r="U6678" s="73"/>
      <c r="V6678" s="58"/>
    </row>
    <row r="6679" spans="21:22">
      <c r="U6679" s="73"/>
      <c r="V6679" s="58"/>
    </row>
    <row r="6680" spans="21:22">
      <c r="U6680" s="73"/>
      <c r="V6680" s="58"/>
    </row>
    <row r="6681" spans="21:22">
      <c r="U6681" s="73"/>
      <c r="V6681" s="58"/>
    </row>
    <row r="6682" spans="21:22">
      <c r="U6682" s="73"/>
      <c r="V6682" s="58"/>
    </row>
    <row r="6683" spans="21:22">
      <c r="U6683" s="73"/>
      <c r="V6683" s="58"/>
    </row>
    <row r="6684" spans="21:22">
      <c r="U6684" s="73"/>
      <c r="V6684" s="58"/>
    </row>
    <row r="6685" spans="21:22">
      <c r="U6685" s="73"/>
      <c r="V6685" s="58"/>
    </row>
    <row r="6686" spans="21:22">
      <c r="U6686" s="73"/>
      <c r="V6686" s="58"/>
    </row>
    <row r="6687" spans="21:22">
      <c r="U6687" s="73"/>
      <c r="V6687" s="58"/>
    </row>
    <row r="6688" spans="21:22">
      <c r="U6688" s="73"/>
      <c r="V6688" s="58"/>
    </row>
    <row r="6689" spans="21:22">
      <c r="U6689" s="73"/>
      <c r="V6689" s="58"/>
    </row>
    <row r="6690" spans="21:22">
      <c r="U6690" s="73"/>
      <c r="V6690" s="58"/>
    </row>
    <row r="6691" spans="21:22">
      <c r="U6691" s="73"/>
      <c r="V6691" s="58"/>
    </row>
    <row r="6692" spans="21:22">
      <c r="U6692" s="73"/>
      <c r="V6692" s="58"/>
    </row>
    <row r="6693" spans="21:22">
      <c r="U6693" s="73"/>
      <c r="V6693" s="58"/>
    </row>
    <row r="6694" spans="21:22">
      <c r="U6694" s="73"/>
      <c r="V6694" s="58"/>
    </row>
    <row r="6695" spans="21:22">
      <c r="U6695" s="73"/>
      <c r="V6695" s="58"/>
    </row>
    <row r="6696" spans="21:22">
      <c r="U6696" s="73"/>
      <c r="V6696" s="58"/>
    </row>
    <row r="6697" spans="21:22">
      <c r="U6697" s="73"/>
      <c r="V6697" s="58"/>
    </row>
    <row r="6698" spans="21:22">
      <c r="U6698" s="73"/>
      <c r="V6698" s="58"/>
    </row>
    <row r="6699" spans="21:22">
      <c r="U6699" s="73"/>
      <c r="V6699" s="58"/>
    </row>
    <row r="6700" spans="21:22">
      <c r="U6700" s="73"/>
      <c r="V6700" s="58"/>
    </row>
    <row r="6701" spans="21:22">
      <c r="U6701" s="73"/>
      <c r="V6701" s="58"/>
    </row>
    <row r="6702" spans="21:22">
      <c r="U6702" s="73"/>
      <c r="V6702" s="58"/>
    </row>
    <row r="6703" spans="21:22">
      <c r="U6703" s="73"/>
      <c r="V6703" s="58"/>
    </row>
    <row r="6704" spans="21:22">
      <c r="U6704" s="73"/>
      <c r="V6704" s="58"/>
    </row>
    <row r="6705" spans="21:22">
      <c r="U6705" s="73"/>
      <c r="V6705" s="58"/>
    </row>
    <row r="6706" spans="21:22">
      <c r="U6706" s="73"/>
      <c r="V6706" s="58"/>
    </row>
    <row r="6707" spans="21:22">
      <c r="U6707" s="73"/>
      <c r="V6707" s="58"/>
    </row>
    <row r="6708" spans="21:22">
      <c r="U6708" s="73"/>
      <c r="V6708" s="58"/>
    </row>
    <row r="6709" spans="21:22">
      <c r="U6709" s="73"/>
      <c r="V6709" s="58"/>
    </row>
    <row r="6710" spans="21:22">
      <c r="U6710" s="73"/>
      <c r="V6710" s="58"/>
    </row>
    <row r="6711" spans="21:22">
      <c r="U6711" s="73"/>
      <c r="V6711" s="58"/>
    </row>
    <row r="6712" spans="21:22">
      <c r="U6712" s="73"/>
      <c r="V6712" s="58"/>
    </row>
    <row r="6713" spans="21:22">
      <c r="U6713" s="73"/>
      <c r="V6713" s="58"/>
    </row>
    <row r="6714" spans="21:22">
      <c r="U6714" s="73"/>
      <c r="V6714" s="58"/>
    </row>
    <row r="6715" spans="21:22">
      <c r="U6715" s="73"/>
      <c r="V6715" s="58"/>
    </row>
    <row r="6716" spans="21:22">
      <c r="U6716" s="73"/>
      <c r="V6716" s="58"/>
    </row>
    <row r="6717" spans="21:22">
      <c r="U6717" s="73"/>
      <c r="V6717" s="58"/>
    </row>
    <row r="6718" spans="21:22">
      <c r="U6718" s="73"/>
      <c r="V6718" s="58"/>
    </row>
    <row r="6719" spans="21:22">
      <c r="U6719" s="73"/>
      <c r="V6719" s="58"/>
    </row>
    <row r="6720" spans="21:22">
      <c r="U6720" s="73"/>
      <c r="V6720" s="58"/>
    </row>
    <row r="6721" spans="21:22">
      <c r="U6721" s="73"/>
      <c r="V6721" s="58"/>
    </row>
    <row r="6722" spans="21:22">
      <c r="U6722" s="73"/>
      <c r="V6722" s="58"/>
    </row>
    <row r="6723" spans="21:22">
      <c r="U6723" s="73"/>
      <c r="V6723" s="58"/>
    </row>
    <row r="6724" spans="21:22">
      <c r="U6724" s="73"/>
      <c r="V6724" s="58"/>
    </row>
    <row r="6725" spans="21:22">
      <c r="U6725" s="73"/>
      <c r="V6725" s="58"/>
    </row>
    <row r="6726" spans="21:22">
      <c r="U6726" s="73"/>
      <c r="V6726" s="58"/>
    </row>
    <row r="6727" spans="21:22">
      <c r="U6727" s="73"/>
      <c r="V6727" s="58"/>
    </row>
    <row r="6728" spans="21:22">
      <c r="U6728" s="73"/>
      <c r="V6728" s="58"/>
    </row>
    <row r="6729" spans="21:22">
      <c r="U6729" s="73"/>
      <c r="V6729" s="58"/>
    </row>
    <row r="6730" spans="21:22">
      <c r="U6730" s="73"/>
      <c r="V6730" s="58"/>
    </row>
    <row r="6731" spans="21:22">
      <c r="U6731" s="73"/>
      <c r="V6731" s="58"/>
    </row>
    <row r="6732" spans="21:22">
      <c r="U6732" s="73"/>
      <c r="V6732" s="58"/>
    </row>
    <row r="6733" spans="21:22">
      <c r="U6733" s="73"/>
      <c r="V6733" s="58"/>
    </row>
    <row r="6734" spans="21:22">
      <c r="U6734" s="73"/>
      <c r="V6734" s="58"/>
    </row>
    <row r="6735" spans="21:22">
      <c r="U6735" s="73"/>
      <c r="V6735" s="58"/>
    </row>
    <row r="6736" spans="21:22">
      <c r="U6736" s="73"/>
      <c r="V6736" s="58"/>
    </row>
    <row r="6737" spans="21:22">
      <c r="U6737" s="73"/>
      <c r="V6737" s="58"/>
    </row>
    <row r="6738" spans="21:22">
      <c r="U6738" s="73"/>
      <c r="V6738" s="58"/>
    </row>
    <row r="6739" spans="21:22">
      <c r="U6739" s="73"/>
      <c r="V6739" s="58"/>
    </row>
    <row r="6740" spans="21:22">
      <c r="U6740" s="73"/>
      <c r="V6740" s="58"/>
    </row>
    <row r="6741" spans="21:22">
      <c r="U6741" s="73"/>
      <c r="V6741" s="58"/>
    </row>
    <row r="6742" spans="21:22">
      <c r="U6742" s="73"/>
      <c r="V6742" s="58"/>
    </row>
    <row r="6743" spans="21:22">
      <c r="U6743" s="73"/>
      <c r="V6743" s="58"/>
    </row>
    <row r="6744" spans="21:22">
      <c r="U6744" s="73"/>
      <c r="V6744" s="58"/>
    </row>
    <row r="6745" spans="21:22">
      <c r="U6745" s="73"/>
      <c r="V6745" s="58"/>
    </row>
    <row r="6746" spans="21:22">
      <c r="U6746" s="73"/>
      <c r="V6746" s="58"/>
    </row>
    <row r="6747" spans="21:22">
      <c r="U6747" s="73"/>
      <c r="V6747" s="58"/>
    </row>
    <row r="6748" spans="21:22">
      <c r="U6748" s="73"/>
      <c r="V6748" s="58"/>
    </row>
    <row r="6749" spans="21:22">
      <c r="U6749" s="73"/>
      <c r="V6749" s="58"/>
    </row>
    <row r="6750" spans="21:22">
      <c r="U6750" s="73"/>
      <c r="V6750" s="58"/>
    </row>
    <row r="6751" spans="21:22">
      <c r="U6751" s="73"/>
      <c r="V6751" s="58"/>
    </row>
    <row r="6752" spans="21:22">
      <c r="U6752" s="73"/>
      <c r="V6752" s="58"/>
    </row>
    <row r="6753" spans="21:22">
      <c r="U6753" s="73"/>
      <c r="V6753" s="58"/>
    </row>
    <row r="6754" spans="21:22">
      <c r="U6754" s="73"/>
      <c r="V6754" s="58"/>
    </row>
    <row r="6755" spans="21:22">
      <c r="U6755" s="73"/>
      <c r="V6755" s="58"/>
    </row>
    <row r="6756" spans="21:22">
      <c r="U6756" s="73"/>
      <c r="V6756" s="58"/>
    </row>
    <row r="6757" spans="21:22">
      <c r="U6757" s="73"/>
      <c r="V6757" s="58"/>
    </row>
    <row r="6758" spans="21:22">
      <c r="U6758" s="73"/>
      <c r="V6758" s="58"/>
    </row>
    <row r="6759" spans="21:22">
      <c r="U6759" s="73"/>
      <c r="V6759" s="58"/>
    </row>
    <row r="6760" spans="21:22">
      <c r="U6760" s="73"/>
      <c r="V6760" s="58"/>
    </row>
    <row r="6761" spans="21:22">
      <c r="U6761" s="73"/>
      <c r="V6761" s="58"/>
    </row>
    <row r="6762" spans="21:22">
      <c r="U6762" s="73"/>
      <c r="V6762" s="58"/>
    </row>
    <row r="6763" spans="21:22">
      <c r="U6763" s="73"/>
      <c r="V6763" s="58"/>
    </row>
    <row r="6764" spans="21:22">
      <c r="U6764" s="73"/>
      <c r="V6764" s="58"/>
    </row>
    <row r="6765" spans="21:22">
      <c r="U6765" s="73"/>
      <c r="V6765" s="58"/>
    </row>
    <row r="6766" spans="21:22">
      <c r="U6766" s="73"/>
      <c r="V6766" s="58"/>
    </row>
    <row r="6767" spans="21:22">
      <c r="U6767" s="73"/>
      <c r="V6767" s="58"/>
    </row>
    <row r="6768" spans="21:22">
      <c r="U6768" s="73"/>
      <c r="V6768" s="58"/>
    </row>
    <row r="6769" spans="21:22">
      <c r="U6769" s="73"/>
      <c r="V6769" s="58"/>
    </row>
    <row r="6770" spans="21:22">
      <c r="U6770" s="73"/>
      <c r="V6770" s="58"/>
    </row>
    <row r="6771" spans="21:22">
      <c r="U6771" s="73"/>
      <c r="V6771" s="58"/>
    </row>
    <row r="6772" spans="21:22">
      <c r="U6772" s="73"/>
      <c r="V6772" s="58"/>
    </row>
    <row r="6773" spans="21:22">
      <c r="U6773" s="73"/>
      <c r="V6773" s="58"/>
    </row>
    <row r="6774" spans="21:22">
      <c r="U6774" s="73"/>
      <c r="V6774" s="58"/>
    </row>
    <row r="6775" spans="21:22">
      <c r="U6775" s="73"/>
      <c r="V6775" s="58"/>
    </row>
    <row r="6776" spans="21:22">
      <c r="U6776" s="73"/>
      <c r="V6776" s="58"/>
    </row>
    <row r="6777" spans="21:22">
      <c r="U6777" s="73"/>
      <c r="V6777" s="58"/>
    </row>
    <row r="6778" spans="21:22">
      <c r="U6778" s="73"/>
      <c r="V6778" s="58"/>
    </row>
    <row r="6779" spans="21:22">
      <c r="U6779" s="73"/>
      <c r="V6779" s="58"/>
    </row>
    <row r="6780" spans="21:22">
      <c r="U6780" s="73"/>
      <c r="V6780" s="58"/>
    </row>
    <row r="6781" spans="21:22">
      <c r="U6781" s="73"/>
      <c r="V6781" s="58"/>
    </row>
    <row r="6782" spans="21:22">
      <c r="U6782" s="73"/>
      <c r="V6782" s="58"/>
    </row>
    <row r="6783" spans="21:22">
      <c r="U6783" s="73"/>
      <c r="V6783" s="58"/>
    </row>
    <row r="6784" spans="21:22">
      <c r="U6784" s="73"/>
      <c r="V6784" s="58"/>
    </row>
    <row r="6785" spans="21:22">
      <c r="U6785" s="73"/>
      <c r="V6785" s="58"/>
    </row>
    <row r="6786" spans="21:22">
      <c r="U6786" s="73"/>
      <c r="V6786" s="58"/>
    </row>
    <row r="6787" spans="21:22">
      <c r="U6787" s="73"/>
      <c r="V6787" s="58"/>
    </row>
    <row r="6788" spans="21:22">
      <c r="U6788" s="73"/>
      <c r="V6788" s="58"/>
    </row>
    <row r="6789" spans="21:22">
      <c r="U6789" s="73"/>
      <c r="V6789" s="58"/>
    </row>
    <row r="6790" spans="21:22">
      <c r="U6790" s="73"/>
      <c r="V6790" s="58"/>
    </row>
    <row r="6791" spans="21:22">
      <c r="U6791" s="73"/>
      <c r="V6791" s="58"/>
    </row>
    <row r="6792" spans="21:22">
      <c r="U6792" s="73"/>
      <c r="V6792" s="58"/>
    </row>
    <row r="6793" spans="21:22">
      <c r="U6793" s="73"/>
      <c r="V6793" s="58"/>
    </row>
    <row r="6794" spans="21:22">
      <c r="U6794" s="73"/>
      <c r="V6794" s="58"/>
    </row>
    <row r="6795" spans="21:22">
      <c r="U6795" s="73"/>
      <c r="V6795" s="58"/>
    </row>
    <row r="6796" spans="21:22">
      <c r="U6796" s="73"/>
      <c r="V6796" s="58"/>
    </row>
    <row r="6797" spans="21:22">
      <c r="U6797" s="73"/>
      <c r="V6797" s="58"/>
    </row>
    <row r="6798" spans="21:22">
      <c r="U6798" s="73"/>
      <c r="V6798" s="58"/>
    </row>
    <row r="6799" spans="21:22">
      <c r="U6799" s="73"/>
      <c r="V6799" s="58"/>
    </row>
    <row r="6800" spans="21:22">
      <c r="U6800" s="73"/>
      <c r="V6800" s="58"/>
    </row>
    <row r="6801" spans="21:22">
      <c r="U6801" s="73"/>
      <c r="V6801" s="58"/>
    </row>
    <row r="6802" spans="21:22">
      <c r="U6802" s="73"/>
      <c r="V6802" s="58"/>
    </row>
    <row r="6803" spans="21:22">
      <c r="U6803" s="73"/>
      <c r="V6803" s="58"/>
    </row>
    <row r="6804" spans="21:22">
      <c r="U6804" s="73"/>
      <c r="V6804" s="58"/>
    </row>
    <row r="6805" spans="21:22">
      <c r="U6805" s="73"/>
      <c r="V6805" s="58"/>
    </row>
    <row r="6806" spans="21:22">
      <c r="U6806" s="73"/>
      <c r="V6806" s="58"/>
    </row>
    <row r="6807" spans="21:22">
      <c r="U6807" s="73"/>
      <c r="V6807" s="58"/>
    </row>
    <row r="6808" spans="21:22">
      <c r="U6808" s="73"/>
      <c r="V6808" s="58"/>
    </row>
    <row r="6809" spans="21:22">
      <c r="U6809" s="73"/>
      <c r="V6809" s="58"/>
    </row>
    <row r="6810" spans="21:22">
      <c r="U6810" s="73"/>
      <c r="V6810" s="58"/>
    </row>
    <row r="6811" spans="21:22">
      <c r="U6811" s="73"/>
      <c r="V6811" s="58"/>
    </row>
    <row r="6812" spans="21:22">
      <c r="U6812" s="73"/>
      <c r="V6812" s="58"/>
    </row>
    <row r="6813" spans="21:22">
      <c r="U6813" s="73"/>
      <c r="V6813" s="58"/>
    </row>
    <row r="6814" spans="21:22">
      <c r="U6814" s="73"/>
      <c r="V6814" s="58"/>
    </row>
    <row r="6815" spans="21:22">
      <c r="U6815" s="73"/>
      <c r="V6815" s="58"/>
    </row>
    <row r="6816" spans="21:22">
      <c r="U6816" s="73"/>
      <c r="V6816" s="58"/>
    </row>
    <row r="6817" spans="21:22">
      <c r="U6817" s="73"/>
      <c r="V6817" s="58"/>
    </row>
    <row r="6818" spans="21:22">
      <c r="U6818" s="73"/>
      <c r="V6818" s="58"/>
    </row>
    <row r="6819" spans="21:22">
      <c r="U6819" s="73"/>
      <c r="V6819" s="58"/>
    </row>
    <row r="6820" spans="21:22">
      <c r="U6820" s="73"/>
      <c r="V6820" s="58"/>
    </row>
    <row r="6821" spans="21:22">
      <c r="U6821" s="73"/>
      <c r="V6821" s="58"/>
    </row>
    <row r="6822" spans="21:22">
      <c r="U6822" s="73"/>
      <c r="V6822" s="58"/>
    </row>
    <row r="6823" spans="21:22">
      <c r="U6823" s="73"/>
      <c r="V6823" s="58"/>
    </row>
    <row r="6824" spans="21:22">
      <c r="U6824" s="73"/>
      <c r="V6824" s="58"/>
    </row>
    <row r="6825" spans="21:22">
      <c r="U6825" s="73"/>
      <c r="V6825" s="58"/>
    </row>
    <row r="6826" spans="21:22">
      <c r="U6826" s="73"/>
      <c r="V6826" s="58"/>
    </row>
    <row r="6827" spans="21:22">
      <c r="U6827" s="73"/>
      <c r="V6827" s="58"/>
    </row>
    <row r="6828" spans="21:22">
      <c r="U6828" s="73"/>
      <c r="V6828" s="58"/>
    </row>
    <row r="6829" spans="21:22">
      <c r="U6829" s="73"/>
      <c r="V6829" s="58"/>
    </row>
    <row r="6830" spans="21:22">
      <c r="U6830" s="73"/>
      <c r="V6830" s="58"/>
    </row>
    <row r="6831" spans="21:22">
      <c r="U6831" s="73"/>
      <c r="V6831" s="58"/>
    </row>
    <row r="6832" spans="21:22">
      <c r="U6832" s="73"/>
      <c r="V6832" s="58"/>
    </row>
    <row r="6833" spans="21:22">
      <c r="U6833" s="73"/>
      <c r="V6833" s="58"/>
    </row>
    <row r="6834" spans="21:22">
      <c r="U6834" s="73"/>
      <c r="V6834" s="58"/>
    </row>
    <row r="6835" spans="21:22">
      <c r="U6835" s="73"/>
      <c r="V6835" s="58"/>
    </row>
    <row r="6836" spans="21:22">
      <c r="U6836" s="73"/>
      <c r="V6836" s="58"/>
    </row>
    <row r="6837" spans="21:22">
      <c r="U6837" s="73"/>
      <c r="V6837" s="58"/>
    </row>
    <row r="6838" spans="21:22">
      <c r="U6838" s="73"/>
      <c r="V6838" s="58"/>
    </row>
    <row r="6839" spans="21:22">
      <c r="U6839" s="73"/>
      <c r="V6839" s="58"/>
    </row>
    <row r="6840" spans="21:22">
      <c r="U6840" s="73"/>
      <c r="V6840" s="58"/>
    </row>
    <row r="6841" spans="21:22">
      <c r="U6841" s="73"/>
      <c r="V6841" s="58"/>
    </row>
    <row r="6842" spans="21:22">
      <c r="U6842" s="73"/>
      <c r="V6842" s="58"/>
    </row>
    <row r="6843" spans="21:22">
      <c r="U6843" s="73"/>
      <c r="V6843" s="58"/>
    </row>
    <row r="6844" spans="21:22">
      <c r="U6844" s="73"/>
      <c r="V6844" s="58"/>
    </row>
    <row r="6845" spans="21:22">
      <c r="U6845" s="73"/>
      <c r="V6845" s="58"/>
    </row>
    <row r="6846" spans="21:22">
      <c r="U6846" s="73"/>
      <c r="V6846" s="58"/>
    </row>
    <row r="6847" spans="21:22">
      <c r="U6847" s="73"/>
      <c r="V6847" s="58"/>
    </row>
    <row r="6848" spans="21:22">
      <c r="U6848" s="73"/>
      <c r="V6848" s="58"/>
    </row>
    <row r="6849" spans="21:22">
      <c r="U6849" s="73"/>
      <c r="V6849" s="58"/>
    </row>
    <row r="6850" spans="21:22">
      <c r="U6850" s="73"/>
      <c r="V6850" s="58"/>
    </row>
    <row r="6851" spans="21:22">
      <c r="U6851" s="73"/>
      <c r="V6851" s="58"/>
    </row>
    <row r="6852" spans="21:22">
      <c r="U6852" s="73"/>
      <c r="V6852" s="58"/>
    </row>
    <row r="6853" spans="21:22">
      <c r="U6853" s="73"/>
      <c r="V6853" s="58"/>
    </row>
    <row r="6854" spans="21:22">
      <c r="U6854" s="73"/>
      <c r="V6854" s="58"/>
    </row>
    <row r="6855" spans="21:22">
      <c r="U6855" s="73"/>
      <c r="V6855" s="58"/>
    </row>
    <row r="6856" spans="21:22">
      <c r="U6856" s="73"/>
      <c r="V6856" s="58"/>
    </row>
    <row r="6857" spans="21:22">
      <c r="U6857" s="73"/>
      <c r="V6857" s="58"/>
    </row>
    <row r="6858" spans="21:22">
      <c r="U6858" s="73"/>
      <c r="V6858" s="58"/>
    </row>
    <row r="6859" spans="21:22">
      <c r="U6859" s="73"/>
      <c r="V6859" s="58"/>
    </row>
    <row r="6860" spans="21:22">
      <c r="U6860" s="73"/>
      <c r="V6860" s="58"/>
    </row>
    <row r="6861" spans="21:22">
      <c r="U6861" s="73"/>
      <c r="V6861" s="58"/>
    </row>
    <row r="6862" spans="21:22">
      <c r="U6862" s="73"/>
      <c r="V6862" s="58"/>
    </row>
    <row r="6863" spans="21:22">
      <c r="U6863" s="73"/>
      <c r="V6863" s="58"/>
    </row>
    <row r="6864" spans="21:22">
      <c r="U6864" s="73"/>
      <c r="V6864" s="58"/>
    </row>
    <row r="6865" spans="21:22">
      <c r="U6865" s="73"/>
      <c r="V6865" s="58"/>
    </row>
    <row r="6866" spans="21:22">
      <c r="U6866" s="73"/>
      <c r="V6866" s="58"/>
    </row>
    <row r="6867" spans="21:22">
      <c r="U6867" s="73"/>
      <c r="V6867" s="58"/>
    </row>
    <row r="6868" spans="21:22">
      <c r="U6868" s="73"/>
      <c r="V6868" s="58"/>
    </row>
    <row r="6869" spans="21:22">
      <c r="U6869" s="73"/>
      <c r="V6869" s="58"/>
    </row>
    <row r="6870" spans="21:22">
      <c r="U6870" s="73"/>
      <c r="V6870" s="58"/>
    </row>
    <row r="6871" spans="21:22">
      <c r="U6871" s="73"/>
      <c r="V6871" s="58"/>
    </row>
    <row r="6872" spans="21:22">
      <c r="U6872" s="73"/>
      <c r="V6872" s="58"/>
    </row>
    <row r="6873" spans="21:22">
      <c r="U6873" s="73"/>
      <c r="V6873" s="58"/>
    </row>
    <row r="6874" spans="21:22">
      <c r="U6874" s="73"/>
      <c r="V6874" s="58"/>
    </row>
    <row r="6875" spans="21:22">
      <c r="U6875" s="73"/>
      <c r="V6875" s="58"/>
    </row>
    <row r="6876" spans="21:22">
      <c r="U6876" s="73"/>
      <c r="V6876" s="58"/>
    </row>
    <row r="6877" spans="21:22">
      <c r="U6877" s="73"/>
      <c r="V6877" s="58"/>
    </row>
    <row r="6878" spans="21:22">
      <c r="U6878" s="73"/>
      <c r="V6878" s="58"/>
    </row>
    <row r="6879" spans="21:22">
      <c r="U6879" s="73"/>
      <c r="V6879" s="58"/>
    </row>
    <row r="6880" spans="21:22">
      <c r="U6880" s="73"/>
      <c r="V6880" s="58"/>
    </row>
    <row r="6881" spans="21:22">
      <c r="U6881" s="73"/>
      <c r="V6881" s="58"/>
    </row>
    <row r="6882" spans="21:22">
      <c r="U6882" s="73"/>
      <c r="V6882" s="58"/>
    </row>
    <row r="6883" spans="21:22">
      <c r="U6883" s="73"/>
      <c r="V6883" s="58"/>
    </row>
    <row r="6884" spans="21:22">
      <c r="U6884" s="73"/>
      <c r="V6884" s="58"/>
    </row>
    <row r="6885" spans="21:22">
      <c r="U6885" s="73"/>
      <c r="V6885" s="58"/>
    </row>
    <row r="6886" spans="21:22">
      <c r="U6886" s="73"/>
      <c r="V6886" s="58"/>
    </row>
    <row r="6887" spans="21:22">
      <c r="U6887" s="73"/>
      <c r="V6887" s="58"/>
    </row>
    <row r="6888" spans="21:22">
      <c r="U6888" s="73"/>
      <c r="V6888" s="58"/>
    </row>
    <row r="6889" spans="21:22">
      <c r="U6889" s="73"/>
      <c r="V6889" s="58"/>
    </row>
    <row r="6890" spans="21:22">
      <c r="U6890" s="73"/>
      <c r="V6890" s="58"/>
    </row>
    <row r="6891" spans="21:22">
      <c r="U6891" s="73"/>
      <c r="V6891" s="58"/>
    </row>
    <row r="6892" spans="21:22">
      <c r="U6892" s="73"/>
      <c r="V6892" s="58"/>
    </row>
    <row r="6893" spans="21:22">
      <c r="U6893" s="73"/>
      <c r="V6893" s="58"/>
    </row>
    <row r="6894" spans="21:22">
      <c r="U6894" s="73"/>
      <c r="V6894" s="58"/>
    </row>
    <row r="6895" spans="21:22">
      <c r="U6895" s="73"/>
      <c r="V6895" s="58"/>
    </row>
    <row r="6896" spans="21:22">
      <c r="U6896" s="73"/>
      <c r="V6896" s="58"/>
    </row>
    <row r="6897" spans="21:22">
      <c r="U6897" s="73"/>
      <c r="V6897" s="58"/>
    </row>
    <row r="6898" spans="21:22">
      <c r="U6898" s="73"/>
      <c r="V6898" s="58"/>
    </row>
    <row r="6899" spans="21:22">
      <c r="U6899" s="73"/>
      <c r="V6899" s="58"/>
    </row>
    <row r="6900" spans="21:22">
      <c r="U6900" s="73"/>
      <c r="V6900" s="58"/>
    </row>
    <row r="6901" spans="21:22">
      <c r="U6901" s="73"/>
      <c r="V6901" s="58"/>
    </row>
    <row r="6902" spans="21:22">
      <c r="U6902" s="73"/>
      <c r="V6902" s="58"/>
    </row>
    <row r="6903" spans="21:22">
      <c r="U6903" s="73"/>
      <c r="V6903" s="58"/>
    </row>
    <row r="6904" spans="21:22">
      <c r="U6904" s="73"/>
      <c r="V6904" s="58"/>
    </row>
    <row r="6905" spans="21:22">
      <c r="U6905" s="73"/>
      <c r="V6905" s="58"/>
    </row>
    <row r="6906" spans="21:22">
      <c r="U6906" s="73"/>
      <c r="V6906" s="58"/>
    </row>
    <row r="6907" spans="21:22">
      <c r="U6907" s="73"/>
      <c r="V6907" s="58"/>
    </row>
    <row r="6908" spans="21:22">
      <c r="U6908" s="73"/>
      <c r="V6908" s="58"/>
    </row>
    <row r="6909" spans="21:22">
      <c r="U6909" s="73"/>
      <c r="V6909" s="58"/>
    </row>
    <row r="6910" spans="21:22">
      <c r="U6910" s="73"/>
      <c r="V6910" s="58"/>
    </row>
    <row r="6911" spans="21:22">
      <c r="U6911" s="73"/>
      <c r="V6911" s="58"/>
    </row>
    <row r="6912" spans="21:22">
      <c r="U6912" s="73"/>
      <c r="V6912" s="58"/>
    </row>
    <row r="6913" spans="21:22">
      <c r="U6913" s="73"/>
      <c r="V6913" s="58"/>
    </row>
    <row r="6914" spans="21:22">
      <c r="U6914" s="73"/>
      <c r="V6914" s="58"/>
    </row>
    <row r="6915" spans="21:22">
      <c r="U6915" s="73"/>
      <c r="V6915" s="58"/>
    </row>
    <row r="6916" spans="21:22">
      <c r="U6916" s="73"/>
      <c r="V6916" s="58"/>
    </row>
    <row r="6917" spans="21:22">
      <c r="U6917" s="73"/>
      <c r="V6917" s="58"/>
    </row>
    <row r="6918" spans="21:22">
      <c r="U6918" s="73"/>
      <c r="V6918" s="58"/>
    </row>
    <row r="6919" spans="21:22">
      <c r="U6919" s="73"/>
      <c r="V6919" s="58"/>
    </row>
    <row r="6920" spans="21:22">
      <c r="U6920" s="73"/>
      <c r="V6920" s="58"/>
    </row>
    <row r="6921" spans="21:22">
      <c r="U6921" s="73"/>
      <c r="V6921" s="58"/>
    </row>
    <row r="6922" spans="21:22">
      <c r="U6922" s="73"/>
      <c r="V6922" s="58"/>
    </row>
    <row r="6923" spans="21:22">
      <c r="U6923" s="73"/>
      <c r="V6923" s="58"/>
    </row>
    <row r="6924" spans="21:22">
      <c r="U6924" s="73"/>
      <c r="V6924" s="58"/>
    </row>
    <row r="6925" spans="21:22">
      <c r="U6925" s="73"/>
      <c r="V6925" s="58"/>
    </row>
    <row r="6926" spans="21:22">
      <c r="U6926" s="73"/>
      <c r="V6926" s="58"/>
    </row>
    <row r="6927" spans="21:22">
      <c r="U6927" s="73"/>
      <c r="V6927" s="58"/>
    </row>
    <row r="6928" spans="21:22">
      <c r="U6928" s="73"/>
      <c r="V6928" s="58"/>
    </row>
    <row r="6929" spans="21:22">
      <c r="U6929" s="73"/>
      <c r="V6929" s="58"/>
    </row>
    <row r="6930" spans="21:22">
      <c r="U6930" s="73"/>
      <c r="V6930" s="58"/>
    </row>
    <row r="6931" spans="21:22">
      <c r="U6931" s="73"/>
      <c r="V6931" s="58"/>
    </row>
    <row r="6932" spans="21:22">
      <c r="U6932" s="73"/>
      <c r="V6932" s="58"/>
    </row>
    <row r="6933" spans="21:22">
      <c r="U6933" s="73"/>
      <c r="V6933" s="58"/>
    </row>
    <row r="6934" spans="21:22">
      <c r="U6934" s="73"/>
      <c r="V6934" s="58"/>
    </row>
    <row r="6935" spans="21:22">
      <c r="U6935" s="73"/>
      <c r="V6935" s="58"/>
    </row>
    <row r="6936" spans="21:22">
      <c r="U6936" s="73"/>
      <c r="V6936" s="58"/>
    </row>
    <row r="6937" spans="21:22">
      <c r="U6937" s="73"/>
      <c r="V6937" s="58"/>
    </row>
    <row r="6938" spans="21:22">
      <c r="U6938" s="73"/>
      <c r="V6938" s="58"/>
    </row>
    <row r="6939" spans="21:22">
      <c r="U6939" s="73"/>
      <c r="V6939" s="58"/>
    </row>
    <row r="6940" spans="21:22">
      <c r="U6940" s="73"/>
      <c r="V6940" s="58"/>
    </row>
    <row r="6941" spans="21:22">
      <c r="U6941" s="73"/>
      <c r="V6941" s="58"/>
    </row>
    <row r="6942" spans="21:22">
      <c r="U6942" s="73"/>
      <c r="V6942" s="58"/>
    </row>
    <row r="6943" spans="21:22">
      <c r="U6943" s="73"/>
      <c r="V6943" s="58"/>
    </row>
    <row r="6944" spans="21:22">
      <c r="U6944" s="73"/>
      <c r="V6944" s="58"/>
    </row>
    <row r="6945" spans="21:22">
      <c r="U6945" s="73"/>
      <c r="V6945" s="58"/>
    </row>
    <row r="6946" spans="21:22">
      <c r="U6946" s="73"/>
      <c r="V6946" s="58"/>
    </row>
    <row r="6947" spans="21:22">
      <c r="U6947" s="73"/>
      <c r="V6947" s="58"/>
    </row>
    <row r="6948" spans="21:22">
      <c r="U6948" s="73"/>
      <c r="V6948" s="58"/>
    </row>
    <row r="6949" spans="21:22">
      <c r="U6949" s="73"/>
      <c r="V6949" s="58"/>
    </row>
    <row r="6950" spans="21:22">
      <c r="U6950" s="73"/>
      <c r="V6950" s="58"/>
    </row>
    <row r="6951" spans="21:22">
      <c r="U6951" s="73"/>
      <c r="V6951" s="58"/>
    </row>
    <row r="6952" spans="21:22">
      <c r="U6952" s="73"/>
      <c r="V6952" s="58"/>
    </row>
    <row r="6953" spans="21:22">
      <c r="U6953" s="73"/>
      <c r="V6953" s="58"/>
    </row>
    <row r="6954" spans="21:22">
      <c r="U6954" s="73"/>
      <c r="V6954" s="58"/>
    </row>
    <row r="6955" spans="21:22">
      <c r="U6955" s="73"/>
      <c r="V6955" s="58"/>
    </row>
    <row r="6956" spans="21:22">
      <c r="U6956" s="73"/>
      <c r="V6956" s="58"/>
    </row>
    <row r="6957" spans="21:22">
      <c r="U6957" s="73"/>
      <c r="V6957" s="58"/>
    </row>
    <row r="6958" spans="21:22">
      <c r="U6958" s="73"/>
      <c r="V6958" s="58"/>
    </row>
    <row r="6959" spans="21:22">
      <c r="U6959" s="73"/>
      <c r="V6959" s="58"/>
    </row>
    <row r="6960" spans="21:22">
      <c r="U6960" s="73"/>
      <c r="V6960" s="58"/>
    </row>
    <row r="6961" spans="21:22">
      <c r="U6961" s="73"/>
      <c r="V6961" s="58"/>
    </row>
    <row r="6962" spans="21:22">
      <c r="U6962" s="73"/>
      <c r="V6962" s="58"/>
    </row>
    <row r="6963" spans="21:22">
      <c r="U6963" s="73"/>
      <c r="V6963" s="58"/>
    </row>
    <row r="6964" spans="21:22">
      <c r="U6964" s="73"/>
      <c r="V6964" s="58"/>
    </row>
    <row r="6965" spans="21:22">
      <c r="U6965" s="73"/>
      <c r="V6965" s="58"/>
    </row>
    <row r="6966" spans="21:22">
      <c r="U6966" s="73"/>
      <c r="V6966" s="58"/>
    </row>
    <row r="6967" spans="21:22">
      <c r="U6967" s="73"/>
      <c r="V6967" s="58"/>
    </row>
    <row r="6968" spans="21:22">
      <c r="U6968" s="73"/>
      <c r="V6968" s="58"/>
    </row>
    <row r="6969" spans="21:22">
      <c r="U6969" s="73"/>
      <c r="V6969" s="58"/>
    </row>
    <row r="6970" spans="21:22">
      <c r="U6970" s="73"/>
      <c r="V6970" s="58"/>
    </row>
    <row r="6971" spans="21:22">
      <c r="U6971" s="73"/>
      <c r="V6971" s="58"/>
    </row>
    <row r="6972" spans="21:22">
      <c r="U6972" s="73"/>
      <c r="V6972" s="58"/>
    </row>
    <row r="6973" spans="21:22">
      <c r="U6973" s="73"/>
      <c r="V6973" s="58"/>
    </row>
    <row r="6974" spans="21:22">
      <c r="U6974" s="73"/>
      <c r="V6974" s="58"/>
    </row>
    <row r="6975" spans="21:22">
      <c r="U6975" s="73"/>
      <c r="V6975" s="58"/>
    </row>
    <row r="6976" spans="21:22">
      <c r="U6976" s="73"/>
      <c r="V6976" s="58"/>
    </row>
    <row r="6977" spans="21:22">
      <c r="U6977" s="73"/>
      <c r="V6977" s="58"/>
    </row>
    <row r="6978" spans="21:22">
      <c r="U6978" s="73"/>
      <c r="V6978" s="58"/>
    </row>
    <row r="6979" spans="21:22">
      <c r="U6979" s="73"/>
      <c r="V6979" s="58"/>
    </row>
    <row r="6980" spans="21:22">
      <c r="U6980" s="73"/>
      <c r="V6980" s="58"/>
    </row>
    <row r="6981" spans="21:22">
      <c r="U6981" s="73"/>
      <c r="V6981" s="58"/>
    </row>
    <row r="6982" spans="21:22">
      <c r="U6982" s="73"/>
      <c r="V6982" s="58"/>
    </row>
    <row r="6983" spans="21:22">
      <c r="U6983" s="73"/>
      <c r="V6983" s="58"/>
    </row>
    <row r="6984" spans="21:22">
      <c r="U6984" s="73"/>
      <c r="V6984" s="58"/>
    </row>
    <row r="6985" spans="21:22">
      <c r="U6985" s="73"/>
      <c r="V6985" s="58"/>
    </row>
    <row r="6986" spans="21:22">
      <c r="U6986" s="73"/>
      <c r="V6986" s="58"/>
    </row>
    <row r="6987" spans="21:22">
      <c r="U6987" s="73"/>
      <c r="V6987" s="58"/>
    </row>
    <row r="6988" spans="21:22">
      <c r="U6988" s="73"/>
      <c r="V6988" s="58"/>
    </row>
    <row r="6989" spans="21:22">
      <c r="U6989" s="73"/>
      <c r="V6989" s="58"/>
    </row>
    <row r="6990" spans="21:22">
      <c r="U6990" s="73"/>
      <c r="V6990" s="58"/>
    </row>
    <row r="6991" spans="21:22">
      <c r="U6991" s="73"/>
      <c r="V6991" s="58"/>
    </row>
    <row r="6992" spans="21:22">
      <c r="U6992" s="73"/>
      <c r="V6992" s="58"/>
    </row>
    <row r="6993" spans="21:22">
      <c r="U6993" s="73"/>
      <c r="V6993" s="58"/>
    </row>
    <row r="6994" spans="21:22">
      <c r="U6994" s="73"/>
      <c r="V6994" s="58"/>
    </row>
    <row r="6995" spans="21:22">
      <c r="U6995" s="73"/>
      <c r="V6995" s="58"/>
    </row>
    <row r="6996" spans="21:22">
      <c r="U6996" s="73"/>
      <c r="V6996" s="58"/>
    </row>
    <row r="6997" spans="21:22">
      <c r="U6997" s="73"/>
      <c r="V6997" s="58"/>
    </row>
    <row r="6998" spans="21:22">
      <c r="U6998" s="73"/>
      <c r="V6998" s="58"/>
    </row>
    <row r="6999" spans="21:22">
      <c r="U6999" s="73"/>
      <c r="V6999" s="58"/>
    </row>
    <row r="7000" spans="21:22">
      <c r="U7000" s="73"/>
      <c r="V7000" s="58"/>
    </row>
    <row r="7001" spans="21:22">
      <c r="U7001" s="73"/>
      <c r="V7001" s="58"/>
    </row>
    <row r="7002" spans="21:22">
      <c r="U7002" s="73"/>
      <c r="V7002" s="58"/>
    </row>
    <row r="7003" spans="21:22">
      <c r="U7003" s="73"/>
      <c r="V7003" s="58"/>
    </row>
    <row r="7004" spans="21:22">
      <c r="U7004" s="73"/>
      <c r="V7004" s="58"/>
    </row>
    <row r="7005" spans="21:22">
      <c r="U7005" s="73"/>
      <c r="V7005" s="58"/>
    </row>
    <row r="7006" spans="21:22">
      <c r="U7006" s="73"/>
      <c r="V7006" s="58"/>
    </row>
    <row r="7007" spans="21:22">
      <c r="U7007" s="73"/>
      <c r="V7007" s="58"/>
    </row>
    <row r="7008" spans="21:22">
      <c r="U7008" s="73"/>
      <c r="V7008" s="58"/>
    </row>
    <row r="7009" spans="21:22">
      <c r="U7009" s="73"/>
      <c r="V7009" s="58"/>
    </row>
    <row r="7010" spans="21:22">
      <c r="U7010" s="73"/>
      <c r="V7010" s="58"/>
    </row>
    <row r="7011" spans="21:22">
      <c r="U7011" s="73"/>
      <c r="V7011" s="58"/>
    </row>
    <row r="7012" spans="21:22">
      <c r="U7012" s="73"/>
      <c r="V7012" s="58"/>
    </row>
    <row r="7013" spans="21:22">
      <c r="U7013" s="73"/>
      <c r="V7013" s="58"/>
    </row>
    <row r="7014" spans="21:22">
      <c r="U7014" s="73"/>
      <c r="V7014" s="58"/>
    </row>
    <row r="7015" spans="21:22">
      <c r="U7015" s="73"/>
      <c r="V7015" s="58"/>
    </row>
    <row r="7016" spans="21:22">
      <c r="U7016" s="73"/>
      <c r="V7016" s="58"/>
    </row>
    <row r="7017" spans="21:22">
      <c r="U7017" s="73"/>
      <c r="V7017" s="58"/>
    </row>
    <row r="7018" spans="21:22">
      <c r="U7018" s="73"/>
      <c r="V7018" s="58"/>
    </row>
    <row r="7019" spans="21:22">
      <c r="U7019" s="73"/>
      <c r="V7019" s="58"/>
    </row>
    <row r="7020" spans="21:22">
      <c r="U7020" s="73"/>
      <c r="V7020" s="58"/>
    </row>
    <row r="7021" spans="21:22">
      <c r="U7021" s="73"/>
      <c r="V7021" s="58"/>
    </row>
    <row r="7022" spans="21:22">
      <c r="U7022" s="73"/>
      <c r="V7022" s="58"/>
    </row>
    <row r="7023" spans="21:22">
      <c r="U7023" s="73"/>
      <c r="V7023" s="58"/>
    </row>
    <row r="7024" spans="21:22">
      <c r="U7024" s="73"/>
      <c r="V7024" s="58"/>
    </row>
    <row r="7025" spans="21:22">
      <c r="U7025" s="73"/>
      <c r="V7025" s="58"/>
    </row>
    <row r="7026" spans="21:22">
      <c r="U7026" s="73"/>
      <c r="V7026" s="58"/>
    </row>
    <row r="7027" spans="21:22">
      <c r="U7027" s="73"/>
      <c r="V7027" s="58"/>
    </row>
    <row r="7028" spans="21:22">
      <c r="U7028" s="73"/>
      <c r="V7028" s="58"/>
    </row>
    <row r="7029" spans="21:22">
      <c r="U7029" s="73"/>
      <c r="V7029" s="58"/>
    </row>
    <row r="7030" spans="21:22">
      <c r="U7030" s="73"/>
      <c r="V7030" s="58"/>
    </row>
    <row r="7031" spans="21:22">
      <c r="U7031" s="73"/>
      <c r="V7031" s="58"/>
    </row>
    <row r="7032" spans="21:22">
      <c r="U7032" s="73"/>
      <c r="V7032" s="58"/>
    </row>
    <row r="7033" spans="21:22">
      <c r="U7033" s="73"/>
      <c r="V7033" s="58"/>
    </row>
    <row r="7034" spans="21:22">
      <c r="U7034" s="73"/>
      <c r="V7034" s="58"/>
    </row>
    <row r="7035" spans="21:22">
      <c r="U7035" s="73"/>
      <c r="V7035" s="58"/>
    </row>
    <row r="7036" spans="21:22">
      <c r="U7036" s="73"/>
      <c r="V7036" s="58"/>
    </row>
    <row r="7037" spans="21:22">
      <c r="U7037" s="73"/>
      <c r="V7037" s="58"/>
    </row>
    <row r="7038" spans="21:22">
      <c r="U7038" s="73"/>
      <c r="V7038" s="58"/>
    </row>
    <row r="7039" spans="21:22">
      <c r="U7039" s="73"/>
      <c r="V7039" s="58"/>
    </row>
    <row r="7040" spans="21:22">
      <c r="U7040" s="73"/>
      <c r="V7040" s="58"/>
    </row>
    <row r="7041" spans="21:22">
      <c r="U7041" s="73"/>
      <c r="V7041" s="58"/>
    </row>
    <row r="7042" spans="21:22">
      <c r="U7042" s="73"/>
      <c r="V7042" s="58"/>
    </row>
    <row r="7043" spans="21:22">
      <c r="U7043" s="73"/>
      <c r="V7043" s="58"/>
    </row>
    <row r="7044" spans="21:22">
      <c r="U7044" s="73"/>
      <c r="V7044" s="58"/>
    </row>
    <row r="7045" spans="21:22">
      <c r="U7045" s="73"/>
      <c r="V7045" s="58"/>
    </row>
    <row r="7046" spans="21:22">
      <c r="U7046" s="73"/>
      <c r="V7046" s="58"/>
    </row>
    <row r="7047" spans="21:22">
      <c r="U7047" s="73"/>
      <c r="V7047" s="58"/>
    </row>
    <row r="7048" spans="21:22">
      <c r="U7048" s="73"/>
      <c r="V7048" s="58"/>
    </row>
    <row r="7049" spans="21:22">
      <c r="U7049" s="73"/>
      <c r="V7049" s="58"/>
    </row>
    <row r="7050" spans="21:22">
      <c r="U7050" s="73"/>
      <c r="V7050" s="58"/>
    </row>
    <row r="7051" spans="21:22">
      <c r="U7051" s="73"/>
      <c r="V7051" s="58"/>
    </row>
    <row r="7052" spans="21:22">
      <c r="U7052" s="73"/>
      <c r="V7052" s="58"/>
    </row>
    <row r="7053" spans="21:22">
      <c r="U7053" s="73"/>
      <c r="V7053" s="58"/>
    </row>
    <row r="7054" spans="21:22">
      <c r="U7054" s="73"/>
      <c r="V7054" s="58"/>
    </row>
    <row r="7055" spans="21:22">
      <c r="U7055" s="73"/>
      <c r="V7055" s="58"/>
    </row>
    <row r="7056" spans="21:22">
      <c r="U7056" s="73"/>
      <c r="V7056" s="58"/>
    </row>
    <row r="7057" spans="21:22">
      <c r="U7057" s="73"/>
      <c r="V7057" s="58"/>
    </row>
    <row r="7058" spans="21:22">
      <c r="U7058" s="73"/>
      <c r="V7058" s="58"/>
    </row>
    <row r="7059" spans="21:22">
      <c r="U7059" s="73"/>
      <c r="V7059" s="58"/>
    </row>
    <row r="7060" spans="21:22">
      <c r="U7060" s="73"/>
      <c r="V7060" s="58"/>
    </row>
    <row r="7061" spans="21:22">
      <c r="U7061" s="73"/>
      <c r="V7061" s="58"/>
    </row>
    <row r="7062" spans="21:22">
      <c r="U7062" s="73"/>
      <c r="V7062" s="58"/>
    </row>
    <row r="7063" spans="21:22">
      <c r="U7063" s="73"/>
      <c r="V7063" s="58"/>
    </row>
    <row r="7064" spans="21:22">
      <c r="U7064" s="73"/>
      <c r="V7064" s="58"/>
    </row>
    <row r="7065" spans="21:22">
      <c r="U7065" s="73"/>
      <c r="V7065" s="58"/>
    </row>
    <row r="7066" spans="21:22">
      <c r="U7066" s="73"/>
      <c r="V7066" s="58"/>
    </row>
    <row r="7067" spans="21:22">
      <c r="U7067" s="73"/>
      <c r="V7067" s="58"/>
    </row>
    <row r="7068" spans="21:22">
      <c r="U7068" s="73"/>
      <c r="V7068" s="58"/>
    </row>
    <row r="7069" spans="21:22">
      <c r="U7069" s="73"/>
      <c r="V7069" s="58"/>
    </row>
    <row r="7070" spans="21:22">
      <c r="U7070" s="73"/>
      <c r="V7070" s="58"/>
    </row>
    <row r="7071" spans="21:22">
      <c r="U7071" s="73"/>
      <c r="V7071" s="58"/>
    </row>
    <row r="7072" spans="21:22">
      <c r="U7072" s="73"/>
      <c r="V7072" s="58"/>
    </row>
    <row r="7073" spans="21:22">
      <c r="U7073" s="73"/>
      <c r="V7073" s="58"/>
    </row>
    <row r="7074" spans="21:22">
      <c r="U7074" s="73"/>
      <c r="V7074" s="58"/>
    </row>
    <row r="7075" spans="21:22">
      <c r="U7075" s="73"/>
      <c r="V7075" s="58"/>
    </row>
    <row r="7076" spans="21:22">
      <c r="U7076" s="73"/>
      <c r="V7076" s="58"/>
    </row>
    <row r="7077" spans="21:22">
      <c r="U7077" s="73"/>
      <c r="V7077" s="58"/>
    </row>
    <row r="7078" spans="21:22">
      <c r="U7078" s="73"/>
      <c r="V7078" s="58"/>
    </row>
    <row r="7079" spans="21:22">
      <c r="U7079" s="73"/>
      <c r="V7079" s="58"/>
    </row>
    <row r="7080" spans="21:22">
      <c r="U7080" s="73"/>
      <c r="V7080" s="58"/>
    </row>
    <row r="7081" spans="21:22">
      <c r="U7081" s="73"/>
      <c r="V7081" s="58"/>
    </row>
    <row r="7082" spans="21:22">
      <c r="U7082" s="73"/>
      <c r="V7082" s="58"/>
    </row>
    <row r="7083" spans="21:22">
      <c r="U7083" s="73"/>
      <c r="V7083" s="58"/>
    </row>
    <row r="7084" spans="21:22">
      <c r="U7084" s="73"/>
      <c r="V7084" s="58"/>
    </row>
    <row r="7085" spans="21:22">
      <c r="U7085" s="73"/>
      <c r="V7085" s="58"/>
    </row>
    <row r="7086" spans="21:22">
      <c r="U7086" s="73"/>
      <c r="V7086" s="58"/>
    </row>
    <row r="7087" spans="21:22">
      <c r="U7087" s="73"/>
      <c r="V7087" s="58"/>
    </row>
    <row r="7088" spans="21:22">
      <c r="U7088" s="73"/>
      <c r="V7088" s="58"/>
    </row>
    <row r="7089" spans="21:22">
      <c r="U7089" s="73"/>
      <c r="V7089" s="58"/>
    </row>
    <row r="7090" spans="21:22">
      <c r="U7090" s="73"/>
      <c r="V7090" s="58"/>
    </row>
    <row r="7091" spans="21:22">
      <c r="U7091" s="73"/>
      <c r="V7091" s="58"/>
    </row>
    <row r="7092" spans="21:22">
      <c r="U7092" s="73"/>
      <c r="V7092" s="58"/>
    </row>
    <row r="7093" spans="21:22">
      <c r="U7093" s="73"/>
      <c r="V7093" s="58"/>
    </row>
    <row r="7094" spans="21:22">
      <c r="U7094" s="73"/>
      <c r="V7094" s="58"/>
    </row>
    <row r="7095" spans="21:22">
      <c r="U7095" s="73"/>
      <c r="V7095" s="58"/>
    </row>
    <row r="7096" spans="21:22">
      <c r="U7096" s="73"/>
      <c r="V7096" s="58"/>
    </row>
    <row r="7097" spans="21:22">
      <c r="U7097" s="73"/>
      <c r="V7097" s="58"/>
    </row>
    <row r="7098" spans="21:22">
      <c r="U7098" s="73"/>
      <c r="V7098" s="58"/>
    </row>
    <row r="7099" spans="21:22">
      <c r="U7099" s="73"/>
      <c r="V7099" s="58"/>
    </row>
    <row r="7100" spans="21:22">
      <c r="U7100" s="73"/>
      <c r="V7100" s="58"/>
    </row>
    <row r="7101" spans="21:22">
      <c r="U7101" s="73"/>
      <c r="V7101" s="58"/>
    </row>
    <row r="7102" spans="21:22">
      <c r="U7102" s="73"/>
      <c r="V7102" s="58"/>
    </row>
    <row r="7103" spans="21:22">
      <c r="U7103" s="73"/>
      <c r="V7103" s="58"/>
    </row>
    <row r="7104" spans="21:22">
      <c r="U7104" s="73"/>
      <c r="V7104" s="58"/>
    </row>
    <row r="7105" spans="21:22">
      <c r="U7105" s="73"/>
      <c r="V7105" s="58"/>
    </row>
    <row r="7106" spans="21:22">
      <c r="U7106" s="73"/>
      <c r="V7106" s="58"/>
    </row>
    <row r="7107" spans="21:22">
      <c r="U7107" s="73"/>
      <c r="V7107" s="58"/>
    </row>
    <row r="7108" spans="21:22">
      <c r="U7108" s="73"/>
      <c r="V7108" s="58"/>
    </row>
    <row r="7109" spans="21:22">
      <c r="U7109" s="73"/>
      <c r="V7109" s="58"/>
    </row>
    <row r="7110" spans="21:22">
      <c r="U7110" s="73"/>
      <c r="V7110" s="58"/>
    </row>
    <row r="7111" spans="21:22">
      <c r="U7111" s="73"/>
      <c r="V7111" s="58"/>
    </row>
    <row r="7112" spans="21:22">
      <c r="U7112" s="73"/>
      <c r="V7112" s="58"/>
    </row>
    <row r="7113" spans="21:22">
      <c r="U7113" s="73"/>
      <c r="V7113" s="58"/>
    </row>
    <row r="7114" spans="21:22">
      <c r="U7114" s="73"/>
      <c r="V7114" s="58"/>
    </row>
    <row r="7115" spans="21:22">
      <c r="U7115" s="73"/>
      <c r="V7115" s="58"/>
    </row>
    <row r="7116" spans="21:22">
      <c r="U7116" s="73"/>
      <c r="V7116" s="58"/>
    </row>
    <row r="7117" spans="21:22">
      <c r="U7117" s="73"/>
      <c r="V7117" s="58"/>
    </row>
    <row r="7118" spans="21:22">
      <c r="U7118" s="73"/>
      <c r="V7118" s="58"/>
    </row>
    <row r="7119" spans="21:22">
      <c r="U7119" s="73"/>
      <c r="V7119" s="58"/>
    </row>
    <row r="7120" spans="21:22">
      <c r="U7120" s="73"/>
      <c r="V7120" s="58"/>
    </row>
    <row r="7121" spans="21:22">
      <c r="U7121" s="73"/>
      <c r="V7121" s="58"/>
    </row>
    <row r="7122" spans="21:22">
      <c r="U7122" s="73"/>
      <c r="V7122" s="58"/>
    </row>
    <row r="7123" spans="21:22">
      <c r="U7123" s="73"/>
      <c r="V7123" s="58"/>
    </row>
    <row r="7124" spans="21:22">
      <c r="U7124" s="73"/>
      <c r="V7124" s="58"/>
    </row>
    <row r="7125" spans="21:22">
      <c r="U7125" s="73"/>
      <c r="V7125" s="58"/>
    </row>
    <row r="7126" spans="21:22">
      <c r="U7126" s="73"/>
      <c r="V7126" s="58"/>
    </row>
    <row r="7127" spans="21:22">
      <c r="U7127" s="73"/>
      <c r="V7127" s="58"/>
    </row>
    <row r="7128" spans="21:22">
      <c r="U7128" s="73"/>
      <c r="V7128" s="58"/>
    </row>
    <row r="7129" spans="21:22">
      <c r="U7129" s="73"/>
      <c r="V7129" s="58"/>
    </row>
    <row r="7130" spans="21:22">
      <c r="U7130" s="73"/>
      <c r="V7130" s="58"/>
    </row>
    <row r="7131" spans="21:22">
      <c r="U7131" s="73"/>
      <c r="V7131" s="58"/>
    </row>
    <row r="7132" spans="21:22">
      <c r="U7132" s="73"/>
      <c r="V7132" s="58"/>
    </row>
    <row r="7133" spans="21:22">
      <c r="U7133" s="73"/>
      <c r="V7133" s="58"/>
    </row>
    <row r="7134" spans="21:22">
      <c r="U7134" s="73"/>
      <c r="V7134" s="58"/>
    </row>
    <row r="7135" spans="21:22">
      <c r="U7135" s="73"/>
      <c r="V7135" s="58"/>
    </row>
    <row r="7136" spans="21:22">
      <c r="U7136" s="73"/>
      <c r="V7136" s="58"/>
    </row>
    <row r="7137" spans="21:22">
      <c r="U7137" s="73"/>
      <c r="V7137" s="58"/>
    </row>
    <row r="7138" spans="21:22">
      <c r="U7138" s="73"/>
      <c r="V7138" s="58"/>
    </row>
    <row r="7139" spans="21:22">
      <c r="U7139" s="73"/>
      <c r="V7139" s="58"/>
    </row>
    <row r="7140" spans="21:22">
      <c r="U7140" s="73"/>
      <c r="V7140" s="58"/>
    </row>
    <row r="7141" spans="21:22">
      <c r="U7141" s="73"/>
      <c r="V7141" s="58"/>
    </row>
    <row r="7142" spans="21:22">
      <c r="U7142" s="73"/>
      <c r="V7142" s="58"/>
    </row>
    <row r="7143" spans="21:22">
      <c r="U7143" s="73"/>
      <c r="V7143" s="58"/>
    </row>
    <row r="7144" spans="21:22">
      <c r="U7144" s="73"/>
      <c r="V7144" s="58"/>
    </row>
    <row r="7145" spans="21:22">
      <c r="U7145" s="73"/>
      <c r="V7145" s="58"/>
    </row>
    <row r="7146" spans="21:22">
      <c r="U7146" s="73"/>
      <c r="V7146" s="58"/>
    </row>
    <row r="7147" spans="21:22">
      <c r="U7147" s="73"/>
      <c r="V7147" s="58"/>
    </row>
    <row r="7148" spans="21:22">
      <c r="U7148" s="73"/>
      <c r="V7148" s="58"/>
    </row>
    <row r="7149" spans="21:22">
      <c r="U7149" s="73"/>
      <c r="V7149" s="58"/>
    </row>
    <row r="7150" spans="21:22">
      <c r="U7150" s="73"/>
      <c r="V7150" s="58"/>
    </row>
    <row r="7151" spans="21:22">
      <c r="U7151" s="73"/>
      <c r="V7151" s="58"/>
    </row>
    <row r="7152" spans="21:22">
      <c r="U7152" s="73"/>
      <c r="V7152" s="58"/>
    </row>
    <row r="7153" spans="21:22">
      <c r="U7153" s="73"/>
      <c r="V7153" s="58"/>
    </row>
    <row r="7154" spans="21:22">
      <c r="U7154" s="73"/>
      <c r="V7154" s="58"/>
    </row>
    <row r="7155" spans="21:22">
      <c r="U7155" s="73"/>
      <c r="V7155" s="58"/>
    </row>
    <row r="7156" spans="21:22">
      <c r="U7156" s="73"/>
      <c r="V7156" s="58"/>
    </row>
    <row r="7157" spans="21:22">
      <c r="U7157" s="73"/>
      <c r="V7157" s="58"/>
    </row>
    <row r="7158" spans="21:22">
      <c r="U7158" s="73"/>
      <c r="V7158" s="58"/>
    </row>
    <row r="7159" spans="21:22">
      <c r="U7159" s="73"/>
      <c r="V7159" s="58"/>
    </row>
    <row r="7160" spans="21:22">
      <c r="U7160" s="73"/>
      <c r="V7160" s="58"/>
    </row>
    <row r="7161" spans="21:22">
      <c r="U7161" s="73"/>
      <c r="V7161" s="58"/>
    </row>
    <row r="7162" spans="21:22">
      <c r="U7162" s="73"/>
      <c r="V7162" s="58"/>
    </row>
    <row r="7163" spans="21:22">
      <c r="U7163" s="73"/>
      <c r="V7163" s="58"/>
    </row>
    <row r="7164" spans="21:22">
      <c r="U7164" s="73"/>
      <c r="V7164" s="58"/>
    </row>
    <row r="7165" spans="21:22">
      <c r="U7165" s="73"/>
      <c r="V7165" s="58"/>
    </row>
    <row r="7166" spans="21:22">
      <c r="U7166" s="73"/>
      <c r="V7166" s="58"/>
    </row>
    <row r="7167" spans="21:22">
      <c r="U7167" s="73"/>
      <c r="V7167" s="58"/>
    </row>
    <row r="7168" spans="21:22">
      <c r="U7168" s="73"/>
      <c r="V7168" s="58"/>
    </row>
    <row r="7169" spans="21:22">
      <c r="U7169" s="73"/>
      <c r="V7169" s="58"/>
    </row>
    <row r="7170" spans="21:22">
      <c r="U7170" s="73"/>
      <c r="V7170" s="58"/>
    </row>
    <row r="7171" spans="21:22">
      <c r="U7171" s="73"/>
      <c r="V7171" s="58"/>
    </row>
    <row r="7172" spans="21:22">
      <c r="U7172" s="73"/>
      <c r="V7172" s="58"/>
    </row>
    <row r="7173" spans="21:22">
      <c r="U7173" s="73"/>
      <c r="V7173" s="58"/>
    </row>
    <row r="7174" spans="21:22">
      <c r="U7174" s="73"/>
      <c r="V7174" s="58"/>
    </row>
    <row r="7175" spans="21:22">
      <c r="U7175" s="73"/>
      <c r="V7175" s="58"/>
    </row>
    <row r="7176" spans="21:22">
      <c r="U7176" s="73"/>
      <c r="V7176" s="58"/>
    </row>
    <row r="7177" spans="21:22">
      <c r="U7177" s="73"/>
      <c r="V7177" s="58"/>
    </row>
    <row r="7178" spans="21:22">
      <c r="U7178" s="73"/>
      <c r="V7178" s="58"/>
    </row>
    <row r="7179" spans="21:22">
      <c r="U7179" s="73"/>
      <c r="V7179" s="58"/>
    </row>
    <row r="7180" spans="21:22">
      <c r="U7180" s="73"/>
      <c r="V7180" s="58"/>
    </row>
    <row r="7181" spans="21:22">
      <c r="U7181" s="73"/>
      <c r="V7181" s="58"/>
    </row>
    <row r="7182" spans="21:22">
      <c r="U7182" s="73"/>
      <c r="V7182" s="58"/>
    </row>
    <row r="7183" spans="21:22">
      <c r="U7183" s="73"/>
      <c r="V7183" s="58"/>
    </row>
    <row r="7184" spans="21:22">
      <c r="U7184" s="73"/>
      <c r="V7184" s="58"/>
    </row>
    <row r="7185" spans="21:22">
      <c r="U7185" s="73"/>
      <c r="V7185" s="58"/>
    </row>
    <row r="7186" spans="21:22">
      <c r="U7186" s="73"/>
      <c r="V7186" s="58"/>
    </row>
    <row r="7187" spans="21:22">
      <c r="U7187" s="73"/>
      <c r="V7187" s="58"/>
    </row>
    <row r="7188" spans="21:22">
      <c r="U7188" s="73"/>
      <c r="V7188" s="58"/>
    </row>
    <row r="7189" spans="21:22">
      <c r="U7189" s="73"/>
      <c r="V7189" s="58"/>
    </row>
    <row r="7190" spans="21:22">
      <c r="U7190" s="73"/>
      <c r="V7190" s="58"/>
    </row>
    <row r="7191" spans="21:22">
      <c r="U7191" s="73"/>
      <c r="V7191" s="58"/>
    </row>
    <row r="7192" spans="21:22">
      <c r="U7192" s="73"/>
      <c r="V7192" s="58"/>
    </row>
    <row r="7193" spans="21:22">
      <c r="U7193" s="73"/>
      <c r="V7193" s="58"/>
    </row>
    <row r="7194" spans="21:22">
      <c r="U7194" s="73"/>
      <c r="V7194" s="58"/>
    </row>
    <row r="7195" spans="21:22">
      <c r="U7195" s="73"/>
      <c r="V7195" s="58"/>
    </row>
    <row r="7196" spans="21:22">
      <c r="U7196" s="73"/>
      <c r="V7196" s="58"/>
    </row>
    <row r="7197" spans="21:22">
      <c r="U7197" s="73"/>
      <c r="V7197" s="58"/>
    </row>
    <row r="7198" spans="21:22">
      <c r="U7198" s="73"/>
      <c r="V7198" s="58"/>
    </row>
    <row r="7199" spans="21:22">
      <c r="U7199" s="73"/>
      <c r="V7199" s="58"/>
    </row>
    <row r="7200" spans="21:22">
      <c r="U7200" s="73"/>
      <c r="V7200" s="58"/>
    </row>
    <row r="7201" spans="21:22">
      <c r="U7201" s="73"/>
      <c r="V7201" s="58"/>
    </row>
    <row r="7202" spans="21:22">
      <c r="U7202" s="73"/>
      <c r="V7202" s="58"/>
    </row>
    <row r="7203" spans="21:22">
      <c r="U7203" s="73"/>
      <c r="V7203" s="58"/>
    </row>
    <row r="7204" spans="21:22">
      <c r="U7204" s="73"/>
      <c r="V7204" s="58"/>
    </row>
    <row r="7205" spans="21:22">
      <c r="U7205" s="73"/>
      <c r="V7205" s="58"/>
    </row>
    <row r="7206" spans="21:22">
      <c r="U7206" s="73"/>
      <c r="V7206" s="58"/>
    </row>
    <row r="7207" spans="21:22">
      <c r="U7207" s="73"/>
      <c r="V7207" s="58"/>
    </row>
    <row r="7208" spans="21:22">
      <c r="U7208" s="73"/>
      <c r="V7208" s="58"/>
    </row>
    <row r="7209" spans="21:22">
      <c r="U7209" s="73"/>
      <c r="V7209" s="58"/>
    </row>
    <row r="7210" spans="21:22">
      <c r="U7210" s="73"/>
      <c r="V7210" s="58"/>
    </row>
    <row r="7211" spans="21:22">
      <c r="U7211" s="73"/>
      <c r="V7211" s="58"/>
    </row>
    <row r="7212" spans="21:22">
      <c r="U7212" s="73"/>
      <c r="V7212" s="58"/>
    </row>
    <row r="7213" spans="21:22">
      <c r="U7213" s="73"/>
      <c r="V7213" s="58"/>
    </row>
    <row r="7214" spans="21:22">
      <c r="U7214" s="73"/>
      <c r="V7214" s="58"/>
    </row>
    <row r="7215" spans="21:22">
      <c r="U7215" s="73"/>
      <c r="V7215" s="58"/>
    </row>
    <row r="7216" spans="21:22">
      <c r="U7216" s="73"/>
      <c r="V7216" s="58"/>
    </row>
    <row r="7217" spans="21:22">
      <c r="U7217" s="73"/>
      <c r="V7217" s="58"/>
    </row>
    <row r="7218" spans="21:22">
      <c r="U7218" s="73"/>
      <c r="V7218" s="58"/>
    </row>
    <row r="7219" spans="21:22">
      <c r="U7219" s="73"/>
      <c r="V7219" s="58"/>
    </row>
    <row r="7220" spans="21:22">
      <c r="U7220" s="73"/>
      <c r="V7220" s="58"/>
    </row>
    <row r="7221" spans="21:22">
      <c r="U7221" s="73"/>
      <c r="V7221" s="58"/>
    </row>
    <row r="7222" spans="21:22">
      <c r="U7222" s="73"/>
      <c r="V7222" s="58"/>
    </row>
    <row r="7223" spans="21:22">
      <c r="U7223" s="73"/>
      <c r="V7223" s="58"/>
    </row>
    <row r="7224" spans="21:22">
      <c r="U7224" s="73"/>
      <c r="V7224" s="58"/>
    </row>
    <row r="7225" spans="21:22">
      <c r="U7225" s="73"/>
      <c r="V7225" s="58"/>
    </row>
    <row r="7226" spans="21:22">
      <c r="U7226" s="73"/>
      <c r="V7226" s="58"/>
    </row>
    <row r="7227" spans="21:22">
      <c r="U7227" s="73"/>
      <c r="V7227" s="58"/>
    </row>
    <row r="7228" spans="21:22">
      <c r="U7228" s="73"/>
      <c r="V7228" s="58"/>
    </row>
    <row r="7229" spans="21:22">
      <c r="U7229" s="73"/>
      <c r="V7229" s="58"/>
    </row>
    <row r="7230" spans="21:22">
      <c r="U7230" s="73"/>
      <c r="V7230" s="58"/>
    </row>
    <row r="7231" spans="21:22">
      <c r="U7231" s="73"/>
      <c r="V7231" s="58"/>
    </row>
    <row r="7232" spans="21:22">
      <c r="U7232" s="73"/>
      <c r="V7232" s="58"/>
    </row>
    <row r="7233" spans="21:22">
      <c r="U7233" s="73"/>
      <c r="V7233" s="58"/>
    </row>
    <row r="7234" spans="21:22">
      <c r="U7234" s="73"/>
      <c r="V7234" s="58"/>
    </row>
    <row r="7235" spans="21:22">
      <c r="U7235" s="73"/>
      <c r="V7235" s="58"/>
    </row>
    <row r="7236" spans="21:22">
      <c r="U7236" s="73"/>
      <c r="V7236" s="58"/>
    </row>
    <row r="7237" spans="21:22">
      <c r="U7237" s="73"/>
      <c r="V7237" s="58"/>
    </row>
    <row r="7238" spans="21:22">
      <c r="U7238" s="73"/>
      <c r="V7238" s="58"/>
    </row>
    <row r="7239" spans="21:22">
      <c r="U7239" s="73"/>
      <c r="V7239" s="58"/>
    </row>
    <row r="7240" spans="21:22">
      <c r="U7240" s="73"/>
      <c r="V7240" s="58"/>
    </row>
    <row r="7241" spans="21:22">
      <c r="U7241" s="73"/>
      <c r="V7241" s="58"/>
    </row>
    <row r="7242" spans="21:22">
      <c r="U7242" s="73"/>
      <c r="V7242" s="58"/>
    </row>
    <row r="7243" spans="21:22">
      <c r="U7243" s="73"/>
      <c r="V7243" s="58"/>
    </row>
    <row r="7244" spans="21:22">
      <c r="U7244" s="73"/>
      <c r="V7244" s="58"/>
    </row>
    <row r="7245" spans="21:22">
      <c r="U7245" s="73"/>
      <c r="V7245" s="58"/>
    </row>
    <row r="7246" spans="21:22">
      <c r="U7246" s="73"/>
      <c r="V7246" s="58"/>
    </row>
    <row r="7247" spans="21:22">
      <c r="U7247" s="73"/>
      <c r="V7247" s="58"/>
    </row>
    <row r="7248" spans="21:22">
      <c r="U7248" s="73"/>
      <c r="V7248" s="58"/>
    </row>
    <row r="7249" spans="21:22">
      <c r="U7249" s="73"/>
      <c r="V7249" s="58"/>
    </row>
    <row r="7250" spans="21:22">
      <c r="U7250" s="73"/>
      <c r="V7250" s="58"/>
    </row>
    <row r="7251" spans="21:22">
      <c r="U7251" s="73"/>
      <c r="V7251" s="58"/>
    </row>
    <row r="7252" spans="21:22">
      <c r="U7252" s="73"/>
      <c r="V7252" s="58"/>
    </row>
    <row r="7253" spans="21:22">
      <c r="U7253" s="73"/>
      <c r="V7253" s="58"/>
    </row>
    <row r="7254" spans="21:22">
      <c r="U7254" s="73"/>
      <c r="V7254" s="58"/>
    </row>
    <row r="7255" spans="21:22">
      <c r="U7255" s="73"/>
      <c r="V7255" s="58"/>
    </row>
    <row r="7256" spans="21:22">
      <c r="U7256" s="73"/>
      <c r="V7256" s="58"/>
    </row>
    <row r="7257" spans="21:22">
      <c r="U7257" s="73"/>
      <c r="V7257" s="58"/>
    </row>
    <row r="7258" spans="21:22">
      <c r="U7258" s="73"/>
      <c r="V7258" s="58"/>
    </row>
    <row r="7259" spans="21:22">
      <c r="U7259" s="73"/>
      <c r="V7259" s="58"/>
    </row>
    <row r="7260" spans="21:22">
      <c r="U7260" s="73"/>
      <c r="V7260" s="58"/>
    </row>
    <row r="7261" spans="21:22">
      <c r="U7261" s="73"/>
      <c r="V7261" s="58"/>
    </row>
    <row r="7262" spans="21:22">
      <c r="U7262" s="73"/>
      <c r="V7262" s="58"/>
    </row>
    <row r="7263" spans="21:22">
      <c r="U7263" s="73"/>
      <c r="V7263" s="58"/>
    </row>
    <row r="7264" spans="21:22">
      <c r="U7264" s="73"/>
      <c r="V7264" s="58"/>
    </row>
    <row r="7265" spans="21:22">
      <c r="U7265" s="73"/>
      <c r="V7265" s="58"/>
    </row>
    <row r="7266" spans="21:22">
      <c r="U7266" s="73"/>
      <c r="V7266" s="58"/>
    </row>
    <row r="7267" spans="21:22">
      <c r="U7267" s="73"/>
      <c r="V7267" s="58"/>
    </row>
    <row r="7268" spans="21:22">
      <c r="U7268" s="73"/>
      <c r="V7268" s="58"/>
    </row>
    <row r="7269" spans="21:22">
      <c r="U7269" s="73"/>
      <c r="V7269" s="58"/>
    </row>
    <row r="7270" spans="21:22">
      <c r="U7270" s="73"/>
      <c r="V7270" s="58"/>
    </row>
    <row r="7271" spans="21:22">
      <c r="U7271" s="73"/>
      <c r="V7271" s="58"/>
    </row>
    <row r="7272" spans="21:22">
      <c r="U7272" s="73"/>
      <c r="V7272" s="58"/>
    </row>
    <row r="7273" spans="21:22">
      <c r="U7273" s="73"/>
      <c r="V7273" s="58"/>
    </row>
    <row r="7274" spans="21:22">
      <c r="U7274" s="73"/>
      <c r="V7274" s="58"/>
    </row>
    <row r="7275" spans="21:22">
      <c r="U7275" s="73"/>
      <c r="V7275" s="58"/>
    </row>
    <row r="7276" spans="21:22">
      <c r="U7276" s="73"/>
      <c r="V7276" s="58"/>
    </row>
    <row r="7277" spans="21:22">
      <c r="U7277" s="73"/>
      <c r="V7277" s="58"/>
    </row>
    <row r="7278" spans="21:22">
      <c r="U7278" s="73"/>
      <c r="V7278" s="58"/>
    </row>
    <row r="7279" spans="21:22">
      <c r="U7279" s="73"/>
      <c r="V7279" s="58"/>
    </row>
    <row r="7280" spans="21:22">
      <c r="U7280" s="73"/>
      <c r="V7280" s="58"/>
    </row>
    <row r="7281" spans="21:22">
      <c r="U7281" s="73"/>
      <c r="V7281" s="58"/>
    </row>
    <row r="7282" spans="21:22">
      <c r="U7282" s="73"/>
      <c r="V7282" s="58"/>
    </row>
    <row r="7283" spans="21:22">
      <c r="U7283" s="73"/>
      <c r="V7283" s="58"/>
    </row>
    <row r="7284" spans="21:22">
      <c r="U7284" s="73"/>
      <c r="V7284" s="58"/>
    </row>
    <row r="7285" spans="21:22">
      <c r="U7285" s="73"/>
      <c r="V7285" s="58"/>
    </row>
    <row r="7286" spans="21:22">
      <c r="U7286" s="73"/>
      <c r="V7286" s="58"/>
    </row>
    <row r="7287" spans="21:22">
      <c r="U7287" s="73"/>
      <c r="V7287" s="58"/>
    </row>
    <row r="7288" spans="21:22">
      <c r="U7288" s="73"/>
      <c r="V7288" s="58"/>
    </row>
    <row r="7289" spans="21:22">
      <c r="U7289" s="73"/>
      <c r="V7289" s="58"/>
    </row>
    <row r="7290" spans="21:22">
      <c r="U7290" s="73"/>
      <c r="V7290" s="58"/>
    </row>
    <row r="7291" spans="21:22">
      <c r="U7291" s="73"/>
      <c r="V7291" s="58"/>
    </row>
    <row r="7292" spans="21:22">
      <c r="U7292" s="73"/>
      <c r="V7292" s="58"/>
    </row>
    <row r="7293" spans="21:22">
      <c r="U7293" s="73"/>
      <c r="V7293" s="58"/>
    </row>
    <row r="7294" spans="21:22">
      <c r="U7294" s="73"/>
      <c r="V7294" s="58"/>
    </row>
    <row r="7295" spans="21:22">
      <c r="U7295" s="73"/>
      <c r="V7295" s="58"/>
    </row>
    <row r="7296" spans="21:22">
      <c r="U7296" s="73"/>
      <c r="V7296" s="58"/>
    </row>
    <row r="7297" spans="21:22">
      <c r="U7297" s="73"/>
      <c r="V7297" s="58"/>
    </row>
    <row r="7298" spans="21:22">
      <c r="U7298" s="73"/>
      <c r="V7298" s="58"/>
    </row>
    <row r="7299" spans="21:22">
      <c r="U7299" s="73"/>
      <c r="V7299" s="58"/>
    </row>
    <row r="7300" spans="21:22">
      <c r="U7300" s="73"/>
      <c r="V7300" s="58"/>
    </row>
    <row r="7301" spans="21:22">
      <c r="U7301" s="73"/>
      <c r="V7301" s="58"/>
    </row>
    <row r="7302" spans="21:22">
      <c r="U7302" s="73"/>
      <c r="V7302" s="58"/>
    </row>
    <row r="7303" spans="21:22">
      <c r="U7303" s="73"/>
      <c r="V7303" s="58"/>
    </row>
    <row r="7304" spans="21:22">
      <c r="U7304" s="73"/>
      <c r="V7304" s="58"/>
    </row>
    <row r="7305" spans="21:22">
      <c r="U7305" s="73"/>
      <c r="V7305" s="58"/>
    </row>
    <row r="7306" spans="21:22">
      <c r="U7306" s="73"/>
      <c r="V7306" s="58"/>
    </row>
    <row r="7307" spans="21:22">
      <c r="U7307" s="73"/>
      <c r="V7307" s="58"/>
    </row>
    <row r="7308" spans="21:22">
      <c r="U7308" s="73"/>
      <c r="V7308" s="58"/>
    </row>
    <row r="7309" spans="21:22">
      <c r="U7309" s="73"/>
      <c r="V7309" s="58"/>
    </row>
    <row r="7310" spans="21:22">
      <c r="U7310" s="73"/>
      <c r="V7310" s="58"/>
    </row>
    <row r="7311" spans="21:22">
      <c r="U7311" s="73"/>
      <c r="V7311" s="58"/>
    </row>
    <row r="7312" spans="21:22">
      <c r="U7312" s="73"/>
      <c r="V7312" s="58"/>
    </row>
    <row r="7313" spans="21:22">
      <c r="U7313" s="73"/>
      <c r="V7313" s="58"/>
    </row>
    <row r="7314" spans="21:22">
      <c r="U7314" s="73"/>
      <c r="V7314" s="58"/>
    </row>
    <row r="7315" spans="21:22">
      <c r="U7315" s="73"/>
      <c r="V7315" s="58"/>
    </row>
    <row r="7316" spans="21:22">
      <c r="U7316" s="73"/>
      <c r="V7316" s="58"/>
    </row>
    <row r="7317" spans="21:22">
      <c r="U7317" s="73"/>
      <c r="V7317" s="58"/>
    </row>
    <row r="7318" spans="21:22">
      <c r="U7318" s="73"/>
      <c r="V7318" s="58"/>
    </row>
    <row r="7319" spans="21:22">
      <c r="U7319" s="73"/>
      <c r="V7319" s="58"/>
    </row>
    <row r="7320" spans="21:22">
      <c r="U7320" s="73"/>
      <c r="V7320" s="58"/>
    </row>
    <row r="7321" spans="21:22">
      <c r="U7321" s="73"/>
      <c r="V7321" s="58"/>
    </row>
    <row r="7322" spans="21:22">
      <c r="U7322" s="73"/>
      <c r="V7322" s="58"/>
    </row>
    <row r="7323" spans="21:22">
      <c r="U7323" s="73"/>
      <c r="V7323" s="58"/>
    </row>
    <row r="7324" spans="21:22">
      <c r="U7324" s="73"/>
      <c r="V7324" s="58"/>
    </row>
    <row r="7325" spans="21:22">
      <c r="U7325" s="73"/>
      <c r="V7325" s="58"/>
    </row>
    <row r="7326" spans="21:22">
      <c r="U7326" s="73"/>
      <c r="V7326" s="58"/>
    </row>
    <row r="7327" spans="21:22">
      <c r="U7327" s="73"/>
      <c r="V7327" s="58"/>
    </row>
    <row r="7328" spans="21:22">
      <c r="U7328" s="73"/>
      <c r="V7328" s="58"/>
    </row>
    <row r="7329" spans="21:22">
      <c r="U7329" s="73"/>
      <c r="V7329" s="58"/>
    </row>
    <row r="7330" spans="21:22">
      <c r="U7330" s="73"/>
      <c r="V7330" s="58"/>
    </row>
    <row r="7331" spans="21:22">
      <c r="U7331" s="73"/>
      <c r="V7331" s="58"/>
    </row>
    <row r="7332" spans="21:22">
      <c r="U7332" s="73"/>
      <c r="V7332" s="58"/>
    </row>
    <row r="7333" spans="21:22">
      <c r="U7333" s="73"/>
      <c r="V7333" s="58"/>
    </row>
    <row r="7334" spans="21:22">
      <c r="U7334" s="73"/>
      <c r="V7334" s="58"/>
    </row>
    <row r="7335" spans="21:22">
      <c r="U7335" s="73"/>
      <c r="V7335" s="58"/>
    </row>
    <row r="7336" spans="21:22">
      <c r="U7336" s="73"/>
      <c r="V7336" s="58"/>
    </row>
    <row r="7337" spans="21:22">
      <c r="U7337" s="73"/>
      <c r="V7337" s="58"/>
    </row>
    <row r="7338" spans="21:22">
      <c r="U7338" s="73"/>
      <c r="V7338" s="58"/>
    </row>
    <row r="7339" spans="21:22">
      <c r="U7339" s="73"/>
      <c r="V7339" s="58"/>
    </row>
    <row r="7340" spans="21:22">
      <c r="U7340" s="73"/>
      <c r="V7340" s="58"/>
    </row>
    <row r="7341" spans="21:22">
      <c r="U7341" s="73"/>
      <c r="V7341" s="58"/>
    </row>
    <row r="7342" spans="21:22">
      <c r="U7342" s="73"/>
      <c r="V7342" s="58"/>
    </row>
    <row r="7343" spans="21:22">
      <c r="U7343" s="73"/>
      <c r="V7343" s="58"/>
    </row>
    <row r="7344" spans="21:22">
      <c r="U7344" s="73"/>
      <c r="V7344" s="58"/>
    </row>
    <row r="7345" spans="21:22">
      <c r="U7345" s="73"/>
      <c r="V7345" s="58"/>
    </row>
    <row r="7346" spans="21:22">
      <c r="U7346" s="73"/>
      <c r="V7346" s="58"/>
    </row>
    <row r="7347" spans="21:22">
      <c r="U7347" s="73"/>
      <c r="V7347" s="58"/>
    </row>
    <row r="7348" spans="21:22">
      <c r="U7348" s="73"/>
      <c r="V7348" s="58"/>
    </row>
    <row r="7349" spans="21:22">
      <c r="U7349" s="73"/>
      <c r="V7349" s="58"/>
    </row>
    <row r="7350" spans="21:22">
      <c r="U7350" s="73"/>
      <c r="V7350" s="58"/>
    </row>
    <row r="7351" spans="21:22">
      <c r="U7351" s="73"/>
      <c r="V7351" s="58"/>
    </row>
    <row r="7352" spans="21:22">
      <c r="U7352" s="73"/>
      <c r="V7352" s="58"/>
    </row>
    <row r="7353" spans="21:22">
      <c r="U7353" s="73"/>
      <c r="V7353" s="58"/>
    </row>
    <row r="7354" spans="21:22">
      <c r="U7354" s="73"/>
      <c r="V7354" s="58"/>
    </row>
    <row r="7355" spans="21:22">
      <c r="U7355" s="73"/>
      <c r="V7355" s="58"/>
    </row>
    <row r="7356" spans="21:22">
      <c r="U7356" s="73"/>
      <c r="V7356" s="58"/>
    </row>
    <row r="7357" spans="21:22">
      <c r="U7357" s="73"/>
      <c r="V7357" s="58"/>
    </row>
    <row r="7358" spans="21:22">
      <c r="U7358" s="73"/>
      <c r="V7358" s="58"/>
    </row>
    <row r="7359" spans="21:22">
      <c r="U7359" s="73"/>
      <c r="V7359" s="58"/>
    </row>
    <row r="7360" spans="21:22">
      <c r="U7360" s="73"/>
      <c r="V7360" s="58"/>
    </row>
    <row r="7361" spans="21:22">
      <c r="U7361" s="73"/>
      <c r="V7361" s="58"/>
    </row>
    <row r="7362" spans="21:22">
      <c r="U7362" s="73"/>
      <c r="V7362" s="58"/>
    </row>
    <row r="7363" spans="21:22">
      <c r="U7363" s="73"/>
      <c r="V7363" s="58"/>
    </row>
    <row r="7364" spans="21:22">
      <c r="U7364" s="73"/>
      <c r="V7364" s="58"/>
    </row>
    <row r="7365" spans="21:22">
      <c r="U7365" s="73"/>
      <c r="V7365" s="58"/>
    </row>
    <row r="7366" spans="21:22">
      <c r="U7366" s="73"/>
      <c r="V7366" s="58"/>
    </row>
    <row r="7367" spans="21:22">
      <c r="U7367" s="73"/>
      <c r="V7367" s="58"/>
    </row>
    <row r="7368" spans="21:22">
      <c r="U7368" s="73"/>
      <c r="V7368" s="58"/>
    </row>
    <row r="7369" spans="21:22">
      <c r="U7369" s="73"/>
      <c r="V7369" s="58"/>
    </row>
    <row r="7370" spans="21:22">
      <c r="U7370" s="73"/>
      <c r="V7370" s="58"/>
    </row>
    <row r="7371" spans="21:22">
      <c r="U7371" s="73"/>
      <c r="V7371" s="58"/>
    </row>
    <row r="7372" spans="21:22">
      <c r="U7372" s="73"/>
      <c r="V7372" s="58"/>
    </row>
    <row r="7373" spans="21:22">
      <c r="U7373" s="73"/>
      <c r="V7373" s="58"/>
    </row>
    <row r="7374" spans="21:22">
      <c r="U7374" s="73"/>
      <c r="V7374" s="58"/>
    </row>
    <row r="7375" spans="21:22">
      <c r="U7375" s="73"/>
      <c r="V7375" s="58"/>
    </row>
    <row r="7376" spans="21:22">
      <c r="U7376" s="73"/>
      <c r="V7376" s="58"/>
    </row>
    <row r="7377" spans="21:22">
      <c r="U7377" s="73"/>
      <c r="V7377" s="58"/>
    </row>
    <row r="7378" spans="21:22">
      <c r="U7378" s="73"/>
      <c r="V7378" s="58"/>
    </row>
    <row r="7379" spans="21:22">
      <c r="U7379" s="73"/>
      <c r="V7379" s="58"/>
    </row>
    <row r="7380" spans="21:22">
      <c r="U7380" s="73"/>
      <c r="V7380" s="58"/>
    </row>
    <row r="7381" spans="21:22">
      <c r="U7381" s="73"/>
      <c r="V7381" s="58"/>
    </row>
    <row r="7382" spans="21:22">
      <c r="U7382" s="73"/>
      <c r="V7382" s="58"/>
    </row>
    <row r="7383" spans="21:22">
      <c r="U7383" s="73"/>
      <c r="V7383" s="58"/>
    </row>
    <row r="7384" spans="21:22">
      <c r="U7384" s="73"/>
      <c r="V7384" s="58"/>
    </row>
    <row r="7385" spans="21:22">
      <c r="U7385" s="73"/>
      <c r="V7385" s="58"/>
    </row>
    <row r="7386" spans="21:22">
      <c r="U7386" s="73"/>
      <c r="V7386" s="58"/>
    </row>
    <row r="7387" spans="21:22">
      <c r="U7387" s="73"/>
      <c r="V7387" s="58"/>
    </row>
    <row r="7388" spans="21:22">
      <c r="U7388" s="73"/>
      <c r="V7388" s="58"/>
    </row>
    <row r="7389" spans="21:22">
      <c r="U7389" s="73"/>
      <c r="V7389" s="58"/>
    </row>
    <row r="7390" spans="21:22">
      <c r="U7390" s="73"/>
      <c r="V7390" s="58"/>
    </row>
    <row r="7391" spans="21:22">
      <c r="U7391" s="73"/>
      <c r="V7391" s="58"/>
    </row>
    <row r="7392" spans="21:22">
      <c r="U7392" s="73"/>
      <c r="V7392" s="58"/>
    </row>
    <row r="7393" spans="21:22">
      <c r="U7393" s="73"/>
      <c r="V7393" s="58"/>
    </row>
    <row r="7394" spans="21:22">
      <c r="U7394" s="73"/>
      <c r="V7394" s="58"/>
    </row>
    <row r="7395" spans="21:22">
      <c r="U7395" s="73"/>
      <c r="V7395" s="58"/>
    </row>
    <row r="7396" spans="21:22">
      <c r="U7396" s="73"/>
      <c r="V7396" s="58"/>
    </row>
    <row r="7397" spans="21:22">
      <c r="U7397" s="73"/>
      <c r="V7397" s="58"/>
    </row>
    <row r="7398" spans="21:22">
      <c r="U7398" s="73"/>
      <c r="V7398" s="58"/>
    </row>
    <row r="7399" spans="21:22">
      <c r="U7399" s="73"/>
      <c r="V7399" s="58"/>
    </row>
    <row r="7400" spans="21:22">
      <c r="U7400" s="73"/>
      <c r="V7400" s="58"/>
    </row>
    <row r="7401" spans="21:22">
      <c r="U7401" s="73"/>
      <c r="V7401" s="58"/>
    </row>
    <row r="7402" spans="21:22">
      <c r="U7402" s="73"/>
      <c r="V7402" s="58"/>
    </row>
    <row r="7403" spans="21:22">
      <c r="U7403" s="73"/>
      <c r="V7403" s="58"/>
    </row>
    <row r="7404" spans="21:22">
      <c r="U7404" s="73"/>
      <c r="V7404" s="58"/>
    </row>
    <row r="7405" spans="21:22">
      <c r="U7405" s="73"/>
      <c r="V7405" s="58"/>
    </row>
    <row r="7406" spans="21:22">
      <c r="U7406" s="73"/>
      <c r="V7406" s="58"/>
    </row>
    <row r="7407" spans="21:22">
      <c r="U7407" s="73"/>
      <c r="V7407" s="58"/>
    </row>
    <row r="7408" spans="21:22">
      <c r="U7408" s="73"/>
      <c r="V7408" s="58"/>
    </row>
    <row r="7409" spans="21:22">
      <c r="U7409" s="73"/>
      <c r="V7409" s="58"/>
    </row>
    <row r="7410" spans="21:22">
      <c r="U7410" s="73"/>
      <c r="V7410" s="58"/>
    </row>
    <row r="7411" spans="21:22">
      <c r="U7411" s="73"/>
      <c r="V7411" s="58"/>
    </row>
    <row r="7412" spans="21:22">
      <c r="U7412" s="73"/>
      <c r="V7412" s="58"/>
    </row>
    <row r="7413" spans="21:22">
      <c r="U7413" s="73"/>
      <c r="V7413" s="58"/>
    </row>
    <row r="7414" spans="21:22">
      <c r="U7414" s="73"/>
      <c r="V7414" s="58"/>
    </row>
    <row r="7415" spans="21:22">
      <c r="U7415" s="73"/>
      <c r="V7415" s="58"/>
    </row>
    <row r="7416" spans="21:22">
      <c r="U7416" s="73"/>
      <c r="V7416" s="58"/>
    </row>
    <row r="7417" spans="21:22">
      <c r="U7417" s="73"/>
      <c r="V7417" s="58"/>
    </row>
    <row r="7418" spans="21:22">
      <c r="U7418" s="73"/>
      <c r="V7418" s="58"/>
    </row>
    <row r="7419" spans="21:22">
      <c r="U7419" s="73"/>
      <c r="V7419" s="58"/>
    </row>
    <row r="7420" spans="21:22">
      <c r="U7420" s="73"/>
      <c r="V7420" s="58"/>
    </row>
    <row r="7421" spans="21:22">
      <c r="U7421" s="73"/>
      <c r="V7421" s="58"/>
    </row>
    <row r="7422" spans="21:22">
      <c r="U7422" s="73"/>
      <c r="V7422" s="58"/>
    </row>
    <row r="7423" spans="21:22">
      <c r="U7423" s="73"/>
      <c r="V7423" s="58"/>
    </row>
    <row r="7424" spans="21:22">
      <c r="U7424" s="73"/>
      <c r="V7424" s="58"/>
    </row>
    <row r="7425" spans="21:22">
      <c r="U7425" s="73"/>
      <c r="V7425" s="58"/>
    </row>
    <row r="7426" spans="21:22">
      <c r="U7426" s="73"/>
      <c r="V7426" s="58"/>
    </row>
    <row r="7427" spans="21:22">
      <c r="U7427" s="73"/>
      <c r="V7427" s="58"/>
    </row>
    <row r="7428" spans="21:22">
      <c r="U7428" s="73"/>
      <c r="V7428" s="58"/>
    </row>
    <row r="7429" spans="21:22">
      <c r="U7429" s="73"/>
      <c r="V7429" s="58"/>
    </row>
    <row r="7430" spans="21:22">
      <c r="U7430" s="73"/>
      <c r="V7430" s="58"/>
    </row>
    <row r="7431" spans="21:22">
      <c r="U7431" s="73"/>
      <c r="V7431" s="58"/>
    </row>
    <row r="7432" spans="21:22">
      <c r="U7432" s="73"/>
      <c r="V7432" s="58"/>
    </row>
    <row r="7433" spans="21:22">
      <c r="U7433" s="73"/>
      <c r="V7433" s="58"/>
    </row>
    <row r="7434" spans="21:22">
      <c r="U7434" s="73"/>
      <c r="V7434" s="58"/>
    </row>
    <row r="7435" spans="21:22">
      <c r="U7435" s="73"/>
      <c r="V7435" s="58"/>
    </row>
    <row r="7436" spans="21:22">
      <c r="U7436" s="73"/>
      <c r="V7436" s="58"/>
    </row>
    <row r="7437" spans="21:22">
      <c r="U7437" s="73"/>
      <c r="V7437" s="58"/>
    </row>
    <row r="7438" spans="21:22">
      <c r="U7438" s="73"/>
      <c r="V7438" s="58"/>
    </row>
    <row r="7439" spans="21:22">
      <c r="U7439" s="73"/>
      <c r="V7439" s="58"/>
    </row>
    <row r="7440" spans="21:22">
      <c r="U7440" s="73"/>
      <c r="V7440" s="58"/>
    </row>
    <row r="7441" spans="21:22">
      <c r="U7441" s="73"/>
      <c r="V7441" s="58"/>
    </row>
    <row r="7442" spans="21:22">
      <c r="U7442" s="73"/>
      <c r="V7442" s="58"/>
    </row>
    <row r="7443" spans="21:22">
      <c r="U7443" s="73"/>
      <c r="V7443" s="58"/>
    </row>
    <row r="7444" spans="21:22">
      <c r="U7444" s="73"/>
      <c r="V7444" s="58"/>
    </row>
    <row r="7445" spans="21:22">
      <c r="U7445" s="73"/>
      <c r="V7445" s="58"/>
    </row>
    <row r="7446" spans="21:22">
      <c r="U7446" s="73"/>
      <c r="V7446" s="58"/>
    </row>
    <row r="7447" spans="21:22">
      <c r="U7447" s="73"/>
      <c r="V7447" s="58"/>
    </row>
    <row r="7448" spans="21:22">
      <c r="U7448" s="73"/>
      <c r="V7448" s="58"/>
    </row>
    <row r="7449" spans="21:22">
      <c r="U7449" s="73"/>
      <c r="V7449" s="58"/>
    </row>
    <row r="7450" spans="21:22">
      <c r="U7450" s="73"/>
      <c r="V7450" s="58"/>
    </row>
    <row r="7451" spans="21:22">
      <c r="U7451" s="73"/>
      <c r="V7451" s="58"/>
    </row>
    <row r="7452" spans="21:22">
      <c r="U7452" s="73"/>
      <c r="V7452" s="58"/>
    </row>
    <row r="7453" spans="21:22">
      <c r="U7453" s="73"/>
      <c r="V7453" s="58"/>
    </row>
    <row r="7454" spans="21:22">
      <c r="U7454" s="73"/>
      <c r="V7454" s="58"/>
    </row>
    <row r="7455" spans="21:22">
      <c r="U7455" s="73"/>
      <c r="V7455" s="58"/>
    </row>
    <row r="7456" spans="21:22">
      <c r="U7456" s="73"/>
      <c r="V7456" s="58"/>
    </row>
    <row r="7457" spans="21:22">
      <c r="U7457" s="73"/>
      <c r="V7457" s="58"/>
    </row>
    <row r="7458" spans="21:22">
      <c r="U7458" s="73"/>
      <c r="V7458" s="58"/>
    </row>
    <row r="7459" spans="21:22">
      <c r="U7459" s="73"/>
      <c r="V7459" s="58"/>
    </row>
    <row r="7460" spans="21:22">
      <c r="U7460" s="73"/>
      <c r="V7460" s="58"/>
    </row>
    <row r="7461" spans="21:22">
      <c r="U7461" s="73"/>
      <c r="V7461" s="58"/>
    </row>
    <row r="7462" spans="21:22">
      <c r="U7462" s="73"/>
      <c r="V7462" s="58"/>
    </row>
    <row r="7463" spans="21:22">
      <c r="U7463" s="73"/>
      <c r="V7463" s="58"/>
    </row>
    <row r="7464" spans="21:22">
      <c r="U7464" s="73"/>
      <c r="V7464" s="58"/>
    </row>
    <row r="7465" spans="21:22">
      <c r="U7465" s="73"/>
      <c r="V7465" s="58"/>
    </row>
    <row r="7466" spans="21:22">
      <c r="U7466" s="73"/>
      <c r="V7466" s="58"/>
    </row>
    <row r="7467" spans="21:22">
      <c r="U7467" s="73"/>
      <c r="V7467" s="58"/>
    </row>
    <row r="7468" spans="21:22">
      <c r="U7468" s="73"/>
      <c r="V7468" s="58"/>
    </row>
    <row r="7469" spans="21:22">
      <c r="U7469" s="73"/>
      <c r="V7469" s="58"/>
    </row>
    <row r="7470" spans="21:22">
      <c r="U7470" s="73"/>
      <c r="V7470" s="58"/>
    </row>
    <row r="7471" spans="21:22">
      <c r="U7471" s="73"/>
      <c r="V7471" s="58"/>
    </row>
    <row r="7472" spans="21:22">
      <c r="U7472" s="73"/>
      <c r="V7472" s="58"/>
    </row>
    <row r="7473" spans="21:22">
      <c r="U7473" s="73"/>
      <c r="V7473" s="58"/>
    </row>
    <row r="7474" spans="21:22">
      <c r="U7474" s="73"/>
      <c r="V7474" s="58"/>
    </row>
    <row r="7475" spans="21:22">
      <c r="U7475" s="73"/>
      <c r="V7475" s="58"/>
    </row>
    <row r="7476" spans="21:22">
      <c r="U7476" s="73"/>
      <c r="V7476" s="58"/>
    </row>
    <row r="7477" spans="21:22">
      <c r="U7477" s="73"/>
      <c r="V7477" s="58"/>
    </row>
    <row r="7478" spans="21:22">
      <c r="U7478" s="73"/>
      <c r="V7478" s="58"/>
    </row>
    <row r="7479" spans="21:22">
      <c r="U7479" s="73"/>
      <c r="V7479" s="58"/>
    </row>
    <row r="7480" spans="21:22">
      <c r="U7480" s="73"/>
      <c r="V7480" s="58"/>
    </row>
    <row r="7481" spans="21:22">
      <c r="U7481" s="73"/>
      <c r="V7481" s="58"/>
    </row>
    <row r="7482" spans="21:22">
      <c r="U7482" s="73"/>
      <c r="V7482" s="58"/>
    </row>
    <row r="7483" spans="21:22">
      <c r="U7483" s="73"/>
      <c r="V7483" s="58"/>
    </row>
    <row r="7484" spans="21:22">
      <c r="U7484" s="73"/>
      <c r="V7484" s="58"/>
    </row>
    <row r="7485" spans="21:22">
      <c r="U7485" s="73"/>
      <c r="V7485" s="58"/>
    </row>
    <row r="7486" spans="21:22">
      <c r="U7486" s="73"/>
      <c r="V7486" s="58"/>
    </row>
    <row r="7487" spans="21:22">
      <c r="U7487" s="73"/>
      <c r="V7487" s="58"/>
    </row>
    <row r="7488" spans="21:22">
      <c r="U7488" s="73"/>
      <c r="V7488" s="58"/>
    </row>
    <row r="7489" spans="21:22">
      <c r="U7489" s="73"/>
      <c r="V7489" s="58"/>
    </row>
    <row r="7490" spans="21:22">
      <c r="U7490" s="73"/>
      <c r="V7490" s="58"/>
    </row>
    <row r="7491" spans="21:22">
      <c r="U7491" s="73"/>
      <c r="V7491" s="58"/>
    </row>
    <row r="7492" spans="21:22">
      <c r="U7492" s="73"/>
      <c r="V7492" s="58"/>
    </row>
    <row r="7493" spans="21:22">
      <c r="U7493" s="73"/>
      <c r="V7493" s="58"/>
    </row>
    <row r="7494" spans="21:22">
      <c r="U7494" s="73"/>
      <c r="V7494" s="58"/>
    </row>
    <row r="7495" spans="21:22">
      <c r="U7495" s="73"/>
      <c r="V7495" s="58"/>
    </row>
    <row r="7496" spans="21:22">
      <c r="U7496" s="73"/>
      <c r="V7496" s="58"/>
    </row>
    <row r="7497" spans="21:22">
      <c r="U7497" s="73"/>
      <c r="V7497" s="58"/>
    </row>
    <row r="7498" spans="21:22">
      <c r="U7498" s="73"/>
      <c r="V7498" s="58"/>
    </row>
    <row r="7499" spans="21:22">
      <c r="U7499" s="73"/>
      <c r="V7499" s="58"/>
    </row>
    <row r="7500" spans="21:22">
      <c r="U7500" s="73"/>
      <c r="V7500" s="58"/>
    </row>
    <row r="7501" spans="21:22">
      <c r="U7501" s="73"/>
      <c r="V7501" s="58"/>
    </row>
    <row r="7502" spans="21:22">
      <c r="U7502" s="73"/>
      <c r="V7502" s="58"/>
    </row>
    <row r="7503" spans="21:22">
      <c r="U7503" s="73"/>
      <c r="V7503" s="58"/>
    </row>
    <row r="7504" spans="21:22">
      <c r="U7504" s="73"/>
      <c r="V7504" s="58"/>
    </row>
    <row r="7505" spans="21:22">
      <c r="U7505" s="73"/>
      <c r="V7505" s="58"/>
    </row>
    <row r="7506" spans="21:22">
      <c r="U7506" s="73"/>
      <c r="V7506" s="58"/>
    </row>
    <row r="7507" spans="21:22">
      <c r="U7507" s="73"/>
      <c r="V7507" s="58"/>
    </row>
    <row r="7508" spans="21:22">
      <c r="U7508" s="73"/>
      <c r="V7508" s="58"/>
    </row>
    <row r="7509" spans="21:22">
      <c r="U7509" s="73"/>
      <c r="V7509" s="58"/>
    </row>
    <row r="7510" spans="21:22">
      <c r="U7510" s="73"/>
      <c r="V7510" s="58"/>
    </row>
    <row r="7511" spans="21:22">
      <c r="U7511" s="73"/>
      <c r="V7511" s="58"/>
    </row>
    <row r="7512" spans="21:22">
      <c r="U7512" s="73"/>
      <c r="V7512" s="58"/>
    </row>
    <row r="7513" spans="21:22">
      <c r="U7513" s="73"/>
      <c r="V7513" s="58"/>
    </row>
    <row r="7514" spans="21:22">
      <c r="U7514" s="73"/>
      <c r="V7514" s="58"/>
    </row>
    <row r="7515" spans="21:22">
      <c r="U7515" s="73"/>
      <c r="V7515" s="58"/>
    </row>
    <row r="7516" spans="21:22">
      <c r="U7516" s="73"/>
      <c r="V7516" s="58"/>
    </row>
    <row r="7517" spans="21:22">
      <c r="U7517" s="73"/>
      <c r="V7517" s="58"/>
    </row>
    <row r="7518" spans="21:22">
      <c r="U7518" s="73"/>
      <c r="V7518" s="58"/>
    </row>
    <row r="7519" spans="21:22">
      <c r="U7519" s="73"/>
      <c r="V7519" s="58"/>
    </row>
    <row r="7520" spans="21:22">
      <c r="U7520" s="73"/>
      <c r="V7520" s="58"/>
    </row>
    <row r="7521" spans="21:22">
      <c r="U7521" s="73"/>
      <c r="V7521" s="58"/>
    </row>
    <row r="7522" spans="21:22">
      <c r="U7522" s="73"/>
      <c r="V7522" s="58"/>
    </row>
    <row r="7523" spans="21:22">
      <c r="U7523" s="73"/>
      <c r="V7523" s="58"/>
    </row>
    <row r="7524" spans="21:22">
      <c r="U7524" s="73"/>
      <c r="V7524" s="58"/>
    </row>
    <row r="7525" spans="21:22">
      <c r="U7525" s="73"/>
      <c r="V7525" s="58"/>
    </row>
    <row r="7526" spans="21:22">
      <c r="U7526" s="73"/>
      <c r="V7526" s="58"/>
    </row>
    <row r="7527" spans="21:22">
      <c r="U7527" s="73"/>
      <c r="V7527" s="58"/>
    </row>
    <row r="7528" spans="21:22">
      <c r="U7528" s="73"/>
      <c r="V7528" s="58"/>
    </row>
    <row r="7529" spans="21:22">
      <c r="U7529" s="73"/>
      <c r="V7529" s="58"/>
    </row>
    <row r="7530" spans="21:22">
      <c r="U7530" s="73"/>
      <c r="V7530" s="58"/>
    </row>
    <row r="7531" spans="21:22">
      <c r="U7531" s="73"/>
      <c r="V7531" s="58"/>
    </row>
    <row r="7532" spans="21:22">
      <c r="U7532" s="73"/>
      <c r="V7532" s="58"/>
    </row>
    <row r="7533" spans="21:22">
      <c r="U7533" s="73"/>
      <c r="V7533" s="58"/>
    </row>
    <row r="7534" spans="21:22">
      <c r="U7534" s="73"/>
      <c r="V7534" s="58"/>
    </row>
    <row r="7535" spans="21:22">
      <c r="U7535" s="73"/>
      <c r="V7535" s="58"/>
    </row>
    <row r="7536" spans="21:22">
      <c r="U7536" s="73"/>
      <c r="V7536" s="58"/>
    </row>
    <row r="7537" spans="21:22">
      <c r="U7537" s="73"/>
      <c r="V7537" s="58"/>
    </row>
    <row r="7538" spans="21:22">
      <c r="U7538" s="73"/>
      <c r="V7538" s="58"/>
    </row>
    <row r="7539" spans="21:22">
      <c r="U7539" s="73"/>
      <c r="V7539" s="58"/>
    </row>
    <row r="7540" spans="21:22">
      <c r="U7540" s="73"/>
      <c r="V7540" s="58"/>
    </row>
    <row r="7541" spans="21:22">
      <c r="U7541" s="73"/>
      <c r="V7541" s="58"/>
    </row>
    <row r="7542" spans="21:22">
      <c r="U7542" s="73"/>
      <c r="V7542" s="58"/>
    </row>
    <row r="7543" spans="21:22">
      <c r="U7543" s="73"/>
      <c r="V7543" s="58"/>
    </row>
    <row r="7544" spans="21:22">
      <c r="U7544" s="73"/>
      <c r="V7544" s="58"/>
    </row>
    <row r="7545" spans="21:22">
      <c r="U7545" s="73"/>
      <c r="V7545" s="58"/>
    </row>
    <row r="7546" spans="21:22">
      <c r="U7546" s="73"/>
      <c r="V7546" s="58"/>
    </row>
    <row r="7547" spans="21:22">
      <c r="U7547" s="73"/>
      <c r="V7547" s="58"/>
    </row>
    <row r="7548" spans="21:22">
      <c r="U7548" s="73"/>
      <c r="V7548" s="58"/>
    </row>
    <row r="7549" spans="21:22">
      <c r="U7549" s="73"/>
      <c r="V7549" s="58"/>
    </row>
    <row r="7550" spans="21:22">
      <c r="U7550" s="73"/>
      <c r="V7550" s="58"/>
    </row>
    <row r="7551" spans="21:22">
      <c r="U7551" s="73"/>
      <c r="V7551" s="58"/>
    </row>
    <row r="7552" spans="21:22">
      <c r="U7552" s="73"/>
      <c r="V7552" s="58"/>
    </row>
    <row r="7553" spans="21:22">
      <c r="U7553" s="73"/>
      <c r="V7553" s="58"/>
    </row>
    <row r="7554" spans="21:22">
      <c r="U7554" s="73"/>
      <c r="V7554" s="58"/>
    </row>
    <row r="7555" spans="21:22">
      <c r="U7555" s="73"/>
      <c r="V7555" s="58"/>
    </row>
    <row r="7556" spans="21:22">
      <c r="U7556" s="73"/>
      <c r="V7556" s="58"/>
    </row>
    <row r="7557" spans="21:22">
      <c r="U7557" s="73"/>
      <c r="V7557" s="58"/>
    </row>
    <row r="7558" spans="21:22">
      <c r="U7558" s="73"/>
      <c r="V7558" s="58"/>
    </row>
    <row r="7559" spans="21:22">
      <c r="U7559" s="73"/>
      <c r="V7559" s="58"/>
    </row>
    <row r="7560" spans="21:22">
      <c r="U7560" s="73"/>
      <c r="V7560" s="58"/>
    </row>
    <row r="7561" spans="21:22">
      <c r="U7561" s="73"/>
      <c r="V7561" s="58"/>
    </row>
    <row r="7562" spans="21:22">
      <c r="U7562" s="73"/>
      <c r="V7562" s="58"/>
    </row>
    <row r="7563" spans="21:22">
      <c r="U7563" s="73"/>
      <c r="V7563" s="58"/>
    </row>
    <row r="7564" spans="21:22">
      <c r="U7564" s="73"/>
      <c r="V7564" s="58"/>
    </row>
    <row r="7565" spans="21:22">
      <c r="U7565" s="73"/>
      <c r="V7565" s="58"/>
    </row>
    <row r="7566" spans="21:22">
      <c r="U7566" s="73"/>
      <c r="V7566" s="58"/>
    </row>
    <row r="7567" spans="21:22">
      <c r="U7567" s="73"/>
      <c r="V7567" s="58"/>
    </row>
    <row r="7568" spans="21:22">
      <c r="U7568" s="73"/>
      <c r="V7568" s="58"/>
    </row>
    <row r="7569" spans="21:22">
      <c r="U7569" s="73"/>
      <c r="V7569" s="58"/>
    </row>
    <row r="7570" spans="21:22">
      <c r="U7570" s="73"/>
      <c r="V7570" s="58"/>
    </row>
    <row r="7571" spans="21:22">
      <c r="U7571" s="73"/>
      <c r="V7571" s="58"/>
    </row>
    <row r="7572" spans="21:22">
      <c r="U7572" s="73"/>
      <c r="V7572" s="58"/>
    </row>
    <row r="7573" spans="21:22">
      <c r="U7573" s="73"/>
      <c r="V7573" s="58"/>
    </row>
    <row r="7574" spans="21:22">
      <c r="U7574" s="73"/>
      <c r="V7574" s="58"/>
    </row>
    <row r="7575" spans="21:22">
      <c r="U7575" s="73"/>
      <c r="V7575" s="58"/>
    </row>
    <row r="7576" spans="21:22">
      <c r="U7576" s="73"/>
      <c r="V7576" s="58"/>
    </row>
    <row r="7577" spans="21:22">
      <c r="U7577" s="73"/>
      <c r="V7577" s="58"/>
    </row>
    <row r="7578" spans="21:22">
      <c r="U7578" s="73"/>
      <c r="V7578" s="58"/>
    </row>
    <row r="7579" spans="21:22">
      <c r="U7579" s="73"/>
      <c r="V7579" s="58"/>
    </row>
    <row r="7580" spans="21:22">
      <c r="U7580" s="73"/>
      <c r="V7580" s="58"/>
    </row>
    <row r="7581" spans="21:22">
      <c r="U7581" s="73"/>
      <c r="V7581" s="58"/>
    </row>
    <row r="7582" spans="21:22">
      <c r="U7582" s="73"/>
      <c r="V7582" s="58"/>
    </row>
    <row r="7583" spans="21:22">
      <c r="U7583" s="73"/>
      <c r="V7583" s="58"/>
    </row>
    <row r="7584" spans="21:22">
      <c r="U7584" s="73"/>
      <c r="V7584" s="58"/>
    </row>
    <row r="7585" spans="21:22">
      <c r="U7585" s="73"/>
      <c r="V7585" s="58"/>
    </row>
    <row r="7586" spans="21:22">
      <c r="U7586" s="73"/>
      <c r="V7586" s="58"/>
    </row>
    <row r="7587" spans="21:22">
      <c r="U7587" s="73"/>
      <c r="V7587" s="58"/>
    </row>
    <row r="7588" spans="21:22">
      <c r="U7588" s="73"/>
      <c r="V7588" s="58"/>
    </row>
    <row r="7589" spans="21:22">
      <c r="U7589" s="73"/>
      <c r="V7589" s="58"/>
    </row>
    <row r="7590" spans="21:22">
      <c r="U7590" s="73"/>
      <c r="V7590" s="58"/>
    </row>
    <row r="7591" spans="21:22">
      <c r="U7591" s="73"/>
      <c r="V7591" s="58"/>
    </row>
    <row r="7592" spans="21:22">
      <c r="U7592" s="73"/>
      <c r="V7592" s="58"/>
    </row>
    <row r="7593" spans="21:22">
      <c r="U7593" s="73"/>
      <c r="V7593" s="58"/>
    </row>
    <row r="7594" spans="21:22">
      <c r="U7594" s="73"/>
      <c r="V7594" s="58"/>
    </row>
    <row r="7595" spans="21:22">
      <c r="U7595" s="73"/>
      <c r="V7595" s="58"/>
    </row>
    <row r="7596" spans="21:22">
      <c r="U7596" s="73"/>
      <c r="V7596" s="58"/>
    </row>
    <row r="7597" spans="21:22">
      <c r="U7597" s="73"/>
      <c r="V7597" s="58"/>
    </row>
    <row r="7598" spans="21:22">
      <c r="U7598" s="73"/>
      <c r="V7598" s="58"/>
    </row>
    <row r="7599" spans="21:22">
      <c r="U7599" s="73"/>
      <c r="V7599" s="58"/>
    </row>
    <row r="7600" spans="21:22">
      <c r="U7600" s="73"/>
      <c r="V7600" s="58"/>
    </row>
    <row r="7601" spans="21:22">
      <c r="U7601" s="73"/>
      <c r="V7601" s="58"/>
    </row>
    <row r="7602" spans="21:22">
      <c r="U7602" s="73"/>
      <c r="V7602" s="58"/>
    </row>
    <row r="7603" spans="21:22">
      <c r="U7603" s="73"/>
      <c r="V7603" s="58"/>
    </row>
    <row r="7604" spans="21:22">
      <c r="U7604" s="73"/>
      <c r="V7604" s="58"/>
    </row>
    <row r="7605" spans="21:22">
      <c r="U7605" s="73"/>
      <c r="V7605" s="58"/>
    </row>
    <row r="7606" spans="21:22">
      <c r="U7606" s="73"/>
      <c r="V7606" s="58"/>
    </row>
    <row r="7607" spans="21:22">
      <c r="U7607" s="73"/>
      <c r="V7607" s="58"/>
    </row>
    <row r="7608" spans="21:22">
      <c r="U7608" s="73"/>
      <c r="V7608" s="58"/>
    </row>
    <row r="7609" spans="21:22">
      <c r="U7609" s="73"/>
      <c r="V7609" s="58"/>
    </row>
    <row r="7610" spans="21:22">
      <c r="U7610" s="73"/>
      <c r="V7610" s="58"/>
    </row>
    <row r="7611" spans="21:22">
      <c r="U7611" s="73"/>
      <c r="V7611" s="58"/>
    </row>
    <row r="7612" spans="21:22">
      <c r="U7612" s="73"/>
      <c r="V7612" s="58"/>
    </row>
    <row r="7613" spans="21:22">
      <c r="U7613" s="73"/>
      <c r="V7613" s="58"/>
    </row>
    <row r="7614" spans="21:22">
      <c r="U7614" s="73"/>
      <c r="V7614" s="58"/>
    </row>
    <row r="7615" spans="21:22">
      <c r="U7615" s="73"/>
      <c r="V7615" s="58"/>
    </row>
    <row r="7616" spans="21:22">
      <c r="U7616" s="73"/>
      <c r="V7616" s="58"/>
    </row>
    <row r="7617" spans="21:22">
      <c r="U7617" s="73"/>
      <c r="V7617" s="58"/>
    </row>
    <row r="7618" spans="21:22">
      <c r="U7618" s="73"/>
      <c r="V7618" s="58"/>
    </row>
    <row r="7619" spans="21:22">
      <c r="U7619" s="73"/>
      <c r="V7619" s="58"/>
    </row>
    <row r="7620" spans="21:22">
      <c r="U7620" s="73"/>
      <c r="V7620" s="58"/>
    </row>
    <row r="7621" spans="21:22">
      <c r="U7621" s="73"/>
      <c r="V7621" s="58"/>
    </row>
    <row r="7622" spans="21:22">
      <c r="U7622" s="73"/>
      <c r="V7622" s="58"/>
    </row>
    <row r="7623" spans="21:22">
      <c r="U7623" s="73"/>
      <c r="V7623" s="58"/>
    </row>
    <row r="7624" spans="21:22">
      <c r="U7624" s="73"/>
      <c r="V7624" s="58"/>
    </row>
    <row r="7625" spans="21:22">
      <c r="U7625" s="73"/>
      <c r="V7625" s="58"/>
    </row>
    <row r="7626" spans="21:22">
      <c r="U7626" s="73"/>
      <c r="V7626" s="58"/>
    </row>
    <row r="7627" spans="21:22">
      <c r="U7627" s="73"/>
      <c r="V7627" s="58"/>
    </row>
    <row r="7628" spans="21:22">
      <c r="U7628" s="73"/>
      <c r="V7628" s="58"/>
    </row>
    <row r="7629" spans="21:22">
      <c r="U7629" s="73"/>
      <c r="V7629" s="58"/>
    </row>
    <row r="7630" spans="21:22">
      <c r="U7630" s="73"/>
      <c r="V7630" s="58"/>
    </row>
    <row r="7631" spans="21:22">
      <c r="U7631" s="73"/>
      <c r="V7631" s="58"/>
    </row>
    <row r="7632" spans="21:22">
      <c r="U7632" s="73"/>
      <c r="V7632" s="58"/>
    </row>
    <row r="7633" spans="21:22">
      <c r="U7633" s="73"/>
      <c r="V7633" s="58"/>
    </row>
    <row r="7634" spans="21:22">
      <c r="U7634" s="73"/>
      <c r="V7634" s="58"/>
    </row>
    <row r="7635" spans="21:22">
      <c r="U7635" s="73"/>
      <c r="V7635" s="58"/>
    </row>
    <row r="7636" spans="21:22">
      <c r="U7636" s="73"/>
      <c r="V7636" s="58"/>
    </row>
    <row r="7637" spans="21:22">
      <c r="U7637" s="73"/>
      <c r="V7637" s="58"/>
    </row>
    <row r="7638" spans="21:22">
      <c r="U7638" s="73"/>
      <c r="V7638" s="58"/>
    </row>
    <row r="7639" spans="21:22">
      <c r="U7639" s="73"/>
      <c r="V7639" s="58"/>
    </row>
    <row r="7640" spans="21:22">
      <c r="U7640" s="73"/>
      <c r="V7640" s="58"/>
    </row>
    <row r="7641" spans="21:22">
      <c r="U7641" s="73"/>
      <c r="V7641" s="58"/>
    </row>
    <row r="7642" spans="21:22">
      <c r="U7642" s="73"/>
      <c r="V7642" s="58"/>
    </row>
    <row r="7643" spans="21:22">
      <c r="U7643" s="73"/>
      <c r="V7643" s="58"/>
    </row>
    <row r="7644" spans="21:22">
      <c r="U7644" s="73"/>
      <c r="V7644" s="58"/>
    </row>
    <row r="7645" spans="21:22">
      <c r="U7645" s="73"/>
      <c r="V7645" s="58"/>
    </row>
    <row r="7646" spans="21:22">
      <c r="U7646" s="73"/>
      <c r="V7646" s="58"/>
    </row>
    <row r="7647" spans="21:22">
      <c r="U7647" s="73"/>
      <c r="V7647" s="58"/>
    </row>
    <row r="7648" spans="21:22">
      <c r="U7648" s="73"/>
      <c r="V7648" s="58"/>
    </row>
    <row r="7649" spans="21:22">
      <c r="U7649" s="73"/>
      <c r="V7649" s="58"/>
    </row>
    <row r="7650" spans="21:22">
      <c r="U7650" s="73"/>
      <c r="V7650" s="58"/>
    </row>
    <row r="7651" spans="21:22">
      <c r="U7651" s="73"/>
      <c r="V7651" s="58"/>
    </row>
    <row r="7652" spans="21:22">
      <c r="U7652" s="73"/>
      <c r="V7652" s="58"/>
    </row>
    <row r="7653" spans="21:22">
      <c r="U7653" s="73"/>
      <c r="V7653" s="58"/>
    </row>
    <row r="7654" spans="21:22">
      <c r="U7654" s="73"/>
      <c r="V7654" s="58"/>
    </row>
    <row r="7655" spans="21:22">
      <c r="U7655" s="73"/>
      <c r="V7655" s="58"/>
    </row>
    <row r="7656" spans="21:22">
      <c r="U7656" s="73"/>
      <c r="V7656" s="58"/>
    </row>
    <row r="7657" spans="21:22">
      <c r="U7657" s="73"/>
      <c r="V7657" s="58"/>
    </row>
    <row r="7658" spans="21:22">
      <c r="U7658" s="73"/>
      <c r="V7658" s="58"/>
    </row>
    <row r="7659" spans="21:22">
      <c r="U7659" s="73"/>
      <c r="V7659" s="58"/>
    </row>
    <row r="7660" spans="21:22">
      <c r="U7660" s="73"/>
      <c r="V7660" s="58"/>
    </row>
    <row r="7661" spans="21:22">
      <c r="U7661" s="73"/>
      <c r="V7661" s="58"/>
    </row>
    <row r="7662" spans="21:22">
      <c r="U7662" s="73"/>
      <c r="V7662" s="58"/>
    </row>
    <row r="7663" spans="21:22">
      <c r="U7663" s="73"/>
      <c r="V7663" s="58"/>
    </row>
    <row r="7664" spans="21:22">
      <c r="U7664" s="73"/>
      <c r="V7664" s="58"/>
    </row>
    <row r="7665" spans="21:22">
      <c r="U7665" s="73"/>
      <c r="V7665" s="58"/>
    </row>
    <row r="7666" spans="21:22">
      <c r="U7666" s="73"/>
      <c r="V7666" s="58"/>
    </row>
    <row r="7667" spans="21:22">
      <c r="U7667" s="73"/>
      <c r="V7667" s="58"/>
    </row>
    <row r="7668" spans="21:22">
      <c r="U7668" s="73"/>
      <c r="V7668" s="58"/>
    </row>
    <row r="7669" spans="21:22">
      <c r="U7669" s="73"/>
      <c r="V7669" s="58"/>
    </row>
    <row r="7670" spans="21:22">
      <c r="U7670" s="73"/>
      <c r="V7670" s="58"/>
    </row>
    <row r="7671" spans="21:22">
      <c r="U7671" s="73"/>
      <c r="V7671" s="58"/>
    </row>
    <row r="7672" spans="21:22">
      <c r="U7672" s="73"/>
      <c r="V7672" s="58"/>
    </row>
    <row r="7673" spans="21:22">
      <c r="U7673" s="73"/>
      <c r="V7673" s="58"/>
    </row>
    <row r="7674" spans="21:22">
      <c r="U7674" s="73"/>
      <c r="V7674" s="58"/>
    </row>
    <row r="7675" spans="21:22">
      <c r="U7675" s="73"/>
      <c r="V7675" s="58"/>
    </row>
    <row r="7676" spans="21:22">
      <c r="U7676" s="73"/>
      <c r="V7676" s="58"/>
    </row>
    <row r="7677" spans="21:22">
      <c r="U7677" s="73"/>
      <c r="V7677" s="58"/>
    </row>
    <row r="7678" spans="21:22">
      <c r="U7678" s="73"/>
      <c r="V7678" s="58"/>
    </row>
    <row r="7679" spans="21:22">
      <c r="U7679" s="73"/>
      <c r="V7679" s="58"/>
    </row>
    <row r="7680" spans="21:22">
      <c r="U7680" s="73"/>
      <c r="V7680" s="58"/>
    </row>
    <row r="7681" spans="21:22">
      <c r="U7681" s="73"/>
      <c r="V7681" s="58"/>
    </row>
    <row r="7682" spans="21:22">
      <c r="U7682" s="73"/>
      <c r="V7682" s="58"/>
    </row>
    <row r="7683" spans="21:22">
      <c r="U7683" s="73"/>
      <c r="V7683" s="58"/>
    </row>
    <row r="7684" spans="21:22">
      <c r="U7684" s="73"/>
      <c r="V7684" s="58"/>
    </row>
    <row r="7685" spans="21:22">
      <c r="U7685" s="73"/>
      <c r="V7685" s="58"/>
    </row>
    <row r="7686" spans="21:22">
      <c r="U7686" s="73"/>
      <c r="V7686" s="58"/>
    </row>
    <row r="7687" spans="21:22">
      <c r="U7687" s="73"/>
      <c r="V7687" s="58"/>
    </row>
    <row r="7688" spans="21:22">
      <c r="U7688" s="73"/>
      <c r="V7688" s="58"/>
    </row>
    <row r="7689" spans="21:22">
      <c r="U7689" s="73"/>
      <c r="V7689" s="58"/>
    </row>
    <row r="7690" spans="21:22">
      <c r="U7690" s="73"/>
      <c r="V7690" s="58"/>
    </row>
    <row r="7691" spans="21:22">
      <c r="U7691" s="73"/>
      <c r="V7691" s="58"/>
    </row>
    <row r="7692" spans="21:22">
      <c r="U7692" s="73"/>
      <c r="V7692" s="58"/>
    </row>
    <row r="7693" spans="21:22">
      <c r="U7693" s="73"/>
      <c r="V7693" s="58"/>
    </row>
    <row r="7694" spans="21:22">
      <c r="U7694" s="73"/>
      <c r="V7694" s="58"/>
    </row>
    <row r="7695" spans="21:22">
      <c r="U7695" s="73"/>
      <c r="V7695" s="58"/>
    </row>
    <row r="7696" spans="21:22">
      <c r="U7696" s="73"/>
      <c r="V7696" s="58"/>
    </row>
    <row r="7697" spans="21:22">
      <c r="U7697" s="73"/>
      <c r="V7697" s="58"/>
    </row>
    <row r="7698" spans="21:22">
      <c r="U7698" s="73"/>
      <c r="V7698" s="58"/>
    </row>
    <row r="7699" spans="21:22">
      <c r="U7699" s="73"/>
      <c r="V7699" s="58"/>
    </row>
    <row r="7700" spans="21:22">
      <c r="U7700" s="73"/>
      <c r="V7700" s="58"/>
    </row>
    <row r="7701" spans="21:22">
      <c r="U7701" s="73"/>
      <c r="V7701" s="58"/>
    </row>
    <row r="7702" spans="21:22">
      <c r="U7702" s="73"/>
      <c r="V7702" s="58"/>
    </row>
    <row r="7703" spans="21:22">
      <c r="U7703" s="73"/>
      <c r="V7703" s="58"/>
    </row>
    <row r="7704" spans="21:22">
      <c r="U7704" s="73"/>
      <c r="V7704" s="58"/>
    </row>
    <row r="7705" spans="21:22">
      <c r="U7705" s="73"/>
      <c r="V7705" s="58"/>
    </row>
    <row r="7706" spans="21:22">
      <c r="U7706" s="73"/>
      <c r="V7706" s="58"/>
    </row>
    <row r="7707" spans="21:22">
      <c r="U7707" s="73"/>
      <c r="V7707" s="58"/>
    </row>
    <row r="7708" spans="21:22">
      <c r="U7708" s="73"/>
      <c r="V7708" s="58"/>
    </row>
    <row r="7709" spans="21:22">
      <c r="U7709" s="73"/>
      <c r="V7709" s="58"/>
    </row>
    <row r="7710" spans="21:22">
      <c r="U7710" s="73"/>
      <c r="V7710" s="58"/>
    </row>
    <row r="7711" spans="21:22">
      <c r="U7711" s="73"/>
      <c r="V7711" s="58"/>
    </row>
    <row r="7712" spans="21:22">
      <c r="U7712" s="73"/>
      <c r="V7712" s="58"/>
    </row>
    <row r="7713" spans="21:22">
      <c r="U7713" s="73"/>
      <c r="V7713" s="58"/>
    </row>
    <row r="7714" spans="21:22">
      <c r="U7714" s="73"/>
      <c r="V7714" s="58"/>
    </row>
    <row r="7715" spans="21:22">
      <c r="U7715" s="73"/>
      <c r="V7715" s="58"/>
    </row>
    <row r="7716" spans="21:22">
      <c r="U7716" s="73"/>
      <c r="V7716" s="58"/>
    </row>
    <row r="7717" spans="21:22">
      <c r="U7717" s="73"/>
      <c r="V7717" s="58"/>
    </row>
    <row r="7718" spans="21:22">
      <c r="U7718" s="73"/>
      <c r="V7718" s="58"/>
    </row>
    <row r="7719" spans="21:22">
      <c r="U7719" s="73"/>
      <c r="V7719" s="58"/>
    </row>
    <row r="7720" spans="21:22">
      <c r="U7720" s="73"/>
      <c r="V7720" s="58"/>
    </row>
    <row r="7721" spans="21:22">
      <c r="U7721" s="73"/>
      <c r="V7721" s="58"/>
    </row>
    <row r="7722" spans="21:22">
      <c r="U7722" s="73"/>
      <c r="V7722" s="58"/>
    </row>
    <row r="7723" spans="21:22">
      <c r="U7723" s="73"/>
      <c r="V7723" s="58"/>
    </row>
    <row r="7724" spans="21:22">
      <c r="U7724" s="73"/>
      <c r="V7724" s="58"/>
    </row>
    <row r="7725" spans="21:22">
      <c r="U7725" s="73"/>
      <c r="V7725" s="58"/>
    </row>
    <row r="7726" spans="21:22">
      <c r="U7726" s="73"/>
      <c r="V7726" s="58"/>
    </row>
    <row r="7727" spans="21:22">
      <c r="U7727" s="73"/>
      <c r="V7727" s="58"/>
    </row>
    <row r="7728" spans="21:22">
      <c r="U7728" s="73"/>
      <c r="V7728" s="58"/>
    </row>
    <row r="7729" spans="21:22">
      <c r="U7729" s="73"/>
      <c r="V7729" s="58"/>
    </row>
    <row r="7730" spans="21:22">
      <c r="U7730" s="73"/>
      <c r="V7730" s="58"/>
    </row>
    <row r="7731" spans="21:22">
      <c r="U7731" s="73"/>
      <c r="V7731" s="58"/>
    </row>
    <row r="7732" spans="21:22">
      <c r="U7732" s="73"/>
      <c r="V7732" s="58"/>
    </row>
    <row r="7733" spans="21:22">
      <c r="U7733" s="73"/>
      <c r="V7733" s="58"/>
    </row>
    <row r="7734" spans="21:22">
      <c r="U7734" s="73"/>
      <c r="V7734" s="58"/>
    </row>
    <row r="7735" spans="21:22">
      <c r="U7735" s="73"/>
      <c r="V7735" s="58"/>
    </row>
    <row r="7736" spans="21:22">
      <c r="U7736" s="73"/>
      <c r="V7736" s="58"/>
    </row>
    <row r="7737" spans="21:22">
      <c r="U7737" s="73"/>
      <c r="V7737" s="58"/>
    </row>
    <row r="7738" spans="21:22">
      <c r="U7738" s="73"/>
      <c r="V7738" s="58"/>
    </row>
    <row r="7739" spans="21:22">
      <c r="U7739" s="73"/>
      <c r="V7739" s="58"/>
    </row>
    <row r="7740" spans="21:22">
      <c r="U7740" s="73"/>
      <c r="V7740" s="58"/>
    </row>
    <row r="7741" spans="21:22">
      <c r="U7741" s="73"/>
      <c r="V7741" s="58"/>
    </row>
    <row r="7742" spans="21:22">
      <c r="U7742" s="73"/>
      <c r="V7742" s="58"/>
    </row>
    <row r="7743" spans="21:22">
      <c r="U7743" s="73"/>
      <c r="V7743" s="58"/>
    </row>
    <row r="7744" spans="21:22">
      <c r="U7744" s="73"/>
      <c r="V7744" s="58"/>
    </row>
    <row r="7745" spans="21:22">
      <c r="U7745" s="73"/>
      <c r="V7745" s="58"/>
    </row>
    <row r="7746" spans="21:22">
      <c r="U7746" s="73"/>
      <c r="V7746" s="58"/>
    </row>
    <row r="7747" spans="21:22">
      <c r="U7747" s="73"/>
      <c r="V7747" s="58"/>
    </row>
    <row r="7748" spans="21:22">
      <c r="U7748" s="73"/>
      <c r="V7748" s="58"/>
    </row>
    <row r="7749" spans="21:22">
      <c r="U7749" s="73"/>
      <c r="V7749" s="58"/>
    </row>
    <row r="7750" spans="21:22">
      <c r="U7750" s="73"/>
      <c r="V7750" s="58"/>
    </row>
    <row r="7751" spans="21:22">
      <c r="U7751" s="73"/>
      <c r="V7751" s="58"/>
    </row>
    <row r="7752" spans="21:22">
      <c r="U7752" s="73"/>
      <c r="V7752" s="58"/>
    </row>
    <row r="7753" spans="21:22">
      <c r="U7753" s="73"/>
      <c r="V7753" s="58"/>
    </row>
    <row r="7754" spans="21:22">
      <c r="U7754" s="73"/>
      <c r="V7754" s="58"/>
    </row>
    <row r="7755" spans="21:22">
      <c r="U7755" s="73"/>
      <c r="V7755" s="58"/>
    </row>
    <row r="7756" spans="21:22">
      <c r="U7756" s="73"/>
      <c r="V7756" s="58"/>
    </row>
    <row r="7757" spans="21:22">
      <c r="U7757" s="73"/>
      <c r="V7757" s="58"/>
    </row>
    <row r="7758" spans="21:22">
      <c r="U7758" s="73"/>
      <c r="V7758" s="58"/>
    </row>
    <row r="7759" spans="21:22">
      <c r="U7759" s="73"/>
      <c r="V7759" s="58"/>
    </row>
    <row r="7760" spans="21:22">
      <c r="U7760" s="73"/>
      <c r="V7760" s="58"/>
    </row>
    <row r="7761" spans="21:22">
      <c r="U7761" s="73"/>
      <c r="V7761" s="58"/>
    </row>
    <row r="7762" spans="21:22">
      <c r="U7762" s="73"/>
      <c r="V7762" s="58"/>
    </row>
    <row r="7763" spans="21:22">
      <c r="U7763" s="73"/>
      <c r="V7763" s="58"/>
    </row>
    <row r="7764" spans="21:22">
      <c r="U7764" s="73"/>
      <c r="V7764" s="58"/>
    </row>
    <row r="7765" spans="21:22">
      <c r="U7765" s="73"/>
      <c r="V7765" s="58"/>
    </row>
    <row r="7766" spans="21:22">
      <c r="U7766" s="73"/>
      <c r="V7766" s="58"/>
    </row>
    <row r="7767" spans="21:22">
      <c r="U7767" s="73"/>
      <c r="V7767" s="58"/>
    </row>
    <row r="7768" spans="21:22">
      <c r="U7768" s="73"/>
      <c r="V7768" s="58"/>
    </row>
    <row r="7769" spans="21:22">
      <c r="U7769" s="73"/>
      <c r="V7769" s="58"/>
    </row>
    <row r="7770" spans="21:22">
      <c r="U7770" s="73"/>
      <c r="V7770" s="58"/>
    </row>
    <row r="7771" spans="21:22">
      <c r="U7771" s="73"/>
      <c r="V7771" s="58"/>
    </row>
    <row r="7772" spans="21:22">
      <c r="U7772" s="73"/>
      <c r="V7772" s="58"/>
    </row>
    <row r="7773" spans="21:22">
      <c r="U7773" s="73"/>
      <c r="V7773" s="58"/>
    </row>
    <row r="7774" spans="21:22">
      <c r="U7774" s="73"/>
      <c r="V7774" s="58"/>
    </row>
    <row r="7775" spans="21:22">
      <c r="U7775" s="73"/>
      <c r="V7775" s="58"/>
    </row>
    <row r="7776" spans="21:22">
      <c r="U7776" s="73"/>
      <c r="V7776" s="58"/>
    </row>
    <row r="7777" spans="21:22">
      <c r="U7777" s="73"/>
      <c r="V7777" s="58"/>
    </row>
    <row r="7778" spans="21:22">
      <c r="U7778" s="73"/>
      <c r="V7778" s="58"/>
    </row>
    <row r="7779" spans="21:22">
      <c r="U7779" s="73"/>
      <c r="V7779" s="58"/>
    </row>
    <row r="7780" spans="21:22">
      <c r="U7780" s="73"/>
      <c r="V7780" s="58"/>
    </row>
    <row r="7781" spans="21:22">
      <c r="U7781" s="73"/>
      <c r="V7781" s="58"/>
    </row>
    <row r="7782" spans="21:22">
      <c r="U7782" s="73"/>
      <c r="V7782" s="58"/>
    </row>
    <row r="7783" spans="21:22">
      <c r="U7783" s="73"/>
      <c r="V7783" s="58"/>
    </row>
    <row r="7784" spans="21:22">
      <c r="U7784" s="73"/>
      <c r="V7784" s="58"/>
    </row>
    <row r="7785" spans="21:22">
      <c r="U7785" s="73"/>
      <c r="V7785" s="58"/>
    </row>
    <row r="7786" spans="21:22">
      <c r="U7786" s="73"/>
      <c r="V7786" s="58"/>
    </row>
    <row r="7787" spans="21:22">
      <c r="U7787" s="73"/>
      <c r="V7787" s="58"/>
    </row>
    <row r="7788" spans="21:22">
      <c r="U7788" s="73"/>
      <c r="V7788" s="58"/>
    </row>
    <row r="7789" spans="21:22">
      <c r="U7789" s="73"/>
      <c r="V7789" s="58"/>
    </row>
    <row r="7790" spans="21:22">
      <c r="U7790" s="73"/>
      <c r="V7790" s="58"/>
    </row>
    <row r="7791" spans="21:22">
      <c r="U7791" s="73"/>
      <c r="V7791" s="58"/>
    </row>
    <row r="7792" spans="21:22">
      <c r="U7792" s="73"/>
      <c r="V7792" s="58"/>
    </row>
    <row r="7793" spans="21:22">
      <c r="U7793" s="73"/>
      <c r="V7793" s="58"/>
    </row>
    <row r="7794" spans="21:22">
      <c r="U7794" s="73"/>
      <c r="V7794" s="58"/>
    </row>
    <row r="7795" spans="21:22">
      <c r="U7795" s="73"/>
      <c r="V7795" s="58"/>
    </row>
    <row r="7796" spans="21:22">
      <c r="U7796" s="73"/>
      <c r="V7796" s="58"/>
    </row>
    <row r="7797" spans="21:22">
      <c r="U7797" s="73"/>
      <c r="V7797" s="58"/>
    </row>
    <row r="7798" spans="21:22">
      <c r="U7798" s="73"/>
      <c r="V7798" s="58"/>
    </row>
    <row r="7799" spans="21:22">
      <c r="U7799" s="73"/>
      <c r="V7799" s="58"/>
    </row>
    <row r="7800" spans="21:22">
      <c r="U7800" s="73"/>
      <c r="V7800" s="58"/>
    </row>
    <row r="7801" spans="21:22">
      <c r="U7801" s="73"/>
      <c r="V7801" s="58"/>
    </row>
    <row r="7802" spans="21:22">
      <c r="U7802" s="73"/>
      <c r="V7802" s="58"/>
    </row>
    <row r="7803" spans="21:22">
      <c r="U7803" s="73"/>
      <c r="V7803" s="58"/>
    </row>
    <row r="7804" spans="21:22">
      <c r="U7804" s="73"/>
      <c r="V7804" s="58"/>
    </row>
    <row r="7805" spans="21:22">
      <c r="U7805" s="73"/>
      <c r="V7805" s="58"/>
    </row>
    <row r="7806" spans="21:22">
      <c r="U7806" s="73"/>
      <c r="V7806" s="58"/>
    </row>
    <row r="7807" spans="21:22">
      <c r="U7807" s="73"/>
      <c r="V7807" s="58"/>
    </row>
    <row r="7808" spans="21:22">
      <c r="U7808" s="73"/>
      <c r="V7808" s="58"/>
    </row>
    <row r="7809" spans="21:22">
      <c r="U7809" s="73"/>
      <c r="V7809" s="58"/>
    </row>
    <row r="7810" spans="21:22">
      <c r="U7810" s="73"/>
      <c r="V7810" s="58"/>
    </row>
    <row r="7811" spans="21:22">
      <c r="U7811" s="73"/>
      <c r="V7811" s="58"/>
    </row>
    <row r="7812" spans="21:22">
      <c r="U7812" s="73"/>
      <c r="V7812" s="58"/>
    </row>
    <row r="7813" spans="21:22">
      <c r="U7813" s="73"/>
      <c r="V7813" s="58"/>
    </row>
    <row r="7814" spans="21:22">
      <c r="U7814" s="73"/>
      <c r="V7814" s="58"/>
    </row>
    <row r="7815" spans="21:22">
      <c r="U7815" s="73"/>
      <c r="V7815" s="58"/>
    </row>
    <row r="7816" spans="21:22">
      <c r="U7816" s="73"/>
      <c r="V7816" s="58"/>
    </row>
    <row r="7817" spans="21:22">
      <c r="U7817" s="73"/>
      <c r="V7817" s="58"/>
    </row>
    <row r="7818" spans="21:22">
      <c r="U7818" s="73"/>
      <c r="V7818" s="58"/>
    </row>
    <row r="7819" spans="21:22">
      <c r="U7819" s="73"/>
      <c r="V7819" s="58"/>
    </row>
    <row r="7820" spans="21:22">
      <c r="U7820" s="73"/>
      <c r="V7820" s="58"/>
    </row>
    <row r="7821" spans="21:22">
      <c r="U7821" s="73"/>
      <c r="V7821" s="58"/>
    </row>
    <row r="7822" spans="21:22">
      <c r="U7822" s="73"/>
      <c r="V7822" s="58"/>
    </row>
    <row r="7823" spans="21:22">
      <c r="U7823" s="73"/>
      <c r="V7823" s="58"/>
    </row>
    <row r="7824" spans="21:22">
      <c r="U7824" s="73"/>
      <c r="V7824" s="58"/>
    </row>
    <row r="7825" spans="21:22">
      <c r="U7825" s="73"/>
      <c r="V7825" s="58"/>
    </row>
    <row r="7826" spans="21:22">
      <c r="U7826" s="73"/>
      <c r="V7826" s="58"/>
    </row>
    <row r="7827" spans="21:22">
      <c r="U7827" s="73"/>
      <c r="V7827" s="58"/>
    </row>
    <row r="7828" spans="21:22">
      <c r="U7828" s="73"/>
      <c r="V7828" s="58"/>
    </row>
    <row r="7829" spans="21:22">
      <c r="U7829" s="73"/>
      <c r="V7829" s="58"/>
    </row>
    <row r="7830" spans="21:22">
      <c r="U7830" s="73"/>
      <c r="V7830" s="58"/>
    </row>
    <row r="7831" spans="21:22">
      <c r="U7831" s="73"/>
      <c r="V7831" s="58"/>
    </row>
    <row r="7832" spans="21:22">
      <c r="U7832" s="73"/>
      <c r="V7832" s="58"/>
    </row>
    <row r="7833" spans="21:22">
      <c r="U7833" s="73"/>
      <c r="V7833" s="58"/>
    </row>
    <row r="7834" spans="21:22">
      <c r="U7834" s="73"/>
      <c r="V7834" s="58"/>
    </row>
    <row r="7835" spans="21:22">
      <c r="U7835" s="73"/>
      <c r="V7835" s="58"/>
    </row>
    <row r="7836" spans="21:22">
      <c r="U7836" s="73"/>
      <c r="V7836" s="58"/>
    </row>
    <row r="7837" spans="21:22">
      <c r="U7837" s="73"/>
      <c r="V7837" s="58"/>
    </row>
    <row r="7838" spans="21:22">
      <c r="U7838" s="73"/>
      <c r="V7838" s="58"/>
    </row>
    <row r="7839" spans="21:22">
      <c r="U7839" s="73"/>
      <c r="V7839" s="58"/>
    </row>
    <row r="7840" spans="21:22">
      <c r="U7840" s="73"/>
      <c r="V7840" s="58"/>
    </row>
    <row r="7841" spans="21:22">
      <c r="U7841" s="73"/>
      <c r="V7841" s="58"/>
    </row>
    <row r="7842" spans="21:22">
      <c r="U7842" s="73"/>
      <c r="V7842" s="58"/>
    </row>
    <row r="7843" spans="21:22">
      <c r="U7843" s="73"/>
      <c r="V7843" s="58"/>
    </row>
    <row r="7844" spans="21:22">
      <c r="U7844" s="73"/>
      <c r="V7844" s="58"/>
    </row>
    <row r="7845" spans="21:22">
      <c r="U7845" s="73"/>
      <c r="V7845" s="58"/>
    </row>
    <row r="7846" spans="21:22">
      <c r="U7846" s="73"/>
      <c r="V7846" s="58"/>
    </row>
    <row r="7847" spans="21:22">
      <c r="U7847" s="73"/>
      <c r="V7847" s="58"/>
    </row>
    <row r="7848" spans="21:22">
      <c r="U7848" s="73"/>
      <c r="V7848" s="58"/>
    </row>
    <row r="7849" spans="21:22">
      <c r="U7849" s="73"/>
      <c r="V7849" s="58"/>
    </row>
    <row r="7850" spans="21:22">
      <c r="U7850" s="73"/>
      <c r="V7850" s="58"/>
    </row>
    <row r="7851" spans="21:22">
      <c r="U7851" s="73"/>
      <c r="V7851" s="58"/>
    </row>
    <row r="7852" spans="21:22">
      <c r="U7852" s="73"/>
      <c r="V7852" s="58"/>
    </row>
    <row r="7853" spans="21:22">
      <c r="U7853" s="73"/>
      <c r="V7853" s="58"/>
    </row>
    <row r="7854" spans="21:22">
      <c r="U7854" s="73"/>
      <c r="V7854" s="58"/>
    </row>
    <row r="7855" spans="21:22">
      <c r="U7855" s="73"/>
      <c r="V7855" s="58"/>
    </row>
    <row r="7856" spans="21:22">
      <c r="U7856" s="73"/>
      <c r="V7856" s="58"/>
    </row>
    <row r="7857" spans="21:22">
      <c r="U7857" s="73"/>
      <c r="V7857" s="58"/>
    </row>
    <row r="7858" spans="21:22">
      <c r="U7858" s="73"/>
      <c r="V7858" s="58"/>
    </row>
    <row r="7859" spans="21:22">
      <c r="U7859" s="73"/>
      <c r="V7859" s="58"/>
    </row>
    <row r="7860" spans="21:22">
      <c r="U7860" s="73"/>
      <c r="V7860" s="58"/>
    </row>
    <row r="7861" spans="21:22">
      <c r="U7861" s="73"/>
      <c r="V7861" s="58"/>
    </row>
    <row r="7862" spans="21:22">
      <c r="U7862" s="73"/>
      <c r="V7862" s="58"/>
    </row>
    <row r="7863" spans="21:22">
      <c r="U7863" s="73"/>
      <c r="V7863" s="58"/>
    </row>
    <row r="7864" spans="21:22">
      <c r="U7864" s="73"/>
      <c r="V7864" s="58"/>
    </row>
    <row r="7865" spans="21:22">
      <c r="U7865" s="73"/>
      <c r="V7865" s="58"/>
    </row>
    <row r="7866" spans="21:22">
      <c r="U7866" s="73"/>
      <c r="V7866" s="58"/>
    </row>
    <row r="7867" spans="21:22">
      <c r="U7867" s="73"/>
      <c r="V7867" s="58"/>
    </row>
    <row r="7868" spans="21:22">
      <c r="U7868" s="73"/>
      <c r="V7868" s="58"/>
    </row>
    <row r="7869" spans="21:22">
      <c r="U7869" s="73"/>
      <c r="V7869" s="58"/>
    </row>
    <row r="7870" spans="21:22">
      <c r="U7870" s="73"/>
      <c r="V7870" s="58"/>
    </row>
    <row r="7871" spans="21:22">
      <c r="U7871" s="73"/>
      <c r="V7871" s="58"/>
    </row>
    <row r="7872" spans="21:22">
      <c r="U7872" s="73"/>
      <c r="V7872" s="58"/>
    </row>
    <row r="7873" spans="21:22">
      <c r="U7873" s="73"/>
      <c r="V7873" s="58"/>
    </row>
    <row r="7874" spans="21:22">
      <c r="U7874" s="73"/>
      <c r="V7874" s="58"/>
    </row>
    <row r="7875" spans="21:22">
      <c r="U7875" s="73"/>
      <c r="V7875" s="58"/>
    </row>
    <row r="7876" spans="21:22">
      <c r="U7876" s="73"/>
      <c r="V7876" s="58"/>
    </row>
    <row r="7877" spans="21:22">
      <c r="U7877" s="73"/>
      <c r="V7877" s="58"/>
    </row>
    <row r="7878" spans="21:22">
      <c r="U7878" s="73"/>
      <c r="V7878" s="58"/>
    </row>
    <row r="7879" spans="21:22">
      <c r="U7879" s="73"/>
      <c r="V7879" s="58"/>
    </row>
    <row r="7880" spans="21:22">
      <c r="U7880" s="73"/>
      <c r="V7880" s="58"/>
    </row>
    <row r="7881" spans="21:22">
      <c r="U7881" s="73"/>
      <c r="V7881" s="58"/>
    </row>
    <row r="7882" spans="21:22">
      <c r="U7882" s="73"/>
      <c r="V7882" s="58"/>
    </row>
    <row r="7883" spans="21:22">
      <c r="U7883" s="73"/>
      <c r="V7883" s="58"/>
    </row>
    <row r="7884" spans="21:22">
      <c r="U7884" s="73"/>
      <c r="V7884" s="58"/>
    </row>
    <row r="7885" spans="21:22">
      <c r="U7885" s="73"/>
      <c r="V7885" s="58"/>
    </row>
    <row r="7886" spans="21:22">
      <c r="U7886" s="73"/>
      <c r="V7886" s="58"/>
    </row>
    <row r="7887" spans="21:22">
      <c r="U7887" s="73"/>
      <c r="V7887" s="58"/>
    </row>
    <row r="7888" spans="21:22">
      <c r="U7888" s="73"/>
      <c r="V7888" s="58"/>
    </row>
    <row r="7889" spans="21:22">
      <c r="U7889" s="73"/>
      <c r="V7889" s="58"/>
    </row>
    <row r="7890" spans="21:22">
      <c r="U7890" s="73"/>
      <c r="V7890" s="58"/>
    </row>
    <row r="7891" spans="21:22">
      <c r="U7891" s="73"/>
      <c r="V7891" s="58"/>
    </row>
    <row r="7892" spans="21:22">
      <c r="U7892" s="73"/>
      <c r="V7892" s="58"/>
    </row>
    <row r="7893" spans="21:22">
      <c r="U7893" s="73"/>
      <c r="V7893" s="58"/>
    </row>
    <row r="7894" spans="21:22">
      <c r="U7894" s="73"/>
      <c r="V7894" s="58"/>
    </row>
    <row r="7895" spans="21:22">
      <c r="U7895" s="73"/>
      <c r="V7895" s="58"/>
    </row>
    <row r="7896" spans="21:22">
      <c r="U7896" s="73"/>
      <c r="V7896" s="58"/>
    </row>
    <row r="7897" spans="21:22">
      <c r="U7897" s="73"/>
      <c r="V7897" s="58"/>
    </row>
    <row r="7898" spans="21:22">
      <c r="U7898" s="73"/>
      <c r="V7898" s="58"/>
    </row>
    <row r="7899" spans="21:22">
      <c r="U7899" s="73"/>
      <c r="V7899" s="58"/>
    </row>
    <row r="7900" spans="21:22">
      <c r="U7900" s="73"/>
      <c r="V7900" s="58"/>
    </row>
    <row r="7901" spans="21:22">
      <c r="U7901" s="73"/>
      <c r="V7901" s="58"/>
    </row>
    <row r="7902" spans="21:22">
      <c r="U7902" s="73"/>
      <c r="V7902" s="58"/>
    </row>
    <row r="7903" spans="21:22">
      <c r="U7903" s="73"/>
      <c r="V7903" s="58"/>
    </row>
    <row r="7904" spans="21:22">
      <c r="U7904" s="73"/>
      <c r="V7904" s="58"/>
    </row>
    <row r="7905" spans="21:22">
      <c r="U7905" s="73"/>
      <c r="V7905" s="58"/>
    </row>
    <row r="7906" spans="21:22">
      <c r="U7906" s="73"/>
      <c r="V7906" s="58"/>
    </row>
    <row r="7907" spans="21:22">
      <c r="U7907" s="73"/>
      <c r="V7907" s="58"/>
    </row>
    <row r="7908" spans="21:22">
      <c r="U7908" s="73"/>
      <c r="V7908" s="58"/>
    </row>
    <row r="7909" spans="21:22">
      <c r="U7909" s="73"/>
      <c r="V7909" s="58"/>
    </row>
    <row r="7910" spans="21:22">
      <c r="U7910" s="73"/>
      <c r="V7910" s="58"/>
    </row>
    <row r="7911" spans="21:22">
      <c r="U7911" s="73"/>
      <c r="V7911" s="58"/>
    </row>
    <row r="7912" spans="21:22">
      <c r="U7912" s="73"/>
      <c r="V7912" s="58"/>
    </row>
    <row r="7913" spans="21:22">
      <c r="U7913" s="73"/>
      <c r="V7913" s="58"/>
    </row>
    <row r="7914" spans="21:22">
      <c r="U7914" s="73"/>
      <c r="V7914" s="58"/>
    </row>
    <row r="7915" spans="21:22">
      <c r="U7915" s="73"/>
      <c r="V7915" s="58"/>
    </row>
    <row r="7916" spans="21:22">
      <c r="U7916" s="73"/>
      <c r="V7916" s="58"/>
    </row>
    <row r="7917" spans="21:22">
      <c r="U7917" s="73"/>
      <c r="V7917" s="58"/>
    </row>
    <row r="7918" spans="21:22">
      <c r="U7918" s="73"/>
      <c r="V7918" s="58"/>
    </row>
    <row r="7919" spans="21:22">
      <c r="U7919" s="73"/>
      <c r="V7919" s="58"/>
    </row>
    <row r="7920" spans="21:22">
      <c r="U7920" s="73"/>
      <c r="V7920" s="58"/>
    </row>
    <row r="7921" spans="21:22">
      <c r="U7921" s="73"/>
      <c r="V7921" s="58"/>
    </row>
    <row r="7922" spans="21:22">
      <c r="U7922" s="73"/>
      <c r="V7922" s="58"/>
    </row>
    <row r="7923" spans="21:22">
      <c r="U7923" s="73"/>
      <c r="V7923" s="58"/>
    </row>
    <row r="7924" spans="21:22">
      <c r="U7924" s="73"/>
      <c r="V7924" s="58"/>
    </row>
    <row r="7925" spans="21:22">
      <c r="U7925" s="73"/>
      <c r="V7925" s="58"/>
    </row>
    <row r="7926" spans="21:22">
      <c r="U7926" s="73"/>
      <c r="V7926" s="58"/>
    </row>
    <row r="7927" spans="21:22">
      <c r="U7927" s="73"/>
      <c r="V7927" s="58"/>
    </row>
    <row r="7928" spans="21:22">
      <c r="U7928" s="73"/>
      <c r="V7928" s="58"/>
    </row>
    <row r="7929" spans="21:22">
      <c r="U7929" s="73"/>
      <c r="V7929" s="58"/>
    </row>
    <row r="7930" spans="21:22">
      <c r="U7930" s="73"/>
      <c r="V7930" s="58"/>
    </row>
    <row r="7931" spans="21:22">
      <c r="U7931" s="73"/>
      <c r="V7931" s="58"/>
    </row>
    <row r="7932" spans="21:22">
      <c r="U7932" s="73"/>
      <c r="V7932" s="58"/>
    </row>
    <row r="7933" spans="21:22">
      <c r="U7933" s="73"/>
      <c r="V7933" s="58"/>
    </row>
    <row r="7934" spans="21:22">
      <c r="U7934" s="73"/>
      <c r="V7934" s="58"/>
    </row>
    <row r="7935" spans="21:22">
      <c r="U7935" s="73"/>
      <c r="V7935" s="58"/>
    </row>
    <row r="7936" spans="21:22">
      <c r="U7936" s="73"/>
      <c r="V7936" s="58"/>
    </row>
    <row r="7937" spans="21:22">
      <c r="U7937" s="73"/>
      <c r="V7937" s="58"/>
    </row>
    <row r="7938" spans="21:22">
      <c r="U7938" s="73"/>
      <c r="V7938" s="58"/>
    </row>
    <row r="7939" spans="21:22">
      <c r="U7939" s="73"/>
      <c r="V7939" s="58"/>
    </row>
    <row r="7940" spans="21:22">
      <c r="U7940" s="73"/>
      <c r="V7940" s="58"/>
    </row>
    <row r="7941" spans="21:22">
      <c r="U7941" s="73"/>
      <c r="V7941" s="58"/>
    </row>
    <row r="7942" spans="21:22">
      <c r="U7942" s="73"/>
      <c r="V7942" s="58"/>
    </row>
    <row r="7943" spans="21:22">
      <c r="U7943" s="73"/>
      <c r="V7943" s="58"/>
    </row>
    <row r="7944" spans="21:22">
      <c r="U7944" s="73"/>
      <c r="V7944" s="58"/>
    </row>
    <row r="7945" spans="21:22">
      <c r="U7945" s="73"/>
      <c r="V7945" s="58"/>
    </row>
    <row r="7946" spans="21:22">
      <c r="U7946" s="73"/>
      <c r="V7946" s="58"/>
    </row>
    <row r="7947" spans="21:22">
      <c r="U7947" s="73"/>
      <c r="V7947" s="58"/>
    </row>
    <row r="7948" spans="21:22">
      <c r="U7948" s="73"/>
      <c r="V7948" s="58"/>
    </row>
    <row r="7949" spans="21:22">
      <c r="U7949" s="73"/>
      <c r="V7949" s="58"/>
    </row>
    <row r="7950" spans="21:22">
      <c r="U7950" s="73"/>
      <c r="V7950" s="58"/>
    </row>
    <row r="7951" spans="21:22">
      <c r="U7951" s="73"/>
      <c r="V7951" s="58"/>
    </row>
    <row r="7952" spans="21:22">
      <c r="U7952" s="73"/>
      <c r="V7952" s="58"/>
    </row>
    <row r="7953" spans="21:22">
      <c r="U7953" s="73"/>
      <c r="V7953" s="58"/>
    </row>
    <row r="7954" spans="21:22">
      <c r="U7954" s="73"/>
      <c r="V7954" s="58"/>
    </row>
    <row r="7955" spans="21:22">
      <c r="U7955" s="73"/>
      <c r="V7955" s="58"/>
    </row>
    <row r="7956" spans="21:22">
      <c r="U7956" s="73"/>
      <c r="V7956" s="58"/>
    </row>
    <row r="7957" spans="21:22">
      <c r="U7957" s="73"/>
      <c r="V7957" s="58"/>
    </row>
    <row r="7958" spans="21:22">
      <c r="U7958" s="73"/>
      <c r="V7958" s="58"/>
    </row>
    <row r="7959" spans="21:22">
      <c r="U7959" s="73"/>
      <c r="V7959" s="58"/>
    </row>
    <row r="7960" spans="21:22">
      <c r="U7960" s="73"/>
      <c r="V7960" s="58"/>
    </row>
    <row r="7961" spans="21:22">
      <c r="U7961" s="73"/>
      <c r="V7961" s="58"/>
    </row>
    <row r="7962" spans="21:22">
      <c r="U7962" s="73"/>
      <c r="V7962" s="58"/>
    </row>
    <row r="7963" spans="21:22">
      <c r="U7963" s="73"/>
      <c r="V7963" s="58"/>
    </row>
    <row r="7964" spans="21:22">
      <c r="U7964" s="73"/>
      <c r="V7964" s="58"/>
    </row>
    <row r="7965" spans="21:22">
      <c r="U7965" s="73"/>
      <c r="V7965" s="58"/>
    </row>
    <row r="7966" spans="21:22">
      <c r="U7966" s="73"/>
      <c r="V7966" s="58"/>
    </row>
    <row r="7967" spans="21:22">
      <c r="U7967" s="73"/>
      <c r="V7967" s="58"/>
    </row>
    <row r="7968" spans="21:22">
      <c r="U7968" s="73"/>
      <c r="V7968" s="58"/>
    </row>
    <row r="7969" spans="21:22">
      <c r="U7969" s="73"/>
      <c r="V7969" s="58"/>
    </row>
    <row r="7970" spans="21:22">
      <c r="U7970" s="73"/>
      <c r="V7970" s="58"/>
    </row>
    <row r="7971" spans="21:22">
      <c r="U7971" s="73"/>
      <c r="V7971" s="58"/>
    </row>
    <row r="7972" spans="21:22">
      <c r="U7972" s="73"/>
      <c r="V7972" s="58"/>
    </row>
    <row r="7973" spans="21:22">
      <c r="U7973" s="73"/>
      <c r="V7973" s="58"/>
    </row>
    <row r="7974" spans="21:22">
      <c r="U7974" s="73"/>
      <c r="V7974" s="58"/>
    </row>
    <row r="7975" spans="21:22">
      <c r="U7975" s="73"/>
      <c r="V7975" s="58"/>
    </row>
    <row r="7976" spans="21:22">
      <c r="U7976" s="73"/>
      <c r="V7976" s="58"/>
    </row>
    <row r="7977" spans="21:22">
      <c r="U7977" s="73"/>
      <c r="V7977" s="58"/>
    </row>
    <row r="7978" spans="21:22">
      <c r="U7978" s="73"/>
      <c r="V7978" s="58"/>
    </row>
    <row r="7979" spans="21:22">
      <c r="U7979" s="73"/>
      <c r="V7979" s="58"/>
    </row>
    <row r="7980" spans="21:22">
      <c r="U7980" s="73"/>
      <c r="V7980" s="58"/>
    </row>
    <row r="7981" spans="21:22">
      <c r="U7981" s="73"/>
      <c r="V7981" s="58"/>
    </row>
    <row r="7982" spans="21:22">
      <c r="U7982" s="73"/>
      <c r="V7982" s="58"/>
    </row>
    <row r="7983" spans="21:22">
      <c r="U7983" s="73"/>
      <c r="V7983" s="58"/>
    </row>
    <row r="7984" spans="21:22">
      <c r="U7984" s="73"/>
      <c r="V7984" s="58"/>
    </row>
    <row r="7985" spans="21:22">
      <c r="U7985" s="73"/>
      <c r="V7985" s="58"/>
    </row>
    <row r="7986" spans="21:22">
      <c r="U7986" s="73"/>
      <c r="V7986" s="58"/>
    </row>
    <row r="7987" spans="21:22">
      <c r="U7987" s="73"/>
      <c r="V7987" s="58"/>
    </row>
    <row r="7988" spans="21:22">
      <c r="U7988" s="73"/>
      <c r="V7988" s="58"/>
    </row>
    <row r="7989" spans="21:22">
      <c r="U7989" s="73"/>
      <c r="V7989" s="58"/>
    </row>
    <row r="7990" spans="21:22">
      <c r="U7990" s="73"/>
      <c r="V7990" s="58"/>
    </row>
    <row r="7991" spans="21:22">
      <c r="U7991" s="73"/>
      <c r="V7991" s="58"/>
    </row>
    <row r="7992" spans="21:22">
      <c r="U7992" s="73"/>
      <c r="V7992" s="58"/>
    </row>
    <row r="7993" spans="21:22">
      <c r="U7993" s="73"/>
      <c r="V7993" s="58"/>
    </row>
    <row r="7994" spans="21:22">
      <c r="U7994" s="73"/>
      <c r="V7994" s="58"/>
    </row>
    <row r="7995" spans="21:22">
      <c r="U7995" s="73"/>
      <c r="V7995" s="58"/>
    </row>
    <row r="7996" spans="21:22">
      <c r="U7996" s="73"/>
      <c r="V7996" s="58"/>
    </row>
    <row r="7997" spans="21:22">
      <c r="U7997" s="73"/>
      <c r="V7997" s="58"/>
    </row>
    <row r="7998" spans="21:22">
      <c r="U7998" s="73"/>
      <c r="V7998" s="58"/>
    </row>
    <row r="7999" spans="21:22">
      <c r="U7999" s="73"/>
      <c r="V7999" s="58"/>
    </row>
    <row r="8000" spans="21:22">
      <c r="U8000" s="73"/>
      <c r="V8000" s="58"/>
    </row>
    <row r="8001" spans="21:22">
      <c r="U8001" s="73"/>
      <c r="V8001" s="58"/>
    </row>
    <row r="8002" spans="21:22">
      <c r="U8002" s="73"/>
      <c r="V8002" s="58"/>
    </row>
    <row r="8003" spans="21:22">
      <c r="U8003" s="73"/>
      <c r="V8003" s="58"/>
    </row>
    <row r="8004" spans="21:22">
      <c r="U8004" s="73"/>
      <c r="V8004" s="58"/>
    </row>
    <row r="8005" spans="21:22">
      <c r="U8005" s="73"/>
      <c r="V8005" s="58"/>
    </row>
    <row r="8006" spans="21:22">
      <c r="U8006" s="73"/>
      <c r="V8006" s="58"/>
    </row>
    <row r="8007" spans="21:22">
      <c r="U8007" s="73"/>
      <c r="V8007" s="58"/>
    </row>
    <row r="8008" spans="21:22">
      <c r="U8008" s="73"/>
      <c r="V8008" s="58"/>
    </row>
    <row r="8009" spans="21:22">
      <c r="U8009" s="73"/>
      <c r="V8009" s="58"/>
    </row>
    <row r="8010" spans="21:22">
      <c r="U8010" s="73"/>
      <c r="V8010" s="58"/>
    </row>
    <row r="8011" spans="21:22">
      <c r="U8011" s="73"/>
      <c r="V8011" s="58"/>
    </row>
    <row r="8012" spans="21:22">
      <c r="U8012" s="73"/>
      <c r="V8012" s="58"/>
    </row>
    <row r="8013" spans="21:22">
      <c r="U8013" s="73"/>
      <c r="V8013" s="58"/>
    </row>
    <row r="8014" spans="21:22">
      <c r="U8014" s="73"/>
      <c r="V8014" s="58"/>
    </row>
    <row r="8015" spans="21:22">
      <c r="U8015" s="73"/>
      <c r="V8015" s="58"/>
    </row>
    <row r="8016" spans="21:22">
      <c r="U8016" s="73"/>
      <c r="V8016" s="58"/>
    </row>
    <row r="8017" spans="21:22">
      <c r="U8017" s="73"/>
      <c r="V8017" s="58"/>
    </row>
    <row r="8018" spans="21:22">
      <c r="U8018" s="73"/>
      <c r="V8018" s="58"/>
    </row>
    <row r="8019" spans="21:22">
      <c r="U8019" s="73"/>
      <c r="V8019" s="58"/>
    </row>
    <row r="8020" spans="21:22">
      <c r="U8020" s="73"/>
      <c r="V8020" s="58"/>
    </row>
    <row r="8021" spans="21:22">
      <c r="U8021" s="73"/>
      <c r="V8021" s="58"/>
    </row>
    <row r="8022" spans="21:22">
      <c r="U8022" s="73"/>
      <c r="V8022" s="58"/>
    </row>
    <row r="8023" spans="21:22">
      <c r="U8023" s="73"/>
      <c r="V8023" s="58"/>
    </row>
    <row r="8024" spans="21:22">
      <c r="U8024" s="73"/>
      <c r="V8024" s="58"/>
    </row>
    <row r="8025" spans="21:22">
      <c r="U8025" s="73"/>
      <c r="V8025" s="58"/>
    </row>
    <row r="8026" spans="21:22">
      <c r="U8026" s="73"/>
      <c r="V8026" s="58"/>
    </row>
    <row r="8027" spans="21:22">
      <c r="U8027" s="73"/>
      <c r="V8027" s="58"/>
    </row>
    <row r="8028" spans="21:22">
      <c r="U8028" s="73"/>
      <c r="V8028" s="58"/>
    </row>
    <row r="8029" spans="21:22">
      <c r="U8029" s="73"/>
      <c r="V8029" s="58"/>
    </row>
    <row r="8030" spans="21:22">
      <c r="U8030" s="73"/>
      <c r="V8030" s="58"/>
    </row>
    <row r="8031" spans="21:22">
      <c r="U8031" s="73"/>
      <c r="V8031" s="58"/>
    </row>
    <row r="8032" spans="21:22">
      <c r="U8032" s="73"/>
      <c r="V8032" s="58"/>
    </row>
    <row r="8033" spans="21:22">
      <c r="U8033" s="73"/>
      <c r="V8033" s="58"/>
    </row>
    <row r="8034" spans="21:22">
      <c r="U8034" s="73"/>
      <c r="V8034" s="58"/>
    </row>
    <row r="8035" spans="21:22">
      <c r="U8035" s="73"/>
      <c r="V8035" s="58"/>
    </row>
    <row r="8036" spans="21:22">
      <c r="U8036" s="73"/>
      <c r="V8036" s="58"/>
    </row>
    <row r="8037" spans="21:22">
      <c r="U8037" s="73"/>
      <c r="V8037" s="58"/>
    </row>
    <row r="8038" spans="21:22">
      <c r="U8038" s="73"/>
      <c r="V8038" s="58"/>
    </row>
    <row r="8039" spans="21:22">
      <c r="U8039" s="73"/>
      <c r="V8039" s="58"/>
    </row>
    <row r="8040" spans="21:22">
      <c r="U8040" s="73"/>
      <c r="V8040" s="58"/>
    </row>
    <row r="8041" spans="21:22">
      <c r="U8041" s="73"/>
      <c r="V8041" s="58"/>
    </row>
    <row r="8042" spans="21:22">
      <c r="U8042" s="73"/>
      <c r="V8042" s="58"/>
    </row>
    <row r="8043" spans="21:22">
      <c r="U8043" s="73"/>
      <c r="V8043" s="58"/>
    </row>
    <row r="8044" spans="21:22">
      <c r="U8044" s="73"/>
      <c r="V8044" s="58"/>
    </row>
    <row r="8045" spans="21:22">
      <c r="U8045" s="73"/>
      <c r="V8045" s="58"/>
    </row>
    <row r="8046" spans="21:22">
      <c r="U8046" s="73"/>
      <c r="V8046" s="58"/>
    </row>
    <row r="8047" spans="21:22">
      <c r="U8047" s="73"/>
      <c r="V8047" s="58"/>
    </row>
    <row r="8048" spans="21:22">
      <c r="U8048" s="73"/>
      <c r="V8048" s="58"/>
    </row>
    <row r="8049" spans="21:22">
      <c r="U8049" s="73"/>
      <c r="V8049" s="58"/>
    </row>
    <row r="8050" spans="21:22">
      <c r="U8050" s="73"/>
      <c r="V8050" s="58"/>
    </row>
    <row r="8051" spans="21:22">
      <c r="U8051" s="73"/>
      <c r="V8051" s="58"/>
    </row>
    <row r="8052" spans="21:22">
      <c r="U8052" s="73"/>
      <c r="V8052" s="58"/>
    </row>
    <row r="8053" spans="21:22">
      <c r="U8053" s="73"/>
      <c r="V8053" s="58"/>
    </row>
    <row r="8054" spans="21:22">
      <c r="U8054" s="73"/>
      <c r="V8054" s="58"/>
    </row>
    <row r="8055" spans="21:22">
      <c r="U8055" s="73"/>
      <c r="V8055" s="58"/>
    </row>
    <row r="8056" spans="21:22">
      <c r="U8056" s="73"/>
      <c r="V8056" s="58"/>
    </row>
    <row r="8057" spans="21:22">
      <c r="U8057" s="73"/>
      <c r="V8057" s="58"/>
    </row>
    <row r="8058" spans="21:22">
      <c r="U8058" s="73"/>
      <c r="V8058" s="58"/>
    </row>
    <row r="8059" spans="21:22">
      <c r="U8059" s="73"/>
      <c r="V8059" s="58"/>
    </row>
    <row r="8060" spans="21:22">
      <c r="U8060" s="73"/>
      <c r="V8060" s="58"/>
    </row>
    <row r="8061" spans="21:22">
      <c r="U8061" s="73"/>
      <c r="V8061" s="58"/>
    </row>
    <row r="8062" spans="21:22">
      <c r="U8062" s="73"/>
      <c r="V8062" s="58"/>
    </row>
    <row r="8063" spans="21:22">
      <c r="U8063" s="73"/>
      <c r="V8063" s="58"/>
    </row>
    <row r="8064" spans="21:22">
      <c r="U8064" s="73"/>
      <c r="V8064" s="58"/>
    </row>
    <row r="8065" spans="21:22">
      <c r="U8065" s="73"/>
      <c r="V8065" s="58"/>
    </row>
    <row r="8066" spans="21:22">
      <c r="U8066" s="73"/>
      <c r="V8066" s="58"/>
    </row>
    <row r="8067" spans="21:22">
      <c r="U8067" s="73"/>
      <c r="V8067" s="58"/>
    </row>
    <row r="8068" spans="21:22">
      <c r="U8068" s="73"/>
      <c r="V8068" s="58"/>
    </row>
    <row r="8069" spans="21:22">
      <c r="U8069" s="73"/>
      <c r="V8069" s="58"/>
    </row>
    <row r="8070" spans="21:22">
      <c r="U8070" s="73"/>
      <c r="V8070" s="58"/>
    </row>
    <row r="8071" spans="21:22">
      <c r="U8071" s="73"/>
      <c r="V8071" s="58"/>
    </row>
    <row r="8072" spans="21:22">
      <c r="U8072" s="73"/>
      <c r="V8072" s="58"/>
    </row>
    <row r="8073" spans="21:22">
      <c r="U8073" s="73"/>
      <c r="V8073" s="58"/>
    </row>
    <row r="8074" spans="21:22">
      <c r="U8074" s="73"/>
      <c r="V8074" s="58"/>
    </row>
    <row r="8075" spans="21:22">
      <c r="U8075" s="73"/>
      <c r="V8075" s="58"/>
    </row>
    <row r="8076" spans="21:22">
      <c r="U8076" s="73"/>
      <c r="V8076" s="58"/>
    </row>
    <row r="8077" spans="21:22">
      <c r="U8077" s="73"/>
      <c r="V8077" s="58"/>
    </row>
    <row r="8078" spans="21:22">
      <c r="U8078" s="73"/>
      <c r="V8078" s="58"/>
    </row>
    <row r="8079" spans="21:22">
      <c r="U8079" s="73"/>
      <c r="V8079" s="58"/>
    </row>
    <row r="8080" spans="21:22">
      <c r="U8080" s="73"/>
      <c r="V8080" s="58"/>
    </row>
    <row r="8081" spans="21:22">
      <c r="U8081" s="73"/>
      <c r="V8081" s="58"/>
    </row>
    <row r="8082" spans="21:22">
      <c r="U8082" s="73"/>
      <c r="V8082" s="58"/>
    </row>
    <row r="8083" spans="21:22">
      <c r="U8083" s="73"/>
      <c r="V8083" s="58"/>
    </row>
    <row r="8084" spans="21:22">
      <c r="U8084" s="73"/>
      <c r="V8084" s="58"/>
    </row>
    <row r="8085" spans="21:22">
      <c r="U8085" s="73"/>
      <c r="V8085" s="58"/>
    </row>
    <row r="8086" spans="21:22">
      <c r="U8086" s="73"/>
      <c r="V8086" s="58"/>
    </row>
    <row r="8087" spans="21:22">
      <c r="U8087" s="73"/>
      <c r="V8087" s="58"/>
    </row>
    <row r="8088" spans="21:22">
      <c r="U8088" s="73"/>
      <c r="V8088" s="58"/>
    </row>
    <row r="8089" spans="21:22">
      <c r="U8089" s="73"/>
      <c r="V8089" s="58"/>
    </row>
    <row r="8090" spans="21:22">
      <c r="U8090" s="73"/>
      <c r="V8090" s="58"/>
    </row>
    <row r="8091" spans="21:22">
      <c r="U8091" s="73"/>
      <c r="V8091" s="58"/>
    </row>
    <row r="8092" spans="21:22">
      <c r="U8092" s="73"/>
      <c r="V8092" s="58"/>
    </row>
    <row r="8093" spans="21:22">
      <c r="U8093" s="73"/>
      <c r="V8093" s="58"/>
    </row>
    <row r="8094" spans="21:22">
      <c r="U8094" s="73"/>
      <c r="V8094" s="58"/>
    </row>
    <row r="8095" spans="21:22">
      <c r="U8095" s="73"/>
      <c r="V8095" s="58"/>
    </row>
    <row r="8096" spans="21:22">
      <c r="U8096" s="73"/>
      <c r="V8096" s="58"/>
    </row>
    <row r="8097" spans="21:22">
      <c r="U8097" s="73"/>
      <c r="V8097" s="58"/>
    </row>
    <row r="8098" spans="21:22">
      <c r="U8098" s="73"/>
      <c r="V8098" s="58"/>
    </row>
    <row r="8099" spans="21:22">
      <c r="U8099" s="73"/>
      <c r="V8099" s="58"/>
    </row>
    <row r="8100" spans="21:22">
      <c r="U8100" s="73"/>
      <c r="V8100" s="58"/>
    </row>
    <row r="8101" spans="21:22">
      <c r="U8101" s="73"/>
      <c r="V8101" s="58"/>
    </row>
    <row r="8102" spans="21:22">
      <c r="U8102" s="73"/>
      <c r="V8102" s="58"/>
    </row>
    <row r="8103" spans="21:22">
      <c r="U8103" s="73"/>
      <c r="V8103" s="58"/>
    </row>
    <row r="8104" spans="21:22">
      <c r="U8104" s="73"/>
      <c r="V8104" s="58"/>
    </row>
    <row r="8105" spans="21:22">
      <c r="U8105" s="73"/>
      <c r="V8105" s="58"/>
    </row>
    <row r="8106" spans="21:22">
      <c r="U8106" s="73"/>
      <c r="V8106" s="58"/>
    </row>
    <row r="8107" spans="21:22">
      <c r="U8107" s="73"/>
      <c r="V8107" s="58"/>
    </row>
    <row r="8108" spans="21:22">
      <c r="U8108" s="73"/>
      <c r="V8108" s="58"/>
    </row>
    <row r="8109" spans="21:22">
      <c r="U8109" s="73"/>
      <c r="V8109" s="58"/>
    </row>
    <row r="8110" spans="21:22">
      <c r="U8110" s="73"/>
      <c r="V8110" s="58"/>
    </row>
    <row r="8111" spans="21:22">
      <c r="U8111" s="73"/>
      <c r="V8111" s="58"/>
    </row>
    <row r="8112" spans="21:22">
      <c r="U8112" s="73"/>
      <c r="V8112" s="58"/>
    </row>
    <row r="8113" spans="21:22">
      <c r="U8113" s="73"/>
      <c r="V8113" s="58"/>
    </row>
    <row r="8114" spans="21:22">
      <c r="U8114" s="73"/>
      <c r="V8114" s="58"/>
    </row>
    <row r="8115" spans="21:22">
      <c r="U8115" s="73"/>
      <c r="V8115" s="58"/>
    </row>
    <row r="8116" spans="21:22">
      <c r="U8116" s="73"/>
      <c r="V8116" s="58"/>
    </row>
    <row r="8117" spans="21:22">
      <c r="U8117" s="73"/>
      <c r="V8117" s="58"/>
    </row>
    <row r="8118" spans="21:22">
      <c r="U8118" s="73"/>
      <c r="V8118" s="58"/>
    </row>
    <row r="8119" spans="21:22">
      <c r="U8119" s="73"/>
      <c r="V8119" s="58"/>
    </row>
    <row r="8120" spans="21:22">
      <c r="U8120" s="73"/>
      <c r="V8120" s="58"/>
    </row>
    <row r="8121" spans="21:22">
      <c r="U8121" s="73"/>
      <c r="V8121" s="58"/>
    </row>
    <row r="8122" spans="21:22">
      <c r="U8122" s="73"/>
      <c r="V8122" s="58"/>
    </row>
    <row r="8123" spans="21:22">
      <c r="U8123" s="73"/>
      <c r="V8123" s="58"/>
    </row>
    <row r="8124" spans="21:22">
      <c r="U8124" s="73"/>
      <c r="V8124" s="58"/>
    </row>
    <row r="8125" spans="21:22">
      <c r="U8125" s="73"/>
      <c r="V8125" s="58"/>
    </row>
    <row r="8126" spans="21:22">
      <c r="U8126" s="73"/>
      <c r="V8126" s="58"/>
    </row>
    <row r="8127" spans="21:22">
      <c r="U8127" s="73"/>
      <c r="V8127" s="58"/>
    </row>
    <row r="8128" spans="21:22">
      <c r="U8128" s="73"/>
      <c r="V8128" s="58"/>
    </row>
    <row r="8129" spans="21:22">
      <c r="U8129" s="73"/>
      <c r="V8129" s="58"/>
    </row>
    <row r="8130" spans="21:22">
      <c r="U8130" s="73"/>
      <c r="V8130" s="58"/>
    </row>
    <row r="8131" spans="21:22">
      <c r="U8131" s="73"/>
      <c r="V8131" s="58"/>
    </row>
    <row r="8132" spans="21:22">
      <c r="U8132" s="73"/>
      <c r="V8132" s="58"/>
    </row>
    <row r="8133" spans="21:22">
      <c r="U8133" s="73"/>
      <c r="V8133" s="58"/>
    </row>
    <row r="8134" spans="21:22">
      <c r="U8134" s="73"/>
      <c r="V8134" s="58"/>
    </row>
    <row r="8135" spans="21:22">
      <c r="U8135" s="73"/>
      <c r="V8135" s="58"/>
    </row>
    <row r="8136" spans="21:22">
      <c r="U8136" s="73"/>
      <c r="V8136" s="58"/>
    </row>
    <row r="8137" spans="21:22">
      <c r="U8137" s="73"/>
      <c r="V8137" s="58"/>
    </row>
    <row r="8138" spans="21:22">
      <c r="U8138" s="73"/>
      <c r="V8138" s="58"/>
    </row>
    <row r="8139" spans="21:22">
      <c r="U8139" s="73"/>
      <c r="V8139" s="58"/>
    </row>
    <row r="8140" spans="21:22">
      <c r="U8140" s="73"/>
      <c r="V8140" s="58"/>
    </row>
    <row r="8141" spans="21:22">
      <c r="U8141" s="73"/>
      <c r="V8141" s="58"/>
    </row>
    <row r="8142" spans="21:22">
      <c r="U8142" s="73"/>
      <c r="V8142" s="58"/>
    </row>
    <row r="8143" spans="21:22">
      <c r="U8143" s="73"/>
      <c r="V8143" s="58"/>
    </row>
    <row r="8144" spans="21:22">
      <c r="U8144" s="73"/>
      <c r="V8144" s="58"/>
    </row>
    <row r="8145" spans="21:22">
      <c r="U8145" s="73"/>
      <c r="V8145" s="58"/>
    </row>
    <row r="8146" spans="21:22">
      <c r="U8146" s="73"/>
      <c r="V8146" s="58"/>
    </row>
    <row r="8147" spans="21:22">
      <c r="U8147" s="73"/>
      <c r="V8147" s="58"/>
    </row>
    <row r="8148" spans="21:22">
      <c r="U8148" s="73"/>
      <c r="V8148" s="58"/>
    </row>
    <row r="8149" spans="21:22">
      <c r="U8149" s="73"/>
      <c r="V8149" s="58"/>
    </row>
    <row r="8150" spans="21:22">
      <c r="U8150" s="73"/>
      <c r="V8150" s="58"/>
    </row>
    <row r="8151" spans="21:22">
      <c r="U8151" s="73"/>
      <c r="V8151" s="58"/>
    </row>
    <row r="8152" spans="21:22">
      <c r="U8152" s="73"/>
      <c r="V8152" s="58"/>
    </row>
    <row r="8153" spans="21:22">
      <c r="U8153" s="73"/>
      <c r="V8153" s="58"/>
    </row>
    <row r="8154" spans="21:22">
      <c r="U8154" s="73"/>
      <c r="V8154" s="58"/>
    </row>
    <row r="8155" spans="21:22">
      <c r="U8155" s="73"/>
      <c r="V8155" s="58"/>
    </row>
    <row r="8156" spans="21:22">
      <c r="U8156" s="73"/>
      <c r="V8156" s="58"/>
    </row>
    <row r="8157" spans="21:22">
      <c r="U8157" s="73"/>
      <c r="V8157" s="58"/>
    </row>
    <row r="8158" spans="21:22">
      <c r="U8158" s="73"/>
      <c r="V8158" s="58"/>
    </row>
    <row r="8159" spans="21:22">
      <c r="U8159" s="73"/>
      <c r="V8159" s="58"/>
    </row>
    <row r="8160" spans="21:22">
      <c r="U8160" s="73"/>
      <c r="V8160" s="58"/>
    </row>
    <row r="8161" spans="21:22">
      <c r="U8161" s="73"/>
      <c r="V8161" s="58"/>
    </row>
    <row r="8162" spans="21:22">
      <c r="U8162" s="73"/>
      <c r="V8162" s="58"/>
    </row>
    <row r="8163" spans="21:22">
      <c r="U8163" s="73"/>
      <c r="V8163" s="58"/>
    </row>
    <row r="8164" spans="21:22">
      <c r="U8164" s="73"/>
      <c r="V8164" s="58"/>
    </row>
    <row r="8165" spans="21:22">
      <c r="U8165" s="73"/>
      <c r="V8165" s="58"/>
    </row>
    <row r="8166" spans="21:22">
      <c r="U8166" s="73"/>
      <c r="V8166" s="58"/>
    </row>
    <row r="8167" spans="21:22">
      <c r="U8167" s="73"/>
      <c r="V8167" s="58"/>
    </row>
    <row r="8168" spans="21:22">
      <c r="U8168" s="73"/>
      <c r="V8168" s="58"/>
    </row>
    <row r="8169" spans="21:22">
      <c r="U8169" s="73"/>
      <c r="V8169" s="58"/>
    </row>
    <row r="8170" spans="21:22">
      <c r="U8170" s="73"/>
      <c r="V8170" s="58"/>
    </row>
    <row r="8171" spans="21:22">
      <c r="U8171" s="73"/>
      <c r="V8171" s="58"/>
    </row>
    <row r="8172" spans="21:22">
      <c r="U8172" s="73"/>
      <c r="V8172" s="58"/>
    </row>
    <row r="8173" spans="21:22">
      <c r="U8173" s="73"/>
      <c r="V8173" s="58"/>
    </row>
    <row r="8174" spans="21:22">
      <c r="U8174" s="73"/>
      <c r="V8174" s="58"/>
    </row>
    <row r="8175" spans="21:22">
      <c r="U8175" s="73"/>
      <c r="V8175" s="58"/>
    </row>
    <row r="8176" spans="21:22">
      <c r="U8176" s="73"/>
      <c r="V8176" s="58"/>
    </row>
    <row r="8177" spans="21:22">
      <c r="U8177" s="73"/>
      <c r="V8177" s="58"/>
    </row>
    <row r="8178" spans="21:22">
      <c r="U8178" s="73"/>
      <c r="V8178" s="58"/>
    </row>
    <row r="8179" spans="21:22">
      <c r="U8179" s="73"/>
      <c r="V8179" s="58"/>
    </row>
    <row r="8180" spans="21:22">
      <c r="U8180" s="73"/>
      <c r="V8180" s="58"/>
    </row>
    <row r="8181" spans="21:22">
      <c r="U8181" s="73"/>
      <c r="V8181" s="58"/>
    </row>
    <row r="8182" spans="21:22">
      <c r="U8182" s="73"/>
      <c r="V8182" s="58"/>
    </row>
    <row r="8183" spans="21:22">
      <c r="U8183" s="73"/>
      <c r="V8183" s="58"/>
    </row>
    <row r="8184" spans="21:22">
      <c r="U8184" s="73"/>
      <c r="V8184" s="58"/>
    </row>
    <row r="8185" spans="21:22">
      <c r="U8185" s="73"/>
      <c r="V8185" s="58"/>
    </row>
    <row r="8186" spans="21:22">
      <c r="U8186" s="73"/>
      <c r="V8186" s="58"/>
    </row>
    <row r="8187" spans="21:22">
      <c r="U8187" s="73"/>
      <c r="V8187" s="58"/>
    </row>
    <row r="8188" spans="21:22">
      <c r="U8188" s="73"/>
      <c r="V8188" s="58"/>
    </row>
    <row r="8189" spans="21:22">
      <c r="U8189" s="73"/>
      <c r="V8189" s="58"/>
    </row>
    <row r="8190" spans="21:22">
      <c r="U8190" s="73"/>
      <c r="V8190" s="58"/>
    </row>
    <row r="8191" spans="21:22">
      <c r="U8191" s="73"/>
      <c r="V8191" s="58"/>
    </row>
    <row r="8192" spans="21:22">
      <c r="U8192" s="73"/>
      <c r="V8192" s="58"/>
    </row>
    <row r="8193" spans="21:22">
      <c r="U8193" s="73"/>
      <c r="V8193" s="58"/>
    </row>
    <row r="8194" spans="21:22">
      <c r="U8194" s="73"/>
      <c r="V8194" s="58"/>
    </row>
    <row r="8195" spans="21:22">
      <c r="U8195" s="73"/>
      <c r="V8195" s="58"/>
    </row>
    <row r="8196" spans="21:22">
      <c r="U8196" s="73"/>
      <c r="V8196" s="58"/>
    </row>
    <row r="8197" spans="21:22">
      <c r="U8197" s="73"/>
      <c r="V8197" s="58"/>
    </row>
    <row r="8198" spans="21:22">
      <c r="U8198" s="73"/>
      <c r="V8198" s="58"/>
    </row>
    <row r="8199" spans="21:22">
      <c r="U8199" s="73"/>
      <c r="V8199" s="58"/>
    </row>
    <row r="8200" spans="21:22">
      <c r="U8200" s="73"/>
      <c r="V8200" s="58"/>
    </row>
    <row r="8201" spans="21:22">
      <c r="U8201" s="73"/>
      <c r="V8201" s="58"/>
    </row>
    <row r="8202" spans="21:22">
      <c r="U8202" s="73"/>
      <c r="V8202" s="58"/>
    </row>
    <row r="8203" spans="21:22">
      <c r="U8203" s="73"/>
      <c r="V8203" s="58"/>
    </row>
    <row r="8204" spans="21:22">
      <c r="U8204" s="73"/>
      <c r="V8204" s="58"/>
    </row>
    <row r="8205" spans="21:22">
      <c r="U8205" s="73"/>
      <c r="V8205" s="58"/>
    </row>
    <row r="8206" spans="21:22">
      <c r="U8206" s="73"/>
      <c r="V8206" s="58"/>
    </row>
    <row r="8207" spans="21:22">
      <c r="U8207" s="73"/>
      <c r="V8207" s="58"/>
    </row>
    <row r="8208" spans="21:22">
      <c r="U8208" s="73"/>
      <c r="V8208" s="58"/>
    </row>
    <row r="8209" spans="21:22">
      <c r="U8209" s="73"/>
      <c r="V8209" s="58"/>
    </row>
    <row r="8210" spans="21:22">
      <c r="U8210" s="73"/>
      <c r="V8210" s="58"/>
    </row>
    <row r="8211" spans="21:22">
      <c r="U8211" s="73"/>
      <c r="V8211" s="58"/>
    </row>
    <row r="8212" spans="21:22">
      <c r="U8212" s="73"/>
      <c r="V8212" s="58"/>
    </row>
    <row r="8213" spans="21:22">
      <c r="U8213" s="73"/>
      <c r="V8213" s="58"/>
    </row>
    <row r="8214" spans="21:22">
      <c r="U8214" s="73"/>
      <c r="V8214" s="58"/>
    </row>
    <row r="8215" spans="21:22">
      <c r="U8215" s="73"/>
      <c r="V8215" s="58"/>
    </row>
    <row r="8216" spans="21:22">
      <c r="U8216" s="73"/>
      <c r="V8216" s="58"/>
    </row>
    <row r="8217" spans="21:22">
      <c r="U8217" s="73"/>
      <c r="V8217" s="58"/>
    </row>
    <row r="8218" spans="21:22">
      <c r="U8218" s="73"/>
      <c r="V8218" s="58"/>
    </row>
    <row r="8219" spans="21:22">
      <c r="U8219" s="73"/>
      <c r="V8219" s="58"/>
    </row>
    <row r="8220" spans="21:22">
      <c r="U8220" s="73"/>
      <c r="V8220" s="58"/>
    </row>
    <row r="8221" spans="21:22">
      <c r="U8221" s="73"/>
      <c r="V8221" s="58"/>
    </row>
    <row r="8222" spans="21:22">
      <c r="U8222" s="73"/>
      <c r="V8222" s="58"/>
    </row>
    <row r="8223" spans="21:22">
      <c r="U8223" s="73"/>
      <c r="V8223" s="58"/>
    </row>
    <row r="8224" spans="21:22">
      <c r="U8224" s="73"/>
      <c r="V8224" s="58"/>
    </row>
    <row r="8225" spans="21:22">
      <c r="U8225" s="73"/>
      <c r="V8225" s="58"/>
    </row>
    <row r="8226" spans="21:22">
      <c r="U8226" s="73"/>
      <c r="V8226" s="58"/>
    </row>
    <row r="8227" spans="21:22">
      <c r="U8227" s="73"/>
      <c r="V8227" s="58"/>
    </row>
    <row r="8228" spans="21:22">
      <c r="U8228" s="73"/>
      <c r="V8228" s="58"/>
    </row>
    <row r="8229" spans="21:22">
      <c r="U8229" s="73"/>
      <c r="V8229" s="58"/>
    </row>
    <row r="8230" spans="21:22">
      <c r="U8230" s="73"/>
      <c r="V8230" s="58"/>
    </row>
    <row r="8231" spans="21:22">
      <c r="U8231" s="73"/>
      <c r="V8231" s="58"/>
    </row>
    <row r="8232" spans="21:22">
      <c r="U8232" s="73"/>
      <c r="V8232" s="58"/>
    </row>
    <row r="8233" spans="21:22">
      <c r="U8233" s="73"/>
      <c r="V8233" s="58"/>
    </row>
    <row r="8234" spans="21:22">
      <c r="U8234" s="73"/>
      <c r="V8234" s="58"/>
    </row>
    <row r="8235" spans="21:22">
      <c r="U8235" s="73"/>
      <c r="V8235" s="58"/>
    </row>
    <row r="8236" spans="21:22">
      <c r="U8236" s="73"/>
      <c r="V8236" s="58"/>
    </row>
    <row r="8237" spans="21:22">
      <c r="U8237" s="73"/>
      <c r="V8237" s="58"/>
    </row>
    <row r="8238" spans="21:22">
      <c r="U8238" s="73"/>
      <c r="V8238" s="58"/>
    </row>
    <row r="8239" spans="21:22">
      <c r="U8239" s="73"/>
      <c r="V8239" s="58"/>
    </row>
    <row r="8240" spans="21:22">
      <c r="U8240" s="73"/>
      <c r="V8240" s="58"/>
    </row>
    <row r="8241" spans="21:22">
      <c r="U8241" s="73"/>
      <c r="V8241" s="58"/>
    </row>
    <row r="8242" spans="21:22">
      <c r="U8242" s="73"/>
      <c r="V8242" s="58"/>
    </row>
    <row r="8243" spans="21:22">
      <c r="U8243" s="73"/>
      <c r="V8243" s="58"/>
    </row>
    <row r="8244" spans="21:22">
      <c r="U8244" s="73"/>
      <c r="V8244" s="58"/>
    </row>
    <row r="8245" spans="21:22">
      <c r="U8245" s="73"/>
      <c r="V8245" s="58"/>
    </row>
    <row r="8246" spans="21:22">
      <c r="U8246" s="73"/>
      <c r="V8246" s="58"/>
    </row>
    <row r="8247" spans="21:22">
      <c r="U8247" s="73"/>
      <c r="V8247" s="58"/>
    </row>
    <row r="8248" spans="21:22">
      <c r="U8248" s="73"/>
      <c r="V8248" s="58"/>
    </row>
    <row r="8249" spans="21:22">
      <c r="U8249" s="73"/>
      <c r="V8249" s="58"/>
    </row>
    <row r="8250" spans="21:22">
      <c r="U8250" s="73"/>
      <c r="V8250" s="58"/>
    </row>
    <row r="8251" spans="21:22">
      <c r="U8251" s="73"/>
      <c r="V8251" s="58"/>
    </row>
    <row r="8252" spans="21:22">
      <c r="U8252" s="73"/>
      <c r="V8252" s="58"/>
    </row>
    <row r="8253" spans="21:22">
      <c r="U8253" s="73"/>
      <c r="V8253" s="58"/>
    </row>
    <row r="8254" spans="21:22">
      <c r="U8254" s="73"/>
      <c r="V8254" s="58"/>
    </row>
    <row r="8255" spans="21:22">
      <c r="U8255" s="73"/>
      <c r="V8255" s="58"/>
    </row>
    <row r="8256" spans="21:22">
      <c r="U8256" s="73"/>
      <c r="V8256" s="58"/>
    </row>
    <row r="8257" spans="21:22">
      <c r="U8257" s="73"/>
      <c r="V8257" s="58"/>
    </row>
    <row r="8258" spans="21:22">
      <c r="U8258" s="73"/>
      <c r="V8258" s="58"/>
    </row>
    <row r="8259" spans="21:22">
      <c r="U8259" s="73"/>
      <c r="V8259" s="58"/>
    </row>
    <row r="8260" spans="21:22">
      <c r="U8260" s="73"/>
      <c r="V8260" s="58"/>
    </row>
    <row r="8261" spans="21:22">
      <c r="U8261" s="73"/>
      <c r="V8261" s="58"/>
    </row>
    <row r="8262" spans="21:22">
      <c r="U8262" s="73"/>
      <c r="V8262" s="58"/>
    </row>
    <row r="8263" spans="21:22">
      <c r="U8263" s="73"/>
      <c r="V8263" s="58"/>
    </row>
    <row r="8264" spans="21:22">
      <c r="U8264" s="73"/>
      <c r="V8264" s="58"/>
    </row>
    <row r="8265" spans="21:22">
      <c r="U8265" s="73"/>
      <c r="V8265" s="58"/>
    </row>
    <row r="8266" spans="21:22">
      <c r="U8266" s="73"/>
      <c r="V8266" s="58"/>
    </row>
    <row r="8267" spans="21:22">
      <c r="U8267" s="73"/>
      <c r="V8267" s="58"/>
    </row>
    <row r="8268" spans="21:22">
      <c r="U8268" s="73"/>
      <c r="V8268" s="58"/>
    </row>
    <row r="8269" spans="21:22">
      <c r="U8269" s="73"/>
      <c r="V8269" s="58"/>
    </row>
    <row r="8270" spans="21:22">
      <c r="U8270" s="73"/>
      <c r="V8270" s="58"/>
    </row>
    <row r="8271" spans="21:22">
      <c r="U8271" s="73"/>
      <c r="V8271" s="58"/>
    </row>
    <row r="8272" spans="21:22">
      <c r="U8272" s="73"/>
      <c r="V8272" s="58"/>
    </row>
    <row r="8273" spans="21:22">
      <c r="U8273" s="73"/>
      <c r="V8273" s="58"/>
    </row>
    <row r="8274" spans="21:22">
      <c r="U8274" s="73"/>
      <c r="V8274" s="58"/>
    </row>
    <row r="8275" spans="21:22">
      <c r="U8275" s="73"/>
      <c r="V8275" s="58"/>
    </row>
    <row r="8276" spans="21:22">
      <c r="U8276" s="73"/>
      <c r="V8276" s="58"/>
    </row>
    <row r="8277" spans="21:22">
      <c r="U8277" s="73"/>
      <c r="V8277" s="58"/>
    </row>
    <row r="8278" spans="21:22">
      <c r="U8278" s="73"/>
      <c r="V8278" s="58"/>
    </row>
    <row r="8279" spans="21:22">
      <c r="U8279" s="73"/>
      <c r="V8279" s="58"/>
    </row>
    <row r="8280" spans="21:22">
      <c r="U8280" s="73"/>
      <c r="V8280" s="58"/>
    </row>
    <row r="8281" spans="21:22">
      <c r="U8281" s="73"/>
      <c r="V8281" s="58"/>
    </row>
    <row r="8282" spans="21:22">
      <c r="U8282" s="73"/>
      <c r="V8282" s="58"/>
    </row>
    <row r="8283" spans="21:22">
      <c r="U8283" s="73"/>
      <c r="V8283" s="58"/>
    </row>
    <row r="8284" spans="21:22">
      <c r="U8284" s="73"/>
      <c r="V8284" s="58"/>
    </row>
    <row r="8285" spans="21:22">
      <c r="U8285" s="73"/>
      <c r="V8285" s="58"/>
    </row>
    <row r="8286" spans="21:22">
      <c r="U8286" s="73"/>
      <c r="V8286" s="58"/>
    </row>
    <row r="8287" spans="21:22">
      <c r="U8287" s="73"/>
      <c r="V8287" s="58"/>
    </row>
    <row r="8288" spans="21:22">
      <c r="U8288" s="73"/>
      <c r="V8288" s="58"/>
    </row>
    <row r="8289" spans="21:22">
      <c r="U8289" s="73"/>
      <c r="V8289" s="58"/>
    </row>
    <row r="8290" spans="21:22">
      <c r="U8290" s="73"/>
      <c r="V8290" s="58"/>
    </row>
    <row r="8291" spans="21:22">
      <c r="U8291" s="73"/>
      <c r="V8291" s="58"/>
    </row>
    <row r="8292" spans="21:22">
      <c r="U8292" s="73"/>
      <c r="V8292" s="58"/>
    </row>
    <row r="8293" spans="21:22">
      <c r="U8293" s="73"/>
      <c r="V8293" s="58"/>
    </row>
    <row r="8294" spans="21:22">
      <c r="U8294" s="73"/>
      <c r="V8294" s="58"/>
    </row>
    <row r="8295" spans="21:22">
      <c r="U8295" s="73"/>
      <c r="V8295" s="58"/>
    </row>
    <row r="8296" spans="21:22">
      <c r="U8296" s="73"/>
      <c r="V8296" s="58"/>
    </row>
    <row r="8297" spans="21:22">
      <c r="U8297" s="73"/>
      <c r="V8297" s="58"/>
    </row>
    <row r="8298" spans="21:22">
      <c r="U8298" s="73"/>
      <c r="V8298" s="58"/>
    </row>
    <row r="8299" spans="21:22">
      <c r="U8299" s="73"/>
      <c r="V8299" s="58"/>
    </row>
    <row r="8300" spans="21:22">
      <c r="U8300" s="73"/>
      <c r="V8300" s="58"/>
    </row>
    <row r="8301" spans="21:22">
      <c r="U8301" s="73"/>
      <c r="V8301" s="58"/>
    </row>
    <row r="8302" spans="21:22">
      <c r="U8302" s="73"/>
      <c r="V8302" s="58"/>
    </row>
    <row r="8303" spans="21:22">
      <c r="U8303" s="73"/>
      <c r="V8303" s="58"/>
    </row>
    <row r="8304" spans="21:22">
      <c r="U8304" s="73"/>
      <c r="V8304" s="58"/>
    </row>
    <row r="8305" spans="21:22">
      <c r="U8305" s="73"/>
      <c r="V8305" s="58"/>
    </row>
    <row r="8306" spans="21:22">
      <c r="U8306" s="73"/>
      <c r="V8306" s="58"/>
    </row>
    <row r="8307" spans="21:22">
      <c r="U8307" s="73"/>
      <c r="V8307" s="58"/>
    </row>
    <row r="8308" spans="21:22">
      <c r="U8308" s="73"/>
      <c r="V8308" s="58"/>
    </row>
    <row r="8309" spans="21:22">
      <c r="U8309" s="73"/>
      <c r="V8309" s="58"/>
    </row>
    <row r="8310" spans="21:22">
      <c r="U8310" s="73"/>
      <c r="V8310" s="58"/>
    </row>
    <row r="8311" spans="21:22">
      <c r="U8311" s="73"/>
      <c r="V8311" s="58"/>
    </row>
    <row r="8312" spans="21:22">
      <c r="U8312" s="73"/>
      <c r="V8312" s="58"/>
    </row>
    <row r="8313" spans="21:22">
      <c r="U8313" s="73"/>
      <c r="V8313" s="58"/>
    </row>
    <row r="8314" spans="21:22">
      <c r="U8314" s="73"/>
      <c r="V8314" s="58"/>
    </row>
    <row r="8315" spans="21:22">
      <c r="U8315" s="73"/>
      <c r="V8315" s="58"/>
    </row>
    <row r="8316" spans="21:22">
      <c r="U8316" s="73"/>
      <c r="V8316" s="58"/>
    </row>
    <row r="8317" spans="21:22">
      <c r="U8317" s="73"/>
      <c r="V8317" s="58"/>
    </row>
    <row r="8318" spans="21:22">
      <c r="U8318" s="73"/>
      <c r="V8318" s="58"/>
    </row>
    <row r="8319" spans="21:22">
      <c r="U8319" s="73"/>
      <c r="V8319" s="58"/>
    </row>
    <row r="8320" spans="21:22">
      <c r="U8320" s="73"/>
      <c r="V8320" s="58"/>
    </row>
    <row r="8321" spans="21:22">
      <c r="U8321" s="73"/>
      <c r="V8321" s="58"/>
    </row>
    <row r="8322" spans="21:22">
      <c r="U8322" s="73"/>
      <c r="V8322" s="58"/>
    </row>
    <row r="8323" spans="21:22">
      <c r="U8323" s="73"/>
      <c r="V8323" s="58"/>
    </row>
    <row r="8324" spans="21:22">
      <c r="U8324" s="73"/>
      <c r="V8324" s="58"/>
    </row>
    <row r="8325" spans="21:22">
      <c r="U8325" s="73"/>
      <c r="V8325" s="58"/>
    </row>
    <row r="8326" spans="21:22">
      <c r="U8326" s="73"/>
      <c r="V8326" s="58"/>
    </row>
    <row r="8327" spans="21:22">
      <c r="U8327" s="73"/>
      <c r="V8327" s="58"/>
    </row>
    <row r="8328" spans="21:22">
      <c r="U8328" s="73"/>
      <c r="V8328" s="58"/>
    </row>
    <row r="8329" spans="21:22">
      <c r="U8329" s="73"/>
      <c r="V8329" s="58"/>
    </row>
    <row r="8330" spans="21:22">
      <c r="U8330" s="73"/>
      <c r="V8330" s="58"/>
    </row>
    <row r="8331" spans="21:22">
      <c r="U8331" s="73"/>
      <c r="V8331" s="58"/>
    </row>
    <row r="8332" spans="21:22">
      <c r="U8332" s="73"/>
      <c r="V8332" s="58"/>
    </row>
    <row r="8333" spans="21:22">
      <c r="U8333" s="73"/>
      <c r="V8333" s="58"/>
    </row>
    <row r="8334" spans="21:22">
      <c r="U8334" s="73"/>
      <c r="V8334" s="58"/>
    </row>
    <row r="8335" spans="21:22">
      <c r="U8335" s="73"/>
      <c r="V8335" s="58"/>
    </row>
    <row r="8336" spans="21:22">
      <c r="U8336" s="73"/>
      <c r="V8336" s="58"/>
    </row>
    <row r="8337" spans="21:22">
      <c r="U8337" s="73"/>
      <c r="V8337" s="58"/>
    </row>
    <row r="8338" spans="21:22">
      <c r="U8338" s="73"/>
      <c r="V8338" s="58"/>
    </row>
    <row r="8339" spans="21:22">
      <c r="U8339" s="73"/>
      <c r="V8339" s="58"/>
    </row>
    <row r="8340" spans="21:22">
      <c r="U8340" s="73"/>
      <c r="V8340" s="58"/>
    </row>
    <row r="8341" spans="21:22">
      <c r="U8341" s="73"/>
      <c r="V8341" s="58"/>
    </row>
    <row r="8342" spans="21:22">
      <c r="U8342" s="73"/>
      <c r="V8342" s="58"/>
    </row>
    <row r="8343" spans="21:22">
      <c r="U8343" s="73"/>
      <c r="V8343" s="58"/>
    </row>
    <row r="8344" spans="21:22">
      <c r="U8344" s="73"/>
      <c r="V8344" s="58"/>
    </row>
    <row r="8345" spans="21:22">
      <c r="U8345" s="73"/>
      <c r="V8345" s="58"/>
    </row>
    <row r="8346" spans="21:22">
      <c r="U8346" s="73"/>
      <c r="V8346" s="58"/>
    </row>
    <row r="8347" spans="21:22">
      <c r="U8347" s="73"/>
      <c r="V8347" s="58"/>
    </row>
    <row r="8348" spans="21:22">
      <c r="U8348" s="73"/>
      <c r="V8348" s="58"/>
    </row>
    <row r="8349" spans="21:22">
      <c r="U8349" s="73"/>
      <c r="V8349" s="58"/>
    </row>
    <row r="8350" spans="21:22">
      <c r="U8350" s="73"/>
      <c r="V8350" s="58"/>
    </row>
    <row r="8351" spans="21:22">
      <c r="U8351" s="73"/>
      <c r="V8351" s="58"/>
    </row>
    <row r="8352" spans="21:22">
      <c r="U8352" s="73"/>
      <c r="V8352" s="58"/>
    </row>
    <row r="8353" spans="21:22">
      <c r="U8353" s="73"/>
      <c r="V8353" s="58"/>
    </row>
    <row r="8354" spans="21:22">
      <c r="U8354" s="73"/>
      <c r="V8354" s="58"/>
    </row>
    <row r="8355" spans="21:22">
      <c r="U8355" s="73"/>
      <c r="V8355" s="58"/>
    </row>
    <row r="8356" spans="21:22">
      <c r="U8356" s="73"/>
      <c r="V8356" s="58"/>
    </row>
    <row r="8357" spans="21:22">
      <c r="U8357" s="73"/>
      <c r="V8357" s="58"/>
    </row>
    <row r="8358" spans="21:22">
      <c r="U8358" s="73"/>
      <c r="V8358" s="58"/>
    </row>
    <row r="8359" spans="21:22">
      <c r="U8359" s="73"/>
      <c r="V8359" s="58"/>
    </row>
    <row r="8360" spans="21:22">
      <c r="U8360" s="73"/>
      <c r="V8360" s="58"/>
    </row>
    <row r="8361" spans="21:22">
      <c r="U8361" s="73"/>
      <c r="V8361" s="58"/>
    </row>
    <row r="8362" spans="21:22">
      <c r="U8362" s="73"/>
      <c r="V8362" s="58"/>
    </row>
    <row r="8363" spans="21:22">
      <c r="U8363" s="73"/>
      <c r="V8363" s="58"/>
    </row>
    <row r="8364" spans="21:22">
      <c r="U8364" s="73"/>
      <c r="V8364" s="58"/>
    </row>
    <row r="8365" spans="21:22">
      <c r="U8365" s="73"/>
      <c r="V8365" s="58"/>
    </row>
    <row r="8366" spans="21:22">
      <c r="U8366" s="73"/>
      <c r="V8366" s="58"/>
    </row>
    <row r="8367" spans="21:22">
      <c r="U8367" s="73"/>
      <c r="V8367" s="58"/>
    </row>
    <row r="8368" spans="21:22">
      <c r="U8368" s="73"/>
      <c r="V8368" s="58"/>
    </row>
    <row r="8369" spans="21:22">
      <c r="U8369" s="73"/>
      <c r="V8369" s="58"/>
    </row>
    <row r="8370" spans="21:22">
      <c r="U8370" s="73"/>
      <c r="V8370" s="58"/>
    </row>
    <row r="8371" spans="21:22">
      <c r="U8371" s="73"/>
      <c r="V8371" s="58"/>
    </row>
    <row r="8372" spans="21:22">
      <c r="U8372" s="73"/>
      <c r="V8372" s="58"/>
    </row>
    <row r="8373" spans="21:22">
      <c r="U8373" s="73"/>
      <c r="V8373" s="58"/>
    </row>
    <row r="8374" spans="21:22">
      <c r="U8374" s="73"/>
      <c r="V8374" s="58"/>
    </row>
    <row r="8375" spans="21:22">
      <c r="U8375" s="73"/>
      <c r="V8375" s="58"/>
    </row>
    <row r="8376" spans="21:22">
      <c r="U8376" s="73"/>
      <c r="V8376" s="58"/>
    </row>
    <row r="8377" spans="21:22">
      <c r="U8377" s="73"/>
      <c r="V8377" s="58"/>
    </row>
    <row r="8378" spans="21:22">
      <c r="U8378" s="73"/>
      <c r="V8378" s="58"/>
    </row>
    <row r="8379" spans="21:22">
      <c r="U8379" s="73"/>
      <c r="V8379" s="58"/>
    </row>
    <row r="8380" spans="21:22">
      <c r="U8380" s="73"/>
      <c r="V8380" s="58"/>
    </row>
    <row r="8381" spans="21:22">
      <c r="U8381" s="73"/>
      <c r="V8381" s="58"/>
    </row>
    <row r="8382" spans="21:22">
      <c r="U8382" s="73"/>
      <c r="V8382" s="58"/>
    </row>
    <row r="8383" spans="21:22">
      <c r="U8383" s="73"/>
      <c r="V8383" s="58"/>
    </row>
    <row r="8384" spans="21:22">
      <c r="U8384" s="73"/>
      <c r="V8384" s="58"/>
    </row>
    <row r="8385" spans="21:22">
      <c r="U8385" s="73"/>
      <c r="V8385" s="58"/>
    </row>
    <row r="8386" spans="21:22">
      <c r="U8386" s="73"/>
      <c r="V8386" s="58"/>
    </row>
    <row r="8387" spans="21:22">
      <c r="U8387" s="73"/>
      <c r="V8387" s="58"/>
    </row>
    <row r="8388" spans="21:22">
      <c r="U8388" s="73"/>
      <c r="V8388" s="58"/>
    </row>
    <row r="8389" spans="21:22">
      <c r="U8389" s="73"/>
      <c r="V8389" s="58"/>
    </row>
    <row r="8390" spans="21:22">
      <c r="U8390" s="73"/>
      <c r="V8390" s="58"/>
    </row>
    <row r="8391" spans="21:22">
      <c r="U8391" s="73"/>
      <c r="V8391" s="58"/>
    </row>
    <row r="8392" spans="21:22">
      <c r="U8392" s="73"/>
      <c r="V8392" s="58"/>
    </row>
    <row r="8393" spans="21:22">
      <c r="U8393" s="73"/>
      <c r="V8393" s="58"/>
    </row>
    <row r="8394" spans="21:22">
      <c r="U8394" s="73"/>
      <c r="V8394" s="58"/>
    </row>
    <row r="8395" spans="21:22">
      <c r="U8395" s="73"/>
      <c r="V8395" s="58"/>
    </row>
    <row r="8396" spans="21:22">
      <c r="U8396" s="73"/>
      <c r="V8396" s="58"/>
    </row>
    <row r="8397" spans="21:22">
      <c r="U8397" s="73"/>
      <c r="V8397" s="58"/>
    </row>
    <row r="8398" spans="21:22">
      <c r="U8398" s="73"/>
      <c r="V8398" s="58"/>
    </row>
    <row r="8399" spans="21:22">
      <c r="U8399" s="73"/>
      <c r="V8399" s="58"/>
    </row>
    <row r="8400" spans="21:22">
      <c r="U8400" s="73"/>
      <c r="V8400" s="58"/>
    </row>
    <row r="8401" spans="21:22">
      <c r="U8401" s="73"/>
      <c r="V8401" s="58"/>
    </row>
    <row r="8402" spans="21:22">
      <c r="U8402" s="73"/>
      <c r="V8402" s="58"/>
    </row>
    <row r="8403" spans="21:22">
      <c r="U8403" s="73"/>
      <c r="V8403" s="58"/>
    </row>
    <row r="8404" spans="21:22">
      <c r="U8404" s="73"/>
      <c r="V8404" s="58"/>
    </row>
    <row r="8405" spans="21:22">
      <c r="U8405" s="73"/>
      <c r="V8405" s="58"/>
    </row>
    <row r="8406" spans="21:22">
      <c r="U8406" s="73"/>
      <c r="V8406" s="58"/>
    </row>
    <row r="8407" spans="21:22">
      <c r="U8407" s="73"/>
      <c r="V8407" s="58"/>
    </row>
    <row r="8408" spans="21:22">
      <c r="U8408" s="73"/>
      <c r="V8408" s="58"/>
    </row>
    <row r="8409" spans="21:22">
      <c r="U8409" s="73"/>
      <c r="V8409" s="58"/>
    </row>
    <row r="8410" spans="21:22">
      <c r="U8410" s="73"/>
      <c r="V8410" s="58"/>
    </row>
    <row r="8411" spans="21:22">
      <c r="U8411" s="73"/>
      <c r="V8411" s="58"/>
    </row>
    <row r="8412" spans="21:22">
      <c r="U8412" s="73"/>
      <c r="V8412" s="58"/>
    </row>
    <row r="8413" spans="21:22">
      <c r="U8413" s="73"/>
      <c r="V8413" s="58"/>
    </row>
    <row r="8414" spans="21:22">
      <c r="U8414" s="73"/>
      <c r="V8414" s="58"/>
    </row>
    <row r="8415" spans="21:22">
      <c r="U8415" s="73"/>
      <c r="V8415" s="58"/>
    </row>
    <row r="8416" spans="21:22">
      <c r="U8416" s="73"/>
      <c r="V8416" s="58"/>
    </row>
    <row r="8417" spans="21:22">
      <c r="U8417" s="73"/>
      <c r="V8417" s="58"/>
    </row>
    <row r="8418" spans="21:22">
      <c r="U8418" s="73"/>
      <c r="V8418" s="58"/>
    </row>
    <row r="8419" spans="21:22">
      <c r="U8419" s="73"/>
      <c r="V8419" s="58"/>
    </row>
    <row r="8420" spans="21:22">
      <c r="U8420" s="73"/>
      <c r="V8420" s="58"/>
    </row>
    <row r="8421" spans="21:22">
      <c r="U8421" s="73"/>
      <c r="V8421" s="58"/>
    </row>
    <row r="8422" spans="21:22">
      <c r="U8422" s="73"/>
      <c r="V8422" s="58"/>
    </row>
    <row r="8423" spans="21:22">
      <c r="U8423" s="73"/>
      <c r="V8423" s="58"/>
    </row>
    <row r="8424" spans="21:22">
      <c r="U8424" s="73"/>
      <c r="V8424" s="58"/>
    </row>
    <row r="8425" spans="21:22">
      <c r="U8425" s="73"/>
      <c r="V8425" s="58"/>
    </row>
    <row r="8426" spans="21:22">
      <c r="U8426" s="73"/>
      <c r="V8426" s="58"/>
    </row>
    <row r="8427" spans="21:22">
      <c r="U8427" s="73"/>
      <c r="V8427" s="58"/>
    </row>
    <row r="8428" spans="21:22">
      <c r="U8428" s="73"/>
      <c r="V8428" s="58"/>
    </row>
    <row r="8429" spans="21:22">
      <c r="U8429" s="73"/>
      <c r="V8429" s="58"/>
    </row>
    <row r="8430" spans="21:22">
      <c r="U8430" s="73"/>
      <c r="V8430" s="58"/>
    </row>
    <row r="8431" spans="21:22">
      <c r="U8431" s="73"/>
      <c r="V8431" s="58"/>
    </row>
    <row r="8432" spans="21:22">
      <c r="U8432" s="73"/>
      <c r="V8432" s="58"/>
    </row>
    <row r="8433" spans="21:22">
      <c r="U8433" s="73"/>
      <c r="V8433" s="58"/>
    </row>
    <row r="8434" spans="21:22">
      <c r="U8434" s="73"/>
      <c r="V8434" s="58"/>
    </row>
    <row r="8435" spans="21:22">
      <c r="U8435" s="73"/>
      <c r="V8435" s="58"/>
    </row>
    <row r="8436" spans="21:22">
      <c r="U8436" s="73"/>
      <c r="V8436" s="58"/>
    </row>
    <row r="8437" spans="21:22">
      <c r="U8437" s="73"/>
      <c r="V8437" s="58"/>
    </row>
    <row r="8438" spans="21:22">
      <c r="U8438" s="73"/>
      <c r="V8438" s="58"/>
    </row>
    <row r="8439" spans="21:22">
      <c r="U8439" s="73"/>
      <c r="V8439" s="58"/>
    </row>
    <row r="8440" spans="21:22">
      <c r="U8440" s="73"/>
      <c r="V8440" s="58"/>
    </row>
    <row r="8441" spans="21:22">
      <c r="U8441" s="73"/>
      <c r="V8441" s="58"/>
    </row>
    <row r="8442" spans="21:22">
      <c r="U8442" s="73"/>
      <c r="V8442" s="58"/>
    </row>
    <row r="8443" spans="21:22">
      <c r="U8443" s="73"/>
      <c r="V8443" s="58"/>
    </row>
    <row r="8444" spans="21:22">
      <c r="U8444" s="73"/>
      <c r="V8444" s="58"/>
    </row>
    <row r="8445" spans="21:22">
      <c r="U8445" s="73"/>
      <c r="V8445" s="58"/>
    </row>
    <row r="8446" spans="21:22">
      <c r="U8446" s="73"/>
      <c r="V8446" s="58"/>
    </row>
    <row r="8447" spans="21:22">
      <c r="U8447" s="73"/>
      <c r="V8447" s="58"/>
    </row>
    <row r="8448" spans="21:22">
      <c r="U8448" s="73"/>
      <c r="V8448" s="58"/>
    </row>
    <row r="8449" spans="21:22">
      <c r="U8449" s="73"/>
      <c r="V8449" s="58"/>
    </row>
    <row r="8450" spans="21:22">
      <c r="U8450" s="73"/>
      <c r="V8450" s="58"/>
    </row>
    <row r="8451" spans="21:22">
      <c r="U8451" s="73"/>
      <c r="V8451" s="58"/>
    </row>
    <row r="8452" spans="21:22">
      <c r="U8452" s="73"/>
      <c r="V8452" s="58"/>
    </row>
    <row r="8453" spans="21:22">
      <c r="U8453" s="73"/>
      <c r="V8453" s="58"/>
    </row>
    <row r="8454" spans="21:22">
      <c r="U8454" s="73"/>
      <c r="V8454" s="58"/>
    </row>
    <row r="8455" spans="21:22">
      <c r="U8455" s="73"/>
      <c r="V8455" s="58"/>
    </row>
    <row r="8456" spans="21:22">
      <c r="U8456" s="73"/>
      <c r="V8456" s="58"/>
    </row>
    <row r="8457" spans="21:22">
      <c r="U8457" s="73"/>
      <c r="V8457" s="58"/>
    </row>
    <row r="8458" spans="21:22">
      <c r="U8458" s="73"/>
      <c r="V8458" s="58"/>
    </row>
    <row r="8459" spans="21:22">
      <c r="U8459" s="73"/>
      <c r="V8459" s="58"/>
    </row>
    <row r="8460" spans="21:22">
      <c r="U8460" s="73"/>
      <c r="V8460" s="58"/>
    </row>
    <row r="8461" spans="21:22">
      <c r="U8461" s="73"/>
      <c r="V8461" s="58"/>
    </row>
    <row r="8462" spans="21:22">
      <c r="U8462" s="73"/>
      <c r="V8462" s="58"/>
    </row>
    <row r="8463" spans="21:22">
      <c r="U8463" s="73"/>
      <c r="V8463" s="58"/>
    </row>
    <row r="8464" spans="21:22">
      <c r="U8464" s="73"/>
      <c r="V8464" s="58"/>
    </row>
    <row r="8465" spans="21:22">
      <c r="U8465" s="73"/>
      <c r="V8465" s="58"/>
    </row>
    <row r="8466" spans="21:22">
      <c r="U8466" s="73"/>
      <c r="V8466" s="58"/>
    </row>
    <row r="8467" spans="21:22">
      <c r="U8467" s="73"/>
      <c r="V8467" s="58"/>
    </row>
    <row r="8468" spans="21:22">
      <c r="U8468" s="73"/>
      <c r="V8468" s="58"/>
    </row>
    <row r="8469" spans="21:22">
      <c r="U8469" s="73"/>
      <c r="V8469" s="58"/>
    </row>
    <row r="8470" spans="21:22">
      <c r="U8470" s="73"/>
      <c r="V8470" s="58"/>
    </row>
    <row r="8471" spans="21:22">
      <c r="U8471" s="73"/>
      <c r="V8471" s="58"/>
    </row>
    <row r="8472" spans="21:22">
      <c r="U8472" s="73"/>
      <c r="V8472" s="58"/>
    </row>
    <row r="8473" spans="21:22">
      <c r="U8473" s="73"/>
      <c r="V8473" s="58"/>
    </row>
    <row r="8474" spans="21:22">
      <c r="U8474" s="73"/>
      <c r="V8474" s="58"/>
    </row>
    <row r="8475" spans="21:22">
      <c r="U8475" s="73"/>
      <c r="V8475" s="58"/>
    </row>
    <row r="8476" spans="21:22">
      <c r="U8476" s="73"/>
      <c r="V8476" s="58"/>
    </row>
    <row r="8477" spans="21:22">
      <c r="U8477" s="73"/>
      <c r="V8477" s="58"/>
    </row>
    <row r="8478" spans="21:22">
      <c r="U8478" s="73"/>
      <c r="V8478" s="58"/>
    </row>
    <row r="8479" spans="21:22">
      <c r="U8479" s="73"/>
      <c r="V8479" s="58"/>
    </row>
    <row r="8480" spans="21:22">
      <c r="U8480" s="73"/>
      <c r="V8480" s="58"/>
    </row>
    <row r="8481" spans="21:22">
      <c r="U8481" s="73"/>
      <c r="V8481" s="58"/>
    </row>
    <row r="8482" spans="21:22">
      <c r="U8482" s="73"/>
      <c r="V8482" s="58"/>
    </row>
    <row r="8483" spans="21:22">
      <c r="U8483" s="73"/>
      <c r="V8483" s="58"/>
    </row>
    <row r="8484" spans="21:22">
      <c r="U8484" s="73"/>
      <c r="V8484" s="58"/>
    </row>
    <row r="8485" spans="21:22">
      <c r="U8485" s="73"/>
      <c r="V8485" s="58"/>
    </row>
    <row r="8486" spans="21:22">
      <c r="U8486" s="73"/>
      <c r="V8486" s="58"/>
    </row>
    <row r="8487" spans="21:22">
      <c r="U8487" s="73"/>
      <c r="V8487" s="58"/>
    </row>
    <row r="8488" spans="21:22">
      <c r="U8488" s="73"/>
      <c r="V8488" s="58"/>
    </row>
    <row r="8489" spans="21:22">
      <c r="U8489" s="73"/>
      <c r="V8489" s="58"/>
    </row>
    <row r="8490" spans="21:22">
      <c r="U8490" s="73"/>
      <c r="V8490" s="58"/>
    </row>
    <row r="8491" spans="21:22">
      <c r="U8491" s="73"/>
      <c r="V8491" s="58"/>
    </row>
    <row r="8492" spans="21:22">
      <c r="U8492" s="73"/>
      <c r="V8492" s="58"/>
    </row>
    <row r="8493" spans="21:22">
      <c r="U8493" s="73"/>
      <c r="V8493" s="58"/>
    </row>
    <row r="8494" spans="21:22">
      <c r="U8494" s="73"/>
      <c r="V8494" s="58"/>
    </row>
    <row r="8495" spans="21:22">
      <c r="U8495" s="73"/>
      <c r="V8495" s="58"/>
    </row>
    <row r="8496" spans="21:22">
      <c r="U8496" s="73"/>
      <c r="V8496" s="58"/>
    </row>
    <row r="8497" spans="21:22">
      <c r="U8497" s="73"/>
      <c r="V8497" s="58"/>
    </row>
    <row r="8498" spans="21:22">
      <c r="U8498" s="73"/>
      <c r="V8498" s="58"/>
    </row>
    <row r="8499" spans="21:22">
      <c r="U8499" s="73"/>
      <c r="V8499" s="58"/>
    </row>
    <row r="8500" spans="21:22">
      <c r="U8500" s="73"/>
      <c r="V8500" s="58"/>
    </row>
    <row r="8501" spans="21:22">
      <c r="U8501" s="73"/>
      <c r="V8501" s="58"/>
    </row>
    <row r="8502" spans="21:22">
      <c r="U8502" s="73"/>
      <c r="V8502" s="58"/>
    </row>
    <row r="8503" spans="21:22">
      <c r="U8503" s="73"/>
      <c r="V8503" s="58"/>
    </row>
    <row r="8504" spans="21:22">
      <c r="U8504" s="73"/>
      <c r="V8504" s="58"/>
    </row>
    <row r="8505" spans="21:22">
      <c r="U8505" s="73"/>
      <c r="V8505" s="58"/>
    </row>
    <row r="8506" spans="21:22">
      <c r="U8506" s="73"/>
      <c r="V8506" s="58"/>
    </row>
    <row r="8507" spans="21:22">
      <c r="U8507" s="73"/>
      <c r="V8507" s="58"/>
    </row>
    <row r="8508" spans="21:22">
      <c r="U8508" s="73"/>
      <c r="V8508" s="58"/>
    </row>
    <row r="8509" spans="21:22">
      <c r="U8509" s="73"/>
      <c r="V8509" s="58"/>
    </row>
    <row r="8510" spans="21:22">
      <c r="U8510" s="73"/>
      <c r="V8510" s="58"/>
    </row>
    <row r="8511" spans="21:22">
      <c r="U8511" s="73"/>
      <c r="V8511" s="58"/>
    </row>
    <row r="8512" spans="21:22">
      <c r="U8512" s="73"/>
      <c r="V8512" s="58"/>
    </row>
    <row r="8513" spans="21:22">
      <c r="U8513" s="73"/>
      <c r="V8513" s="58"/>
    </row>
    <row r="8514" spans="21:22">
      <c r="U8514" s="73"/>
      <c r="V8514" s="58"/>
    </row>
    <row r="8515" spans="21:22">
      <c r="U8515" s="73"/>
      <c r="V8515" s="58"/>
    </row>
    <row r="8516" spans="21:22">
      <c r="U8516" s="73"/>
      <c r="V8516" s="58"/>
    </row>
    <row r="8517" spans="21:22">
      <c r="U8517" s="73"/>
      <c r="V8517" s="58"/>
    </row>
    <row r="8518" spans="21:22">
      <c r="U8518" s="73"/>
      <c r="V8518" s="58"/>
    </row>
    <row r="8519" spans="21:22">
      <c r="U8519" s="73"/>
      <c r="V8519" s="58"/>
    </row>
    <row r="8520" spans="21:22">
      <c r="U8520" s="73"/>
      <c r="V8520" s="58"/>
    </row>
    <row r="8521" spans="21:22">
      <c r="U8521" s="73"/>
      <c r="V8521" s="58"/>
    </row>
    <row r="8522" spans="21:22">
      <c r="U8522" s="73"/>
      <c r="V8522" s="58"/>
    </row>
    <row r="8523" spans="21:22">
      <c r="U8523" s="73"/>
      <c r="V8523" s="58"/>
    </row>
    <row r="8524" spans="21:22">
      <c r="U8524" s="73"/>
      <c r="V8524" s="58"/>
    </row>
    <row r="8525" spans="21:22">
      <c r="U8525" s="73"/>
      <c r="V8525" s="58"/>
    </row>
    <row r="8526" spans="21:22">
      <c r="U8526" s="73"/>
      <c r="V8526" s="58"/>
    </row>
    <row r="8527" spans="21:22">
      <c r="U8527" s="73"/>
      <c r="V8527" s="58"/>
    </row>
    <row r="8528" spans="21:22">
      <c r="U8528" s="73"/>
      <c r="V8528" s="58"/>
    </row>
    <row r="8529" spans="21:22">
      <c r="U8529" s="73"/>
      <c r="V8529" s="58"/>
    </row>
    <row r="8530" spans="21:22">
      <c r="U8530" s="73"/>
      <c r="V8530" s="58"/>
    </row>
    <row r="8531" spans="21:22">
      <c r="U8531" s="73"/>
      <c r="V8531" s="58"/>
    </row>
    <row r="8532" spans="21:22">
      <c r="U8532" s="73"/>
      <c r="V8532" s="58"/>
    </row>
    <row r="8533" spans="21:22">
      <c r="U8533" s="73"/>
      <c r="V8533" s="58"/>
    </row>
    <row r="8534" spans="21:22">
      <c r="U8534" s="73"/>
      <c r="V8534" s="58"/>
    </row>
    <row r="8535" spans="21:22">
      <c r="U8535" s="73"/>
      <c r="V8535" s="58"/>
    </row>
    <row r="8536" spans="21:22">
      <c r="U8536" s="73"/>
      <c r="V8536" s="58"/>
    </row>
    <row r="8537" spans="21:22">
      <c r="U8537" s="73"/>
      <c r="V8537" s="58"/>
    </row>
    <row r="8538" spans="21:22">
      <c r="U8538" s="73"/>
      <c r="V8538" s="58"/>
    </row>
    <row r="8539" spans="21:22">
      <c r="U8539" s="73"/>
      <c r="V8539" s="58"/>
    </row>
    <row r="8540" spans="21:22">
      <c r="U8540" s="73"/>
      <c r="V8540" s="58"/>
    </row>
    <row r="8541" spans="21:22">
      <c r="U8541" s="73"/>
      <c r="V8541" s="58"/>
    </row>
    <row r="8542" spans="21:22">
      <c r="U8542" s="73"/>
      <c r="V8542" s="58"/>
    </row>
    <row r="8543" spans="21:22">
      <c r="U8543" s="73"/>
      <c r="V8543" s="58"/>
    </row>
    <row r="8544" spans="21:22">
      <c r="U8544" s="73"/>
      <c r="V8544" s="58"/>
    </row>
    <row r="8545" spans="21:22">
      <c r="U8545" s="73"/>
      <c r="V8545" s="58"/>
    </row>
    <row r="8546" spans="21:22">
      <c r="U8546" s="73"/>
      <c r="V8546" s="58"/>
    </row>
    <row r="8547" spans="21:22">
      <c r="U8547" s="73"/>
      <c r="V8547" s="58"/>
    </row>
    <row r="8548" spans="21:22">
      <c r="U8548" s="73"/>
      <c r="V8548" s="58"/>
    </row>
    <row r="8549" spans="21:22">
      <c r="U8549" s="73"/>
      <c r="V8549" s="58"/>
    </row>
    <row r="8550" spans="21:22">
      <c r="U8550" s="73"/>
      <c r="V8550" s="58"/>
    </row>
    <row r="8551" spans="21:22">
      <c r="U8551" s="73"/>
      <c r="V8551" s="58"/>
    </row>
    <row r="8552" spans="21:22">
      <c r="U8552" s="73"/>
      <c r="V8552" s="58"/>
    </row>
    <row r="8553" spans="21:22">
      <c r="U8553" s="73"/>
      <c r="V8553" s="58"/>
    </row>
    <row r="8554" spans="21:22">
      <c r="U8554" s="73"/>
      <c r="V8554" s="58"/>
    </row>
    <row r="8555" spans="21:22">
      <c r="U8555" s="73"/>
      <c r="V8555" s="58"/>
    </row>
    <row r="8556" spans="21:22">
      <c r="U8556" s="73"/>
      <c r="V8556" s="58"/>
    </row>
    <row r="8557" spans="21:22">
      <c r="U8557" s="73"/>
      <c r="V8557" s="58"/>
    </row>
    <row r="8558" spans="21:22">
      <c r="U8558" s="73"/>
      <c r="V8558" s="58"/>
    </row>
    <row r="8559" spans="21:22">
      <c r="U8559" s="73"/>
      <c r="V8559" s="58"/>
    </row>
    <row r="8560" spans="21:22">
      <c r="U8560" s="73"/>
      <c r="V8560" s="58"/>
    </row>
    <row r="8561" spans="21:22">
      <c r="U8561" s="73"/>
      <c r="V8561" s="58"/>
    </row>
    <row r="8562" spans="21:22">
      <c r="U8562" s="73"/>
      <c r="V8562" s="58"/>
    </row>
    <row r="8563" spans="21:22">
      <c r="U8563" s="73"/>
      <c r="V8563" s="58"/>
    </row>
    <row r="8564" spans="21:22">
      <c r="U8564" s="73"/>
      <c r="V8564" s="58"/>
    </row>
    <row r="8565" spans="21:22">
      <c r="U8565" s="73"/>
      <c r="V8565" s="58"/>
    </row>
    <row r="8566" spans="21:22">
      <c r="U8566" s="73"/>
      <c r="V8566" s="58"/>
    </row>
    <row r="8567" spans="21:22">
      <c r="U8567" s="73"/>
      <c r="V8567" s="58"/>
    </row>
    <row r="8568" spans="21:22">
      <c r="U8568" s="73"/>
      <c r="V8568" s="58"/>
    </row>
    <row r="8569" spans="21:22">
      <c r="U8569" s="73"/>
      <c r="V8569" s="58"/>
    </row>
    <row r="8570" spans="21:22">
      <c r="U8570" s="73"/>
      <c r="V8570" s="58"/>
    </row>
    <row r="8571" spans="21:22">
      <c r="U8571" s="73"/>
      <c r="V8571" s="58"/>
    </row>
    <row r="8572" spans="21:22">
      <c r="U8572" s="73"/>
      <c r="V8572" s="58"/>
    </row>
    <row r="8573" spans="21:22">
      <c r="U8573" s="73"/>
      <c r="V8573" s="58"/>
    </row>
    <row r="8574" spans="21:22">
      <c r="U8574" s="73"/>
      <c r="V8574" s="58"/>
    </row>
    <row r="8575" spans="21:22">
      <c r="U8575" s="73"/>
      <c r="V8575" s="58"/>
    </row>
    <row r="8576" spans="21:22">
      <c r="U8576" s="73"/>
      <c r="V8576" s="58"/>
    </row>
    <row r="8577" spans="21:22">
      <c r="U8577" s="73"/>
      <c r="V8577" s="58"/>
    </row>
    <row r="8578" spans="21:22">
      <c r="U8578" s="73"/>
      <c r="V8578" s="58"/>
    </row>
    <row r="8579" spans="21:22">
      <c r="U8579" s="73"/>
      <c r="V8579" s="58"/>
    </row>
    <row r="8580" spans="21:22">
      <c r="U8580" s="73"/>
      <c r="V8580" s="58"/>
    </row>
    <row r="8581" spans="21:22">
      <c r="U8581" s="73"/>
      <c r="V8581" s="58"/>
    </row>
    <row r="8582" spans="21:22">
      <c r="U8582" s="73"/>
      <c r="V8582" s="58"/>
    </row>
    <row r="8583" spans="21:22">
      <c r="U8583" s="73"/>
      <c r="V8583" s="58"/>
    </row>
    <row r="8584" spans="21:22">
      <c r="U8584" s="73"/>
      <c r="V8584" s="58"/>
    </row>
    <row r="8585" spans="21:22">
      <c r="U8585" s="73"/>
      <c r="V8585" s="58"/>
    </row>
    <row r="8586" spans="21:22">
      <c r="U8586" s="73"/>
      <c r="V8586" s="58"/>
    </row>
    <row r="8587" spans="21:22">
      <c r="U8587" s="73"/>
      <c r="V8587" s="58"/>
    </row>
    <row r="8588" spans="21:22">
      <c r="U8588" s="73"/>
      <c r="V8588" s="58"/>
    </row>
    <row r="8589" spans="21:22">
      <c r="U8589" s="73"/>
      <c r="V8589" s="58"/>
    </row>
    <row r="8590" spans="21:22">
      <c r="U8590" s="73"/>
      <c r="V8590" s="58"/>
    </row>
    <row r="8591" spans="21:22">
      <c r="U8591" s="73"/>
      <c r="V8591" s="58"/>
    </row>
    <row r="8592" spans="21:22">
      <c r="U8592" s="73"/>
      <c r="V8592" s="58"/>
    </row>
    <row r="8593" spans="21:22">
      <c r="U8593" s="73"/>
      <c r="V8593" s="58"/>
    </row>
    <row r="8594" spans="21:22">
      <c r="U8594" s="73"/>
      <c r="V8594" s="58"/>
    </row>
    <row r="8595" spans="21:22">
      <c r="U8595" s="73"/>
      <c r="V8595" s="58"/>
    </row>
    <row r="8596" spans="21:22">
      <c r="U8596" s="73"/>
      <c r="V8596" s="58"/>
    </row>
    <row r="8597" spans="21:22">
      <c r="U8597" s="73"/>
      <c r="V8597" s="58"/>
    </row>
    <row r="8598" spans="21:22">
      <c r="U8598" s="73"/>
      <c r="V8598" s="58"/>
    </row>
    <row r="8599" spans="21:22">
      <c r="U8599" s="73"/>
      <c r="V8599" s="58"/>
    </row>
    <row r="8600" spans="21:22">
      <c r="U8600" s="73"/>
      <c r="V8600" s="58"/>
    </row>
    <row r="8601" spans="21:22">
      <c r="U8601" s="73"/>
      <c r="V8601" s="58"/>
    </row>
    <row r="8602" spans="21:22">
      <c r="U8602" s="73"/>
      <c r="V8602" s="58"/>
    </row>
    <row r="8603" spans="21:22">
      <c r="U8603" s="73"/>
      <c r="V8603" s="58"/>
    </row>
    <row r="8604" spans="21:22">
      <c r="U8604" s="73"/>
      <c r="V8604" s="58"/>
    </row>
    <row r="8605" spans="21:22">
      <c r="U8605" s="73"/>
      <c r="V8605" s="58"/>
    </row>
    <row r="8606" spans="21:22">
      <c r="U8606" s="73"/>
      <c r="V8606" s="58"/>
    </row>
    <row r="8607" spans="21:22">
      <c r="U8607" s="73"/>
      <c r="V8607" s="58"/>
    </row>
    <row r="8608" spans="21:22">
      <c r="U8608" s="73"/>
      <c r="V8608" s="58"/>
    </row>
    <row r="8609" spans="21:22">
      <c r="U8609" s="73"/>
      <c r="V8609" s="58"/>
    </row>
    <row r="8610" spans="21:22">
      <c r="U8610" s="73"/>
      <c r="V8610" s="58"/>
    </row>
    <row r="8611" spans="21:22">
      <c r="U8611" s="73"/>
      <c r="V8611" s="58"/>
    </row>
    <row r="8612" spans="21:22">
      <c r="U8612" s="73"/>
      <c r="V8612" s="58"/>
    </row>
    <row r="8613" spans="21:22">
      <c r="U8613" s="73"/>
      <c r="V8613" s="58"/>
    </row>
    <row r="8614" spans="21:22">
      <c r="U8614" s="73"/>
      <c r="V8614" s="58"/>
    </row>
    <row r="8615" spans="21:22">
      <c r="U8615" s="73"/>
      <c r="V8615" s="58"/>
    </row>
    <row r="8616" spans="21:22">
      <c r="U8616" s="73"/>
      <c r="V8616" s="58"/>
    </row>
    <row r="8617" spans="21:22">
      <c r="U8617" s="73"/>
      <c r="V8617" s="58"/>
    </row>
    <row r="8618" spans="21:22">
      <c r="U8618" s="73"/>
      <c r="V8618" s="58"/>
    </row>
    <row r="8619" spans="21:22">
      <c r="U8619" s="73"/>
      <c r="V8619" s="58"/>
    </row>
    <row r="8620" spans="21:22">
      <c r="U8620" s="73"/>
      <c r="V8620" s="58"/>
    </row>
    <row r="8621" spans="21:22">
      <c r="U8621" s="73"/>
      <c r="V8621" s="58"/>
    </row>
    <row r="8622" spans="21:22">
      <c r="U8622" s="73"/>
      <c r="V8622" s="58"/>
    </row>
    <row r="8623" spans="21:22">
      <c r="U8623" s="73"/>
      <c r="V8623" s="58"/>
    </row>
    <row r="8624" spans="21:22">
      <c r="U8624" s="73"/>
      <c r="V8624" s="58"/>
    </row>
    <row r="8625" spans="21:22">
      <c r="U8625" s="73"/>
      <c r="V8625" s="58"/>
    </row>
    <row r="8626" spans="21:22">
      <c r="U8626" s="73"/>
      <c r="V8626" s="58"/>
    </row>
    <row r="8627" spans="21:22">
      <c r="U8627" s="73"/>
      <c r="V8627" s="58"/>
    </row>
    <row r="8628" spans="21:22">
      <c r="U8628" s="73"/>
      <c r="V8628" s="58"/>
    </row>
    <row r="8629" spans="21:22">
      <c r="U8629" s="73"/>
      <c r="V8629" s="58"/>
    </row>
    <row r="8630" spans="21:22">
      <c r="U8630" s="73"/>
      <c r="V8630" s="58"/>
    </row>
    <row r="8631" spans="21:22">
      <c r="U8631" s="73"/>
      <c r="V8631" s="58"/>
    </row>
    <row r="8632" spans="21:22">
      <c r="U8632" s="73"/>
      <c r="V8632" s="58"/>
    </row>
    <row r="8633" spans="21:22">
      <c r="U8633" s="73"/>
      <c r="V8633" s="58"/>
    </row>
    <row r="8634" spans="21:22">
      <c r="U8634" s="73"/>
      <c r="V8634" s="58"/>
    </row>
    <row r="8635" spans="21:22">
      <c r="U8635" s="73"/>
      <c r="V8635" s="58"/>
    </row>
    <row r="8636" spans="21:22">
      <c r="U8636" s="73"/>
      <c r="V8636" s="58"/>
    </row>
    <row r="8637" spans="21:22">
      <c r="U8637" s="73"/>
      <c r="V8637" s="58"/>
    </row>
    <row r="8638" spans="21:22">
      <c r="U8638" s="73"/>
      <c r="V8638" s="58"/>
    </row>
    <row r="8639" spans="21:22">
      <c r="U8639" s="73"/>
      <c r="V8639" s="58"/>
    </row>
    <row r="8640" spans="21:22">
      <c r="U8640" s="73"/>
      <c r="V8640" s="58"/>
    </row>
    <row r="8641" spans="21:22">
      <c r="U8641" s="73"/>
      <c r="V8641" s="58"/>
    </row>
    <row r="8642" spans="21:22">
      <c r="U8642" s="73"/>
      <c r="V8642" s="58"/>
    </row>
    <row r="8643" spans="21:22">
      <c r="U8643" s="73"/>
      <c r="V8643" s="58"/>
    </row>
    <row r="8644" spans="21:22">
      <c r="U8644" s="73"/>
      <c r="V8644" s="58"/>
    </row>
    <row r="8645" spans="21:22">
      <c r="U8645" s="73"/>
      <c r="V8645" s="58"/>
    </row>
    <row r="8646" spans="21:22">
      <c r="U8646" s="73"/>
      <c r="V8646" s="58"/>
    </row>
    <row r="8647" spans="21:22">
      <c r="U8647" s="73"/>
      <c r="V8647" s="58"/>
    </row>
    <row r="8648" spans="21:22">
      <c r="U8648" s="73"/>
      <c r="V8648" s="58"/>
    </row>
    <row r="8649" spans="21:22">
      <c r="U8649" s="73"/>
      <c r="V8649" s="58"/>
    </row>
    <row r="8650" spans="21:22">
      <c r="U8650" s="73"/>
      <c r="V8650" s="58"/>
    </row>
    <row r="8651" spans="21:22">
      <c r="U8651" s="73"/>
      <c r="V8651" s="58"/>
    </row>
    <row r="8652" spans="21:22">
      <c r="U8652" s="73"/>
      <c r="V8652" s="58"/>
    </row>
    <row r="8653" spans="21:22">
      <c r="U8653" s="73"/>
      <c r="V8653" s="58"/>
    </row>
    <row r="8654" spans="21:22">
      <c r="U8654" s="73"/>
      <c r="V8654" s="58"/>
    </row>
    <row r="8655" spans="21:22">
      <c r="U8655" s="73"/>
      <c r="V8655" s="58"/>
    </row>
    <row r="8656" spans="21:22">
      <c r="U8656" s="73"/>
      <c r="V8656" s="58"/>
    </row>
    <row r="8657" spans="21:22">
      <c r="U8657" s="73"/>
      <c r="V8657" s="58"/>
    </row>
    <row r="8658" spans="21:22">
      <c r="U8658" s="73"/>
      <c r="V8658" s="58"/>
    </row>
    <row r="8659" spans="21:22">
      <c r="U8659" s="73"/>
      <c r="V8659" s="58"/>
    </row>
    <row r="8660" spans="21:22">
      <c r="U8660" s="73"/>
      <c r="V8660" s="58"/>
    </row>
    <row r="8661" spans="21:22">
      <c r="U8661" s="73"/>
      <c r="V8661" s="58"/>
    </row>
    <row r="8662" spans="21:22">
      <c r="U8662" s="73"/>
      <c r="V8662" s="58"/>
    </row>
    <row r="8663" spans="21:22">
      <c r="U8663" s="73"/>
      <c r="V8663" s="58"/>
    </row>
    <row r="8664" spans="21:22">
      <c r="U8664" s="73"/>
      <c r="V8664" s="58"/>
    </row>
    <row r="8665" spans="21:22">
      <c r="U8665" s="73"/>
      <c r="V8665" s="58"/>
    </row>
    <row r="8666" spans="21:22">
      <c r="U8666" s="73"/>
      <c r="V8666" s="58"/>
    </row>
    <row r="8667" spans="21:22">
      <c r="U8667" s="73"/>
      <c r="V8667" s="58"/>
    </row>
    <row r="8668" spans="21:22">
      <c r="U8668" s="73"/>
      <c r="V8668" s="58"/>
    </row>
    <row r="8669" spans="21:22">
      <c r="U8669" s="73"/>
      <c r="V8669" s="58"/>
    </row>
    <row r="8670" spans="21:22">
      <c r="U8670" s="73"/>
      <c r="V8670" s="58"/>
    </row>
    <row r="8671" spans="21:22">
      <c r="U8671" s="73"/>
      <c r="V8671" s="58"/>
    </row>
    <row r="8672" spans="21:22">
      <c r="U8672" s="73"/>
      <c r="V8672" s="58"/>
    </row>
    <row r="8673" spans="21:22">
      <c r="U8673" s="73"/>
      <c r="V8673" s="58"/>
    </row>
    <row r="8674" spans="21:22">
      <c r="U8674" s="73"/>
      <c r="V8674" s="58"/>
    </row>
    <row r="8675" spans="21:22">
      <c r="U8675" s="73"/>
      <c r="V8675" s="58"/>
    </row>
    <row r="8676" spans="21:22">
      <c r="U8676" s="73"/>
      <c r="V8676" s="58"/>
    </row>
    <row r="8677" spans="21:22">
      <c r="U8677" s="73"/>
      <c r="V8677" s="58"/>
    </row>
    <row r="8678" spans="21:22">
      <c r="U8678" s="73"/>
      <c r="V8678" s="58"/>
    </row>
    <row r="8679" spans="21:22">
      <c r="U8679" s="73"/>
      <c r="V8679" s="58"/>
    </row>
    <row r="8680" spans="21:22">
      <c r="U8680" s="73"/>
      <c r="V8680" s="58"/>
    </row>
    <row r="8681" spans="21:22">
      <c r="U8681" s="73"/>
      <c r="V8681" s="58"/>
    </row>
    <row r="8682" spans="21:22">
      <c r="U8682" s="73"/>
      <c r="V8682" s="58"/>
    </row>
    <row r="8683" spans="21:22">
      <c r="U8683" s="73"/>
      <c r="V8683" s="58"/>
    </row>
    <row r="8684" spans="21:22">
      <c r="U8684" s="73"/>
      <c r="V8684" s="58"/>
    </row>
    <row r="8685" spans="21:22">
      <c r="U8685" s="73"/>
      <c r="V8685" s="58"/>
    </row>
    <row r="8686" spans="21:22">
      <c r="U8686" s="73"/>
      <c r="V8686" s="58"/>
    </row>
    <row r="8687" spans="21:22">
      <c r="U8687" s="73"/>
      <c r="V8687" s="58"/>
    </row>
    <row r="8688" spans="21:22">
      <c r="U8688" s="73"/>
      <c r="V8688" s="58"/>
    </row>
    <row r="8689" spans="21:22">
      <c r="U8689" s="73"/>
      <c r="V8689" s="58"/>
    </row>
    <row r="8690" spans="21:22">
      <c r="U8690" s="73"/>
      <c r="V8690" s="58"/>
    </row>
    <row r="8691" spans="21:22">
      <c r="U8691" s="73"/>
      <c r="V8691" s="58"/>
    </row>
    <row r="8692" spans="21:22">
      <c r="U8692" s="73"/>
      <c r="V8692" s="58"/>
    </row>
    <row r="8693" spans="21:22">
      <c r="U8693" s="73"/>
      <c r="V8693" s="58"/>
    </row>
    <row r="8694" spans="21:22">
      <c r="U8694" s="73"/>
      <c r="V8694" s="58"/>
    </row>
    <row r="8695" spans="21:22">
      <c r="U8695" s="73"/>
      <c r="V8695" s="58"/>
    </row>
    <row r="8696" spans="21:22">
      <c r="U8696" s="73"/>
      <c r="V8696" s="58"/>
    </row>
    <row r="8697" spans="21:22">
      <c r="U8697" s="73"/>
      <c r="V8697" s="58"/>
    </row>
    <row r="8698" spans="21:22">
      <c r="U8698" s="73"/>
      <c r="V8698" s="58"/>
    </row>
    <row r="8699" spans="21:22">
      <c r="U8699" s="73"/>
      <c r="V8699" s="58"/>
    </row>
    <row r="8700" spans="21:22">
      <c r="U8700" s="73"/>
      <c r="V8700" s="58"/>
    </row>
    <row r="8701" spans="21:22">
      <c r="U8701" s="73"/>
      <c r="V8701" s="58"/>
    </row>
    <row r="8702" spans="21:22">
      <c r="U8702" s="73"/>
      <c r="V8702" s="58"/>
    </row>
    <row r="8703" spans="21:22">
      <c r="U8703" s="73"/>
      <c r="V8703" s="58"/>
    </row>
    <row r="8704" spans="21:22">
      <c r="U8704" s="73"/>
      <c r="V8704" s="58"/>
    </row>
    <row r="8705" spans="21:22">
      <c r="U8705" s="73"/>
      <c r="V8705" s="58"/>
    </row>
    <row r="8706" spans="21:22">
      <c r="U8706" s="73"/>
      <c r="V8706" s="58"/>
    </row>
    <row r="8707" spans="21:22">
      <c r="U8707" s="73"/>
      <c r="V8707" s="58"/>
    </row>
    <row r="8708" spans="21:22">
      <c r="U8708" s="73"/>
      <c r="V8708" s="58"/>
    </row>
    <row r="8709" spans="21:22">
      <c r="U8709" s="73"/>
      <c r="V8709" s="58"/>
    </row>
    <row r="8710" spans="21:22">
      <c r="U8710" s="73"/>
      <c r="V8710" s="58"/>
    </row>
    <row r="8711" spans="21:22">
      <c r="U8711" s="73"/>
      <c r="V8711" s="58"/>
    </row>
    <row r="8712" spans="21:22">
      <c r="U8712" s="73"/>
      <c r="V8712" s="58"/>
    </row>
    <row r="8713" spans="21:22">
      <c r="U8713" s="73"/>
      <c r="V8713" s="58"/>
    </row>
    <row r="8714" spans="21:22">
      <c r="U8714" s="73"/>
      <c r="V8714" s="58"/>
    </row>
    <row r="8715" spans="21:22">
      <c r="U8715" s="73"/>
      <c r="V8715" s="58"/>
    </row>
    <row r="8716" spans="21:22">
      <c r="U8716" s="73"/>
      <c r="V8716" s="58"/>
    </row>
    <row r="8717" spans="21:22">
      <c r="U8717" s="73"/>
      <c r="V8717" s="58"/>
    </row>
    <row r="8718" spans="21:22">
      <c r="U8718" s="73"/>
      <c r="V8718" s="58"/>
    </row>
    <row r="8719" spans="21:22">
      <c r="U8719" s="73"/>
      <c r="V8719" s="58"/>
    </row>
    <row r="8720" spans="21:22">
      <c r="U8720" s="73"/>
      <c r="V8720" s="58"/>
    </row>
    <row r="8721" spans="21:22">
      <c r="U8721" s="73"/>
      <c r="V8721" s="58"/>
    </row>
    <row r="8722" spans="21:22">
      <c r="U8722" s="73"/>
      <c r="V8722" s="58"/>
    </row>
    <row r="8723" spans="21:22">
      <c r="U8723" s="73"/>
      <c r="V8723" s="58"/>
    </row>
    <row r="8724" spans="21:22">
      <c r="U8724" s="73"/>
      <c r="V8724" s="58"/>
    </row>
    <row r="8725" spans="21:22">
      <c r="U8725" s="73"/>
      <c r="V8725" s="58"/>
    </row>
    <row r="8726" spans="21:22">
      <c r="U8726" s="73"/>
      <c r="V8726" s="58"/>
    </row>
    <row r="8727" spans="21:22">
      <c r="U8727" s="73"/>
      <c r="V8727" s="58"/>
    </row>
    <row r="8728" spans="21:22">
      <c r="U8728" s="73"/>
      <c r="V8728" s="58"/>
    </row>
    <row r="8729" spans="21:22">
      <c r="U8729" s="73"/>
      <c r="V8729" s="58"/>
    </row>
    <row r="8730" spans="21:22">
      <c r="U8730" s="73"/>
      <c r="V8730" s="58"/>
    </row>
    <row r="8731" spans="21:22">
      <c r="U8731" s="73"/>
      <c r="V8731" s="58"/>
    </row>
    <row r="8732" spans="21:22">
      <c r="U8732" s="73"/>
      <c r="V8732" s="58"/>
    </row>
    <row r="8733" spans="21:22">
      <c r="U8733" s="73"/>
      <c r="V8733" s="58"/>
    </row>
    <row r="8734" spans="21:22">
      <c r="U8734" s="73"/>
      <c r="V8734" s="58"/>
    </row>
    <row r="8735" spans="21:22">
      <c r="U8735" s="73"/>
      <c r="V8735" s="58"/>
    </row>
    <row r="8736" spans="21:22">
      <c r="U8736" s="73"/>
      <c r="V8736" s="58"/>
    </row>
    <row r="8737" spans="21:22">
      <c r="U8737" s="73"/>
      <c r="V8737" s="58"/>
    </row>
    <row r="8738" spans="21:22">
      <c r="U8738" s="73"/>
      <c r="V8738" s="58"/>
    </row>
    <row r="8739" spans="21:22">
      <c r="U8739" s="73"/>
      <c r="V8739" s="58"/>
    </row>
    <row r="8740" spans="21:22">
      <c r="U8740" s="73"/>
      <c r="V8740" s="58"/>
    </row>
    <row r="8741" spans="21:22">
      <c r="U8741" s="73"/>
      <c r="V8741" s="58"/>
    </row>
    <row r="8742" spans="21:22">
      <c r="U8742" s="73"/>
      <c r="V8742" s="58"/>
    </row>
    <row r="8743" spans="21:22">
      <c r="U8743" s="73"/>
      <c r="V8743" s="58"/>
    </row>
    <row r="8744" spans="21:22">
      <c r="U8744" s="73"/>
      <c r="V8744" s="58"/>
    </row>
    <row r="8745" spans="21:22">
      <c r="U8745" s="73"/>
      <c r="V8745" s="58"/>
    </row>
    <row r="8746" spans="21:22">
      <c r="U8746" s="73"/>
      <c r="V8746" s="58"/>
    </row>
    <row r="8747" spans="21:22">
      <c r="U8747" s="73"/>
      <c r="V8747" s="58"/>
    </row>
    <row r="8748" spans="21:22">
      <c r="U8748" s="73"/>
      <c r="V8748" s="58"/>
    </row>
    <row r="8749" spans="21:22">
      <c r="U8749" s="73"/>
      <c r="V8749" s="58"/>
    </row>
    <row r="8750" spans="21:22">
      <c r="U8750" s="73"/>
      <c r="V8750" s="58"/>
    </row>
    <row r="8751" spans="21:22">
      <c r="U8751" s="73"/>
      <c r="V8751" s="58"/>
    </row>
    <row r="8752" spans="21:22">
      <c r="U8752" s="73"/>
      <c r="V8752" s="58"/>
    </row>
    <row r="8753" spans="21:22">
      <c r="U8753" s="73"/>
      <c r="V8753" s="58"/>
    </row>
    <row r="8754" spans="21:22">
      <c r="U8754" s="73"/>
      <c r="V8754" s="58"/>
    </row>
    <row r="8755" spans="21:22">
      <c r="U8755" s="73"/>
      <c r="V8755" s="58"/>
    </row>
    <row r="8756" spans="21:22">
      <c r="U8756" s="73"/>
      <c r="V8756" s="58"/>
    </row>
    <row r="8757" spans="21:22">
      <c r="U8757" s="73"/>
      <c r="V8757" s="58"/>
    </row>
    <row r="8758" spans="21:22">
      <c r="U8758" s="73"/>
      <c r="V8758" s="58"/>
    </row>
    <row r="8759" spans="21:22">
      <c r="U8759" s="73"/>
      <c r="V8759" s="58"/>
    </row>
    <row r="8760" spans="21:22">
      <c r="U8760" s="73"/>
      <c r="V8760" s="58"/>
    </row>
    <row r="8761" spans="21:22">
      <c r="U8761" s="73"/>
      <c r="V8761" s="58"/>
    </row>
    <row r="8762" spans="21:22">
      <c r="U8762" s="73"/>
      <c r="V8762" s="58"/>
    </row>
    <row r="8763" spans="21:22">
      <c r="U8763" s="73"/>
      <c r="V8763" s="58"/>
    </row>
    <row r="8764" spans="21:22">
      <c r="U8764" s="73"/>
      <c r="V8764" s="58"/>
    </row>
    <row r="8765" spans="21:22">
      <c r="U8765" s="73"/>
      <c r="V8765" s="58"/>
    </row>
    <row r="8766" spans="21:22">
      <c r="U8766" s="73"/>
      <c r="V8766" s="58"/>
    </row>
    <row r="8767" spans="21:22">
      <c r="U8767" s="73"/>
      <c r="V8767" s="58"/>
    </row>
    <row r="8768" spans="21:22">
      <c r="U8768" s="73"/>
      <c r="V8768" s="58"/>
    </row>
    <row r="8769" spans="21:22">
      <c r="U8769" s="73"/>
      <c r="V8769" s="58"/>
    </row>
    <row r="8770" spans="21:22">
      <c r="U8770" s="73"/>
      <c r="V8770" s="58"/>
    </row>
    <row r="8771" spans="21:22">
      <c r="U8771" s="73"/>
      <c r="V8771" s="58"/>
    </row>
    <row r="8772" spans="21:22">
      <c r="U8772" s="73"/>
      <c r="V8772" s="58"/>
    </row>
    <row r="8773" spans="21:22">
      <c r="U8773" s="73"/>
      <c r="V8773" s="58"/>
    </row>
    <row r="8774" spans="21:22">
      <c r="U8774" s="73"/>
      <c r="V8774" s="58"/>
    </row>
    <row r="8775" spans="21:22">
      <c r="U8775" s="73"/>
      <c r="V8775" s="58"/>
    </row>
    <row r="8776" spans="21:22">
      <c r="U8776" s="73"/>
      <c r="V8776" s="58"/>
    </row>
    <row r="8777" spans="21:22">
      <c r="U8777" s="73"/>
      <c r="V8777" s="58"/>
    </row>
    <row r="8778" spans="21:22">
      <c r="U8778" s="73"/>
      <c r="V8778" s="58"/>
    </row>
    <row r="8779" spans="21:22">
      <c r="U8779" s="73"/>
      <c r="V8779" s="58"/>
    </row>
    <row r="8780" spans="21:22">
      <c r="U8780" s="73"/>
      <c r="V8780" s="58"/>
    </row>
    <row r="8781" spans="21:22">
      <c r="U8781" s="73"/>
      <c r="V8781" s="58"/>
    </row>
    <row r="8782" spans="21:22">
      <c r="U8782" s="73"/>
      <c r="V8782" s="58"/>
    </row>
    <row r="8783" spans="21:22">
      <c r="U8783" s="73"/>
      <c r="V8783" s="58"/>
    </row>
    <row r="8784" spans="21:22">
      <c r="U8784" s="73"/>
      <c r="V8784" s="58"/>
    </row>
    <row r="8785" spans="21:22">
      <c r="U8785" s="73"/>
      <c r="V8785" s="58"/>
    </row>
    <row r="8786" spans="21:22">
      <c r="U8786" s="73"/>
      <c r="V8786" s="58"/>
    </row>
    <row r="8787" spans="21:22">
      <c r="U8787" s="73"/>
      <c r="V8787" s="58"/>
    </row>
    <row r="8788" spans="21:22">
      <c r="U8788" s="73"/>
      <c r="V8788" s="58"/>
    </row>
    <row r="8789" spans="21:22">
      <c r="U8789" s="73"/>
      <c r="V8789" s="58"/>
    </row>
    <row r="8790" spans="21:22">
      <c r="U8790" s="73"/>
      <c r="V8790" s="58"/>
    </row>
    <row r="8791" spans="21:22">
      <c r="U8791" s="73"/>
      <c r="V8791" s="58"/>
    </row>
    <row r="8792" spans="21:22">
      <c r="U8792" s="73"/>
      <c r="V8792" s="58"/>
    </row>
    <row r="8793" spans="21:22">
      <c r="U8793" s="73"/>
      <c r="V8793" s="58"/>
    </row>
    <row r="8794" spans="21:22">
      <c r="U8794" s="73"/>
      <c r="V8794" s="58"/>
    </row>
    <row r="8795" spans="21:22">
      <c r="U8795" s="73"/>
      <c r="V8795" s="58"/>
    </row>
    <row r="8796" spans="21:22">
      <c r="U8796" s="73"/>
      <c r="V8796" s="58"/>
    </row>
    <row r="8797" spans="21:22">
      <c r="U8797" s="73"/>
      <c r="V8797" s="58"/>
    </row>
    <row r="8798" spans="21:22">
      <c r="U8798" s="73"/>
      <c r="V8798" s="58"/>
    </row>
    <row r="8799" spans="21:22">
      <c r="U8799" s="73"/>
      <c r="V8799" s="58"/>
    </row>
    <row r="8800" spans="21:22">
      <c r="U8800" s="73"/>
      <c r="V8800" s="58"/>
    </row>
    <row r="8801" spans="21:22">
      <c r="U8801" s="73"/>
      <c r="V8801" s="58"/>
    </row>
    <row r="8802" spans="21:22">
      <c r="U8802" s="73"/>
      <c r="V8802" s="58"/>
    </row>
    <row r="8803" spans="21:22">
      <c r="U8803" s="73"/>
      <c r="V8803" s="58"/>
    </row>
    <row r="8804" spans="21:22">
      <c r="U8804" s="73"/>
      <c r="V8804" s="58"/>
    </row>
    <row r="8805" spans="21:22">
      <c r="U8805" s="73"/>
      <c r="V8805" s="58"/>
    </row>
    <row r="8806" spans="21:22">
      <c r="U8806" s="73"/>
      <c r="V8806" s="58"/>
    </row>
    <row r="8807" spans="21:22">
      <c r="U8807" s="73"/>
      <c r="V8807" s="58"/>
    </row>
    <row r="8808" spans="21:22">
      <c r="U8808" s="73"/>
      <c r="V8808" s="58"/>
    </row>
    <row r="8809" spans="21:22">
      <c r="U8809" s="73"/>
      <c r="V8809" s="58"/>
    </row>
    <row r="8810" spans="21:22">
      <c r="U8810" s="73"/>
      <c r="V8810" s="58"/>
    </row>
    <row r="8811" spans="21:22">
      <c r="U8811" s="73"/>
      <c r="V8811" s="58"/>
    </row>
    <row r="8812" spans="21:22">
      <c r="U8812" s="73"/>
      <c r="V8812" s="58"/>
    </row>
    <row r="8813" spans="21:22">
      <c r="U8813" s="73"/>
      <c r="V8813" s="58"/>
    </row>
    <row r="8814" spans="21:22">
      <c r="U8814" s="73"/>
      <c r="V8814" s="58"/>
    </row>
    <row r="8815" spans="21:22">
      <c r="U8815" s="73"/>
      <c r="V8815" s="58"/>
    </row>
    <row r="8816" spans="21:22">
      <c r="U8816" s="73"/>
      <c r="V8816" s="58"/>
    </row>
    <row r="8817" spans="21:22">
      <c r="U8817" s="73"/>
      <c r="V8817" s="58"/>
    </row>
    <row r="8818" spans="21:22">
      <c r="U8818" s="73"/>
      <c r="V8818" s="58"/>
    </row>
    <row r="8819" spans="21:22">
      <c r="U8819" s="73"/>
      <c r="V8819" s="58"/>
    </row>
    <row r="8820" spans="21:22">
      <c r="U8820" s="73"/>
      <c r="V8820" s="58"/>
    </row>
    <row r="8821" spans="21:22">
      <c r="U8821" s="73"/>
      <c r="V8821" s="58"/>
    </row>
    <row r="8822" spans="21:22">
      <c r="U8822" s="73"/>
      <c r="V8822" s="58"/>
    </row>
    <row r="8823" spans="21:22">
      <c r="U8823" s="73"/>
      <c r="V8823" s="58"/>
    </row>
    <row r="8824" spans="21:22">
      <c r="U8824" s="73"/>
      <c r="V8824" s="58"/>
    </row>
    <row r="8825" spans="21:22">
      <c r="U8825" s="73"/>
      <c r="V8825" s="58"/>
    </row>
    <row r="8826" spans="21:22">
      <c r="U8826" s="73"/>
      <c r="V8826" s="58"/>
    </row>
    <row r="8827" spans="21:22">
      <c r="U8827" s="73"/>
      <c r="V8827" s="58"/>
    </row>
    <row r="8828" spans="21:22">
      <c r="U8828" s="73"/>
      <c r="V8828" s="58"/>
    </row>
    <row r="8829" spans="21:22">
      <c r="U8829" s="73"/>
      <c r="V8829" s="58"/>
    </row>
    <row r="8830" spans="21:22">
      <c r="U8830" s="73"/>
      <c r="V8830" s="58"/>
    </row>
    <row r="8831" spans="21:22">
      <c r="U8831" s="73"/>
      <c r="V8831" s="58"/>
    </row>
    <row r="8832" spans="21:22">
      <c r="U8832" s="73"/>
      <c r="V8832" s="58"/>
    </row>
    <row r="8833" spans="21:22">
      <c r="U8833" s="73"/>
      <c r="V8833" s="58"/>
    </row>
    <row r="8834" spans="21:22">
      <c r="U8834" s="73"/>
      <c r="V8834" s="58"/>
    </row>
    <row r="8835" spans="21:22">
      <c r="U8835" s="73"/>
      <c r="V8835" s="58"/>
    </row>
    <row r="8836" spans="21:22">
      <c r="U8836" s="73"/>
      <c r="V8836" s="58"/>
    </row>
    <row r="8837" spans="21:22">
      <c r="U8837" s="73"/>
      <c r="V8837" s="58"/>
    </row>
    <row r="8838" spans="21:22">
      <c r="U8838" s="73"/>
      <c r="V8838" s="58"/>
    </row>
    <row r="8839" spans="21:22">
      <c r="U8839" s="73"/>
      <c r="V8839" s="58"/>
    </row>
    <row r="8840" spans="21:22">
      <c r="U8840" s="73"/>
      <c r="V8840" s="58"/>
    </row>
    <row r="8841" spans="21:22">
      <c r="U8841" s="73"/>
      <c r="V8841" s="58"/>
    </row>
    <row r="8842" spans="21:22">
      <c r="U8842" s="73"/>
      <c r="V8842" s="58"/>
    </row>
    <row r="8843" spans="21:22">
      <c r="U8843" s="73"/>
      <c r="V8843" s="58"/>
    </row>
    <row r="8844" spans="21:22">
      <c r="U8844" s="73"/>
      <c r="V8844" s="58"/>
    </row>
    <row r="8845" spans="21:22">
      <c r="U8845" s="73"/>
      <c r="V8845" s="58"/>
    </row>
    <row r="8846" spans="21:22">
      <c r="U8846" s="73"/>
      <c r="V8846" s="58"/>
    </row>
    <row r="8847" spans="21:22">
      <c r="U8847" s="73"/>
      <c r="V8847" s="58"/>
    </row>
    <row r="8848" spans="21:22">
      <c r="U8848" s="73"/>
      <c r="V8848" s="58"/>
    </row>
    <row r="8849" spans="21:22">
      <c r="U8849" s="73"/>
      <c r="V8849" s="58"/>
    </row>
    <row r="8850" spans="21:22">
      <c r="U8850" s="73"/>
      <c r="V8850" s="58"/>
    </row>
    <row r="8851" spans="21:22">
      <c r="U8851" s="73"/>
      <c r="V8851" s="58"/>
    </row>
    <row r="8852" spans="21:22">
      <c r="U8852" s="73"/>
      <c r="V8852" s="58"/>
    </row>
    <row r="8853" spans="21:22">
      <c r="U8853" s="73"/>
      <c r="V8853" s="58"/>
    </row>
    <row r="8854" spans="21:22">
      <c r="U8854" s="73"/>
      <c r="V8854" s="58"/>
    </row>
    <row r="8855" spans="21:22">
      <c r="U8855" s="73"/>
      <c r="V8855" s="58"/>
    </row>
    <row r="8856" spans="21:22">
      <c r="U8856" s="73"/>
      <c r="V8856" s="58"/>
    </row>
    <row r="8857" spans="21:22">
      <c r="U8857" s="73"/>
      <c r="V8857" s="58"/>
    </row>
    <row r="8858" spans="21:22">
      <c r="U8858" s="73"/>
      <c r="V8858" s="58"/>
    </row>
    <row r="8859" spans="21:22">
      <c r="U8859" s="73"/>
      <c r="V8859" s="58"/>
    </row>
    <row r="8860" spans="21:22">
      <c r="U8860" s="73"/>
      <c r="V8860" s="58"/>
    </row>
    <row r="8861" spans="21:22">
      <c r="U8861" s="73"/>
      <c r="V8861" s="58"/>
    </row>
    <row r="8862" spans="21:22">
      <c r="U8862" s="73"/>
      <c r="V8862" s="58"/>
    </row>
    <row r="8863" spans="21:22">
      <c r="U8863" s="73"/>
      <c r="V8863" s="58"/>
    </row>
    <row r="8864" spans="21:22">
      <c r="U8864" s="73"/>
      <c r="V8864" s="58"/>
    </row>
    <row r="8865" spans="21:22">
      <c r="U8865" s="73"/>
      <c r="V8865" s="58"/>
    </row>
    <row r="8866" spans="21:22">
      <c r="U8866" s="73"/>
      <c r="V8866" s="58"/>
    </row>
    <row r="8867" spans="21:22">
      <c r="U8867" s="73"/>
      <c r="V8867" s="58"/>
    </row>
    <row r="8868" spans="21:22">
      <c r="U8868" s="73"/>
      <c r="V8868" s="58"/>
    </row>
    <row r="8869" spans="21:22">
      <c r="U8869" s="73"/>
      <c r="V8869" s="58"/>
    </row>
    <row r="8870" spans="21:22">
      <c r="U8870" s="73"/>
      <c r="V8870" s="58"/>
    </row>
    <row r="8871" spans="21:22">
      <c r="U8871" s="73"/>
      <c r="V8871" s="58"/>
    </row>
    <row r="8872" spans="21:22">
      <c r="U8872" s="73"/>
      <c r="V8872" s="58"/>
    </row>
    <row r="8873" spans="21:22">
      <c r="U8873" s="73"/>
      <c r="V8873" s="58"/>
    </row>
    <row r="8874" spans="21:22">
      <c r="U8874" s="73"/>
      <c r="V8874" s="58"/>
    </row>
    <row r="8875" spans="21:22">
      <c r="U8875" s="73"/>
      <c r="V8875" s="58"/>
    </row>
    <row r="8876" spans="21:22">
      <c r="U8876" s="73"/>
      <c r="V8876" s="58"/>
    </row>
    <row r="8877" spans="21:22">
      <c r="U8877" s="73"/>
      <c r="V8877" s="58"/>
    </row>
    <row r="8878" spans="21:22">
      <c r="U8878" s="73"/>
      <c r="V8878" s="58"/>
    </row>
    <row r="8879" spans="21:22">
      <c r="U8879" s="73"/>
      <c r="V8879" s="58"/>
    </row>
    <row r="8880" spans="21:22">
      <c r="U8880" s="73"/>
      <c r="V8880" s="58"/>
    </row>
    <row r="8881" spans="21:22">
      <c r="U8881" s="73"/>
      <c r="V8881" s="58"/>
    </row>
    <row r="8882" spans="21:22">
      <c r="U8882" s="73"/>
      <c r="V8882" s="58"/>
    </row>
    <row r="8883" spans="21:22">
      <c r="U8883" s="73"/>
      <c r="V8883" s="58"/>
    </row>
    <row r="8884" spans="21:22">
      <c r="U8884" s="73"/>
      <c r="V8884" s="58"/>
    </row>
    <row r="8885" spans="21:22">
      <c r="U8885" s="73"/>
      <c r="V8885" s="58"/>
    </row>
    <row r="8886" spans="21:22">
      <c r="U8886" s="73"/>
      <c r="V8886" s="58"/>
    </row>
    <row r="8887" spans="21:22">
      <c r="U8887" s="73"/>
      <c r="V8887" s="58"/>
    </row>
    <row r="8888" spans="21:22">
      <c r="U8888" s="73"/>
      <c r="V8888" s="58"/>
    </row>
    <row r="8889" spans="21:22">
      <c r="U8889" s="73"/>
      <c r="V8889" s="58"/>
    </row>
    <row r="8890" spans="21:22">
      <c r="U8890" s="73"/>
      <c r="V8890" s="58"/>
    </row>
    <row r="8891" spans="21:22">
      <c r="U8891" s="73"/>
      <c r="V8891" s="58"/>
    </row>
    <row r="8892" spans="21:22">
      <c r="U8892" s="73"/>
      <c r="V8892" s="58"/>
    </row>
    <row r="8893" spans="21:22">
      <c r="U8893" s="73"/>
      <c r="V8893" s="58"/>
    </row>
    <row r="8894" spans="21:22">
      <c r="U8894" s="73"/>
      <c r="V8894" s="58"/>
    </row>
    <row r="8895" spans="21:22">
      <c r="U8895" s="73"/>
      <c r="V8895" s="58"/>
    </row>
    <row r="8896" spans="21:22">
      <c r="U8896" s="73"/>
      <c r="V8896" s="58"/>
    </row>
    <row r="8897" spans="21:22">
      <c r="U8897" s="73"/>
      <c r="V8897" s="58"/>
    </row>
    <row r="8898" spans="21:22">
      <c r="U8898" s="73"/>
      <c r="V8898" s="58"/>
    </row>
    <row r="8899" spans="21:22">
      <c r="U8899" s="73"/>
      <c r="V8899" s="58"/>
    </row>
    <row r="8900" spans="21:22">
      <c r="U8900" s="73"/>
      <c r="V8900" s="58"/>
    </row>
    <row r="8901" spans="21:22">
      <c r="U8901" s="73"/>
      <c r="V8901" s="58"/>
    </row>
    <row r="8902" spans="21:22">
      <c r="U8902" s="73"/>
      <c r="V8902" s="58"/>
    </row>
    <row r="8903" spans="21:22">
      <c r="U8903" s="73"/>
      <c r="V8903" s="58"/>
    </row>
    <row r="8904" spans="21:22">
      <c r="U8904" s="73"/>
      <c r="V8904" s="58"/>
    </row>
    <row r="8905" spans="21:22">
      <c r="U8905" s="73"/>
      <c r="V8905" s="58"/>
    </row>
    <row r="8906" spans="21:22">
      <c r="U8906" s="73"/>
      <c r="V8906" s="58"/>
    </row>
    <row r="8907" spans="21:22">
      <c r="U8907" s="73"/>
      <c r="V8907" s="58"/>
    </row>
    <row r="8908" spans="21:22">
      <c r="U8908" s="73"/>
      <c r="V8908" s="58"/>
    </row>
    <row r="8909" spans="21:22">
      <c r="U8909" s="73"/>
      <c r="V8909" s="58"/>
    </row>
    <row r="8910" spans="21:22">
      <c r="U8910" s="73"/>
      <c r="V8910" s="58"/>
    </row>
    <row r="8911" spans="21:22">
      <c r="U8911" s="73"/>
      <c r="V8911" s="58"/>
    </row>
    <row r="8912" spans="21:22">
      <c r="U8912" s="73"/>
      <c r="V8912" s="58"/>
    </row>
    <row r="8913" spans="21:22">
      <c r="U8913" s="73"/>
      <c r="V8913" s="58"/>
    </row>
    <row r="8914" spans="21:22">
      <c r="U8914" s="73"/>
      <c r="V8914" s="58"/>
    </row>
    <row r="8915" spans="21:22">
      <c r="U8915" s="73"/>
      <c r="V8915" s="58"/>
    </row>
    <row r="8916" spans="21:22">
      <c r="U8916" s="73"/>
      <c r="V8916" s="58"/>
    </row>
    <row r="8917" spans="21:22">
      <c r="U8917" s="73"/>
      <c r="V8917" s="58"/>
    </row>
    <row r="8918" spans="21:22">
      <c r="U8918" s="73"/>
      <c r="V8918" s="58"/>
    </row>
    <row r="8919" spans="21:22">
      <c r="U8919" s="73"/>
      <c r="V8919" s="58"/>
    </row>
    <row r="8920" spans="21:22">
      <c r="U8920" s="73"/>
      <c r="V8920" s="58"/>
    </row>
    <row r="8921" spans="21:22">
      <c r="U8921" s="73"/>
      <c r="V8921" s="58"/>
    </row>
    <row r="8922" spans="21:22">
      <c r="U8922" s="73"/>
      <c r="V8922" s="58"/>
    </row>
    <row r="8923" spans="21:22">
      <c r="U8923" s="73"/>
      <c r="V8923" s="58"/>
    </row>
    <row r="8924" spans="21:22">
      <c r="U8924" s="73"/>
      <c r="V8924" s="58"/>
    </row>
    <row r="8925" spans="21:22">
      <c r="U8925" s="73"/>
      <c r="V8925" s="58"/>
    </row>
    <row r="8926" spans="21:22">
      <c r="U8926" s="73"/>
      <c r="V8926" s="58"/>
    </row>
    <row r="8927" spans="21:22">
      <c r="U8927" s="73"/>
      <c r="V8927" s="58"/>
    </row>
    <row r="8928" spans="21:22">
      <c r="U8928" s="73"/>
      <c r="V8928" s="58"/>
    </row>
    <row r="8929" spans="21:22">
      <c r="U8929" s="73"/>
      <c r="V8929" s="58"/>
    </row>
    <row r="8930" spans="21:22">
      <c r="U8930" s="73"/>
      <c r="V8930" s="58"/>
    </row>
    <row r="8931" spans="21:22">
      <c r="U8931" s="73"/>
      <c r="V8931" s="58"/>
    </row>
    <row r="8932" spans="21:22">
      <c r="U8932" s="73"/>
      <c r="V8932" s="58"/>
    </row>
    <row r="8933" spans="21:22">
      <c r="U8933" s="73"/>
      <c r="V8933" s="58"/>
    </row>
    <row r="8934" spans="21:22">
      <c r="U8934" s="73"/>
      <c r="V8934" s="58"/>
    </row>
    <row r="8935" spans="21:22">
      <c r="U8935" s="73"/>
      <c r="V8935" s="58"/>
    </row>
    <row r="8936" spans="21:22">
      <c r="U8936" s="73"/>
      <c r="V8936" s="58"/>
    </row>
    <row r="8937" spans="21:22">
      <c r="U8937" s="73"/>
      <c r="V8937" s="58"/>
    </row>
    <row r="8938" spans="21:22">
      <c r="U8938" s="73"/>
      <c r="V8938" s="58"/>
    </row>
    <row r="8939" spans="21:22">
      <c r="U8939" s="73"/>
      <c r="V8939" s="58"/>
    </row>
    <row r="8940" spans="21:22">
      <c r="U8940" s="73"/>
      <c r="V8940" s="58"/>
    </row>
    <row r="8941" spans="21:22">
      <c r="U8941" s="73"/>
      <c r="V8941" s="58"/>
    </row>
    <row r="8942" spans="21:22">
      <c r="U8942" s="73"/>
      <c r="V8942" s="58"/>
    </row>
    <row r="8943" spans="21:22">
      <c r="U8943" s="73"/>
      <c r="V8943" s="58"/>
    </row>
    <row r="8944" spans="21:22">
      <c r="U8944" s="73"/>
      <c r="V8944" s="58"/>
    </row>
    <row r="8945" spans="21:22">
      <c r="U8945" s="73"/>
      <c r="V8945" s="58"/>
    </row>
    <row r="8946" spans="21:22">
      <c r="U8946" s="73"/>
      <c r="V8946" s="58"/>
    </row>
    <row r="8947" spans="21:22">
      <c r="U8947" s="73"/>
      <c r="V8947" s="58"/>
    </row>
    <row r="8948" spans="21:22">
      <c r="U8948" s="73"/>
      <c r="V8948" s="58"/>
    </row>
    <row r="8949" spans="21:22">
      <c r="U8949" s="73"/>
      <c r="V8949" s="58"/>
    </row>
    <row r="8950" spans="21:22">
      <c r="U8950" s="73"/>
      <c r="V8950" s="58"/>
    </row>
    <row r="8951" spans="21:22">
      <c r="U8951" s="73"/>
      <c r="V8951" s="58"/>
    </row>
    <row r="8952" spans="21:22">
      <c r="U8952" s="73"/>
      <c r="V8952" s="58"/>
    </row>
    <row r="8953" spans="21:22">
      <c r="U8953" s="73"/>
      <c r="V8953" s="58"/>
    </row>
    <row r="8954" spans="21:22">
      <c r="U8954" s="73"/>
      <c r="V8954" s="58"/>
    </row>
    <row r="8955" spans="21:22">
      <c r="U8955" s="73"/>
      <c r="V8955" s="58"/>
    </row>
    <row r="8956" spans="21:22">
      <c r="U8956" s="73"/>
      <c r="V8956" s="58"/>
    </row>
    <row r="8957" spans="21:22">
      <c r="U8957" s="73"/>
      <c r="V8957" s="58"/>
    </row>
    <row r="8958" spans="21:22">
      <c r="U8958" s="73"/>
      <c r="V8958" s="58"/>
    </row>
    <row r="8959" spans="21:22">
      <c r="U8959" s="73"/>
      <c r="V8959" s="58"/>
    </row>
    <row r="8960" spans="21:22">
      <c r="U8960" s="73"/>
      <c r="V8960" s="58"/>
    </row>
    <row r="8961" spans="21:22">
      <c r="U8961" s="73"/>
      <c r="V8961" s="58"/>
    </row>
    <row r="8962" spans="21:22">
      <c r="U8962" s="73"/>
      <c r="V8962" s="58"/>
    </row>
    <row r="8963" spans="21:22">
      <c r="U8963" s="73"/>
      <c r="V8963" s="58"/>
    </row>
    <row r="8964" spans="21:22">
      <c r="U8964" s="73"/>
      <c r="V8964" s="58"/>
    </row>
    <row r="8965" spans="21:22">
      <c r="U8965" s="73"/>
      <c r="V8965" s="58"/>
    </row>
    <row r="8966" spans="21:22">
      <c r="U8966" s="73"/>
      <c r="V8966" s="58"/>
    </row>
    <row r="8967" spans="21:22">
      <c r="U8967" s="73"/>
      <c r="V8967" s="58"/>
    </row>
    <row r="8968" spans="21:22">
      <c r="U8968" s="73"/>
      <c r="V8968" s="58"/>
    </row>
    <row r="8969" spans="21:22">
      <c r="U8969" s="73"/>
      <c r="V8969" s="58"/>
    </row>
    <row r="8970" spans="21:22">
      <c r="U8970" s="73"/>
      <c r="V8970" s="58"/>
    </row>
    <row r="8971" spans="21:22">
      <c r="U8971" s="73"/>
      <c r="V8971" s="58"/>
    </row>
    <row r="8972" spans="21:22">
      <c r="U8972" s="73"/>
      <c r="V8972" s="58"/>
    </row>
    <row r="8973" spans="21:22">
      <c r="U8973" s="73"/>
      <c r="V8973" s="58"/>
    </row>
    <row r="8974" spans="21:22">
      <c r="U8974" s="73"/>
      <c r="V8974" s="58"/>
    </row>
    <row r="8975" spans="21:22">
      <c r="U8975" s="73"/>
      <c r="V8975" s="58"/>
    </row>
    <row r="8976" spans="21:22">
      <c r="U8976" s="73"/>
      <c r="V8976" s="58"/>
    </row>
    <row r="8977" spans="21:22">
      <c r="U8977" s="73"/>
      <c r="V8977" s="58"/>
    </row>
    <row r="8978" spans="21:22">
      <c r="U8978" s="73"/>
      <c r="V8978" s="58"/>
    </row>
    <row r="8979" spans="21:22">
      <c r="U8979" s="73"/>
      <c r="V8979" s="58"/>
    </row>
    <row r="8980" spans="21:22">
      <c r="U8980" s="73"/>
      <c r="V8980" s="58"/>
    </row>
    <row r="8981" spans="21:22">
      <c r="U8981" s="73"/>
      <c r="V8981" s="58"/>
    </row>
    <row r="8982" spans="21:22">
      <c r="U8982" s="73"/>
      <c r="V8982" s="58"/>
    </row>
    <row r="8983" spans="21:22">
      <c r="U8983" s="73"/>
      <c r="V8983" s="58"/>
    </row>
    <row r="8984" spans="21:22">
      <c r="U8984" s="73"/>
      <c r="V8984" s="58"/>
    </row>
    <row r="8985" spans="21:22">
      <c r="U8985" s="73"/>
      <c r="V8985" s="58"/>
    </row>
    <row r="8986" spans="21:22">
      <c r="U8986" s="73"/>
      <c r="V8986" s="58"/>
    </row>
    <row r="8987" spans="21:22">
      <c r="U8987" s="73"/>
      <c r="V8987" s="58"/>
    </row>
    <row r="8988" spans="21:22">
      <c r="U8988" s="73"/>
      <c r="V8988" s="58"/>
    </row>
    <row r="8989" spans="21:22">
      <c r="U8989" s="73"/>
      <c r="V8989" s="58"/>
    </row>
    <row r="8990" spans="21:22">
      <c r="U8990" s="73"/>
      <c r="V8990" s="58"/>
    </row>
    <row r="8991" spans="21:22">
      <c r="U8991" s="73"/>
      <c r="V8991" s="58"/>
    </row>
    <row r="8992" spans="21:22">
      <c r="U8992" s="73"/>
      <c r="V8992" s="58"/>
    </row>
    <row r="8993" spans="21:22">
      <c r="U8993" s="73"/>
      <c r="V8993" s="58"/>
    </row>
    <row r="8994" spans="21:22">
      <c r="U8994" s="73"/>
      <c r="V8994" s="58"/>
    </row>
    <row r="8995" spans="21:22">
      <c r="U8995" s="73"/>
      <c r="V8995" s="58"/>
    </row>
    <row r="8996" spans="21:22">
      <c r="U8996" s="73"/>
      <c r="V8996" s="58"/>
    </row>
    <row r="8997" spans="21:22">
      <c r="U8997" s="73"/>
      <c r="V8997" s="58"/>
    </row>
    <row r="8998" spans="21:22">
      <c r="U8998" s="73"/>
      <c r="V8998" s="58"/>
    </row>
    <row r="8999" spans="21:22">
      <c r="U8999" s="73"/>
      <c r="V8999" s="58"/>
    </row>
    <row r="9000" spans="21:22">
      <c r="U9000" s="73"/>
      <c r="V9000" s="58"/>
    </row>
    <row r="9001" spans="21:22">
      <c r="U9001" s="73"/>
      <c r="V9001" s="58"/>
    </row>
    <row r="9002" spans="21:22">
      <c r="U9002" s="73"/>
      <c r="V9002" s="58"/>
    </row>
    <row r="9003" spans="21:22">
      <c r="U9003" s="73"/>
      <c r="V9003" s="58"/>
    </row>
    <row r="9004" spans="21:22">
      <c r="U9004" s="73"/>
      <c r="V9004" s="58"/>
    </row>
    <row r="9005" spans="21:22">
      <c r="U9005" s="73"/>
      <c r="V9005" s="58"/>
    </row>
    <row r="9006" spans="21:22">
      <c r="U9006" s="73"/>
      <c r="V9006" s="58"/>
    </row>
    <row r="9007" spans="21:22">
      <c r="U9007" s="73"/>
      <c r="V9007" s="58"/>
    </row>
    <row r="9008" spans="21:22">
      <c r="U9008" s="73"/>
      <c r="V9008" s="58"/>
    </row>
    <row r="9009" spans="21:22">
      <c r="U9009" s="73"/>
      <c r="V9009" s="58"/>
    </row>
    <row r="9010" spans="21:22">
      <c r="U9010" s="73"/>
      <c r="V9010" s="58"/>
    </row>
    <row r="9011" spans="21:22">
      <c r="U9011" s="73"/>
      <c r="V9011" s="58"/>
    </row>
    <row r="9012" spans="21:22">
      <c r="U9012" s="73"/>
      <c r="V9012" s="58"/>
    </row>
    <row r="9013" spans="21:22">
      <c r="U9013" s="73"/>
      <c r="V9013" s="58"/>
    </row>
    <row r="9014" spans="21:22">
      <c r="U9014" s="73"/>
      <c r="V9014" s="58"/>
    </row>
    <row r="9015" spans="21:22">
      <c r="U9015" s="73"/>
      <c r="V9015" s="58"/>
    </row>
    <row r="9016" spans="21:22">
      <c r="U9016" s="73"/>
      <c r="V9016" s="58"/>
    </row>
    <row r="9017" spans="21:22">
      <c r="U9017" s="73"/>
      <c r="V9017" s="58"/>
    </row>
    <row r="9018" spans="21:22">
      <c r="U9018" s="73"/>
      <c r="V9018" s="58"/>
    </row>
    <row r="9019" spans="21:22">
      <c r="U9019" s="73"/>
      <c r="V9019" s="58"/>
    </row>
    <row r="9020" spans="21:22">
      <c r="U9020" s="73"/>
      <c r="V9020" s="58"/>
    </row>
    <row r="9021" spans="21:22">
      <c r="U9021" s="73"/>
      <c r="V9021" s="58"/>
    </row>
    <row r="9022" spans="21:22">
      <c r="U9022" s="73"/>
      <c r="V9022" s="58"/>
    </row>
    <row r="9023" spans="21:22">
      <c r="U9023" s="73"/>
      <c r="V9023" s="58"/>
    </row>
    <row r="9024" spans="21:22">
      <c r="U9024" s="73"/>
      <c r="V9024" s="58"/>
    </row>
    <row r="9025" spans="21:22">
      <c r="U9025" s="73"/>
      <c r="V9025" s="58"/>
    </row>
    <row r="9026" spans="21:22">
      <c r="U9026" s="73"/>
      <c r="V9026" s="58"/>
    </row>
    <row r="9027" spans="21:22">
      <c r="U9027" s="73"/>
      <c r="V9027" s="58"/>
    </row>
    <row r="9028" spans="21:22">
      <c r="U9028" s="73"/>
      <c r="V9028" s="58"/>
    </row>
    <row r="9029" spans="21:22">
      <c r="U9029" s="73"/>
      <c r="V9029" s="58"/>
    </row>
    <row r="9030" spans="21:22">
      <c r="U9030" s="73"/>
      <c r="V9030" s="58"/>
    </row>
    <row r="9031" spans="21:22">
      <c r="U9031" s="73"/>
      <c r="V9031" s="58"/>
    </row>
    <row r="9032" spans="21:22">
      <c r="U9032" s="73"/>
      <c r="V9032" s="58"/>
    </row>
    <row r="9033" spans="21:22">
      <c r="U9033" s="73"/>
      <c r="V9033" s="58"/>
    </row>
    <row r="9034" spans="21:22">
      <c r="U9034" s="73"/>
      <c r="V9034" s="58"/>
    </row>
    <row r="9035" spans="21:22">
      <c r="U9035" s="73"/>
      <c r="V9035" s="58"/>
    </row>
    <row r="9036" spans="21:22">
      <c r="U9036" s="73"/>
      <c r="V9036" s="58"/>
    </row>
    <row r="9037" spans="21:22">
      <c r="U9037" s="73"/>
      <c r="V9037" s="58"/>
    </row>
    <row r="9038" spans="21:22">
      <c r="U9038" s="73"/>
      <c r="V9038" s="58"/>
    </row>
    <row r="9039" spans="21:22">
      <c r="U9039" s="73"/>
      <c r="V9039" s="58"/>
    </row>
    <row r="9040" spans="21:22">
      <c r="U9040" s="73"/>
      <c r="V9040" s="58"/>
    </row>
    <row r="9041" spans="21:22">
      <c r="U9041" s="73"/>
      <c r="V9041" s="58"/>
    </row>
    <row r="9042" spans="21:22">
      <c r="U9042" s="73"/>
      <c r="V9042" s="58"/>
    </row>
    <row r="9043" spans="21:22">
      <c r="U9043" s="73"/>
      <c r="V9043" s="58"/>
    </row>
    <row r="9044" spans="21:22">
      <c r="U9044" s="73"/>
      <c r="V9044" s="58"/>
    </row>
    <row r="9045" spans="21:22">
      <c r="U9045" s="73"/>
      <c r="V9045" s="58"/>
    </row>
    <row r="9046" spans="21:22">
      <c r="U9046" s="73"/>
      <c r="V9046" s="58"/>
    </row>
    <row r="9047" spans="21:22">
      <c r="U9047" s="73"/>
      <c r="V9047" s="58"/>
    </row>
    <row r="9048" spans="21:22">
      <c r="U9048" s="73"/>
      <c r="V9048" s="58"/>
    </row>
    <row r="9049" spans="21:22">
      <c r="U9049" s="73"/>
      <c r="V9049" s="58"/>
    </row>
    <row r="9050" spans="21:22">
      <c r="U9050" s="73"/>
      <c r="V9050" s="58"/>
    </row>
    <row r="9051" spans="21:22">
      <c r="U9051" s="73"/>
      <c r="V9051" s="58"/>
    </row>
    <row r="9052" spans="21:22">
      <c r="U9052" s="73"/>
      <c r="V9052" s="58"/>
    </row>
    <row r="9053" spans="21:22">
      <c r="U9053" s="73"/>
      <c r="V9053" s="58"/>
    </row>
    <row r="9054" spans="21:22">
      <c r="U9054" s="73"/>
      <c r="V9054" s="58"/>
    </row>
    <row r="9055" spans="21:22">
      <c r="U9055" s="73"/>
      <c r="V9055" s="58"/>
    </row>
    <row r="9056" spans="21:22">
      <c r="U9056" s="73"/>
      <c r="V9056" s="58"/>
    </row>
    <row r="9057" spans="21:22">
      <c r="U9057" s="73"/>
      <c r="V9057" s="58"/>
    </row>
    <row r="9058" spans="21:22">
      <c r="U9058" s="73"/>
      <c r="V9058" s="58"/>
    </row>
    <row r="9059" spans="21:22">
      <c r="U9059" s="73"/>
      <c r="V9059" s="58"/>
    </row>
    <row r="9060" spans="21:22">
      <c r="U9060" s="73"/>
      <c r="V9060" s="58"/>
    </row>
    <row r="9061" spans="21:22">
      <c r="U9061" s="73"/>
      <c r="V9061" s="58"/>
    </row>
    <row r="9062" spans="21:22">
      <c r="U9062" s="73"/>
      <c r="V9062" s="58"/>
    </row>
    <row r="9063" spans="21:22">
      <c r="U9063" s="73"/>
      <c r="V9063" s="58"/>
    </row>
    <row r="9064" spans="21:22">
      <c r="U9064" s="73"/>
      <c r="V9064" s="58"/>
    </row>
    <row r="9065" spans="21:22">
      <c r="U9065" s="73"/>
      <c r="V9065" s="58"/>
    </row>
    <row r="9066" spans="21:22">
      <c r="U9066" s="73"/>
      <c r="V9066" s="58"/>
    </row>
    <row r="9067" spans="21:22">
      <c r="U9067" s="73"/>
      <c r="V9067" s="58"/>
    </row>
    <row r="9068" spans="21:22">
      <c r="U9068" s="73"/>
      <c r="V9068" s="58"/>
    </row>
    <row r="9069" spans="21:22">
      <c r="U9069" s="73"/>
      <c r="V9069" s="58"/>
    </row>
    <row r="9070" spans="21:22">
      <c r="U9070" s="73"/>
      <c r="V9070" s="58"/>
    </row>
    <row r="9071" spans="21:22">
      <c r="U9071" s="73"/>
      <c r="V9071" s="58"/>
    </row>
    <row r="9072" spans="21:22">
      <c r="U9072" s="73"/>
      <c r="V9072" s="58"/>
    </row>
    <row r="9073" spans="21:22">
      <c r="U9073" s="73"/>
      <c r="V9073" s="58"/>
    </row>
    <row r="9074" spans="21:22">
      <c r="U9074" s="73"/>
      <c r="V9074" s="58"/>
    </row>
    <row r="9075" spans="21:22">
      <c r="U9075" s="73"/>
      <c r="V9075" s="58"/>
    </row>
    <row r="9076" spans="21:22">
      <c r="U9076" s="73"/>
      <c r="V9076" s="58"/>
    </row>
    <row r="9077" spans="21:22">
      <c r="U9077" s="73"/>
      <c r="V9077" s="58"/>
    </row>
    <row r="9078" spans="21:22">
      <c r="U9078" s="73"/>
      <c r="V9078" s="58"/>
    </row>
    <row r="9079" spans="21:22">
      <c r="U9079" s="73"/>
      <c r="V9079" s="58"/>
    </row>
    <row r="9080" spans="21:22">
      <c r="U9080" s="73"/>
      <c r="V9080" s="58"/>
    </row>
    <row r="9081" spans="21:22">
      <c r="U9081" s="73"/>
      <c r="V9081" s="58"/>
    </row>
    <row r="9082" spans="21:22">
      <c r="U9082" s="73"/>
      <c r="V9082" s="58"/>
    </row>
    <row r="9083" spans="21:22">
      <c r="U9083" s="73"/>
      <c r="V9083" s="58"/>
    </row>
    <row r="9084" spans="21:22">
      <c r="U9084" s="73"/>
      <c r="V9084" s="58"/>
    </row>
    <row r="9085" spans="21:22">
      <c r="U9085" s="73"/>
      <c r="V9085" s="58"/>
    </row>
    <row r="9086" spans="21:22">
      <c r="U9086" s="73"/>
      <c r="V9086" s="58"/>
    </row>
    <row r="9087" spans="21:22">
      <c r="U9087" s="73"/>
      <c r="V9087" s="58"/>
    </row>
    <row r="9088" spans="21:22">
      <c r="U9088" s="73"/>
      <c r="V9088" s="58"/>
    </row>
    <row r="9089" spans="21:22">
      <c r="U9089" s="73"/>
      <c r="V9089" s="58"/>
    </row>
    <row r="9090" spans="21:22">
      <c r="U9090" s="73"/>
      <c r="V9090" s="58"/>
    </row>
    <row r="9091" spans="21:22">
      <c r="U9091" s="73"/>
      <c r="V9091" s="58"/>
    </row>
    <row r="9092" spans="21:22">
      <c r="U9092" s="73"/>
      <c r="V9092" s="58"/>
    </row>
    <row r="9093" spans="21:22">
      <c r="U9093" s="73"/>
      <c r="V9093" s="58"/>
    </row>
    <row r="9094" spans="21:22">
      <c r="U9094" s="73"/>
      <c r="V9094" s="58"/>
    </row>
    <row r="9095" spans="21:22">
      <c r="U9095" s="73"/>
      <c r="V9095" s="58"/>
    </row>
    <row r="9096" spans="21:22">
      <c r="U9096" s="73"/>
      <c r="V9096" s="58"/>
    </row>
    <row r="9097" spans="21:22">
      <c r="U9097" s="73"/>
      <c r="V9097" s="58"/>
    </row>
    <row r="9098" spans="21:22">
      <c r="U9098" s="73"/>
      <c r="V9098" s="58"/>
    </row>
    <row r="9099" spans="21:22">
      <c r="U9099" s="73"/>
      <c r="V9099" s="58"/>
    </row>
    <row r="9100" spans="21:22">
      <c r="U9100" s="73"/>
      <c r="V9100" s="58"/>
    </row>
    <row r="9101" spans="21:22">
      <c r="U9101" s="73"/>
      <c r="V9101" s="58"/>
    </row>
    <row r="9102" spans="21:22">
      <c r="U9102" s="73"/>
      <c r="V9102" s="58"/>
    </row>
    <row r="9103" spans="21:22">
      <c r="U9103" s="73"/>
      <c r="V9103" s="58"/>
    </row>
    <row r="9104" spans="21:22">
      <c r="U9104" s="73"/>
      <c r="V9104" s="58"/>
    </row>
    <row r="9105" spans="21:22">
      <c r="U9105" s="73"/>
      <c r="V9105" s="58"/>
    </row>
    <row r="9106" spans="21:22">
      <c r="U9106" s="73"/>
      <c r="V9106" s="58"/>
    </row>
    <row r="9107" spans="21:22">
      <c r="U9107" s="73"/>
      <c r="V9107" s="58"/>
    </row>
    <row r="9108" spans="21:22">
      <c r="U9108" s="73"/>
      <c r="V9108" s="58"/>
    </row>
    <row r="9109" spans="21:22">
      <c r="U9109" s="73"/>
      <c r="V9109" s="58"/>
    </row>
    <row r="9110" spans="21:22">
      <c r="U9110" s="73"/>
      <c r="V9110" s="58"/>
    </row>
    <row r="9111" spans="21:22">
      <c r="U9111" s="73"/>
      <c r="V9111" s="58"/>
    </row>
    <row r="9112" spans="21:22">
      <c r="U9112" s="73"/>
      <c r="V9112" s="58"/>
    </row>
    <row r="9113" spans="21:22">
      <c r="U9113" s="73"/>
      <c r="V9113" s="58"/>
    </row>
    <row r="9114" spans="21:22">
      <c r="U9114" s="73"/>
      <c r="V9114" s="58"/>
    </row>
    <row r="9115" spans="21:22">
      <c r="U9115" s="73"/>
      <c r="V9115" s="58"/>
    </row>
    <row r="9116" spans="21:22">
      <c r="U9116" s="73"/>
      <c r="V9116" s="58"/>
    </row>
    <row r="9117" spans="21:22">
      <c r="U9117" s="73"/>
      <c r="V9117" s="58"/>
    </row>
    <row r="9118" spans="21:22">
      <c r="U9118" s="73"/>
      <c r="V9118" s="58"/>
    </row>
    <row r="9119" spans="21:22">
      <c r="U9119" s="73"/>
      <c r="V9119" s="58"/>
    </row>
    <row r="9120" spans="21:22">
      <c r="U9120" s="73"/>
      <c r="V9120" s="58"/>
    </row>
    <row r="9121" spans="21:22">
      <c r="U9121" s="73"/>
      <c r="V9121" s="58"/>
    </row>
    <row r="9122" spans="21:22">
      <c r="U9122" s="73"/>
      <c r="V9122" s="58"/>
    </row>
    <row r="9123" spans="21:22">
      <c r="U9123" s="73"/>
      <c r="V9123" s="58"/>
    </row>
    <row r="9124" spans="21:22">
      <c r="U9124" s="73"/>
      <c r="V9124" s="58"/>
    </row>
    <row r="9125" spans="21:22">
      <c r="U9125" s="73"/>
      <c r="V9125" s="58"/>
    </row>
    <row r="9126" spans="21:22">
      <c r="U9126" s="73"/>
      <c r="V9126" s="58"/>
    </row>
    <row r="9127" spans="21:22">
      <c r="U9127" s="73"/>
      <c r="V9127" s="58"/>
    </row>
    <row r="9128" spans="21:22">
      <c r="U9128" s="73"/>
      <c r="V9128" s="58"/>
    </row>
    <row r="9129" spans="21:22">
      <c r="U9129" s="73"/>
      <c r="V9129" s="58"/>
    </row>
    <row r="9130" spans="21:22">
      <c r="U9130" s="73"/>
      <c r="V9130" s="58"/>
    </row>
    <row r="9131" spans="21:22">
      <c r="U9131" s="73"/>
      <c r="V9131" s="58"/>
    </row>
    <row r="9132" spans="21:22">
      <c r="U9132" s="73"/>
      <c r="V9132" s="58"/>
    </row>
    <row r="9133" spans="21:22">
      <c r="U9133" s="73"/>
      <c r="V9133" s="58"/>
    </row>
    <row r="9134" spans="21:22">
      <c r="U9134" s="73"/>
      <c r="V9134" s="58"/>
    </row>
    <row r="9135" spans="21:22">
      <c r="U9135" s="73"/>
      <c r="V9135" s="58"/>
    </row>
    <row r="9136" spans="21:22">
      <c r="U9136" s="73"/>
      <c r="V9136" s="58"/>
    </row>
    <row r="9137" spans="21:22">
      <c r="U9137" s="73"/>
      <c r="V9137" s="58"/>
    </row>
    <row r="9138" spans="21:22">
      <c r="U9138" s="73"/>
      <c r="V9138" s="58"/>
    </row>
    <row r="9139" spans="21:22">
      <c r="U9139" s="73"/>
      <c r="V9139" s="58"/>
    </row>
    <row r="9140" spans="21:22">
      <c r="U9140" s="73"/>
      <c r="V9140" s="58"/>
    </row>
    <row r="9141" spans="21:22">
      <c r="U9141" s="73"/>
      <c r="V9141" s="58"/>
    </row>
    <row r="9142" spans="21:22">
      <c r="U9142" s="73"/>
      <c r="V9142" s="58"/>
    </row>
    <row r="9143" spans="21:22">
      <c r="U9143" s="73"/>
      <c r="V9143" s="58"/>
    </row>
    <row r="9144" spans="21:22">
      <c r="U9144" s="73"/>
      <c r="V9144" s="58"/>
    </row>
    <row r="9145" spans="21:22">
      <c r="U9145" s="73"/>
      <c r="V9145" s="58"/>
    </row>
    <row r="9146" spans="21:22">
      <c r="U9146" s="73"/>
      <c r="V9146" s="58"/>
    </row>
    <row r="9147" spans="21:22">
      <c r="U9147" s="73"/>
      <c r="V9147" s="58"/>
    </row>
    <row r="9148" spans="21:22">
      <c r="U9148" s="73"/>
      <c r="V9148" s="58"/>
    </row>
    <row r="9149" spans="21:22">
      <c r="U9149" s="73"/>
      <c r="V9149" s="58"/>
    </row>
    <row r="9150" spans="21:22">
      <c r="U9150" s="73"/>
      <c r="V9150" s="58"/>
    </row>
    <row r="9151" spans="21:22">
      <c r="U9151" s="73"/>
      <c r="V9151" s="58"/>
    </row>
    <row r="9152" spans="21:22">
      <c r="U9152" s="73"/>
      <c r="V9152" s="58"/>
    </row>
    <row r="9153" spans="21:22">
      <c r="U9153" s="73"/>
      <c r="V9153" s="58"/>
    </row>
    <row r="9154" spans="21:22">
      <c r="U9154" s="73"/>
      <c r="V9154" s="58"/>
    </row>
    <row r="9155" spans="21:22">
      <c r="U9155" s="73"/>
      <c r="V9155" s="58"/>
    </row>
    <row r="9156" spans="21:22">
      <c r="U9156" s="73"/>
      <c r="V9156" s="58"/>
    </row>
    <row r="9157" spans="21:22">
      <c r="U9157" s="73"/>
      <c r="V9157" s="58"/>
    </row>
    <row r="9158" spans="21:22">
      <c r="U9158" s="73"/>
      <c r="V9158" s="58"/>
    </row>
    <row r="9159" spans="21:22">
      <c r="U9159" s="73"/>
      <c r="V9159" s="58"/>
    </row>
    <row r="9160" spans="21:22">
      <c r="U9160" s="73"/>
      <c r="V9160" s="58"/>
    </row>
    <row r="9161" spans="21:22">
      <c r="U9161" s="73"/>
      <c r="V9161" s="58"/>
    </row>
    <row r="9162" spans="21:22">
      <c r="U9162" s="73"/>
      <c r="V9162" s="58"/>
    </row>
    <row r="9163" spans="21:22">
      <c r="U9163" s="73"/>
      <c r="V9163" s="58"/>
    </row>
    <row r="9164" spans="21:22">
      <c r="U9164" s="73"/>
      <c r="V9164" s="58"/>
    </row>
    <row r="9165" spans="21:22">
      <c r="U9165" s="73"/>
      <c r="V9165" s="58"/>
    </row>
    <row r="9166" spans="21:22">
      <c r="U9166" s="73"/>
      <c r="V9166" s="58"/>
    </row>
    <row r="9167" spans="21:22">
      <c r="U9167" s="73"/>
      <c r="V9167" s="58"/>
    </row>
    <row r="9168" spans="21:22">
      <c r="U9168" s="73"/>
      <c r="V9168" s="58"/>
    </row>
    <row r="9169" spans="21:22">
      <c r="U9169" s="73"/>
      <c r="V9169" s="58"/>
    </row>
    <row r="9170" spans="21:22">
      <c r="U9170" s="73"/>
      <c r="V9170" s="58"/>
    </row>
    <row r="9171" spans="21:22">
      <c r="U9171" s="73"/>
      <c r="V9171" s="58"/>
    </row>
    <row r="9172" spans="21:22">
      <c r="U9172" s="73"/>
      <c r="V9172" s="58"/>
    </row>
    <row r="9173" spans="21:22">
      <c r="U9173" s="73"/>
      <c r="V9173" s="58"/>
    </row>
    <row r="9174" spans="21:22">
      <c r="U9174" s="73"/>
      <c r="V9174" s="58"/>
    </row>
    <row r="9175" spans="21:22">
      <c r="U9175" s="73"/>
      <c r="V9175" s="58"/>
    </row>
    <row r="9176" spans="21:22">
      <c r="U9176" s="73"/>
      <c r="V9176" s="58"/>
    </row>
    <row r="9177" spans="21:22">
      <c r="U9177" s="73"/>
      <c r="V9177" s="58"/>
    </row>
    <row r="9178" spans="21:22">
      <c r="U9178" s="73"/>
      <c r="V9178" s="58"/>
    </row>
    <row r="9179" spans="21:22">
      <c r="U9179" s="73"/>
      <c r="V9179" s="58"/>
    </row>
    <row r="9180" spans="21:22">
      <c r="U9180" s="73"/>
      <c r="V9180" s="58"/>
    </row>
    <row r="9181" spans="21:22">
      <c r="U9181" s="73"/>
      <c r="V9181" s="58"/>
    </row>
    <row r="9182" spans="21:22">
      <c r="U9182" s="73"/>
      <c r="V9182" s="58"/>
    </row>
    <row r="9183" spans="21:22">
      <c r="U9183" s="73"/>
      <c r="V9183" s="58"/>
    </row>
    <row r="9184" spans="21:22">
      <c r="U9184" s="73"/>
      <c r="V9184" s="58"/>
    </row>
    <row r="9185" spans="21:22">
      <c r="U9185" s="73"/>
      <c r="V9185" s="58"/>
    </row>
    <row r="9186" spans="21:22">
      <c r="U9186" s="73"/>
      <c r="V9186" s="58"/>
    </row>
    <row r="9187" spans="21:22">
      <c r="U9187" s="73"/>
      <c r="V9187" s="58"/>
    </row>
    <row r="9188" spans="21:22">
      <c r="U9188" s="73"/>
      <c r="V9188" s="58"/>
    </row>
    <row r="9189" spans="21:22">
      <c r="U9189" s="73"/>
      <c r="V9189" s="58"/>
    </row>
    <row r="9190" spans="21:22">
      <c r="U9190" s="73"/>
      <c r="V9190" s="58"/>
    </row>
    <row r="9191" spans="21:22">
      <c r="U9191" s="73"/>
      <c r="V9191" s="58"/>
    </row>
    <row r="9192" spans="21:22">
      <c r="U9192" s="73"/>
      <c r="V9192" s="58"/>
    </row>
    <row r="9193" spans="21:22">
      <c r="U9193" s="73"/>
      <c r="V9193" s="58"/>
    </row>
    <row r="9194" spans="21:22">
      <c r="U9194" s="73"/>
      <c r="V9194" s="58"/>
    </row>
    <row r="9195" spans="21:22">
      <c r="U9195" s="73"/>
      <c r="V9195" s="58"/>
    </row>
    <row r="9196" spans="21:22">
      <c r="U9196" s="73"/>
      <c r="V9196" s="58"/>
    </row>
    <row r="9197" spans="21:22">
      <c r="U9197" s="73"/>
      <c r="V9197" s="58"/>
    </row>
    <row r="9198" spans="21:22">
      <c r="U9198" s="73"/>
      <c r="V9198" s="58"/>
    </row>
    <row r="9199" spans="21:22">
      <c r="U9199" s="73"/>
      <c r="V9199" s="58"/>
    </row>
    <row r="9200" spans="21:22">
      <c r="U9200" s="73"/>
      <c r="V9200" s="58"/>
    </row>
    <row r="9201" spans="21:22">
      <c r="U9201" s="73"/>
      <c r="V9201" s="58"/>
    </row>
    <row r="9202" spans="21:22">
      <c r="U9202" s="73"/>
      <c r="V9202" s="58"/>
    </row>
    <row r="9203" spans="21:22">
      <c r="U9203" s="73"/>
      <c r="V9203" s="58"/>
    </row>
    <row r="9204" spans="21:22">
      <c r="U9204" s="73"/>
      <c r="V9204" s="58"/>
    </row>
    <row r="9205" spans="21:22">
      <c r="U9205" s="73"/>
      <c r="V9205" s="58"/>
    </row>
    <row r="9206" spans="21:22">
      <c r="U9206" s="73"/>
      <c r="V9206" s="58"/>
    </row>
    <row r="9207" spans="21:22">
      <c r="U9207" s="73"/>
      <c r="V9207" s="58"/>
    </row>
    <row r="9208" spans="21:22">
      <c r="U9208" s="73"/>
      <c r="V9208" s="58"/>
    </row>
    <row r="9209" spans="21:22">
      <c r="U9209" s="73"/>
      <c r="V9209" s="58"/>
    </row>
    <row r="9210" spans="21:22">
      <c r="U9210" s="73"/>
      <c r="V9210" s="58"/>
    </row>
    <row r="9211" spans="21:22">
      <c r="U9211" s="73"/>
      <c r="V9211" s="58"/>
    </row>
    <row r="9212" spans="21:22">
      <c r="U9212" s="73"/>
      <c r="V9212" s="58"/>
    </row>
    <row r="9213" spans="21:22">
      <c r="U9213" s="73"/>
      <c r="V9213" s="58"/>
    </row>
    <row r="9214" spans="21:22">
      <c r="U9214" s="73"/>
      <c r="V9214" s="58"/>
    </row>
    <row r="9215" spans="21:22">
      <c r="U9215" s="73"/>
      <c r="V9215" s="58"/>
    </row>
    <row r="9216" spans="21:22">
      <c r="U9216" s="73"/>
      <c r="V9216" s="58"/>
    </row>
    <row r="9217" spans="21:22">
      <c r="U9217" s="73"/>
      <c r="V9217" s="58"/>
    </row>
    <row r="9218" spans="21:22">
      <c r="U9218" s="73"/>
      <c r="V9218" s="58"/>
    </row>
    <row r="9219" spans="21:22">
      <c r="U9219" s="73"/>
      <c r="V9219" s="58"/>
    </row>
    <row r="9220" spans="21:22">
      <c r="U9220" s="73"/>
      <c r="V9220" s="58"/>
    </row>
    <row r="9221" spans="21:22">
      <c r="U9221" s="73"/>
      <c r="V9221" s="58"/>
    </row>
    <row r="9222" spans="21:22">
      <c r="U9222" s="73"/>
      <c r="V9222" s="58"/>
    </row>
    <row r="9223" spans="21:22">
      <c r="U9223" s="73"/>
      <c r="V9223" s="58"/>
    </row>
    <row r="9224" spans="21:22">
      <c r="U9224" s="73"/>
      <c r="V9224" s="58"/>
    </row>
    <row r="9225" spans="21:22">
      <c r="U9225" s="73"/>
      <c r="V9225" s="58"/>
    </row>
    <row r="9226" spans="21:22">
      <c r="U9226" s="73"/>
      <c r="V9226" s="58"/>
    </row>
    <row r="9227" spans="21:22">
      <c r="U9227" s="73"/>
      <c r="V9227" s="58"/>
    </row>
    <row r="9228" spans="21:22">
      <c r="U9228" s="73"/>
      <c r="V9228" s="58"/>
    </row>
    <row r="9229" spans="21:22">
      <c r="U9229" s="73"/>
      <c r="V9229" s="58"/>
    </row>
    <row r="9230" spans="21:22">
      <c r="U9230" s="73"/>
      <c r="V9230" s="58"/>
    </row>
    <row r="9231" spans="21:22">
      <c r="U9231" s="73"/>
      <c r="V9231" s="58"/>
    </row>
    <row r="9232" spans="21:22">
      <c r="U9232" s="73"/>
      <c r="V9232" s="58"/>
    </row>
    <row r="9233" spans="21:22">
      <c r="U9233" s="73"/>
      <c r="V9233" s="58"/>
    </row>
    <row r="9234" spans="21:22">
      <c r="U9234" s="73"/>
      <c r="V9234" s="58"/>
    </row>
    <row r="9235" spans="21:22">
      <c r="U9235" s="73"/>
      <c r="V9235" s="58"/>
    </row>
    <row r="9236" spans="21:22">
      <c r="U9236" s="73"/>
      <c r="V9236" s="58"/>
    </row>
    <row r="9237" spans="21:22">
      <c r="U9237" s="73"/>
      <c r="V9237" s="58"/>
    </row>
    <row r="9238" spans="21:22">
      <c r="U9238" s="73"/>
      <c r="V9238" s="58"/>
    </row>
    <row r="9239" spans="21:22">
      <c r="U9239" s="73"/>
      <c r="V9239" s="58"/>
    </row>
    <row r="9240" spans="21:22">
      <c r="U9240" s="73"/>
      <c r="V9240" s="58"/>
    </row>
    <row r="9241" spans="21:22">
      <c r="U9241" s="73"/>
      <c r="V9241" s="58"/>
    </row>
    <row r="9242" spans="21:22">
      <c r="U9242" s="73"/>
      <c r="V9242" s="58"/>
    </row>
    <row r="9243" spans="21:22">
      <c r="U9243" s="73"/>
      <c r="V9243" s="58"/>
    </row>
    <row r="9244" spans="21:22">
      <c r="U9244" s="73"/>
      <c r="V9244" s="58"/>
    </row>
    <row r="9245" spans="21:22">
      <c r="U9245" s="73"/>
      <c r="V9245" s="58"/>
    </row>
    <row r="9246" spans="21:22">
      <c r="U9246" s="73"/>
      <c r="V9246" s="58"/>
    </row>
    <row r="9247" spans="21:22">
      <c r="U9247" s="73"/>
      <c r="V9247" s="58"/>
    </row>
    <row r="9248" spans="21:22">
      <c r="U9248" s="73"/>
      <c r="V9248" s="58"/>
    </row>
    <row r="9249" spans="21:22">
      <c r="U9249" s="73"/>
      <c r="V9249" s="58"/>
    </row>
    <row r="9250" spans="21:22">
      <c r="U9250" s="73"/>
      <c r="V9250" s="58"/>
    </row>
    <row r="9251" spans="21:22">
      <c r="U9251" s="73"/>
      <c r="V9251" s="58"/>
    </row>
    <row r="9252" spans="21:22">
      <c r="U9252" s="73"/>
      <c r="V9252" s="58"/>
    </row>
    <row r="9253" spans="21:22">
      <c r="U9253" s="73"/>
      <c r="V9253" s="58"/>
    </row>
    <row r="9254" spans="21:22">
      <c r="U9254" s="73"/>
      <c r="V9254" s="58"/>
    </row>
    <row r="9255" spans="21:22">
      <c r="U9255" s="73"/>
      <c r="V9255" s="58"/>
    </row>
    <row r="9256" spans="21:22">
      <c r="U9256" s="73"/>
      <c r="V9256" s="58"/>
    </row>
    <row r="9257" spans="21:22">
      <c r="U9257" s="73"/>
      <c r="V9257" s="58"/>
    </row>
    <row r="9258" spans="21:22">
      <c r="U9258" s="73"/>
      <c r="V9258" s="58"/>
    </row>
    <row r="9259" spans="21:22">
      <c r="U9259" s="73"/>
      <c r="V9259" s="58"/>
    </row>
    <row r="9260" spans="21:22">
      <c r="U9260" s="73"/>
      <c r="V9260" s="58"/>
    </row>
    <row r="9261" spans="21:22">
      <c r="U9261" s="73"/>
      <c r="V9261" s="58"/>
    </row>
    <row r="9262" spans="21:22">
      <c r="U9262" s="73"/>
      <c r="V9262" s="58"/>
    </row>
    <row r="9263" spans="21:22">
      <c r="U9263" s="73"/>
      <c r="V9263" s="58"/>
    </row>
    <row r="9264" spans="21:22">
      <c r="U9264" s="73"/>
      <c r="V9264" s="58"/>
    </row>
    <row r="9265" spans="21:22">
      <c r="U9265" s="73"/>
      <c r="V9265" s="58"/>
    </row>
    <row r="9266" spans="21:22">
      <c r="U9266" s="73"/>
      <c r="V9266" s="58"/>
    </row>
    <row r="9267" spans="21:22">
      <c r="U9267" s="73"/>
      <c r="V9267" s="58"/>
    </row>
    <row r="9268" spans="21:22">
      <c r="U9268" s="73"/>
      <c r="V9268" s="58"/>
    </row>
    <row r="9269" spans="21:22">
      <c r="U9269" s="73"/>
      <c r="V9269" s="58"/>
    </row>
    <row r="9270" spans="21:22">
      <c r="U9270" s="73"/>
      <c r="V9270" s="58"/>
    </row>
    <row r="9271" spans="21:22">
      <c r="U9271" s="73"/>
      <c r="V9271" s="58"/>
    </row>
    <row r="9272" spans="21:22">
      <c r="U9272" s="73"/>
      <c r="V9272" s="58"/>
    </row>
    <row r="9273" spans="21:22">
      <c r="U9273" s="73"/>
      <c r="V9273" s="58"/>
    </row>
    <row r="9274" spans="21:22">
      <c r="U9274" s="73"/>
      <c r="V9274" s="58"/>
    </row>
    <row r="9275" spans="21:22">
      <c r="U9275" s="73"/>
      <c r="V9275" s="58"/>
    </row>
    <row r="9276" spans="21:22">
      <c r="U9276" s="73"/>
      <c r="V9276" s="58"/>
    </row>
    <row r="9277" spans="21:22">
      <c r="U9277" s="73"/>
      <c r="V9277" s="58"/>
    </row>
    <row r="9278" spans="21:22">
      <c r="U9278" s="73"/>
      <c r="V9278" s="58"/>
    </row>
    <row r="9279" spans="21:22">
      <c r="U9279" s="73"/>
      <c r="V9279" s="58"/>
    </row>
    <row r="9280" spans="21:22">
      <c r="U9280" s="73"/>
      <c r="V9280" s="58"/>
    </row>
    <row r="9281" spans="21:22">
      <c r="U9281" s="73"/>
      <c r="V9281" s="58"/>
    </row>
    <row r="9282" spans="21:22">
      <c r="U9282" s="73"/>
      <c r="V9282" s="58"/>
    </row>
    <row r="9283" spans="21:22">
      <c r="U9283" s="73"/>
      <c r="V9283" s="58"/>
    </row>
    <row r="9284" spans="21:22">
      <c r="U9284" s="73"/>
      <c r="V9284" s="58"/>
    </row>
    <row r="9285" spans="21:22">
      <c r="U9285" s="73"/>
      <c r="V9285" s="58"/>
    </row>
    <row r="9286" spans="21:22">
      <c r="U9286" s="73"/>
      <c r="V9286" s="58"/>
    </row>
    <row r="9287" spans="21:22">
      <c r="U9287" s="73"/>
      <c r="V9287" s="58"/>
    </row>
    <row r="9288" spans="21:22">
      <c r="U9288" s="73"/>
      <c r="V9288" s="58"/>
    </row>
    <row r="9289" spans="21:22">
      <c r="U9289" s="73"/>
      <c r="V9289" s="58"/>
    </row>
    <row r="9290" spans="21:22">
      <c r="U9290" s="73"/>
      <c r="V9290" s="58"/>
    </row>
    <row r="9291" spans="21:22">
      <c r="U9291" s="73"/>
      <c r="V9291" s="58"/>
    </row>
    <row r="9292" spans="21:22">
      <c r="U9292" s="73"/>
      <c r="V9292" s="58"/>
    </row>
    <row r="9293" spans="21:22">
      <c r="U9293" s="73"/>
      <c r="V9293" s="58"/>
    </row>
    <row r="9294" spans="21:22">
      <c r="U9294" s="73"/>
      <c r="V9294" s="58"/>
    </row>
    <row r="9295" spans="21:22">
      <c r="U9295" s="73"/>
      <c r="V9295" s="58"/>
    </row>
    <row r="9296" spans="21:22">
      <c r="U9296" s="73"/>
      <c r="V9296" s="58"/>
    </row>
    <row r="9297" spans="21:22">
      <c r="U9297" s="73"/>
      <c r="V9297" s="58"/>
    </row>
    <row r="9298" spans="21:22">
      <c r="U9298" s="73"/>
      <c r="V9298" s="58"/>
    </row>
    <row r="9299" spans="21:22">
      <c r="U9299" s="73"/>
      <c r="V9299" s="58"/>
    </row>
    <row r="9300" spans="21:22">
      <c r="U9300" s="73"/>
      <c r="V9300" s="58"/>
    </row>
    <row r="9301" spans="21:22">
      <c r="U9301" s="73"/>
      <c r="V9301" s="58"/>
    </row>
    <row r="9302" spans="21:22">
      <c r="U9302" s="73"/>
      <c r="V9302" s="58"/>
    </row>
    <row r="9303" spans="21:22">
      <c r="U9303" s="73"/>
      <c r="V9303" s="58"/>
    </row>
    <row r="9304" spans="21:22">
      <c r="U9304" s="73"/>
      <c r="V9304" s="58"/>
    </row>
    <row r="9305" spans="21:22">
      <c r="U9305" s="73"/>
      <c r="V9305" s="58"/>
    </row>
    <row r="9306" spans="21:22">
      <c r="U9306" s="73"/>
      <c r="V9306" s="58"/>
    </row>
    <row r="9307" spans="21:22">
      <c r="U9307" s="73"/>
      <c r="V9307" s="58"/>
    </row>
    <row r="9308" spans="21:22">
      <c r="U9308" s="73"/>
      <c r="V9308" s="58"/>
    </row>
    <row r="9309" spans="21:22">
      <c r="U9309" s="73"/>
      <c r="V9309" s="58"/>
    </row>
    <row r="9310" spans="21:22">
      <c r="U9310" s="73"/>
      <c r="V9310" s="58"/>
    </row>
    <row r="9311" spans="21:22">
      <c r="U9311" s="73"/>
      <c r="V9311" s="58"/>
    </row>
    <row r="9312" spans="21:22">
      <c r="U9312" s="73"/>
      <c r="V9312" s="58"/>
    </row>
    <row r="9313" spans="21:22">
      <c r="U9313" s="73"/>
      <c r="V9313" s="58"/>
    </row>
    <row r="9314" spans="21:22">
      <c r="U9314" s="73"/>
      <c r="V9314" s="58"/>
    </row>
    <row r="9315" spans="21:22">
      <c r="U9315" s="73"/>
      <c r="V9315" s="58"/>
    </row>
    <row r="9316" spans="21:22">
      <c r="U9316" s="73"/>
      <c r="V9316" s="58"/>
    </row>
    <row r="9317" spans="21:22">
      <c r="U9317" s="73"/>
      <c r="V9317" s="58"/>
    </row>
    <row r="9318" spans="21:22">
      <c r="U9318" s="73"/>
      <c r="V9318" s="58"/>
    </row>
    <row r="9319" spans="21:22">
      <c r="U9319" s="73"/>
      <c r="V9319" s="58"/>
    </row>
    <row r="9320" spans="21:22">
      <c r="U9320" s="73"/>
      <c r="V9320" s="58"/>
    </row>
    <row r="9321" spans="21:22">
      <c r="U9321" s="73"/>
      <c r="V9321" s="58"/>
    </row>
    <row r="9322" spans="21:22">
      <c r="U9322" s="73"/>
      <c r="V9322" s="58"/>
    </row>
    <row r="9323" spans="21:22">
      <c r="U9323" s="73"/>
      <c r="V9323" s="58"/>
    </row>
    <row r="9324" spans="21:22">
      <c r="U9324" s="73"/>
      <c r="V9324" s="58"/>
    </row>
    <row r="9325" spans="21:22">
      <c r="U9325" s="73"/>
      <c r="V9325" s="58"/>
    </row>
    <row r="9326" spans="21:22">
      <c r="U9326" s="73"/>
      <c r="V9326" s="58"/>
    </row>
    <row r="9327" spans="21:22">
      <c r="U9327" s="73"/>
      <c r="V9327" s="58"/>
    </row>
    <row r="9328" spans="21:22">
      <c r="U9328" s="73"/>
      <c r="V9328" s="58"/>
    </row>
    <row r="9329" spans="21:22">
      <c r="U9329" s="73"/>
      <c r="V9329" s="58"/>
    </row>
    <row r="9330" spans="21:22">
      <c r="U9330" s="73"/>
      <c r="V9330" s="58"/>
    </row>
    <row r="9331" spans="21:22">
      <c r="U9331" s="73"/>
      <c r="V9331" s="58"/>
    </row>
    <row r="9332" spans="21:22">
      <c r="U9332" s="73"/>
      <c r="V9332" s="58"/>
    </row>
    <row r="9333" spans="21:22">
      <c r="U9333" s="73"/>
      <c r="V9333" s="58"/>
    </row>
    <row r="9334" spans="21:22">
      <c r="U9334" s="73"/>
      <c r="V9334" s="58"/>
    </row>
    <row r="9335" spans="21:22">
      <c r="U9335" s="73"/>
      <c r="V9335" s="58"/>
    </row>
    <row r="9336" spans="21:22">
      <c r="U9336" s="73"/>
      <c r="V9336" s="58"/>
    </row>
    <row r="9337" spans="21:22">
      <c r="U9337" s="73"/>
      <c r="V9337" s="58"/>
    </row>
    <row r="9338" spans="21:22">
      <c r="U9338" s="73"/>
      <c r="V9338" s="58"/>
    </row>
    <row r="9339" spans="21:22">
      <c r="U9339" s="73"/>
      <c r="V9339" s="58"/>
    </row>
    <row r="9340" spans="21:22">
      <c r="U9340" s="73"/>
      <c r="V9340" s="58"/>
    </row>
    <row r="9341" spans="21:22">
      <c r="U9341" s="73"/>
      <c r="V9341" s="58"/>
    </row>
    <row r="9342" spans="21:22">
      <c r="U9342" s="73"/>
      <c r="V9342" s="58"/>
    </row>
    <row r="9343" spans="21:22">
      <c r="U9343" s="73"/>
      <c r="V9343" s="58"/>
    </row>
    <row r="9344" spans="21:22">
      <c r="U9344" s="73"/>
      <c r="V9344" s="58"/>
    </row>
    <row r="9345" spans="21:22">
      <c r="U9345" s="73"/>
      <c r="V9345" s="58"/>
    </row>
    <row r="9346" spans="21:22">
      <c r="U9346" s="73"/>
      <c r="V9346" s="58"/>
    </row>
    <row r="9347" spans="21:22">
      <c r="U9347" s="73"/>
      <c r="V9347" s="58"/>
    </row>
    <row r="9348" spans="21:22">
      <c r="U9348" s="73"/>
      <c r="V9348" s="58"/>
    </row>
    <row r="9349" spans="21:22">
      <c r="U9349" s="73"/>
      <c r="V9349" s="58"/>
    </row>
    <row r="9350" spans="21:22">
      <c r="U9350" s="73"/>
      <c r="V9350" s="58"/>
    </row>
    <row r="9351" spans="21:22">
      <c r="U9351" s="73"/>
      <c r="V9351" s="58"/>
    </row>
    <row r="9352" spans="21:22">
      <c r="U9352" s="73"/>
      <c r="V9352" s="58"/>
    </row>
    <row r="9353" spans="21:22">
      <c r="U9353" s="73"/>
      <c r="V9353" s="58"/>
    </row>
    <row r="9354" spans="21:22">
      <c r="U9354" s="73"/>
      <c r="V9354" s="58"/>
    </row>
    <row r="9355" spans="21:22">
      <c r="U9355" s="73"/>
      <c r="V9355" s="58"/>
    </row>
    <row r="9356" spans="21:22">
      <c r="U9356" s="73"/>
      <c r="V9356" s="58"/>
    </row>
    <row r="9357" spans="21:22">
      <c r="U9357" s="73"/>
      <c r="V9357" s="58"/>
    </row>
    <row r="9358" spans="21:22">
      <c r="U9358" s="73"/>
      <c r="V9358" s="58"/>
    </row>
    <row r="9359" spans="21:22">
      <c r="U9359" s="73"/>
      <c r="V9359" s="58"/>
    </row>
    <row r="9360" spans="21:22">
      <c r="U9360" s="73"/>
      <c r="V9360" s="58"/>
    </row>
    <row r="9361" spans="21:22">
      <c r="U9361" s="73"/>
      <c r="V9361" s="58"/>
    </row>
    <row r="9362" spans="21:22">
      <c r="U9362" s="73"/>
      <c r="V9362" s="58"/>
    </row>
    <row r="9363" spans="21:22">
      <c r="U9363" s="73"/>
      <c r="V9363" s="58"/>
    </row>
    <row r="9364" spans="21:22">
      <c r="U9364" s="73"/>
      <c r="V9364" s="58"/>
    </row>
    <row r="9365" spans="21:22">
      <c r="U9365" s="73"/>
      <c r="V9365" s="58"/>
    </row>
    <row r="9366" spans="21:22">
      <c r="U9366" s="73"/>
      <c r="V9366" s="58"/>
    </row>
    <row r="9367" spans="21:22">
      <c r="U9367" s="73"/>
      <c r="V9367" s="58"/>
    </row>
    <row r="9368" spans="21:22">
      <c r="U9368" s="73"/>
      <c r="V9368" s="58"/>
    </row>
    <row r="9369" spans="21:22">
      <c r="U9369" s="73"/>
      <c r="V9369" s="58"/>
    </row>
    <row r="9370" spans="21:22">
      <c r="U9370" s="73"/>
      <c r="V9370" s="58"/>
    </row>
    <row r="9371" spans="21:22">
      <c r="U9371" s="73"/>
      <c r="V9371" s="58"/>
    </row>
    <row r="9372" spans="21:22">
      <c r="U9372" s="73"/>
      <c r="V9372" s="58"/>
    </row>
    <row r="9373" spans="21:22">
      <c r="U9373" s="73"/>
      <c r="V9373" s="58"/>
    </row>
    <row r="9374" spans="21:22">
      <c r="U9374" s="73"/>
      <c r="V9374" s="58"/>
    </row>
    <row r="9375" spans="21:22">
      <c r="U9375" s="73"/>
      <c r="V9375" s="58"/>
    </row>
    <row r="9376" spans="21:22">
      <c r="U9376" s="73"/>
      <c r="V9376" s="58"/>
    </row>
    <row r="9377" spans="21:22">
      <c r="U9377" s="73"/>
      <c r="V9377" s="58"/>
    </row>
    <row r="9378" spans="21:22">
      <c r="U9378" s="73"/>
      <c r="V9378" s="58"/>
    </row>
    <row r="9379" spans="21:22">
      <c r="U9379" s="73"/>
      <c r="V9379" s="58"/>
    </row>
    <row r="9380" spans="21:22">
      <c r="U9380" s="73"/>
      <c r="V9380" s="58"/>
    </row>
    <row r="9381" spans="21:22">
      <c r="U9381" s="73"/>
      <c r="V9381" s="58"/>
    </row>
    <row r="9382" spans="21:22">
      <c r="U9382" s="73"/>
      <c r="V9382" s="58"/>
    </row>
    <row r="9383" spans="21:22">
      <c r="U9383" s="73"/>
      <c r="V9383" s="58"/>
    </row>
    <row r="9384" spans="21:22">
      <c r="U9384" s="73"/>
      <c r="V9384" s="58"/>
    </row>
    <row r="9385" spans="21:22">
      <c r="U9385" s="73"/>
      <c r="V9385" s="58"/>
    </row>
    <row r="9386" spans="21:22">
      <c r="U9386" s="73"/>
      <c r="V9386" s="58"/>
    </row>
    <row r="9387" spans="21:22">
      <c r="U9387" s="73"/>
      <c r="V9387" s="58"/>
    </row>
    <row r="9388" spans="21:22">
      <c r="U9388" s="73"/>
      <c r="V9388" s="58"/>
    </row>
    <row r="9389" spans="21:22">
      <c r="U9389" s="73"/>
      <c r="V9389" s="58"/>
    </row>
    <row r="9390" spans="21:22">
      <c r="U9390" s="73"/>
      <c r="V9390" s="58"/>
    </row>
    <row r="9391" spans="21:22">
      <c r="U9391" s="73"/>
      <c r="V9391" s="58"/>
    </row>
    <row r="9392" spans="21:22">
      <c r="U9392" s="73"/>
      <c r="V9392" s="58"/>
    </row>
    <row r="9393" spans="21:22">
      <c r="U9393" s="73"/>
      <c r="V9393" s="58"/>
    </row>
    <row r="9394" spans="21:22">
      <c r="U9394" s="73"/>
      <c r="V9394" s="58"/>
    </row>
    <row r="9395" spans="21:22">
      <c r="U9395" s="73"/>
      <c r="V9395" s="58"/>
    </row>
    <row r="9396" spans="21:22">
      <c r="U9396" s="73"/>
      <c r="V9396" s="58"/>
    </row>
    <row r="9397" spans="21:22">
      <c r="U9397" s="73"/>
      <c r="V9397" s="58"/>
    </row>
    <row r="9398" spans="21:22">
      <c r="U9398" s="73"/>
      <c r="V9398" s="58"/>
    </row>
    <row r="9399" spans="21:22">
      <c r="U9399" s="73"/>
      <c r="V9399" s="58"/>
    </row>
    <row r="9400" spans="21:22">
      <c r="U9400" s="73"/>
      <c r="V9400" s="58"/>
    </row>
    <row r="9401" spans="21:22">
      <c r="U9401" s="73"/>
      <c r="V9401" s="58"/>
    </row>
    <row r="9402" spans="21:22">
      <c r="U9402" s="73"/>
      <c r="V9402" s="58"/>
    </row>
    <row r="9403" spans="21:22">
      <c r="U9403" s="73"/>
      <c r="V9403" s="58"/>
    </row>
    <row r="9404" spans="21:22">
      <c r="U9404" s="73"/>
      <c r="V9404" s="58"/>
    </row>
    <row r="9405" spans="21:22">
      <c r="U9405" s="73"/>
      <c r="V9405" s="58"/>
    </row>
    <row r="9406" spans="21:22">
      <c r="U9406" s="73"/>
      <c r="V9406" s="58"/>
    </row>
    <row r="9407" spans="21:22">
      <c r="U9407" s="73"/>
      <c r="V9407" s="58"/>
    </row>
    <row r="9408" spans="21:22">
      <c r="U9408" s="73"/>
      <c r="V9408" s="58"/>
    </row>
    <row r="9409" spans="21:22">
      <c r="U9409" s="73"/>
      <c r="V9409" s="58"/>
    </row>
    <row r="9410" spans="21:22">
      <c r="U9410" s="73"/>
      <c r="V9410" s="58"/>
    </row>
    <row r="9411" spans="21:22">
      <c r="U9411" s="73"/>
      <c r="V9411" s="58"/>
    </row>
    <row r="9412" spans="21:22">
      <c r="U9412" s="73"/>
      <c r="V9412" s="58"/>
    </row>
    <row r="9413" spans="21:22">
      <c r="U9413" s="73"/>
      <c r="V9413" s="58"/>
    </row>
    <row r="9414" spans="21:22">
      <c r="U9414" s="73"/>
      <c r="V9414" s="58"/>
    </row>
    <row r="9415" spans="21:22">
      <c r="U9415" s="73"/>
      <c r="V9415" s="58"/>
    </row>
    <row r="9416" spans="21:22">
      <c r="U9416" s="73"/>
      <c r="V9416" s="58"/>
    </row>
    <row r="9417" spans="21:22">
      <c r="U9417" s="73"/>
      <c r="V9417" s="58"/>
    </row>
    <row r="9418" spans="21:22">
      <c r="U9418" s="73"/>
      <c r="V9418" s="58"/>
    </row>
    <row r="9419" spans="21:22">
      <c r="U9419" s="73"/>
      <c r="V9419" s="58"/>
    </row>
    <row r="9420" spans="21:22">
      <c r="U9420" s="73"/>
      <c r="V9420" s="58"/>
    </row>
    <row r="9421" spans="21:22">
      <c r="U9421" s="73"/>
      <c r="V9421" s="58"/>
    </row>
    <row r="9422" spans="21:22">
      <c r="U9422" s="73"/>
      <c r="V9422" s="58"/>
    </row>
    <row r="9423" spans="21:22">
      <c r="U9423" s="73"/>
      <c r="V9423" s="58"/>
    </row>
    <row r="9424" spans="21:22">
      <c r="U9424" s="73"/>
      <c r="V9424" s="58"/>
    </row>
    <row r="9425" spans="21:22">
      <c r="U9425" s="73"/>
      <c r="V9425" s="58"/>
    </row>
    <row r="9426" spans="21:22">
      <c r="U9426" s="73"/>
      <c r="V9426" s="58"/>
    </row>
    <row r="9427" spans="21:22">
      <c r="U9427" s="73"/>
      <c r="V9427" s="58"/>
    </row>
    <row r="9428" spans="21:22">
      <c r="U9428" s="73"/>
      <c r="V9428" s="58"/>
    </row>
    <row r="9429" spans="21:22">
      <c r="U9429" s="73"/>
      <c r="V9429" s="58"/>
    </row>
    <row r="9430" spans="21:22">
      <c r="U9430" s="73"/>
      <c r="V9430" s="58"/>
    </row>
    <row r="9431" spans="21:22">
      <c r="U9431" s="73"/>
      <c r="V9431" s="58"/>
    </row>
    <row r="9432" spans="21:22">
      <c r="U9432" s="73"/>
      <c r="V9432" s="58"/>
    </row>
    <row r="9433" spans="21:22">
      <c r="U9433" s="73"/>
      <c r="V9433" s="58"/>
    </row>
    <row r="9434" spans="21:22">
      <c r="U9434" s="73"/>
      <c r="V9434" s="58"/>
    </row>
    <row r="9435" spans="21:22">
      <c r="U9435" s="73"/>
      <c r="V9435" s="58"/>
    </row>
    <row r="9436" spans="21:22">
      <c r="U9436" s="73"/>
      <c r="V9436" s="58"/>
    </row>
    <row r="9437" spans="21:22">
      <c r="U9437" s="73"/>
      <c r="V9437" s="58"/>
    </row>
    <row r="9438" spans="21:22">
      <c r="U9438" s="73"/>
      <c r="V9438" s="58"/>
    </row>
    <row r="9439" spans="21:22">
      <c r="U9439" s="73"/>
      <c r="V9439" s="58"/>
    </row>
    <row r="9440" spans="21:22">
      <c r="U9440" s="73"/>
      <c r="V9440" s="58"/>
    </row>
    <row r="9441" spans="21:22">
      <c r="U9441" s="73"/>
      <c r="V9441" s="58"/>
    </row>
    <row r="9442" spans="21:22">
      <c r="U9442" s="73"/>
      <c r="V9442" s="58"/>
    </row>
    <row r="9443" spans="21:22">
      <c r="U9443" s="73"/>
      <c r="V9443" s="58"/>
    </row>
    <row r="9444" spans="21:22">
      <c r="U9444" s="73"/>
      <c r="V9444" s="58"/>
    </row>
    <row r="9445" spans="21:22">
      <c r="U9445" s="73"/>
      <c r="V9445" s="58"/>
    </row>
    <row r="9446" spans="21:22">
      <c r="U9446" s="73"/>
      <c r="V9446" s="58"/>
    </row>
    <row r="9447" spans="21:22">
      <c r="U9447" s="73"/>
      <c r="V9447" s="58"/>
    </row>
    <row r="9448" spans="21:22">
      <c r="U9448" s="73"/>
      <c r="V9448" s="58"/>
    </row>
    <row r="9449" spans="21:22">
      <c r="U9449" s="73"/>
      <c r="V9449" s="58"/>
    </row>
    <row r="9450" spans="21:22">
      <c r="U9450" s="73"/>
      <c r="V9450" s="58"/>
    </row>
    <row r="9451" spans="21:22">
      <c r="U9451" s="73"/>
      <c r="V9451" s="58"/>
    </row>
    <row r="9452" spans="21:22">
      <c r="U9452" s="73"/>
      <c r="V9452" s="58"/>
    </row>
    <row r="9453" spans="21:22">
      <c r="U9453" s="73"/>
      <c r="V9453" s="58"/>
    </row>
    <row r="9454" spans="21:22">
      <c r="U9454" s="73"/>
      <c r="V9454" s="58"/>
    </row>
    <row r="9455" spans="21:22">
      <c r="U9455" s="73"/>
      <c r="V9455" s="58"/>
    </row>
    <row r="9456" spans="21:22">
      <c r="U9456" s="73"/>
      <c r="V9456" s="58"/>
    </row>
    <row r="9457" spans="21:22">
      <c r="U9457" s="73"/>
      <c r="V9457" s="58"/>
    </row>
    <row r="9458" spans="21:22">
      <c r="U9458" s="73"/>
      <c r="V9458" s="58"/>
    </row>
    <row r="9459" spans="21:22">
      <c r="U9459" s="73"/>
      <c r="V9459" s="58"/>
    </row>
    <row r="9460" spans="21:22">
      <c r="U9460" s="73"/>
      <c r="V9460" s="58"/>
    </row>
    <row r="9461" spans="21:22">
      <c r="U9461" s="73"/>
      <c r="V9461" s="58"/>
    </row>
    <row r="9462" spans="21:22">
      <c r="U9462" s="73"/>
      <c r="V9462" s="58"/>
    </row>
    <row r="9463" spans="21:22">
      <c r="U9463" s="73"/>
      <c r="V9463" s="58"/>
    </row>
    <row r="9464" spans="21:22">
      <c r="U9464" s="73"/>
      <c r="V9464" s="58"/>
    </row>
    <row r="9465" spans="21:22">
      <c r="U9465" s="73"/>
      <c r="V9465" s="58"/>
    </row>
    <row r="9466" spans="21:22">
      <c r="U9466" s="73"/>
      <c r="V9466" s="58"/>
    </row>
    <row r="9467" spans="21:22">
      <c r="U9467" s="73"/>
      <c r="V9467" s="58"/>
    </row>
    <row r="9468" spans="21:22">
      <c r="U9468" s="73"/>
      <c r="V9468" s="58"/>
    </row>
    <row r="9469" spans="21:22">
      <c r="U9469" s="73"/>
      <c r="V9469" s="58"/>
    </row>
    <row r="9470" spans="21:22">
      <c r="U9470" s="73"/>
      <c r="V9470" s="58"/>
    </row>
    <row r="9471" spans="21:22">
      <c r="U9471" s="73"/>
      <c r="V9471" s="58"/>
    </row>
    <row r="9472" spans="21:22">
      <c r="U9472" s="73"/>
      <c r="V9472" s="58"/>
    </row>
    <row r="9473" spans="21:22">
      <c r="U9473" s="73"/>
      <c r="V9473" s="58"/>
    </row>
    <row r="9474" spans="21:22">
      <c r="U9474" s="73"/>
      <c r="V9474" s="58"/>
    </row>
    <row r="9475" spans="21:22">
      <c r="U9475" s="73"/>
      <c r="V9475" s="58"/>
    </row>
    <row r="9476" spans="21:22">
      <c r="U9476" s="73"/>
      <c r="V9476" s="58"/>
    </row>
    <row r="9477" spans="21:22">
      <c r="U9477" s="73"/>
      <c r="V9477" s="58"/>
    </row>
    <row r="9478" spans="21:22">
      <c r="U9478" s="73"/>
      <c r="V9478" s="58"/>
    </row>
    <row r="9479" spans="21:22">
      <c r="U9479" s="73"/>
      <c r="V9479" s="58"/>
    </row>
    <row r="9480" spans="21:22">
      <c r="U9480" s="73"/>
      <c r="V9480" s="58"/>
    </row>
    <row r="9481" spans="21:22">
      <c r="U9481" s="73"/>
      <c r="V9481" s="58"/>
    </row>
    <row r="9482" spans="21:22">
      <c r="U9482" s="73"/>
      <c r="V9482" s="58"/>
    </row>
    <row r="9483" spans="21:22">
      <c r="U9483" s="73"/>
      <c r="V9483" s="58"/>
    </row>
    <row r="9484" spans="21:22">
      <c r="U9484" s="73"/>
      <c r="V9484" s="58"/>
    </row>
    <row r="9485" spans="21:22">
      <c r="U9485" s="73"/>
      <c r="V9485" s="58"/>
    </row>
    <row r="9486" spans="21:22">
      <c r="U9486" s="73"/>
      <c r="V9486" s="58"/>
    </row>
    <row r="9487" spans="21:22">
      <c r="U9487" s="73"/>
      <c r="V9487" s="58"/>
    </row>
    <row r="9488" spans="21:22">
      <c r="U9488" s="73"/>
      <c r="V9488" s="58"/>
    </row>
    <row r="9489" spans="21:22">
      <c r="U9489" s="73"/>
      <c r="V9489" s="58"/>
    </row>
    <row r="9490" spans="21:22">
      <c r="U9490" s="73"/>
      <c r="V9490" s="58"/>
    </row>
    <row r="9491" spans="21:22">
      <c r="U9491" s="73"/>
      <c r="V9491" s="58"/>
    </row>
    <row r="9492" spans="21:22">
      <c r="U9492" s="73"/>
      <c r="V9492" s="58"/>
    </row>
    <row r="9493" spans="21:22">
      <c r="U9493" s="73"/>
      <c r="V9493" s="58"/>
    </row>
    <row r="9494" spans="21:22">
      <c r="U9494" s="73"/>
      <c r="V9494" s="58"/>
    </row>
    <row r="9495" spans="21:22">
      <c r="U9495" s="73"/>
      <c r="V9495" s="58"/>
    </row>
    <row r="9496" spans="21:22">
      <c r="U9496" s="73"/>
      <c r="V9496" s="58"/>
    </row>
    <row r="9497" spans="21:22">
      <c r="U9497" s="73"/>
      <c r="V9497" s="58"/>
    </row>
    <row r="9498" spans="21:22">
      <c r="U9498" s="73"/>
      <c r="V9498" s="58"/>
    </row>
    <row r="9499" spans="21:22">
      <c r="U9499" s="73"/>
      <c r="V9499" s="58"/>
    </row>
    <row r="9500" spans="21:22">
      <c r="U9500" s="73"/>
      <c r="V9500" s="58"/>
    </row>
    <row r="9501" spans="21:22">
      <c r="U9501" s="73"/>
      <c r="V9501" s="58"/>
    </row>
    <row r="9502" spans="21:22">
      <c r="U9502" s="73"/>
      <c r="V9502" s="58"/>
    </row>
    <row r="9503" spans="21:22">
      <c r="U9503" s="73"/>
      <c r="V9503" s="58"/>
    </row>
    <row r="9504" spans="21:22">
      <c r="U9504" s="73"/>
      <c r="V9504" s="58"/>
    </row>
    <row r="9505" spans="21:22">
      <c r="U9505" s="73"/>
      <c r="V9505" s="58"/>
    </row>
    <row r="9506" spans="21:22">
      <c r="U9506" s="73"/>
      <c r="V9506" s="58"/>
    </row>
    <row r="9507" spans="21:22">
      <c r="U9507" s="73"/>
      <c r="V9507" s="58"/>
    </row>
    <row r="9508" spans="21:22">
      <c r="U9508" s="73"/>
      <c r="V9508" s="58"/>
    </row>
    <row r="9509" spans="21:22">
      <c r="U9509" s="73"/>
      <c r="V9509" s="58"/>
    </row>
    <row r="9510" spans="21:22">
      <c r="U9510" s="73"/>
      <c r="V9510" s="58"/>
    </row>
    <row r="9511" spans="21:22">
      <c r="U9511" s="73"/>
      <c r="V9511" s="58"/>
    </row>
    <row r="9512" spans="21:22">
      <c r="U9512" s="73"/>
      <c r="V9512" s="58"/>
    </row>
    <row r="9513" spans="21:22">
      <c r="U9513" s="73"/>
      <c r="V9513" s="58"/>
    </row>
    <row r="9514" spans="21:22">
      <c r="U9514" s="73"/>
      <c r="V9514" s="58"/>
    </row>
    <row r="9515" spans="21:22">
      <c r="U9515" s="73"/>
      <c r="V9515" s="58"/>
    </row>
    <row r="9516" spans="21:22">
      <c r="U9516" s="73"/>
      <c r="V9516" s="58"/>
    </row>
    <row r="9517" spans="21:22">
      <c r="U9517" s="73"/>
      <c r="V9517" s="58"/>
    </row>
    <row r="9518" spans="21:22">
      <c r="U9518" s="73"/>
      <c r="V9518" s="58"/>
    </row>
    <row r="9519" spans="21:22">
      <c r="U9519" s="73"/>
      <c r="V9519" s="58"/>
    </row>
    <row r="9520" spans="21:22">
      <c r="U9520" s="73"/>
      <c r="V9520" s="58"/>
    </row>
    <row r="9521" spans="21:22">
      <c r="U9521" s="73"/>
      <c r="V9521" s="58"/>
    </row>
    <row r="9522" spans="21:22">
      <c r="U9522" s="73"/>
      <c r="V9522" s="58"/>
    </row>
    <row r="9523" spans="21:22">
      <c r="U9523" s="73"/>
      <c r="V9523" s="58"/>
    </row>
    <row r="9524" spans="21:22">
      <c r="U9524" s="73"/>
      <c r="V9524" s="58"/>
    </row>
    <row r="9525" spans="21:22">
      <c r="U9525" s="73"/>
      <c r="V9525" s="58"/>
    </row>
    <row r="9526" spans="21:22">
      <c r="U9526" s="73"/>
      <c r="V9526" s="58"/>
    </row>
    <row r="9527" spans="21:22">
      <c r="U9527" s="73"/>
      <c r="V9527" s="58"/>
    </row>
    <row r="9528" spans="21:22">
      <c r="U9528" s="73"/>
      <c r="V9528" s="58"/>
    </row>
    <row r="9529" spans="21:22">
      <c r="U9529" s="73"/>
      <c r="V9529" s="58"/>
    </row>
    <row r="9530" spans="21:22">
      <c r="U9530" s="73"/>
      <c r="V9530" s="58"/>
    </row>
    <row r="9531" spans="21:22">
      <c r="U9531" s="73"/>
      <c r="V9531" s="58"/>
    </row>
    <row r="9532" spans="21:22">
      <c r="U9532" s="73"/>
      <c r="V9532" s="58"/>
    </row>
    <row r="9533" spans="21:22">
      <c r="U9533" s="73"/>
      <c r="V9533" s="58"/>
    </row>
    <row r="9534" spans="21:22">
      <c r="U9534" s="73"/>
      <c r="V9534" s="58"/>
    </row>
    <row r="9535" spans="21:22">
      <c r="U9535" s="73"/>
      <c r="V9535" s="58"/>
    </row>
    <row r="9536" spans="21:22">
      <c r="U9536" s="73"/>
      <c r="V9536" s="58"/>
    </row>
    <row r="9537" spans="21:22">
      <c r="U9537" s="73"/>
      <c r="V9537" s="58"/>
    </row>
    <row r="9538" spans="21:22">
      <c r="U9538" s="73"/>
      <c r="V9538" s="58"/>
    </row>
    <row r="9539" spans="21:22">
      <c r="U9539" s="73"/>
      <c r="V9539" s="58"/>
    </row>
    <row r="9540" spans="21:22">
      <c r="U9540" s="73"/>
      <c r="V9540" s="58"/>
    </row>
    <row r="9541" spans="21:22">
      <c r="U9541" s="73"/>
      <c r="V9541" s="58"/>
    </row>
    <row r="9542" spans="21:22">
      <c r="U9542" s="73"/>
      <c r="V9542" s="58"/>
    </row>
    <row r="9543" spans="21:22">
      <c r="U9543" s="73"/>
      <c r="V9543" s="58"/>
    </row>
    <row r="9544" spans="21:22">
      <c r="U9544" s="73"/>
      <c r="V9544" s="58"/>
    </row>
    <row r="9545" spans="21:22">
      <c r="U9545" s="73"/>
      <c r="V9545" s="58"/>
    </row>
    <row r="9546" spans="21:22">
      <c r="U9546" s="73"/>
      <c r="V9546" s="58"/>
    </row>
    <row r="9547" spans="21:22">
      <c r="U9547" s="73"/>
      <c r="V9547" s="58"/>
    </row>
    <row r="9548" spans="21:22">
      <c r="U9548" s="73"/>
      <c r="V9548" s="58"/>
    </row>
    <row r="9549" spans="21:22">
      <c r="U9549" s="73"/>
      <c r="V9549" s="58"/>
    </row>
    <row r="9550" spans="21:22">
      <c r="U9550" s="73"/>
      <c r="V9550" s="58"/>
    </row>
    <row r="9551" spans="21:22">
      <c r="U9551" s="73"/>
      <c r="V9551" s="58"/>
    </row>
    <row r="9552" spans="21:22">
      <c r="U9552" s="73"/>
      <c r="V9552" s="58"/>
    </row>
    <row r="9553" spans="21:22">
      <c r="U9553" s="73"/>
      <c r="V9553" s="58"/>
    </row>
    <row r="9554" spans="21:22">
      <c r="U9554" s="73"/>
      <c r="V9554" s="58"/>
    </row>
    <row r="9555" spans="21:22">
      <c r="U9555" s="73"/>
      <c r="V9555" s="58"/>
    </row>
    <row r="9556" spans="21:22">
      <c r="U9556" s="73"/>
      <c r="V9556" s="58"/>
    </row>
    <row r="9557" spans="21:22">
      <c r="U9557" s="73"/>
      <c r="V9557" s="58"/>
    </row>
    <row r="9558" spans="21:22">
      <c r="U9558" s="73"/>
      <c r="V9558" s="58"/>
    </row>
    <row r="9559" spans="21:22">
      <c r="U9559" s="73"/>
      <c r="V9559" s="58"/>
    </row>
    <row r="9560" spans="21:22">
      <c r="U9560" s="73"/>
      <c r="V9560" s="58"/>
    </row>
    <row r="9561" spans="21:22">
      <c r="U9561" s="73"/>
      <c r="V9561" s="58"/>
    </row>
    <row r="9562" spans="21:22">
      <c r="U9562" s="73"/>
      <c r="V9562" s="58"/>
    </row>
    <row r="9563" spans="21:22">
      <c r="U9563" s="73"/>
      <c r="V9563" s="58"/>
    </row>
    <row r="9564" spans="21:22">
      <c r="U9564" s="73"/>
      <c r="V9564" s="58"/>
    </row>
    <row r="9565" spans="21:22">
      <c r="U9565" s="73"/>
      <c r="V9565" s="58"/>
    </row>
    <row r="9566" spans="21:22">
      <c r="U9566" s="73"/>
      <c r="V9566" s="58"/>
    </row>
    <row r="9567" spans="21:22">
      <c r="U9567" s="73"/>
      <c r="V9567" s="58"/>
    </row>
    <row r="9568" spans="21:22">
      <c r="U9568" s="73"/>
      <c r="V9568" s="58"/>
    </row>
    <row r="9569" spans="21:22">
      <c r="U9569" s="73"/>
      <c r="V9569" s="58"/>
    </row>
    <row r="9570" spans="21:22">
      <c r="U9570" s="73"/>
      <c r="V9570" s="58"/>
    </row>
    <row r="9571" spans="21:22">
      <c r="U9571" s="73"/>
      <c r="V9571" s="58"/>
    </row>
    <row r="9572" spans="21:22">
      <c r="U9572" s="73"/>
      <c r="V9572" s="58"/>
    </row>
    <row r="9573" spans="21:22">
      <c r="U9573" s="73"/>
      <c r="V9573" s="58"/>
    </row>
    <row r="9574" spans="21:22">
      <c r="U9574" s="73"/>
      <c r="V9574" s="58"/>
    </row>
    <row r="9575" spans="21:22">
      <c r="U9575" s="73"/>
      <c r="V9575" s="58"/>
    </row>
    <row r="9576" spans="21:22">
      <c r="U9576" s="73"/>
      <c r="V9576" s="58"/>
    </row>
    <row r="9577" spans="21:22">
      <c r="U9577" s="73"/>
      <c r="V9577" s="58"/>
    </row>
    <row r="9578" spans="21:22">
      <c r="U9578" s="73"/>
      <c r="V9578" s="58"/>
    </row>
    <row r="9579" spans="21:22">
      <c r="U9579" s="73"/>
      <c r="V9579" s="58"/>
    </row>
    <row r="9580" spans="21:22">
      <c r="U9580" s="73"/>
      <c r="V9580" s="58"/>
    </row>
    <row r="9581" spans="21:22">
      <c r="U9581" s="73"/>
      <c r="V9581" s="58"/>
    </row>
    <row r="9582" spans="21:22">
      <c r="U9582" s="73"/>
      <c r="V9582" s="58"/>
    </row>
    <row r="9583" spans="21:22">
      <c r="U9583" s="73"/>
      <c r="V9583" s="58"/>
    </row>
    <row r="9584" spans="21:22">
      <c r="U9584" s="73"/>
      <c r="V9584" s="58"/>
    </row>
    <row r="9585" spans="21:22">
      <c r="U9585" s="73"/>
      <c r="V9585" s="58"/>
    </row>
    <row r="9586" spans="21:22">
      <c r="U9586" s="73"/>
      <c r="V9586" s="58"/>
    </row>
    <row r="9587" spans="21:22">
      <c r="U9587" s="73"/>
      <c r="V9587" s="58"/>
    </row>
    <row r="9588" spans="21:22">
      <c r="U9588" s="73"/>
      <c r="V9588" s="58"/>
    </row>
    <row r="9589" spans="21:22">
      <c r="U9589" s="73"/>
      <c r="V9589" s="58"/>
    </row>
    <row r="9590" spans="21:22">
      <c r="U9590" s="73"/>
      <c r="V9590" s="58"/>
    </row>
    <row r="9591" spans="21:22">
      <c r="U9591" s="73"/>
      <c r="V9591" s="58"/>
    </row>
    <row r="9592" spans="21:22">
      <c r="U9592" s="73"/>
      <c r="V9592" s="58"/>
    </row>
    <row r="9593" spans="21:22">
      <c r="U9593" s="73"/>
      <c r="V9593" s="58"/>
    </row>
    <row r="9594" spans="21:22">
      <c r="U9594" s="73"/>
      <c r="V9594" s="58"/>
    </row>
    <row r="9595" spans="21:22">
      <c r="U9595" s="73"/>
      <c r="V9595" s="58"/>
    </row>
    <row r="9596" spans="21:22">
      <c r="U9596" s="73"/>
      <c r="V9596" s="58"/>
    </row>
    <row r="9597" spans="21:22">
      <c r="U9597" s="73"/>
      <c r="V9597" s="58"/>
    </row>
    <row r="9598" spans="21:22">
      <c r="U9598" s="73"/>
      <c r="V9598" s="58"/>
    </row>
    <row r="9599" spans="21:22">
      <c r="U9599" s="73"/>
      <c r="V9599" s="58"/>
    </row>
    <row r="9600" spans="21:22">
      <c r="U9600" s="73"/>
      <c r="V9600" s="58"/>
    </row>
    <row r="9601" spans="21:22">
      <c r="U9601" s="73"/>
      <c r="V9601" s="58"/>
    </row>
    <row r="9602" spans="21:22">
      <c r="U9602" s="73"/>
      <c r="V9602" s="58"/>
    </row>
    <row r="9603" spans="21:22">
      <c r="U9603" s="73"/>
      <c r="V9603" s="58"/>
    </row>
    <row r="9604" spans="21:22">
      <c r="U9604" s="73"/>
      <c r="V9604" s="58"/>
    </row>
    <row r="9605" spans="21:22">
      <c r="U9605" s="73"/>
      <c r="V9605" s="58"/>
    </row>
    <row r="9606" spans="21:22">
      <c r="U9606" s="73"/>
      <c r="V9606" s="58"/>
    </row>
    <row r="9607" spans="21:22">
      <c r="U9607" s="73"/>
      <c r="V9607" s="58"/>
    </row>
    <row r="9608" spans="21:22">
      <c r="U9608" s="73"/>
      <c r="V9608" s="58"/>
    </row>
    <row r="9609" spans="21:22">
      <c r="U9609" s="73"/>
      <c r="V9609" s="58"/>
    </row>
    <row r="9610" spans="21:22">
      <c r="U9610" s="73"/>
      <c r="V9610" s="58"/>
    </row>
    <row r="9611" spans="21:22">
      <c r="U9611" s="73"/>
      <c r="V9611" s="58"/>
    </row>
    <row r="9612" spans="21:22">
      <c r="U9612" s="73"/>
      <c r="V9612" s="58"/>
    </row>
    <row r="9613" spans="21:22">
      <c r="U9613" s="73"/>
      <c r="V9613" s="58"/>
    </row>
    <row r="9614" spans="21:22">
      <c r="U9614" s="73"/>
      <c r="V9614" s="58"/>
    </row>
    <row r="9615" spans="21:22">
      <c r="U9615" s="73"/>
      <c r="V9615" s="58"/>
    </row>
    <row r="9616" spans="21:22">
      <c r="U9616" s="73"/>
      <c r="V9616" s="58"/>
    </row>
    <row r="9617" spans="21:22">
      <c r="U9617" s="73"/>
      <c r="V9617" s="58"/>
    </row>
    <row r="9618" spans="21:22">
      <c r="U9618" s="73"/>
      <c r="V9618" s="58"/>
    </row>
    <row r="9619" spans="21:22">
      <c r="U9619" s="73"/>
      <c r="V9619" s="58"/>
    </row>
    <row r="9620" spans="21:22">
      <c r="U9620" s="73"/>
      <c r="V9620" s="58"/>
    </row>
    <row r="9621" spans="21:22">
      <c r="U9621" s="73"/>
      <c r="V9621" s="58"/>
    </row>
    <row r="9622" spans="21:22">
      <c r="U9622" s="73"/>
      <c r="V9622" s="58"/>
    </row>
    <row r="9623" spans="21:22">
      <c r="U9623" s="73"/>
      <c r="V9623" s="58"/>
    </row>
    <row r="9624" spans="21:22">
      <c r="U9624" s="73"/>
      <c r="V9624" s="58"/>
    </row>
    <row r="9625" spans="21:22">
      <c r="U9625" s="73"/>
      <c r="V9625" s="58"/>
    </row>
    <row r="9626" spans="21:22">
      <c r="U9626" s="73"/>
      <c r="V9626" s="58"/>
    </row>
    <row r="9627" spans="21:22">
      <c r="U9627" s="73"/>
      <c r="V9627" s="58"/>
    </row>
    <row r="9628" spans="21:22">
      <c r="U9628" s="73"/>
      <c r="V9628" s="58"/>
    </row>
    <row r="9629" spans="21:22">
      <c r="U9629" s="73"/>
      <c r="V9629" s="58"/>
    </row>
    <row r="9630" spans="21:22">
      <c r="U9630" s="73"/>
      <c r="V9630" s="58"/>
    </row>
    <row r="9631" spans="21:22">
      <c r="U9631" s="73"/>
      <c r="V9631" s="58"/>
    </row>
    <row r="9632" spans="21:22">
      <c r="U9632" s="73"/>
      <c r="V9632" s="58"/>
    </row>
    <row r="9633" spans="21:22">
      <c r="U9633" s="73"/>
      <c r="V9633" s="58"/>
    </row>
    <row r="9634" spans="21:22">
      <c r="U9634" s="73"/>
      <c r="V9634" s="58"/>
    </row>
    <row r="9635" spans="21:22">
      <c r="U9635" s="73"/>
      <c r="V9635" s="58"/>
    </row>
    <row r="9636" spans="21:22">
      <c r="U9636" s="73"/>
      <c r="V9636" s="58"/>
    </row>
    <row r="9637" spans="21:22">
      <c r="U9637" s="73"/>
      <c r="V9637" s="58"/>
    </row>
    <row r="9638" spans="21:22">
      <c r="U9638" s="73"/>
      <c r="V9638" s="58"/>
    </row>
    <row r="9639" spans="21:22">
      <c r="U9639" s="73"/>
      <c r="V9639" s="58"/>
    </row>
    <row r="9640" spans="21:22">
      <c r="U9640" s="73"/>
      <c r="V9640" s="58"/>
    </row>
    <row r="9641" spans="21:22">
      <c r="U9641" s="73"/>
      <c r="V9641" s="58"/>
    </row>
    <row r="9642" spans="21:22">
      <c r="U9642" s="73"/>
      <c r="V9642" s="58"/>
    </row>
    <row r="9643" spans="21:22">
      <c r="U9643" s="73"/>
      <c r="V9643" s="58"/>
    </row>
    <row r="9644" spans="21:22">
      <c r="U9644" s="73"/>
      <c r="V9644" s="58"/>
    </row>
    <row r="9645" spans="21:22">
      <c r="U9645" s="73"/>
      <c r="V9645" s="58"/>
    </row>
    <row r="9646" spans="21:22">
      <c r="U9646" s="73"/>
      <c r="V9646" s="58"/>
    </row>
    <row r="9647" spans="21:22">
      <c r="U9647" s="73"/>
      <c r="V9647" s="58"/>
    </row>
    <row r="9648" spans="21:22">
      <c r="U9648" s="73"/>
      <c r="V9648" s="58"/>
    </row>
    <row r="9649" spans="21:22">
      <c r="U9649" s="73"/>
      <c r="V9649" s="58"/>
    </row>
    <row r="9650" spans="21:22">
      <c r="U9650" s="73"/>
      <c r="V9650" s="58"/>
    </row>
    <row r="9651" spans="21:22">
      <c r="U9651" s="73"/>
      <c r="V9651" s="58"/>
    </row>
    <row r="9652" spans="21:22">
      <c r="U9652" s="73"/>
      <c r="V9652" s="58"/>
    </row>
    <row r="9653" spans="21:22">
      <c r="U9653" s="73"/>
      <c r="V9653" s="58"/>
    </row>
    <row r="9654" spans="21:22">
      <c r="U9654" s="73"/>
      <c r="V9654" s="58"/>
    </row>
    <row r="9655" spans="21:22">
      <c r="U9655" s="73"/>
      <c r="V9655" s="58"/>
    </row>
    <row r="9656" spans="21:22">
      <c r="U9656" s="73"/>
      <c r="V9656" s="58"/>
    </row>
    <row r="9657" spans="21:22">
      <c r="U9657" s="73"/>
      <c r="V9657" s="58"/>
    </row>
    <row r="9658" spans="21:22">
      <c r="U9658" s="73"/>
      <c r="V9658" s="58"/>
    </row>
    <row r="9659" spans="21:22">
      <c r="U9659" s="73"/>
      <c r="V9659" s="58"/>
    </row>
    <row r="9660" spans="21:22">
      <c r="U9660" s="73"/>
      <c r="V9660" s="58"/>
    </row>
    <row r="9661" spans="21:22">
      <c r="U9661" s="73"/>
      <c r="V9661" s="58"/>
    </row>
    <row r="9662" spans="21:22">
      <c r="U9662" s="73"/>
      <c r="V9662" s="58"/>
    </row>
    <row r="9663" spans="21:22">
      <c r="U9663" s="73"/>
      <c r="V9663" s="58"/>
    </row>
    <row r="9664" spans="21:22">
      <c r="U9664" s="73"/>
      <c r="V9664" s="58"/>
    </row>
    <row r="9665" spans="21:22">
      <c r="U9665" s="73"/>
      <c r="V9665" s="58"/>
    </row>
    <row r="9666" spans="21:22">
      <c r="U9666" s="73"/>
      <c r="V9666" s="58"/>
    </row>
    <row r="9667" spans="21:22">
      <c r="U9667" s="73"/>
      <c r="V9667" s="58"/>
    </row>
    <row r="9668" spans="21:22">
      <c r="U9668" s="73"/>
      <c r="V9668" s="58"/>
    </row>
    <row r="9669" spans="21:22">
      <c r="U9669" s="73"/>
      <c r="V9669" s="58"/>
    </row>
    <row r="9670" spans="21:22">
      <c r="U9670" s="73"/>
      <c r="V9670" s="58"/>
    </row>
    <row r="9671" spans="21:22">
      <c r="U9671" s="73"/>
      <c r="V9671" s="58"/>
    </row>
    <row r="9672" spans="21:22">
      <c r="U9672" s="73"/>
      <c r="V9672" s="58"/>
    </row>
    <row r="9673" spans="21:22">
      <c r="U9673" s="73"/>
      <c r="V9673" s="58"/>
    </row>
    <row r="9674" spans="21:22">
      <c r="U9674" s="73"/>
      <c r="V9674" s="58"/>
    </row>
    <row r="9675" spans="21:22">
      <c r="U9675" s="73"/>
      <c r="V9675" s="58"/>
    </row>
    <row r="9676" spans="21:22">
      <c r="U9676" s="73"/>
      <c r="V9676" s="58"/>
    </row>
    <row r="9677" spans="21:22">
      <c r="U9677" s="73"/>
      <c r="V9677" s="58"/>
    </row>
    <row r="9678" spans="21:22">
      <c r="U9678" s="73"/>
      <c r="V9678" s="58"/>
    </row>
    <row r="9679" spans="21:22">
      <c r="U9679" s="73"/>
      <c r="V9679" s="58"/>
    </row>
    <row r="9680" spans="21:22">
      <c r="U9680" s="73"/>
      <c r="V9680" s="58"/>
    </row>
    <row r="9681" spans="21:22">
      <c r="U9681" s="73"/>
      <c r="V9681" s="58"/>
    </row>
    <row r="9682" spans="21:22">
      <c r="U9682" s="73"/>
      <c r="V9682" s="58"/>
    </row>
    <row r="9683" spans="21:22">
      <c r="U9683" s="73"/>
      <c r="V9683" s="58"/>
    </row>
    <row r="9684" spans="21:22">
      <c r="U9684" s="73"/>
      <c r="V9684" s="58"/>
    </row>
    <row r="9685" spans="21:22">
      <c r="U9685" s="73"/>
      <c r="V9685" s="58"/>
    </row>
    <row r="9686" spans="21:22">
      <c r="U9686" s="73"/>
      <c r="V9686" s="58"/>
    </row>
    <row r="9687" spans="21:22">
      <c r="U9687" s="73"/>
      <c r="V9687" s="58"/>
    </row>
    <row r="9688" spans="21:22">
      <c r="U9688" s="73"/>
      <c r="V9688" s="58"/>
    </row>
    <row r="9689" spans="21:22">
      <c r="U9689" s="73"/>
      <c r="V9689" s="58"/>
    </row>
    <row r="9690" spans="21:22">
      <c r="U9690" s="73"/>
      <c r="V9690" s="58"/>
    </row>
    <row r="9691" spans="21:22">
      <c r="U9691" s="73"/>
      <c r="V9691" s="58"/>
    </row>
    <row r="9692" spans="21:22">
      <c r="U9692" s="73"/>
      <c r="V9692" s="58"/>
    </row>
    <row r="9693" spans="21:22">
      <c r="U9693" s="73"/>
      <c r="V9693" s="58"/>
    </row>
    <row r="9694" spans="21:22">
      <c r="U9694" s="73"/>
      <c r="V9694" s="58"/>
    </row>
    <row r="9695" spans="21:22">
      <c r="U9695" s="73"/>
      <c r="V9695" s="58"/>
    </row>
    <row r="9696" spans="21:22">
      <c r="U9696" s="73"/>
      <c r="V9696" s="58"/>
    </row>
    <row r="9697" spans="21:22">
      <c r="U9697" s="73"/>
      <c r="V9697" s="58"/>
    </row>
    <row r="9698" spans="21:22">
      <c r="U9698" s="73"/>
      <c r="V9698" s="58"/>
    </row>
    <row r="9699" spans="21:22">
      <c r="U9699" s="73"/>
      <c r="V9699" s="58"/>
    </row>
    <row r="9700" spans="21:22">
      <c r="U9700" s="73"/>
      <c r="V9700" s="58"/>
    </row>
    <row r="9701" spans="21:22">
      <c r="U9701" s="73"/>
      <c r="V9701" s="58"/>
    </row>
    <row r="9702" spans="21:22">
      <c r="U9702" s="73"/>
      <c r="V9702" s="58"/>
    </row>
    <row r="9703" spans="21:22">
      <c r="U9703" s="73"/>
      <c r="V9703" s="58"/>
    </row>
    <row r="9704" spans="21:22">
      <c r="U9704" s="73"/>
      <c r="V9704" s="58"/>
    </row>
    <row r="9705" spans="21:22">
      <c r="U9705" s="73"/>
      <c r="V9705" s="58"/>
    </row>
    <row r="9706" spans="21:22">
      <c r="U9706" s="73"/>
      <c r="V9706" s="58"/>
    </row>
    <row r="9707" spans="21:22">
      <c r="U9707" s="73"/>
      <c r="V9707" s="58"/>
    </row>
    <row r="9708" spans="21:22">
      <c r="U9708" s="73"/>
      <c r="V9708" s="58"/>
    </row>
    <row r="9709" spans="21:22">
      <c r="U9709" s="73"/>
      <c r="V9709" s="58"/>
    </row>
    <row r="9710" spans="21:22">
      <c r="U9710" s="73"/>
      <c r="V9710" s="58"/>
    </row>
    <row r="9711" spans="21:22">
      <c r="U9711" s="73"/>
      <c r="V9711" s="58"/>
    </row>
    <row r="9712" spans="21:22">
      <c r="U9712" s="73"/>
      <c r="V9712" s="58"/>
    </row>
    <row r="9713" spans="21:22">
      <c r="U9713" s="73"/>
      <c r="V9713" s="58"/>
    </row>
    <row r="9714" spans="21:22">
      <c r="U9714" s="73"/>
      <c r="V9714" s="58"/>
    </row>
    <row r="9715" spans="21:22">
      <c r="U9715" s="73"/>
      <c r="V9715" s="58"/>
    </row>
    <row r="9716" spans="21:22">
      <c r="U9716" s="73"/>
      <c r="V9716" s="58"/>
    </row>
    <row r="9717" spans="21:22">
      <c r="U9717" s="73"/>
      <c r="V9717" s="58"/>
    </row>
    <row r="9718" spans="21:22">
      <c r="U9718" s="73"/>
      <c r="V9718" s="58"/>
    </row>
    <row r="9719" spans="21:22">
      <c r="U9719" s="73"/>
      <c r="V9719" s="58"/>
    </row>
    <row r="9720" spans="21:22">
      <c r="U9720" s="73"/>
      <c r="V9720" s="58"/>
    </row>
    <row r="9721" spans="21:22">
      <c r="U9721" s="73"/>
      <c r="V9721" s="58"/>
    </row>
    <row r="9722" spans="21:22">
      <c r="U9722" s="73"/>
      <c r="V9722" s="58"/>
    </row>
    <row r="9723" spans="21:22">
      <c r="U9723" s="73"/>
      <c r="V9723" s="58"/>
    </row>
    <row r="9724" spans="21:22">
      <c r="U9724" s="73"/>
      <c r="V9724" s="58"/>
    </row>
    <row r="9725" spans="21:22">
      <c r="U9725" s="73"/>
      <c r="V9725" s="58"/>
    </row>
    <row r="9726" spans="21:22">
      <c r="U9726" s="73"/>
      <c r="V9726" s="58"/>
    </row>
    <row r="9727" spans="21:22">
      <c r="U9727" s="73"/>
      <c r="V9727" s="58"/>
    </row>
    <row r="9728" spans="21:22">
      <c r="U9728" s="73"/>
      <c r="V9728" s="58"/>
    </row>
    <row r="9729" spans="21:22">
      <c r="U9729" s="73"/>
      <c r="V9729" s="58"/>
    </row>
    <row r="9730" spans="21:22">
      <c r="U9730" s="73"/>
      <c r="V9730" s="58"/>
    </row>
    <row r="9731" spans="21:22">
      <c r="U9731" s="73"/>
      <c r="V9731" s="58"/>
    </row>
    <row r="9732" spans="21:22">
      <c r="U9732" s="73"/>
      <c r="V9732" s="58"/>
    </row>
    <row r="9733" spans="21:22">
      <c r="U9733" s="73"/>
      <c r="V9733" s="58"/>
    </row>
    <row r="9734" spans="21:22">
      <c r="U9734" s="73"/>
      <c r="V9734" s="58"/>
    </row>
    <row r="9735" spans="21:22">
      <c r="U9735" s="73"/>
      <c r="V9735" s="58"/>
    </row>
    <row r="9736" spans="21:22">
      <c r="U9736" s="73"/>
      <c r="V9736" s="58"/>
    </row>
    <row r="9737" spans="21:22">
      <c r="U9737" s="73"/>
      <c r="V9737" s="58"/>
    </row>
    <row r="9738" spans="21:22">
      <c r="U9738" s="73"/>
      <c r="V9738" s="58"/>
    </row>
    <row r="9739" spans="21:22">
      <c r="U9739" s="73"/>
      <c r="V9739" s="58"/>
    </row>
    <row r="9740" spans="21:22">
      <c r="U9740" s="73"/>
      <c r="V9740" s="58"/>
    </row>
    <row r="9741" spans="21:22">
      <c r="U9741" s="73"/>
      <c r="V9741" s="58"/>
    </row>
    <row r="9742" spans="21:22">
      <c r="U9742" s="73"/>
      <c r="V9742" s="58"/>
    </row>
    <row r="9743" spans="21:22">
      <c r="U9743" s="73"/>
      <c r="V9743" s="58"/>
    </row>
    <row r="9744" spans="21:22">
      <c r="U9744" s="73"/>
      <c r="V9744" s="58"/>
    </row>
    <row r="9745" spans="21:22">
      <c r="U9745" s="73"/>
      <c r="V9745" s="58"/>
    </row>
    <row r="9746" spans="21:22">
      <c r="U9746" s="73"/>
      <c r="V9746" s="58"/>
    </row>
    <row r="9747" spans="21:22">
      <c r="U9747" s="73"/>
      <c r="V9747" s="58"/>
    </row>
    <row r="9748" spans="21:22">
      <c r="U9748" s="73"/>
      <c r="V9748" s="58"/>
    </row>
    <row r="9749" spans="21:22">
      <c r="U9749" s="73"/>
      <c r="V9749" s="58"/>
    </row>
    <row r="9750" spans="21:22">
      <c r="U9750" s="73"/>
      <c r="V9750" s="58"/>
    </row>
    <row r="9751" spans="21:22">
      <c r="U9751" s="73"/>
      <c r="V9751" s="58"/>
    </row>
    <row r="9752" spans="21:22">
      <c r="U9752" s="73"/>
      <c r="V9752" s="58"/>
    </row>
    <row r="9753" spans="21:22">
      <c r="U9753" s="73"/>
      <c r="V9753" s="58"/>
    </row>
    <row r="9754" spans="21:22">
      <c r="U9754" s="73"/>
      <c r="V9754" s="58"/>
    </row>
    <row r="9755" spans="21:22">
      <c r="U9755" s="73"/>
      <c r="V9755" s="58"/>
    </row>
    <row r="9756" spans="21:22">
      <c r="U9756" s="73"/>
      <c r="V9756" s="58"/>
    </row>
    <row r="9757" spans="21:22">
      <c r="U9757" s="73"/>
      <c r="V9757" s="58"/>
    </row>
    <row r="9758" spans="21:22">
      <c r="U9758" s="73"/>
      <c r="V9758" s="58"/>
    </row>
    <row r="9759" spans="21:22">
      <c r="U9759" s="73"/>
      <c r="V9759" s="58"/>
    </row>
    <row r="9760" spans="21:22">
      <c r="U9760" s="73"/>
      <c r="V9760" s="58"/>
    </row>
    <row r="9761" spans="21:22">
      <c r="U9761" s="73"/>
      <c r="V9761" s="58"/>
    </row>
    <row r="9762" spans="21:22">
      <c r="U9762" s="73"/>
      <c r="V9762" s="58"/>
    </row>
    <row r="9763" spans="21:22">
      <c r="U9763" s="73"/>
      <c r="V9763" s="58"/>
    </row>
    <row r="9764" spans="21:22">
      <c r="U9764" s="73"/>
      <c r="V9764" s="58"/>
    </row>
    <row r="9765" spans="21:22">
      <c r="U9765" s="73"/>
      <c r="V9765" s="58"/>
    </row>
    <row r="9766" spans="21:22">
      <c r="U9766" s="73"/>
      <c r="V9766" s="58"/>
    </row>
    <row r="9767" spans="21:22">
      <c r="U9767" s="73"/>
      <c r="V9767" s="58"/>
    </row>
    <row r="9768" spans="21:22">
      <c r="U9768" s="73"/>
      <c r="V9768" s="58"/>
    </row>
    <row r="9769" spans="21:22">
      <c r="U9769" s="73"/>
      <c r="V9769" s="58"/>
    </row>
    <row r="9770" spans="21:22">
      <c r="U9770" s="73"/>
      <c r="V9770" s="58"/>
    </row>
    <row r="9771" spans="21:22">
      <c r="U9771" s="73"/>
      <c r="V9771" s="58"/>
    </row>
    <row r="9772" spans="21:22">
      <c r="U9772" s="73"/>
      <c r="V9772" s="58"/>
    </row>
    <row r="9773" spans="21:22">
      <c r="U9773" s="73"/>
      <c r="V9773" s="58"/>
    </row>
    <row r="9774" spans="21:22">
      <c r="U9774" s="73"/>
      <c r="V9774" s="58"/>
    </row>
    <row r="9775" spans="21:22">
      <c r="U9775" s="73"/>
      <c r="V9775" s="58"/>
    </row>
    <row r="9776" spans="21:22">
      <c r="U9776" s="73"/>
      <c r="V9776" s="58"/>
    </row>
    <row r="9777" spans="21:22">
      <c r="U9777" s="73"/>
      <c r="V9777" s="58"/>
    </row>
    <row r="9778" spans="21:22">
      <c r="U9778" s="73"/>
      <c r="V9778" s="58"/>
    </row>
    <row r="9779" spans="21:22">
      <c r="U9779" s="73"/>
      <c r="V9779" s="58"/>
    </row>
    <row r="9780" spans="21:22">
      <c r="U9780" s="73"/>
      <c r="V9780" s="58"/>
    </row>
    <row r="9781" spans="21:22">
      <c r="U9781" s="73"/>
      <c r="V9781" s="58"/>
    </row>
    <row r="9782" spans="21:22">
      <c r="U9782" s="73"/>
      <c r="V9782" s="58"/>
    </row>
    <row r="9783" spans="21:22">
      <c r="U9783" s="73"/>
      <c r="V9783" s="58"/>
    </row>
    <row r="9784" spans="21:22">
      <c r="U9784" s="73"/>
      <c r="V9784" s="58"/>
    </row>
    <row r="9785" spans="21:22">
      <c r="U9785" s="73"/>
      <c r="V9785" s="58"/>
    </row>
    <row r="9786" spans="21:22">
      <c r="U9786" s="73"/>
      <c r="V9786" s="58"/>
    </row>
    <row r="9787" spans="21:22">
      <c r="U9787" s="73"/>
      <c r="V9787" s="58"/>
    </row>
    <row r="9788" spans="21:22">
      <c r="U9788" s="73"/>
      <c r="V9788" s="58"/>
    </row>
    <row r="9789" spans="21:22">
      <c r="U9789" s="73"/>
      <c r="V9789" s="58"/>
    </row>
    <row r="9790" spans="21:22">
      <c r="U9790" s="73"/>
      <c r="V9790" s="58"/>
    </row>
    <row r="9791" spans="21:22">
      <c r="U9791" s="73"/>
      <c r="V9791" s="58"/>
    </row>
    <row r="9792" spans="21:22">
      <c r="U9792" s="73"/>
      <c r="V9792" s="58"/>
    </row>
    <row r="9793" spans="21:22">
      <c r="U9793" s="73"/>
      <c r="V9793" s="58"/>
    </row>
    <row r="9794" spans="21:22">
      <c r="U9794" s="73"/>
      <c r="V9794" s="58"/>
    </row>
    <row r="9795" spans="21:22">
      <c r="U9795" s="73"/>
      <c r="V9795" s="58"/>
    </row>
    <row r="9796" spans="21:22">
      <c r="U9796" s="73"/>
      <c r="V9796" s="58"/>
    </row>
    <row r="9797" spans="21:22">
      <c r="U9797" s="73"/>
      <c r="V9797" s="58"/>
    </row>
    <row r="9798" spans="21:22">
      <c r="U9798" s="73"/>
      <c r="V9798" s="58"/>
    </row>
    <row r="9799" spans="21:22">
      <c r="U9799" s="73"/>
      <c r="V9799" s="58"/>
    </row>
    <row r="9800" spans="21:22">
      <c r="U9800" s="73"/>
      <c r="V9800" s="58"/>
    </row>
    <row r="9801" spans="21:22">
      <c r="U9801" s="73"/>
      <c r="V9801" s="58"/>
    </row>
    <row r="9802" spans="21:22">
      <c r="U9802" s="73"/>
      <c r="V9802" s="58"/>
    </row>
    <row r="9803" spans="21:22">
      <c r="U9803" s="73"/>
      <c r="V9803" s="58"/>
    </row>
    <row r="9804" spans="21:22">
      <c r="U9804" s="73"/>
      <c r="V9804" s="58"/>
    </row>
    <row r="9805" spans="21:22">
      <c r="U9805" s="73"/>
      <c r="V9805" s="58"/>
    </row>
    <row r="9806" spans="21:22">
      <c r="U9806" s="73"/>
      <c r="V9806" s="58"/>
    </row>
    <row r="9807" spans="21:22">
      <c r="U9807" s="73"/>
      <c r="V9807" s="58"/>
    </row>
    <row r="9808" spans="21:22">
      <c r="U9808" s="73"/>
      <c r="V9808" s="58"/>
    </row>
    <row r="9809" spans="21:22">
      <c r="U9809" s="73"/>
      <c r="V9809" s="58"/>
    </row>
    <row r="9810" spans="21:22">
      <c r="U9810" s="73"/>
      <c r="V9810" s="58"/>
    </row>
    <row r="9811" spans="21:22">
      <c r="U9811" s="73"/>
      <c r="V9811" s="58"/>
    </row>
    <row r="9812" spans="21:22">
      <c r="U9812" s="73"/>
      <c r="V9812" s="58"/>
    </row>
    <row r="9813" spans="21:22">
      <c r="U9813" s="73"/>
      <c r="V9813" s="58"/>
    </row>
    <row r="9814" spans="21:22">
      <c r="U9814" s="73"/>
      <c r="V9814" s="58"/>
    </row>
    <row r="9815" spans="21:22">
      <c r="U9815" s="73"/>
      <c r="V9815" s="58"/>
    </row>
    <row r="9816" spans="21:22">
      <c r="U9816" s="73"/>
      <c r="V9816" s="58"/>
    </row>
    <row r="9817" spans="21:22">
      <c r="U9817" s="73"/>
      <c r="V9817" s="58"/>
    </row>
    <row r="9818" spans="21:22">
      <c r="U9818" s="73"/>
      <c r="V9818" s="58"/>
    </row>
    <row r="9819" spans="21:22">
      <c r="U9819" s="73"/>
      <c r="V9819" s="58"/>
    </row>
    <row r="9820" spans="21:22">
      <c r="U9820" s="73"/>
      <c r="V9820" s="58"/>
    </row>
    <row r="9821" spans="21:22">
      <c r="U9821" s="73"/>
      <c r="V9821" s="58"/>
    </row>
    <row r="9822" spans="21:22">
      <c r="U9822" s="73"/>
      <c r="V9822" s="58"/>
    </row>
    <row r="9823" spans="21:22">
      <c r="U9823" s="73"/>
      <c r="V9823" s="58"/>
    </row>
    <row r="9824" spans="21:22">
      <c r="U9824" s="73"/>
      <c r="V9824" s="58"/>
    </row>
    <row r="9825" spans="21:22">
      <c r="U9825" s="73"/>
      <c r="V9825" s="58"/>
    </row>
    <row r="9826" spans="21:22">
      <c r="U9826" s="73"/>
      <c r="V9826" s="58"/>
    </row>
    <row r="9827" spans="21:22">
      <c r="U9827" s="73"/>
      <c r="V9827" s="58"/>
    </row>
    <row r="9828" spans="21:22">
      <c r="U9828" s="73"/>
      <c r="V9828" s="58"/>
    </row>
    <row r="9829" spans="21:22">
      <c r="U9829" s="73"/>
      <c r="V9829" s="58"/>
    </row>
    <row r="9830" spans="21:22">
      <c r="U9830" s="73"/>
      <c r="V9830" s="58"/>
    </row>
    <row r="9831" spans="21:22">
      <c r="U9831" s="73"/>
      <c r="V9831" s="58"/>
    </row>
    <row r="9832" spans="21:22">
      <c r="U9832" s="73"/>
      <c r="V9832" s="58"/>
    </row>
    <row r="9833" spans="21:22">
      <c r="U9833" s="73"/>
      <c r="V9833" s="58"/>
    </row>
    <row r="9834" spans="21:22">
      <c r="U9834" s="73"/>
      <c r="V9834" s="58"/>
    </row>
    <row r="9835" spans="21:22">
      <c r="U9835" s="73"/>
      <c r="V9835" s="58"/>
    </row>
    <row r="9836" spans="21:22">
      <c r="U9836" s="73"/>
      <c r="V9836" s="58"/>
    </row>
    <row r="9837" spans="21:22">
      <c r="U9837" s="73"/>
      <c r="V9837" s="58"/>
    </row>
    <row r="9838" spans="21:22">
      <c r="U9838" s="73"/>
      <c r="V9838" s="58"/>
    </row>
    <row r="9839" spans="21:22">
      <c r="U9839" s="73"/>
      <c r="V9839" s="58"/>
    </row>
    <row r="9840" spans="21:22">
      <c r="U9840" s="73"/>
      <c r="V9840" s="58"/>
    </row>
    <row r="9841" spans="21:22">
      <c r="U9841" s="73"/>
      <c r="V9841" s="58"/>
    </row>
    <row r="9842" spans="21:22">
      <c r="U9842" s="73"/>
      <c r="V9842" s="58"/>
    </row>
    <row r="9843" spans="21:22">
      <c r="U9843" s="73"/>
      <c r="V9843" s="58"/>
    </row>
    <row r="9844" spans="21:22">
      <c r="U9844" s="73"/>
      <c r="V9844" s="58"/>
    </row>
    <row r="9845" spans="21:22">
      <c r="U9845" s="73"/>
      <c r="V9845" s="58"/>
    </row>
    <row r="9846" spans="21:22">
      <c r="U9846" s="73"/>
      <c r="V9846" s="58"/>
    </row>
    <row r="9847" spans="21:22">
      <c r="U9847" s="73"/>
      <c r="V9847" s="58"/>
    </row>
    <row r="9848" spans="21:22">
      <c r="U9848" s="73"/>
      <c r="V9848" s="58"/>
    </row>
    <row r="9849" spans="21:22">
      <c r="U9849" s="73"/>
      <c r="V9849" s="58"/>
    </row>
    <row r="9850" spans="21:22">
      <c r="U9850" s="73"/>
      <c r="V9850" s="58"/>
    </row>
    <row r="9851" spans="21:22">
      <c r="U9851" s="73"/>
      <c r="V9851" s="58"/>
    </row>
    <row r="9852" spans="21:22">
      <c r="U9852" s="73"/>
      <c r="V9852" s="58"/>
    </row>
    <row r="9853" spans="21:22">
      <c r="U9853" s="73"/>
      <c r="V9853" s="58"/>
    </row>
    <row r="9854" spans="21:22">
      <c r="U9854" s="73"/>
      <c r="V9854" s="58"/>
    </row>
    <row r="9855" spans="21:22">
      <c r="U9855" s="73"/>
      <c r="V9855" s="58"/>
    </row>
    <row r="9856" spans="21:22">
      <c r="U9856" s="73"/>
      <c r="V9856" s="58"/>
    </row>
    <row r="9857" spans="21:22">
      <c r="U9857" s="73"/>
      <c r="V9857" s="58"/>
    </row>
    <row r="9858" spans="21:22">
      <c r="U9858" s="73"/>
      <c r="V9858" s="58"/>
    </row>
    <row r="9859" spans="21:22">
      <c r="U9859" s="73"/>
      <c r="V9859" s="58"/>
    </row>
    <row r="9860" spans="21:22">
      <c r="U9860" s="73"/>
      <c r="V9860" s="58"/>
    </row>
    <row r="9861" spans="21:22">
      <c r="U9861" s="73"/>
      <c r="V9861" s="58"/>
    </row>
    <row r="9862" spans="21:22">
      <c r="U9862" s="73"/>
      <c r="V9862" s="58"/>
    </row>
    <row r="9863" spans="21:22">
      <c r="U9863" s="73"/>
      <c r="V9863" s="58"/>
    </row>
    <row r="9864" spans="21:22">
      <c r="U9864" s="73"/>
      <c r="V9864" s="58"/>
    </row>
    <row r="9865" spans="21:22">
      <c r="U9865" s="73"/>
      <c r="V9865" s="58"/>
    </row>
    <row r="9866" spans="21:22">
      <c r="U9866" s="73"/>
      <c r="V9866" s="58"/>
    </row>
    <row r="9867" spans="21:22">
      <c r="U9867" s="73"/>
      <c r="V9867" s="58"/>
    </row>
    <row r="9868" spans="21:22">
      <c r="U9868" s="73"/>
      <c r="V9868" s="58"/>
    </row>
    <row r="9869" spans="21:22">
      <c r="U9869" s="73"/>
      <c r="V9869" s="58"/>
    </row>
    <row r="9870" spans="21:22">
      <c r="U9870" s="73"/>
      <c r="V9870" s="58"/>
    </row>
    <row r="9871" spans="21:22">
      <c r="U9871" s="73"/>
      <c r="V9871" s="58"/>
    </row>
    <row r="9872" spans="21:22">
      <c r="U9872" s="73"/>
      <c r="V9872" s="58"/>
    </row>
    <row r="9873" spans="21:22">
      <c r="U9873" s="73"/>
      <c r="V9873" s="58"/>
    </row>
    <row r="9874" spans="21:22">
      <c r="U9874" s="73"/>
      <c r="V9874" s="58"/>
    </row>
    <row r="9875" spans="21:22">
      <c r="U9875" s="73"/>
      <c r="V9875" s="58"/>
    </row>
    <row r="9876" spans="21:22">
      <c r="U9876" s="73"/>
      <c r="V9876" s="58"/>
    </row>
    <row r="9877" spans="21:22">
      <c r="U9877" s="73"/>
      <c r="V9877" s="58"/>
    </row>
    <row r="9878" spans="21:22">
      <c r="U9878" s="73"/>
      <c r="V9878" s="58"/>
    </row>
    <row r="9879" spans="21:22">
      <c r="U9879" s="73"/>
      <c r="V9879" s="58"/>
    </row>
    <row r="9880" spans="21:22">
      <c r="U9880" s="73"/>
      <c r="V9880" s="58"/>
    </row>
    <row r="9881" spans="21:22">
      <c r="U9881" s="73"/>
      <c r="V9881" s="58"/>
    </row>
    <row r="9882" spans="21:22">
      <c r="U9882" s="73"/>
      <c r="V9882" s="58"/>
    </row>
    <row r="9883" spans="21:22">
      <c r="U9883" s="73"/>
      <c r="V9883" s="58"/>
    </row>
    <row r="9884" spans="21:22">
      <c r="U9884" s="73"/>
      <c r="V9884" s="58"/>
    </row>
    <row r="9885" spans="21:22">
      <c r="U9885" s="73"/>
      <c r="V9885" s="58"/>
    </row>
    <row r="9886" spans="21:22">
      <c r="U9886" s="73"/>
      <c r="V9886" s="58"/>
    </row>
    <row r="9887" spans="21:22">
      <c r="U9887" s="73"/>
      <c r="V9887" s="58"/>
    </row>
    <row r="9888" spans="21:22">
      <c r="U9888" s="73"/>
      <c r="V9888" s="58"/>
    </row>
    <row r="9889" spans="21:22">
      <c r="U9889" s="73"/>
      <c r="V9889" s="58"/>
    </row>
    <row r="9890" spans="21:22">
      <c r="U9890" s="73"/>
      <c r="V9890" s="58"/>
    </row>
    <row r="9891" spans="21:22">
      <c r="U9891" s="73"/>
      <c r="V9891" s="58"/>
    </row>
    <row r="9892" spans="21:22">
      <c r="U9892" s="73"/>
      <c r="V9892" s="58"/>
    </row>
    <row r="9893" spans="21:22">
      <c r="U9893" s="73"/>
      <c r="V9893" s="58"/>
    </row>
    <row r="9894" spans="21:22">
      <c r="U9894" s="73"/>
      <c r="V9894" s="58"/>
    </row>
    <row r="9895" spans="21:22">
      <c r="U9895" s="73"/>
      <c r="V9895" s="58"/>
    </row>
    <row r="9896" spans="21:22">
      <c r="U9896" s="73"/>
      <c r="V9896" s="58"/>
    </row>
    <row r="9897" spans="21:22">
      <c r="U9897" s="73"/>
      <c r="V9897" s="58"/>
    </row>
    <row r="9898" spans="21:22">
      <c r="U9898" s="73"/>
      <c r="V9898" s="58"/>
    </row>
    <row r="9899" spans="21:22">
      <c r="U9899" s="73"/>
      <c r="V9899" s="58"/>
    </row>
    <row r="9900" spans="21:22">
      <c r="U9900" s="73"/>
      <c r="V9900" s="58"/>
    </row>
    <row r="9901" spans="21:22">
      <c r="U9901" s="73"/>
      <c r="V9901" s="58"/>
    </row>
    <row r="9902" spans="21:22">
      <c r="U9902" s="73"/>
      <c r="V9902" s="58"/>
    </row>
    <row r="9903" spans="21:22">
      <c r="U9903" s="73"/>
      <c r="V9903" s="58"/>
    </row>
    <row r="9904" spans="21:22">
      <c r="U9904" s="73"/>
      <c r="V9904" s="58"/>
    </row>
    <row r="9905" spans="21:22">
      <c r="U9905" s="73"/>
      <c r="V9905" s="58"/>
    </row>
    <row r="9906" spans="21:22">
      <c r="U9906" s="73"/>
      <c r="V9906" s="58"/>
    </row>
    <row r="9907" spans="21:22">
      <c r="U9907" s="73"/>
      <c r="V9907" s="58"/>
    </row>
    <row r="9908" spans="21:22">
      <c r="U9908" s="73"/>
      <c r="V9908" s="58"/>
    </row>
    <row r="9909" spans="21:22">
      <c r="U9909" s="73"/>
      <c r="V9909" s="58"/>
    </row>
    <row r="9910" spans="21:22">
      <c r="U9910" s="73"/>
      <c r="V9910" s="58"/>
    </row>
    <row r="9911" spans="21:22">
      <c r="U9911" s="73"/>
      <c r="V9911" s="58"/>
    </row>
    <row r="9912" spans="21:22">
      <c r="U9912" s="73"/>
      <c r="V9912" s="58"/>
    </row>
    <row r="9913" spans="21:22">
      <c r="U9913" s="73"/>
      <c r="V9913" s="58"/>
    </row>
    <row r="9914" spans="21:22">
      <c r="U9914" s="73"/>
      <c r="V9914" s="58"/>
    </row>
    <row r="9915" spans="21:22">
      <c r="U9915" s="73"/>
      <c r="V9915" s="58"/>
    </row>
    <row r="9916" spans="21:22">
      <c r="U9916" s="73"/>
      <c r="V9916" s="58"/>
    </row>
    <row r="9917" spans="21:22">
      <c r="U9917" s="73"/>
      <c r="V9917" s="58"/>
    </row>
    <row r="9918" spans="21:22">
      <c r="U9918" s="73"/>
      <c r="V9918" s="58"/>
    </row>
    <row r="9919" spans="21:22">
      <c r="U9919" s="73"/>
      <c r="V9919" s="58"/>
    </row>
    <row r="9920" spans="21:22">
      <c r="U9920" s="73"/>
      <c r="V9920" s="58"/>
    </row>
    <row r="9921" spans="21:22">
      <c r="U9921" s="73"/>
      <c r="V9921" s="58"/>
    </row>
    <row r="9922" spans="21:22">
      <c r="U9922" s="73"/>
      <c r="V9922" s="58"/>
    </row>
    <row r="9923" spans="21:22">
      <c r="U9923" s="73"/>
      <c r="V9923" s="58"/>
    </row>
    <row r="9924" spans="21:22">
      <c r="U9924" s="73"/>
      <c r="V9924" s="58"/>
    </row>
    <row r="9925" spans="21:22">
      <c r="U9925" s="73"/>
      <c r="V9925" s="58"/>
    </row>
    <row r="9926" spans="21:22">
      <c r="U9926" s="73"/>
      <c r="V9926" s="58"/>
    </row>
    <row r="9927" spans="21:22">
      <c r="U9927" s="73"/>
      <c r="V9927" s="58"/>
    </row>
    <row r="9928" spans="21:22">
      <c r="U9928" s="73"/>
      <c r="V9928" s="58"/>
    </row>
    <row r="9929" spans="21:22">
      <c r="U9929" s="73"/>
      <c r="V9929" s="58"/>
    </row>
    <row r="9930" spans="21:22">
      <c r="U9930" s="73"/>
      <c r="V9930" s="58"/>
    </row>
    <row r="9931" spans="21:22">
      <c r="U9931" s="73"/>
      <c r="V9931" s="58"/>
    </row>
    <row r="9932" spans="21:22">
      <c r="U9932" s="73"/>
      <c r="V9932" s="58"/>
    </row>
    <row r="9933" spans="21:22">
      <c r="U9933" s="73"/>
      <c r="V9933" s="58"/>
    </row>
    <row r="9934" spans="21:22">
      <c r="U9934" s="73"/>
      <c r="V9934" s="58"/>
    </row>
    <row r="9935" spans="21:22">
      <c r="U9935" s="73"/>
      <c r="V9935" s="58"/>
    </row>
    <row r="9936" spans="21:22">
      <c r="U9936" s="73"/>
      <c r="V9936" s="58"/>
    </row>
    <row r="9937" spans="21:22">
      <c r="U9937" s="73"/>
      <c r="V9937" s="58"/>
    </row>
    <row r="9938" spans="21:22">
      <c r="U9938" s="73"/>
      <c r="V9938" s="58"/>
    </row>
    <row r="9939" spans="21:22">
      <c r="U9939" s="73"/>
      <c r="V9939" s="58"/>
    </row>
    <row r="9940" spans="21:22">
      <c r="U9940" s="73"/>
      <c r="V9940" s="58"/>
    </row>
    <row r="9941" spans="21:22">
      <c r="U9941" s="73"/>
      <c r="V9941" s="58"/>
    </row>
    <row r="9942" spans="21:22">
      <c r="U9942" s="73"/>
      <c r="V9942" s="58"/>
    </row>
    <row r="9943" spans="21:22">
      <c r="U9943" s="73"/>
      <c r="V9943" s="58"/>
    </row>
    <row r="9944" spans="21:22">
      <c r="U9944" s="73"/>
      <c r="V9944" s="58"/>
    </row>
    <row r="9945" spans="21:22">
      <c r="U9945" s="73"/>
      <c r="V9945" s="58"/>
    </row>
    <row r="9946" spans="21:22">
      <c r="U9946" s="73"/>
      <c r="V9946" s="58"/>
    </row>
    <row r="9947" spans="21:22">
      <c r="U9947" s="73"/>
      <c r="V9947" s="58"/>
    </row>
    <row r="9948" spans="21:22">
      <c r="U9948" s="73"/>
      <c r="V9948" s="58"/>
    </row>
    <row r="9949" spans="21:22">
      <c r="U9949" s="73"/>
      <c r="V9949" s="58"/>
    </row>
    <row r="9950" spans="21:22">
      <c r="U9950" s="73"/>
      <c r="V9950" s="58"/>
    </row>
    <row r="9951" spans="21:22">
      <c r="U9951" s="73"/>
      <c r="V9951" s="58"/>
    </row>
    <row r="9952" spans="21:22">
      <c r="U9952" s="73"/>
      <c r="V9952" s="58"/>
    </row>
    <row r="9953" spans="21:22">
      <c r="U9953" s="73"/>
      <c r="V9953" s="58"/>
    </row>
    <row r="9954" spans="21:22">
      <c r="U9954" s="73"/>
      <c r="V9954" s="58"/>
    </row>
    <row r="9955" spans="21:22">
      <c r="U9955" s="73"/>
      <c r="V9955" s="58"/>
    </row>
    <row r="9956" spans="21:22">
      <c r="U9956" s="73"/>
      <c r="V9956" s="58"/>
    </row>
    <row r="9957" spans="21:22">
      <c r="U9957" s="73"/>
      <c r="V9957" s="58"/>
    </row>
    <row r="9958" spans="21:22">
      <c r="U9958" s="73"/>
      <c r="V9958" s="58"/>
    </row>
    <row r="9959" spans="21:22">
      <c r="U9959" s="73"/>
      <c r="V9959" s="58"/>
    </row>
    <row r="9960" spans="21:22">
      <c r="U9960" s="73"/>
      <c r="V9960" s="58"/>
    </row>
    <row r="9961" spans="21:22">
      <c r="U9961" s="73"/>
      <c r="V9961" s="58"/>
    </row>
    <row r="9962" spans="21:22">
      <c r="U9962" s="73"/>
      <c r="V9962" s="58"/>
    </row>
    <row r="9963" spans="21:22">
      <c r="U9963" s="73"/>
      <c r="V9963" s="58"/>
    </row>
    <row r="9964" spans="21:22">
      <c r="U9964" s="73"/>
      <c r="V9964" s="58"/>
    </row>
    <row r="9965" spans="21:22">
      <c r="U9965" s="73"/>
      <c r="V9965" s="58"/>
    </row>
    <row r="9966" spans="21:22">
      <c r="U9966" s="73"/>
      <c r="V9966" s="58"/>
    </row>
    <row r="9967" spans="21:22">
      <c r="U9967" s="73"/>
      <c r="V9967" s="58"/>
    </row>
    <row r="9968" spans="21:22">
      <c r="U9968" s="73"/>
      <c r="V9968" s="58"/>
    </row>
    <row r="9969" spans="21:22">
      <c r="U9969" s="73"/>
      <c r="V9969" s="58"/>
    </row>
    <row r="9970" spans="21:22">
      <c r="U9970" s="73"/>
      <c r="V9970" s="58"/>
    </row>
    <row r="9971" spans="21:22">
      <c r="U9971" s="73"/>
      <c r="V9971" s="58"/>
    </row>
    <row r="9972" spans="21:22">
      <c r="U9972" s="73"/>
      <c r="V9972" s="58"/>
    </row>
    <row r="9973" spans="21:22">
      <c r="U9973" s="73"/>
      <c r="V9973" s="58"/>
    </row>
    <row r="9974" spans="21:22">
      <c r="U9974" s="73"/>
      <c r="V9974" s="58"/>
    </row>
    <row r="9975" spans="21:22">
      <c r="U9975" s="73"/>
      <c r="V9975" s="58"/>
    </row>
    <row r="9976" spans="21:22">
      <c r="U9976" s="73"/>
      <c r="V9976" s="58"/>
    </row>
    <row r="9977" spans="21:22">
      <c r="U9977" s="73"/>
      <c r="V9977" s="58"/>
    </row>
    <row r="9978" spans="21:22">
      <c r="U9978" s="73"/>
      <c r="V9978" s="58"/>
    </row>
    <row r="9979" spans="21:22">
      <c r="U9979" s="73"/>
      <c r="V9979" s="58"/>
    </row>
    <row r="9980" spans="21:22">
      <c r="U9980" s="73"/>
      <c r="V9980" s="58"/>
    </row>
    <row r="9981" spans="21:22">
      <c r="U9981" s="73"/>
      <c r="V9981" s="58"/>
    </row>
    <row r="9982" spans="21:22">
      <c r="U9982" s="73"/>
      <c r="V9982" s="58"/>
    </row>
    <row r="9983" spans="21:22">
      <c r="U9983" s="73"/>
      <c r="V9983" s="58"/>
    </row>
    <row r="9984" spans="21:22">
      <c r="U9984" s="73"/>
      <c r="V9984" s="58"/>
    </row>
    <row r="9985" spans="21:22">
      <c r="U9985" s="73"/>
      <c r="V9985" s="58"/>
    </row>
    <row r="9986" spans="21:22">
      <c r="U9986" s="73"/>
      <c r="V9986" s="58"/>
    </row>
    <row r="9987" spans="21:22">
      <c r="U9987" s="73"/>
      <c r="V9987" s="58"/>
    </row>
    <row r="9988" spans="21:22">
      <c r="U9988" s="73"/>
      <c r="V9988" s="58"/>
    </row>
    <row r="9989" spans="21:22">
      <c r="U9989" s="73"/>
      <c r="V9989" s="58"/>
    </row>
    <row r="9990" spans="21:22">
      <c r="U9990" s="73"/>
      <c r="V9990" s="58"/>
    </row>
    <row r="9991" spans="21:22">
      <c r="U9991" s="73"/>
      <c r="V9991" s="58"/>
    </row>
    <row r="9992" spans="21:22">
      <c r="U9992" s="73"/>
      <c r="V9992" s="58"/>
    </row>
    <row r="9993" spans="21:22">
      <c r="U9993" s="73"/>
      <c r="V9993" s="58"/>
    </row>
    <row r="9994" spans="21:22">
      <c r="U9994" s="73"/>
      <c r="V9994" s="58"/>
    </row>
    <row r="9995" spans="21:22">
      <c r="U9995" s="73"/>
      <c r="V9995" s="58"/>
    </row>
    <row r="9996" spans="21:22">
      <c r="U9996" s="73"/>
      <c r="V9996" s="58"/>
    </row>
    <row r="9997" spans="21:22">
      <c r="U9997" s="73"/>
      <c r="V9997" s="58"/>
    </row>
    <row r="9998" spans="21:22">
      <c r="U9998" s="73"/>
      <c r="V9998" s="58"/>
    </row>
    <row r="9999" spans="21:22">
      <c r="U9999" s="73"/>
      <c r="V9999" s="58"/>
    </row>
    <row r="10000" spans="21:22">
      <c r="U10000" s="73"/>
      <c r="V10000" s="58"/>
    </row>
    <row r="10001" spans="21:22">
      <c r="U10001" s="73"/>
      <c r="V10001" s="58"/>
    </row>
    <row r="10002" spans="21:22">
      <c r="U10002" s="73"/>
      <c r="V10002" s="58"/>
    </row>
    <row r="10003" spans="21:22">
      <c r="U10003" s="73"/>
      <c r="V10003" s="58"/>
    </row>
    <row r="10004" spans="21:22">
      <c r="U10004" s="73"/>
      <c r="V10004" s="58"/>
    </row>
    <row r="10005" spans="21:22">
      <c r="U10005" s="73"/>
      <c r="V10005" s="58"/>
    </row>
    <row r="10006" spans="21:22">
      <c r="U10006" s="73"/>
      <c r="V10006" s="58"/>
    </row>
    <row r="10007" spans="21:22">
      <c r="U10007" s="73"/>
      <c r="V10007" s="58"/>
    </row>
    <row r="10008" spans="21:22">
      <c r="U10008" s="73"/>
      <c r="V10008" s="58"/>
    </row>
    <row r="10009" spans="21:22">
      <c r="U10009" s="73"/>
      <c r="V10009" s="58"/>
    </row>
    <row r="10010" spans="21:22">
      <c r="U10010" s="73"/>
      <c r="V10010" s="58"/>
    </row>
    <row r="10011" spans="21:22">
      <c r="U10011" s="73"/>
      <c r="V10011" s="58"/>
    </row>
    <row r="10012" spans="21:22">
      <c r="U10012" s="73"/>
      <c r="V10012" s="58"/>
    </row>
    <row r="10013" spans="21:22">
      <c r="U10013" s="73"/>
      <c r="V10013" s="58"/>
    </row>
    <row r="10014" spans="21:22">
      <c r="U10014" s="73"/>
      <c r="V10014" s="58"/>
    </row>
    <row r="10015" spans="21:22">
      <c r="U10015" s="73"/>
      <c r="V10015" s="58"/>
    </row>
    <row r="10016" spans="21:22">
      <c r="U10016" s="73"/>
      <c r="V10016" s="58"/>
    </row>
    <row r="10017" spans="21:22">
      <c r="U10017" s="73"/>
      <c r="V10017" s="58"/>
    </row>
    <row r="10018" spans="21:22">
      <c r="U10018" s="73"/>
      <c r="V10018" s="58"/>
    </row>
    <row r="10019" spans="21:22">
      <c r="U10019" s="73"/>
      <c r="V10019" s="58"/>
    </row>
    <row r="10020" spans="21:22">
      <c r="U10020" s="73"/>
      <c r="V10020" s="58"/>
    </row>
    <row r="10021" spans="21:22">
      <c r="U10021" s="73"/>
      <c r="V10021" s="58"/>
    </row>
    <row r="10022" spans="21:22">
      <c r="U10022" s="73"/>
      <c r="V10022" s="58"/>
    </row>
    <row r="10023" spans="21:22">
      <c r="U10023" s="73"/>
      <c r="V10023" s="58"/>
    </row>
    <row r="10024" spans="21:22">
      <c r="U10024" s="73"/>
      <c r="V10024" s="58"/>
    </row>
    <row r="10025" spans="21:22">
      <c r="U10025" s="73"/>
      <c r="V10025" s="58"/>
    </row>
    <row r="10026" spans="21:22">
      <c r="U10026" s="73"/>
      <c r="V10026" s="58"/>
    </row>
    <row r="10027" spans="21:22">
      <c r="U10027" s="73"/>
      <c r="V10027" s="58"/>
    </row>
    <row r="10028" spans="21:22">
      <c r="U10028" s="73"/>
      <c r="V10028" s="58"/>
    </row>
    <row r="10029" spans="21:22">
      <c r="U10029" s="73"/>
      <c r="V10029" s="58"/>
    </row>
    <row r="10030" spans="21:22">
      <c r="U10030" s="73"/>
      <c r="V10030" s="58"/>
    </row>
    <row r="10031" spans="21:22">
      <c r="U10031" s="73"/>
      <c r="V10031" s="58"/>
    </row>
    <row r="10032" spans="21:22">
      <c r="U10032" s="73"/>
      <c r="V10032" s="58"/>
    </row>
    <row r="10033" spans="21:22">
      <c r="U10033" s="73"/>
      <c r="V10033" s="58"/>
    </row>
    <row r="10034" spans="21:22">
      <c r="U10034" s="73"/>
      <c r="V10034" s="58"/>
    </row>
    <row r="10035" spans="21:22">
      <c r="U10035" s="73"/>
      <c r="V10035" s="58"/>
    </row>
    <row r="10036" spans="21:22">
      <c r="U10036" s="73"/>
      <c r="V10036" s="58"/>
    </row>
    <row r="10037" spans="21:22">
      <c r="U10037" s="73"/>
      <c r="V10037" s="58"/>
    </row>
    <row r="10038" spans="21:22">
      <c r="U10038" s="73"/>
      <c r="V10038" s="58"/>
    </row>
    <row r="10039" spans="21:22">
      <c r="U10039" s="73"/>
      <c r="V10039" s="58"/>
    </row>
    <row r="10040" spans="21:22">
      <c r="U10040" s="73"/>
      <c r="V10040" s="58"/>
    </row>
    <row r="10041" spans="21:22">
      <c r="U10041" s="73"/>
      <c r="V10041" s="58"/>
    </row>
    <row r="10042" spans="21:22">
      <c r="U10042" s="73"/>
      <c r="V10042" s="58"/>
    </row>
    <row r="10043" spans="21:22">
      <c r="U10043" s="73"/>
      <c r="V10043" s="58"/>
    </row>
    <row r="10044" spans="21:22">
      <c r="U10044" s="73"/>
      <c r="V10044" s="58"/>
    </row>
    <row r="10045" spans="21:22">
      <c r="U10045" s="73"/>
      <c r="V10045" s="58"/>
    </row>
    <row r="10046" spans="21:22">
      <c r="U10046" s="73"/>
      <c r="V10046" s="58"/>
    </row>
    <row r="10047" spans="21:22">
      <c r="U10047" s="73"/>
      <c r="V10047" s="58"/>
    </row>
    <row r="10048" spans="21:22">
      <c r="U10048" s="73"/>
      <c r="V10048" s="58"/>
    </row>
    <row r="10049" spans="21:22">
      <c r="U10049" s="73"/>
      <c r="V10049" s="58"/>
    </row>
    <row r="10050" spans="21:22">
      <c r="U10050" s="73"/>
      <c r="V10050" s="58"/>
    </row>
    <row r="10051" spans="21:22">
      <c r="U10051" s="73"/>
      <c r="V10051" s="58"/>
    </row>
    <row r="10052" spans="21:22">
      <c r="U10052" s="73"/>
      <c r="V10052" s="58"/>
    </row>
    <row r="10053" spans="21:22">
      <c r="U10053" s="73"/>
      <c r="V10053" s="58"/>
    </row>
    <row r="10054" spans="21:22">
      <c r="U10054" s="73"/>
      <c r="V10054" s="58"/>
    </row>
    <row r="10055" spans="21:22">
      <c r="U10055" s="73"/>
      <c r="V10055" s="58"/>
    </row>
    <row r="10056" spans="21:22">
      <c r="U10056" s="73"/>
      <c r="V10056" s="58"/>
    </row>
    <row r="10057" spans="21:22">
      <c r="U10057" s="73"/>
      <c r="V10057" s="58"/>
    </row>
    <row r="10058" spans="21:22">
      <c r="U10058" s="73"/>
      <c r="V10058" s="58"/>
    </row>
    <row r="10059" spans="21:22">
      <c r="U10059" s="73"/>
      <c r="V10059" s="58"/>
    </row>
    <row r="10060" spans="21:22">
      <c r="U10060" s="73"/>
      <c r="V10060" s="58"/>
    </row>
    <row r="10061" spans="21:22">
      <c r="U10061" s="73"/>
      <c r="V10061" s="58"/>
    </row>
    <row r="10062" spans="21:22">
      <c r="U10062" s="73"/>
      <c r="V10062" s="58"/>
    </row>
    <row r="10063" spans="21:22">
      <c r="U10063" s="73"/>
      <c r="V10063" s="58"/>
    </row>
    <row r="10064" spans="21:22">
      <c r="U10064" s="73"/>
      <c r="V10064" s="58"/>
    </row>
    <row r="10065" spans="21:22">
      <c r="U10065" s="73"/>
      <c r="V10065" s="58"/>
    </row>
    <row r="10066" spans="21:22">
      <c r="U10066" s="73"/>
      <c r="V10066" s="58"/>
    </row>
    <row r="10067" spans="21:22">
      <c r="U10067" s="73"/>
      <c r="V10067" s="58"/>
    </row>
    <row r="10068" spans="21:22">
      <c r="U10068" s="73"/>
      <c r="V10068" s="58"/>
    </row>
    <row r="10069" spans="21:22">
      <c r="U10069" s="73"/>
      <c r="V10069" s="58"/>
    </row>
    <row r="10070" spans="21:22">
      <c r="U10070" s="73"/>
      <c r="V10070" s="58"/>
    </row>
    <row r="10071" spans="21:22">
      <c r="U10071" s="73"/>
      <c r="V10071" s="58"/>
    </row>
    <row r="10072" spans="21:22">
      <c r="U10072" s="73"/>
      <c r="V10072" s="58"/>
    </row>
    <row r="10073" spans="21:22">
      <c r="U10073" s="73"/>
      <c r="V10073" s="58"/>
    </row>
    <row r="10074" spans="21:22">
      <c r="U10074" s="73"/>
      <c r="V10074" s="58"/>
    </row>
    <row r="10075" spans="21:22">
      <c r="U10075" s="73"/>
      <c r="V10075" s="58"/>
    </row>
    <row r="10076" spans="21:22">
      <c r="U10076" s="73"/>
      <c r="V10076" s="58"/>
    </row>
    <row r="10077" spans="21:22">
      <c r="U10077" s="73"/>
      <c r="V10077" s="58"/>
    </row>
    <row r="10078" spans="21:22">
      <c r="U10078" s="73"/>
      <c r="V10078" s="58"/>
    </row>
    <row r="10079" spans="21:22">
      <c r="U10079" s="73"/>
      <c r="V10079" s="58"/>
    </row>
    <row r="10080" spans="21:22">
      <c r="U10080" s="73"/>
      <c r="V10080" s="58"/>
    </row>
    <row r="10081" spans="21:22">
      <c r="U10081" s="73"/>
      <c r="V10081" s="58"/>
    </row>
    <row r="10082" spans="21:22">
      <c r="U10082" s="73"/>
      <c r="V10082" s="58"/>
    </row>
    <row r="10083" spans="21:22">
      <c r="U10083" s="73"/>
      <c r="V10083" s="58"/>
    </row>
    <row r="10084" spans="21:22">
      <c r="U10084" s="73"/>
      <c r="V10084" s="58"/>
    </row>
    <row r="10085" spans="21:22">
      <c r="U10085" s="73"/>
      <c r="V10085" s="58"/>
    </row>
    <row r="10086" spans="21:22">
      <c r="U10086" s="73"/>
      <c r="V10086" s="58"/>
    </row>
    <row r="10087" spans="21:22">
      <c r="U10087" s="73"/>
      <c r="V10087" s="58"/>
    </row>
    <row r="10088" spans="21:22">
      <c r="U10088" s="73"/>
      <c r="V10088" s="58"/>
    </row>
    <row r="10089" spans="21:22">
      <c r="U10089" s="73"/>
      <c r="V10089" s="58"/>
    </row>
    <row r="10090" spans="21:22">
      <c r="U10090" s="73"/>
      <c r="V10090" s="58"/>
    </row>
    <row r="10091" spans="21:22">
      <c r="U10091" s="73"/>
      <c r="V10091" s="58"/>
    </row>
    <row r="10092" spans="21:22">
      <c r="U10092" s="73"/>
      <c r="V10092" s="58"/>
    </row>
    <row r="10093" spans="21:22">
      <c r="U10093" s="73"/>
      <c r="V10093" s="58"/>
    </row>
    <row r="10094" spans="21:22">
      <c r="U10094" s="73"/>
      <c r="V10094" s="58"/>
    </row>
    <row r="10095" spans="21:22">
      <c r="U10095" s="73"/>
      <c r="V10095" s="58"/>
    </row>
    <row r="10096" spans="21:22">
      <c r="U10096" s="73"/>
      <c r="V10096" s="58"/>
    </row>
    <row r="10097" spans="21:22">
      <c r="U10097" s="73"/>
      <c r="V10097" s="58"/>
    </row>
    <row r="10098" spans="21:22">
      <c r="U10098" s="73"/>
      <c r="V10098" s="58"/>
    </row>
    <row r="10099" spans="21:22">
      <c r="U10099" s="73"/>
      <c r="V10099" s="58"/>
    </row>
    <row r="10100" spans="21:22">
      <c r="U10100" s="73"/>
      <c r="V10100" s="58"/>
    </row>
    <row r="10101" spans="21:22">
      <c r="U10101" s="73"/>
      <c r="V10101" s="58"/>
    </row>
    <row r="10102" spans="21:22">
      <c r="U10102" s="73"/>
      <c r="V10102" s="58"/>
    </row>
    <row r="10103" spans="21:22">
      <c r="U10103" s="73"/>
      <c r="V10103" s="58"/>
    </row>
    <row r="10104" spans="21:22">
      <c r="U10104" s="73"/>
      <c r="V10104" s="58"/>
    </row>
    <row r="10105" spans="21:22">
      <c r="U10105" s="73"/>
      <c r="V10105" s="58"/>
    </row>
    <row r="10106" spans="21:22">
      <c r="U10106" s="73"/>
      <c r="V10106" s="58"/>
    </row>
    <row r="10107" spans="21:22">
      <c r="U10107" s="73"/>
      <c r="V10107" s="58"/>
    </row>
    <row r="10108" spans="21:22">
      <c r="U10108" s="73"/>
      <c r="V10108" s="58"/>
    </row>
    <row r="10109" spans="21:22">
      <c r="U10109" s="73"/>
      <c r="V10109" s="58"/>
    </row>
    <row r="10110" spans="21:22">
      <c r="U10110" s="73"/>
      <c r="V10110" s="58"/>
    </row>
    <row r="10111" spans="21:22">
      <c r="U10111" s="73"/>
      <c r="V10111" s="58"/>
    </row>
    <row r="10112" spans="21:22">
      <c r="U10112" s="73"/>
      <c r="V10112" s="58"/>
    </row>
    <row r="10113" spans="21:22">
      <c r="U10113" s="73"/>
      <c r="V10113" s="58"/>
    </row>
    <row r="10114" spans="21:22">
      <c r="U10114" s="73"/>
      <c r="V10114" s="58"/>
    </row>
    <row r="10115" spans="21:22">
      <c r="U10115" s="73"/>
      <c r="V10115" s="58"/>
    </row>
    <row r="10116" spans="21:22">
      <c r="U10116" s="73"/>
      <c r="V10116" s="58"/>
    </row>
    <row r="10117" spans="21:22">
      <c r="U10117" s="73"/>
      <c r="V10117" s="58"/>
    </row>
    <row r="10118" spans="21:22">
      <c r="U10118" s="73"/>
      <c r="V10118" s="58"/>
    </row>
    <row r="10119" spans="21:22">
      <c r="U10119" s="73"/>
      <c r="V10119" s="58"/>
    </row>
    <row r="10120" spans="21:22">
      <c r="U10120" s="73"/>
      <c r="V10120" s="58"/>
    </row>
    <row r="10121" spans="21:22">
      <c r="U10121" s="73"/>
      <c r="V10121" s="58"/>
    </row>
    <row r="10122" spans="21:22">
      <c r="U10122" s="73"/>
      <c r="V10122" s="58"/>
    </row>
    <row r="10123" spans="21:22">
      <c r="U10123" s="73"/>
      <c r="V10123" s="58"/>
    </row>
    <row r="10124" spans="21:22">
      <c r="U10124" s="73"/>
      <c r="V10124" s="58"/>
    </row>
    <row r="10125" spans="21:22">
      <c r="U10125" s="73"/>
      <c r="V10125" s="58"/>
    </row>
    <row r="10126" spans="21:22">
      <c r="U10126" s="73"/>
      <c r="V10126" s="58"/>
    </row>
    <row r="10127" spans="21:22">
      <c r="U10127" s="73"/>
      <c r="V10127" s="58"/>
    </row>
    <row r="10128" spans="21:22">
      <c r="U10128" s="73"/>
      <c r="V10128" s="58"/>
    </row>
    <row r="10129" spans="21:22">
      <c r="U10129" s="73"/>
      <c r="V10129" s="58"/>
    </row>
    <row r="10130" spans="21:22">
      <c r="U10130" s="73"/>
      <c r="V10130" s="58"/>
    </row>
    <row r="10131" spans="21:22">
      <c r="U10131" s="73"/>
      <c r="V10131" s="58"/>
    </row>
    <row r="10132" spans="21:22">
      <c r="U10132" s="73"/>
      <c r="V10132" s="58"/>
    </row>
    <row r="10133" spans="21:22">
      <c r="U10133" s="73"/>
      <c r="V10133" s="58"/>
    </row>
    <row r="10134" spans="21:22">
      <c r="U10134" s="73"/>
      <c r="V10134" s="58"/>
    </row>
    <row r="10135" spans="21:22">
      <c r="U10135" s="73"/>
      <c r="V10135" s="58"/>
    </row>
    <row r="10136" spans="21:22">
      <c r="U10136" s="73"/>
      <c r="V10136" s="58"/>
    </row>
    <row r="10137" spans="21:22">
      <c r="U10137" s="73"/>
      <c r="V10137" s="58"/>
    </row>
    <row r="10138" spans="21:22">
      <c r="U10138" s="73"/>
      <c r="V10138" s="58"/>
    </row>
    <row r="10139" spans="21:22">
      <c r="U10139" s="73"/>
      <c r="V10139" s="58"/>
    </row>
    <row r="10140" spans="21:22">
      <c r="U10140" s="73"/>
      <c r="V10140" s="58"/>
    </row>
    <row r="10141" spans="21:22">
      <c r="U10141" s="73"/>
      <c r="V10141" s="58"/>
    </row>
    <row r="10142" spans="21:22">
      <c r="U10142" s="73"/>
      <c r="V10142" s="58"/>
    </row>
    <row r="10143" spans="21:22">
      <c r="U10143" s="73"/>
      <c r="V10143" s="58"/>
    </row>
    <row r="10144" spans="21:22">
      <c r="U10144" s="73"/>
      <c r="V10144" s="58"/>
    </row>
    <row r="10145" spans="21:22">
      <c r="U10145" s="73"/>
      <c r="V10145" s="58"/>
    </row>
    <row r="10146" spans="21:22">
      <c r="U10146" s="73"/>
      <c r="V10146" s="58"/>
    </row>
    <row r="10147" spans="21:22">
      <c r="U10147" s="73"/>
      <c r="V10147" s="58"/>
    </row>
    <row r="10148" spans="21:22">
      <c r="U10148" s="73"/>
      <c r="V10148" s="58"/>
    </row>
    <row r="10149" spans="21:22">
      <c r="U10149" s="73"/>
      <c r="V10149" s="58"/>
    </row>
    <row r="10150" spans="21:22">
      <c r="U10150" s="73"/>
      <c r="V10150" s="58"/>
    </row>
    <row r="10151" spans="21:22">
      <c r="U10151" s="73"/>
      <c r="V10151" s="58"/>
    </row>
    <row r="10152" spans="21:22">
      <c r="U10152" s="73"/>
      <c r="V10152" s="58"/>
    </row>
    <row r="10153" spans="21:22">
      <c r="U10153" s="73"/>
      <c r="V10153" s="58"/>
    </row>
    <row r="10154" spans="21:22">
      <c r="U10154" s="73"/>
      <c r="V10154" s="58"/>
    </row>
    <row r="10155" spans="21:22">
      <c r="U10155" s="73"/>
      <c r="V10155" s="58"/>
    </row>
    <row r="10156" spans="21:22">
      <c r="U10156" s="73"/>
      <c r="V10156" s="58"/>
    </row>
    <row r="10157" spans="21:22">
      <c r="U10157" s="73"/>
      <c r="V10157" s="58"/>
    </row>
    <row r="10158" spans="21:22">
      <c r="U10158" s="73"/>
      <c r="V10158" s="58"/>
    </row>
    <row r="10159" spans="21:22">
      <c r="U10159" s="73"/>
      <c r="V10159" s="58"/>
    </row>
    <row r="10160" spans="21:22">
      <c r="U10160" s="73"/>
      <c r="V10160" s="58"/>
    </row>
    <row r="10161" spans="21:22">
      <c r="U10161" s="73"/>
      <c r="V10161" s="58"/>
    </row>
    <row r="10162" spans="21:22">
      <c r="U10162" s="73"/>
      <c r="V10162" s="58"/>
    </row>
    <row r="10163" spans="21:22">
      <c r="U10163" s="73"/>
      <c r="V10163" s="58"/>
    </row>
    <row r="10164" spans="21:22">
      <c r="U10164" s="73"/>
      <c r="V10164" s="58"/>
    </row>
    <row r="10165" spans="21:22">
      <c r="U10165" s="73"/>
      <c r="V10165" s="58"/>
    </row>
    <row r="10166" spans="21:22">
      <c r="U10166" s="73"/>
      <c r="V10166" s="58"/>
    </row>
    <row r="10167" spans="21:22">
      <c r="U10167" s="73"/>
      <c r="V10167" s="58"/>
    </row>
    <row r="10168" spans="21:22">
      <c r="U10168" s="73"/>
      <c r="V10168" s="58"/>
    </row>
    <row r="10169" spans="21:22">
      <c r="U10169" s="73"/>
      <c r="V10169" s="58"/>
    </row>
    <row r="10170" spans="21:22">
      <c r="U10170" s="73"/>
      <c r="V10170" s="58"/>
    </row>
    <row r="10171" spans="21:22">
      <c r="U10171" s="73"/>
      <c r="V10171" s="58"/>
    </row>
    <row r="10172" spans="21:22">
      <c r="U10172" s="73"/>
      <c r="V10172" s="58"/>
    </row>
    <row r="10173" spans="21:22">
      <c r="U10173" s="73"/>
      <c r="V10173" s="58"/>
    </row>
    <row r="10174" spans="21:22">
      <c r="U10174" s="73"/>
      <c r="V10174" s="58"/>
    </row>
    <row r="10175" spans="21:22">
      <c r="U10175" s="73"/>
      <c r="V10175" s="58"/>
    </row>
    <row r="10176" spans="21:22">
      <c r="U10176" s="73"/>
      <c r="V10176" s="58"/>
    </row>
    <row r="10177" spans="21:22">
      <c r="U10177" s="73"/>
      <c r="V10177" s="58"/>
    </row>
    <row r="10178" spans="21:22">
      <c r="U10178" s="73"/>
      <c r="V10178" s="58"/>
    </row>
    <row r="10179" spans="21:22">
      <c r="U10179" s="73"/>
      <c r="V10179" s="58"/>
    </row>
    <row r="10180" spans="21:22">
      <c r="U10180" s="73"/>
      <c r="V10180" s="58"/>
    </row>
    <row r="10181" spans="21:22">
      <c r="U10181" s="73"/>
      <c r="V10181" s="58"/>
    </row>
    <row r="10182" spans="21:22">
      <c r="U10182" s="73"/>
      <c r="V10182" s="58"/>
    </row>
    <row r="10183" spans="21:22">
      <c r="U10183" s="73"/>
      <c r="V10183" s="58"/>
    </row>
    <row r="10184" spans="21:22">
      <c r="U10184" s="73"/>
      <c r="V10184" s="58"/>
    </row>
    <row r="10185" spans="21:22">
      <c r="U10185" s="73"/>
      <c r="V10185" s="58"/>
    </row>
    <row r="10186" spans="21:22">
      <c r="U10186" s="73"/>
      <c r="V10186" s="58"/>
    </row>
    <row r="10187" spans="21:22">
      <c r="U10187" s="73"/>
      <c r="V10187" s="58"/>
    </row>
    <row r="10188" spans="21:22">
      <c r="U10188" s="73"/>
      <c r="V10188" s="58"/>
    </row>
    <row r="10189" spans="21:22">
      <c r="U10189" s="73"/>
      <c r="V10189" s="58"/>
    </row>
    <row r="10190" spans="21:22">
      <c r="U10190" s="73"/>
      <c r="V10190" s="58"/>
    </row>
    <row r="10191" spans="21:22">
      <c r="U10191" s="73"/>
      <c r="V10191" s="58"/>
    </row>
    <row r="10192" spans="21:22">
      <c r="U10192" s="73"/>
      <c r="V10192" s="58"/>
    </row>
    <row r="10193" spans="21:22">
      <c r="U10193" s="73"/>
      <c r="V10193" s="58"/>
    </row>
    <row r="10194" spans="21:22">
      <c r="U10194" s="73"/>
      <c r="V10194" s="58"/>
    </row>
    <row r="10195" spans="21:22">
      <c r="U10195" s="73"/>
      <c r="V10195" s="58"/>
    </row>
    <row r="10196" spans="21:22">
      <c r="U10196" s="73"/>
      <c r="V10196" s="58"/>
    </row>
    <row r="10197" spans="21:22">
      <c r="U10197" s="73"/>
      <c r="V10197" s="58"/>
    </row>
    <row r="10198" spans="21:22">
      <c r="U10198" s="73"/>
      <c r="V10198" s="58"/>
    </row>
    <row r="10199" spans="21:22">
      <c r="U10199" s="73"/>
      <c r="V10199" s="58"/>
    </row>
    <row r="10200" spans="21:22">
      <c r="U10200" s="73"/>
      <c r="V10200" s="58"/>
    </row>
    <row r="10201" spans="21:22">
      <c r="U10201" s="73"/>
      <c r="V10201" s="58"/>
    </row>
    <row r="10202" spans="21:22">
      <c r="U10202" s="73"/>
      <c r="V10202" s="58"/>
    </row>
    <row r="10203" spans="21:22">
      <c r="U10203" s="73"/>
      <c r="V10203" s="58"/>
    </row>
    <row r="10204" spans="21:22">
      <c r="U10204" s="73"/>
      <c r="V10204" s="58"/>
    </row>
    <row r="10205" spans="21:22">
      <c r="U10205" s="73"/>
      <c r="V10205" s="58"/>
    </row>
    <row r="10206" spans="21:22">
      <c r="U10206" s="73"/>
      <c r="V10206" s="58"/>
    </row>
    <row r="10207" spans="21:22">
      <c r="U10207" s="73"/>
      <c r="V10207" s="58"/>
    </row>
    <row r="10208" spans="21:22">
      <c r="U10208" s="73"/>
      <c r="V10208" s="58"/>
    </row>
    <row r="10209" spans="21:22">
      <c r="U10209" s="73"/>
      <c r="V10209" s="58"/>
    </row>
    <row r="10210" spans="21:22">
      <c r="U10210" s="73"/>
      <c r="V10210" s="58"/>
    </row>
    <row r="10211" spans="21:22">
      <c r="U10211" s="73"/>
      <c r="V10211" s="58"/>
    </row>
    <row r="10212" spans="21:22">
      <c r="U10212" s="73"/>
      <c r="V10212" s="58"/>
    </row>
    <row r="10213" spans="21:22">
      <c r="U10213" s="73"/>
      <c r="V10213" s="58"/>
    </row>
    <row r="10214" spans="21:22">
      <c r="U10214" s="73"/>
      <c r="V10214" s="58"/>
    </row>
    <row r="10215" spans="21:22">
      <c r="U10215" s="73"/>
      <c r="V10215" s="58"/>
    </row>
    <row r="10216" spans="21:22">
      <c r="U10216" s="73"/>
      <c r="V10216" s="58"/>
    </row>
    <row r="10217" spans="21:22">
      <c r="U10217" s="73"/>
      <c r="V10217" s="58"/>
    </row>
    <row r="10218" spans="21:22">
      <c r="U10218" s="73"/>
      <c r="V10218" s="58"/>
    </row>
    <row r="10219" spans="21:22">
      <c r="U10219" s="73"/>
      <c r="V10219" s="58"/>
    </row>
    <row r="10220" spans="21:22">
      <c r="U10220" s="73"/>
      <c r="V10220" s="58"/>
    </row>
    <row r="10221" spans="21:22">
      <c r="U10221" s="73"/>
      <c r="V10221" s="58"/>
    </row>
    <row r="10222" spans="21:22">
      <c r="U10222" s="73"/>
      <c r="V10222" s="58"/>
    </row>
    <row r="10223" spans="21:22">
      <c r="U10223" s="73"/>
      <c r="V10223" s="58"/>
    </row>
    <row r="10224" spans="21:22">
      <c r="U10224" s="73"/>
      <c r="V10224" s="58"/>
    </row>
    <row r="10225" spans="21:22">
      <c r="U10225" s="73"/>
      <c r="V10225" s="58"/>
    </row>
    <row r="10226" spans="21:22">
      <c r="U10226" s="73"/>
      <c r="V10226" s="58"/>
    </row>
    <row r="10227" spans="21:22">
      <c r="U10227" s="73"/>
      <c r="V10227" s="58"/>
    </row>
    <row r="10228" spans="21:22">
      <c r="U10228" s="73"/>
      <c r="V10228" s="58"/>
    </row>
    <row r="10229" spans="21:22">
      <c r="U10229" s="73"/>
      <c r="V10229" s="58"/>
    </row>
    <row r="10230" spans="21:22">
      <c r="U10230" s="73"/>
      <c r="V10230" s="58"/>
    </row>
    <row r="10231" spans="21:22">
      <c r="U10231" s="73"/>
      <c r="V10231" s="58"/>
    </row>
    <row r="10232" spans="21:22">
      <c r="U10232" s="73"/>
      <c r="V10232" s="58"/>
    </row>
    <row r="10233" spans="21:22">
      <c r="U10233" s="73"/>
      <c r="V10233" s="58"/>
    </row>
    <row r="10234" spans="21:22">
      <c r="U10234" s="73"/>
      <c r="V10234" s="58"/>
    </row>
    <row r="10235" spans="21:22">
      <c r="U10235" s="73"/>
      <c r="V10235" s="58"/>
    </row>
    <row r="10236" spans="21:22">
      <c r="U10236" s="73"/>
      <c r="V10236" s="58"/>
    </row>
    <row r="10237" spans="21:22">
      <c r="U10237" s="73"/>
      <c r="V10237" s="58"/>
    </row>
    <row r="10238" spans="21:22">
      <c r="U10238" s="73"/>
      <c r="V10238" s="58"/>
    </row>
    <row r="10239" spans="21:22">
      <c r="U10239" s="73"/>
      <c r="V10239" s="58"/>
    </row>
    <row r="10240" spans="21:22">
      <c r="U10240" s="73"/>
      <c r="V10240" s="58"/>
    </row>
    <row r="10241" spans="21:22">
      <c r="U10241" s="73"/>
      <c r="V10241" s="58"/>
    </row>
    <row r="10242" spans="21:22">
      <c r="U10242" s="73"/>
      <c r="V10242" s="58"/>
    </row>
    <row r="10243" spans="21:22">
      <c r="U10243" s="73"/>
      <c r="V10243" s="58"/>
    </row>
    <row r="10244" spans="21:22">
      <c r="U10244" s="73"/>
      <c r="V10244" s="58"/>
    </row>
    <row r="10245" spans="21:22">
      <c r="U10245" s="73"/>
      <c r="V10245" s="58"/>
    </row>
    <row r="10246" spans="21:22">
      <c r="U10246" s="73"/>
      <c r="V10246" s="58"/>
    </row>
    <row r="10247" spans="21:22">
      <c r="U10247" s="73"/>
      <c r="V10247" s="58"/>
    </row>
    <row r="10248" spans="21:22">
      <c r="U10248" s="73"/>
      <c r="V10248" s="58"/>
    </row>
    <row r="10249" spans="21:22">
      <c r="U10249" s="73"/>
      <c r="V10249" s="58"/>
    </row>
    <row r="10250" spans="21:22">
      <c r="U10250" s="73"/>
      <c r="V10250" s="58"/>
    </row>
    <row r="10251" spans="21:22">
      <c r="U10251" s="73"/>
      <c r="V10251" s="58"/>
    </row>
    <row r="10252" spans="21:22">
      <c r="U10252" s="73"/>
      <c r="V10252" s="58"/>
    </row>
    <row r="10253" spans="21:22">
      <c r="U10253" s="73"/>
      <c r="V10253" s="58"/>
    </row>
    <row r="10254" spans="21:22">
      <c r="U10254" s="73"/>
      <c r="V10254" s="58"/>
    </row>
    <row r="10255" spans="21:22">
      <c r="U10255" s="73"/>
      <c r="V10255" s="58"/>
    </row>
    <row r="10256" spans="21:22">
      <c r="U10256" s="73"/>
      <c r="V10256" s="58"/>
    </row>
    <row r="10257" spans="21:22">
      <c r="U10257" s="73"/>
      <c r="V10257" s="58"/>
    </row>
    <row r="10258" spans="21:22">
      <c r="U10258" s="73"/>
      <c r="V10258" s="58"/>
    </row>
    <row r="10259" spans="21:22">
      <c r="U10259" s="73"/>
      <c r="V10259" s="58"/>
    </row>
    <row r="10260" spans="21:22">
      <c r="U10260" s="73"/>
      <c r="V10260" s="58"/>
    </row>
    <row r="10261" spans="21:22">
      <c r="U10261" s="73"/>
      <c r="V10261" s="58"/>
    </row>
    <row r="10262" spans="21:22">
      <c r="U10262" s="73"/>
      <c r="V10262" s="58"/>
    </row>
    <row r="10263" spans="21:22">
      <c r="U10263" s="73"/>
      <c r="V10263" s="58"/>
    </row>
    <row r="10264" spans="21:22">
      <c r="U10264" s="73"/>
      <c r="V10264" s="58"/>
    </row>
    <row r="10265" spans="21:22">
      <c r="U10265" s="73"/>
      <c r="V10265" s="58"/>
    </row>
    <row r="10266" spans="21:22">
      <c r="U10266" s="73"/>
      <c r="V10266" s="58"/>
    </row>
    <row r="10267" spans="21:22">
      <c r="U10267" s="73"/>
      <c r="V10267" s="58"/>
    </row>
    <row r="10268" spans="21:22">
      <c r="U10268" s="73"/>
      <c r="V10268" s="58"/>
    </row>
    <row r="10269" spans="21:22">
      <c r="U10269" s="73"/>
      <c r="V10269" s="58"/>
    </row>
    <row r="10270" spans="21:22">
      <c r="U10270" s="73"/>
      <c r="V10270" s="58"/>
    </row>
    <row r="10271" spans="21:22">
      <c r="U10271" s="73"/>
      <c r="V10271" s="58"/>
    </row>
    <row r="10272" spans="21:22">
      <c r="U10272" s="73"/>
      <c r="V10272" s="58"/>
    </row>
    <row r="10273" spans="21:22">
      <c r="U10273" s="73"/>
      <c r="V10273" s="58"/>
    </row>
    <row r="10274" spans="21:22">
      <c r="U10274" s="73"/>
      <c r="V10274" s="58"/>
    </row>
    <row r="10275" spans="21:22">
      <c r="U10275" s="73"/>
      <c r="V10275" s="58"/>
    </row>
    <row r="10276" spans="21:22">
      <c r="U10276" s="73"/>
      <c r="V10276" s="58"/>
    </row>
    <row r="10277" spans="21:22">
      <c r="U10277" s="73"/>
      <c r="V10277" s="58"/>
    </row>
    <row r="10278" spans="21:22">
      <c r="U10278" s="73"/>
      <c r="V10278" s="58"/>
    </row>
    <row r="10279" spans="21:22">
      <c r="U10279" s="73"/>
      <c r="V10279" s="58"/>
    </row>
    <row r="10280" spans="21:22">
      <c r="U10280" s="73"/>
      <c r="V10280" s="58"/>
    </row>
    <row r="10281" spans="21:22">
      <c r="U10281" s="73"/>
      <c r="V10281" s="58"/>
    </row>
    <row r="10282" spans="21:22">
      <c r="U10282" s="73"/>
      <c r="V10282" s="58"/>
    </row>
    <row r="10283" spans="21:22">
      <c r="U10283" s="73"/>
      <c r="V10283" s="58"/>
    </row>
    <row r="10284" spans="21:22">
      <c r="U10284" s="73"/>
      <c r="V10284" s="58"/>
    </row>
    <row r="10285" spans="21:22">
      <c r="U10285" s="73"/>
      <c r="V10285" s="58"/>
    </row>
    <row r="10286" spans="21:22">
      <c r="U10286" s="73"/>
      <c r="V10286" s="58"/>
    </row>
    <row r="10287" spans="21:22">
      <c r="U10287" s="73"/>
      <c r="V10287" s="58"/>
    </row>
    <row r="10288" spans="21:22">
      <c r="U10288" s="73"/>
      <c r="V10288" s="58"/>
    </row>
    <row r="10289" spans="21:22">
      <c r="U10289" s="73"/>
      <c r="V10289" s="58"/>
    </row>
    <row r="10290" spans="21:22">
      <c r="U10290" s="73"/>
      <c r="V10290" s="58"/>
    </row>
    <row r="10291" spans="21:22">
      <c r="U10291" s="73"/>
      <c r="V10291" s="58"/>
    </row>
    <row r="10292" spans="21:22">
      <c r="U10292" s="73"/>
      <c r="V10292" s="58"/>
    </row>
    <row r="10293" spans="21:22">
      <c r="U10293" s="73"/>
      <c r="V10293" s="58"/>
    </row>
    <row r="10294" spans="21:22">
      <c r="U10294" s="73"/>
      <c r="V10294" s="58"/>
    </row>
    <row r="10295" spans="21:22">
      <c r="U10295" s="73"/>
      <c r="V10295" s="58"/>
    </row>
    <row r="10296" spans="21:22">
      <c r="U10296" s="73"/>
      <c r="V10296" s="58"/>
    </row>
    <row r="10297" spans="21:22">
      <c r="U10297" s="73"/>
      <c r="V10297" s="58"/>
    </row>
    <row r="10298" spans="21:22">
      <c r="U10298" s="73"/>
      <c r="V10298" s="58"/>
    </row>
    <row r="10299" spans="21:22">
      <c r="U10299" s="73"/>
      <c r="V10299" s="58"/>
    </row>
    <row r="10300" spans="21:22">
      <c r="U10300" s="73"/>
      <c r="V10300" s="58"/>
    </row>
    <row r="10301" spans="21:22">
      <c r="U10301" s="73"/>
      <c r="V10301" s="58"/>
    </row>
    <row r="10302" spans="21:22">
      <c r="U10302" s="73"/>
      <c r="V10302" s="58"/>
    </row>
    <row r="10303" spans="21:22">
      <c r="U10303" s="73"/>
      <c r="V10303" s="58"/>
    </row>
    <row r="10304" spans="21:22">
      <c r="U10304" s="73"/>
      <c r="V10304" s="58"/>
    </row>
    <row r="10305" spans="21:22">
      <c r="U10305" s="73"/>
      <c r="V10305" s="58"/>
    </row>
    <row r="10306" spans="21:22">
      <c r="U10306" s="73"/>
      <c r="V10306" s="58"/>
    </row>
    <row r="10307" spans="21:22">
      <c r="U10307" s="73"/>
      <c r="V10307" s="58"/>
    </row>
    <row r="10308" spans="21:22">
      <c r="U10308" s="73"/>
      <c r="V10308" s="58"/>
    </row>
    <row r="10309" spans="21:22">
      <c r="U10309" s="73"/>
      <c r="V10309" s="58"/>
    </row>
    <row r="10310" spans="21:22">
      <c r="U10310" s="73"/>
      <c r="V10310" s="58"/>
    </row>
    <row r="10311" spans="21:22">
      <c r="U10311" s="73"/>
      <c r="V10311" s="58"/>
    </row>
    <row r="10312" spans="21:22">
      <c r="U10312" s="73"/>
      <c r="V10312" s="58"/>
    </row>
    <row r="10313" spans="21:22">
      <c r="U10313" s="73"/>
      <c r="V10313" s="58"/>
    </row>
    <row r="10314" spans="21:22">
      <c r="U10314" s="73"/>
      <c r="V10314" s="58"/>
    </row>
    <row r="10315" spans="21:22">
      <c r="U10315" s="73"/>
      <c r="V10315" s="58"/>
    </row>
    <row r="10316" spans="21:22">
      <c r="U10316" s="73"/>
      <c r="V10316" s="58"/>
    </row>
    <row r="10317" spans="21:22">
      <c r="U10317" s="73"/>
      <c r="V10317" s="58"/>
    </row>
    <row r="10318" spans="21:22">
      <c r="U10318" s="73"/>
      <c r="V10318" s="58"/>
    </row>
    <row r="10319" spans="21:22">
      <c r="U10319" s="73"/>
      <c r="V10319" s="58"/>
    </row>
    <row r="10320" spans="21:22">
      <c r="U10320" s="73"/>
      <c r="V10320" s="58"/>
    </row>
    <row r="10321" spans="21:22">
      <c r="U10321" s="73"/>
      <c r="V10321" s="58"/>
    </row>
    <row r="10322" spans="21:22">
      <c r="U10322" s="73"/>
      <c r="V10322" s="58"/>
    </row>
    <row r="10323" spans="21:22">
      <c r="U10323" s="73"/>
      <c r="V10323" s="58"/>
    </row>
    <row r="10324" spans="21:22">
      <c r="U10324" s="73"/>
      <c r="V10324" s="58"/>
    </row>
    <row r="10325" spans="21:22">
      <c r="U10325" s="73"/>
      <c r="V10325" s="58"/>
    </row>
    <row r="10326" spans="21:22">
      <c r="U10326" s="73"/>
      <c r="V10326" s="58"/>
    </row>
    <row r="10327" spans="21:22">
      <c r="U10327" s="73"/>
      <c r="V10327" s="58"/>
    </row>
    <row r="10328" spans="21:22">
      <c r="U10328" s="73"/>
      <c r="V10328" s="58"/>
    </row>
    <row r="10329" spans="21:22">
      <c r="U10329" s="73"/>
      <c r="V10329" s="58"/>
    </row>
    <row r="10330" spans="21:22">
      <c r="U10330" s="73"/>
      <c r="V10330" s="58"/>
    </row>
    <row r="10331" spans="21:22">
      <c r="U10331" s="73"/>
      <c r="V10331" s="58"/>
    </row>
    <row r="10332" spans="21:22">
      <c r="U10332" s="73"/>
      <c r="V10332" s="58"/>
    </row>
    <row r="10333" spans="21:22">
      <c r="U10333" s="73"/>
      <c r="V10333" s="58"/>
    </row>
    <row r="10334" spans="21:22">
      <c r="U10334" s="73"/>
      <c r="V10334" s="58"/>
    </row>
    <row r="10335" spans="21:22">
      <c r="U10335" s="73"/>
      <c r="V10335" s="58"/>
    </row>
    <row r="10336" spans="21:22">
      <c r="U10336" s="73"/>
      <c r="V10336" s="58"/>
    </row>
    <row r="10337" spans="21:22">
      <c r="U10337" s="73"/>
      <c r="V10337" s="58"/>
    </row>
    <row r="10338" spans="21:22">
      <c r="U10338" s="73"/>
      <c r="V10338" s="58"/>
    </row>
    <row r="10339" spans="21:22">
      <c r="U10339" s="73"/>
      <c r="V10339" s="58"/>
    </row>
    <row r="10340" spans="21:22">
      <c r="U10340" s="73"/>
      <c r="V10340" s="58"/>
    </row>
    <row r="10341" spans="21:22">
      <c r="U10341" s="73"/>
      <c r="V10341" s="58"/>
    </row>
    <row r="10342" spans="21:22">
      <c r="U10342" s="73"/>
      <c r="V10342" s="58"/>
    </row>
    <row r="10343" spans="21:22">
      <c r="U10343" s="73"/>
      <c r="V10343" s="58"/>
    </row>
    <row r="10344" spans="21:22">
      <c r="U10344" s="73"/>
      <c r="V10344" s="58"/>
    </row>
    <row r="10345" spans="21:22">
      <c r="U10345" s="73"/>
      <c r="V10345" s="58"/>
    </row>
    <row r="10346" spans="21:22">
      <c r="U10346" s="73"/>
      <c r="V10346" s="58"/>
    </row>
    <row r="10347" spans="21:22">
      <c r="U10347" s="73"/>
      <c r="V10347" s="58"/>
    </row>
    <row r="10348" spans="21:22">
      <c r="U10348" s="73"/>
      <c r="V10348" s="58"/>
    </row>
    <row r="10349" spans="21:22">
      <c r="U10349" s="73"/>
      <c r="V10349" s="58"/>
    </row>
    <row r="10350" spans="21:22">
      <c r="U10350" s="73"/>
      <c r="V10350" s="58"/>
    </row>
    <row r="10351" spans="21:22">
      <c r="U10351" s="73"/>
      <c r="V10351" s="58"/>
    </row>
    <row r="10352" spans="21:22">
      <c r="U10352" s="73"/>
      <c r="V10352" s="58"/>
    </row>
    <row r="10353" spans="21:22">
      <c r="U10353" s="73"/>
      <c r="V10353" s="58"/>
    </row>
    <row r="10354" spans="21:22">
      <c r="U10354" s="73"/>
      <c r="V10354" s="58"/>
    </row>
    <row r="10355" spans="21:22">
      <c r="U10355" s="73"/>
      <c r="V10355" s="58"/>
    </row>
    <row r="10356" spans="21:22">
      <c r="U10356" s="73"/>
      <c r="V10356" s="58"/>
    </row>
    <row r="10357" spans="21:22">
      <c r="U10357" s="73"/>
      <c r="V10357" s="58"/>
    </row>
    <row r="10358" spans="21:22">
      <c r="U10358" s="73"/>
      <c r="V10358" s="58"/>
    </row>
    <row r="10359" spans="21:22">
      <c r="U10359" s="73"/>
      <c r="V10359" s="58"/>
    </row>
    <row r="10360" spans="21:22">
      <c r="U10360" s="73"/>
      <c r="V10360" s="58"/>
    </row>
    <row r="10361" spans="21:22">
      <c r="U10361" s="73"/>
      <c r="V10361" s="58"/>
    </row>
    <row r="10362" spans="21:22">
      <c r="U10362" s="73"/>
      <c r="V10362" s="58"/>
    </row>
    <row r="10363" spans="21:22">
      <c r="U10363" s="73"/>
      <c r="V10363" s="58"/>
    </row>
    <row r="10364" spans="21:22">
      <c r="U10364" s="73"/>
      <c r="V10364" s="58"/>
    </row>
    <row r="10365" spans="21:22">
      <c r="U10365" s="73"/>
      <c r="V10365" s="58"/>
    </row>
    <row r="10366" spans="21:22">
      <c r="U10366" s="73"/>
      <c r="V10366" s="58"/>
    </row>
    <row r="10367" spans="21:22">
      <c r="U10367" s="73"/>
      <c r="V10367" s="58"/>
    </row>
    <row r="10368" spans="21:22">
      <c r="U10368" s="73"/>
      <c r="V10368" s="58"/>
    </row>
    <row r="10369" spans="21:22">
      <c r="U10369" s="73"/>
      <c r="V10369" s="58"/>
    </row>
    <row r="10370" spans="21:22">
      <c r="U10370" s="73"/>
      <c r="V10370" s="58"/>
    </row>
    <row r="10371" spans="21:22">
      <c r="U10371" s="73"/>
      <c r="V10371" s="58"/>
    </row>
    <row r="10372" spans="21:22">
      <c r="U10372" s="73"/>
      <c r="V10372" s="58"/>
    </row>
    <row r="10373" spans="21:22">
      <c r="U10373" s="73"/>
      <c r="V10373" s="58"/>
    </row>
    <row r="10374" spans="21:22">
      <c r="U10374" s="73"/>
      <c r="V10374" s="58"/>
    </row>
    <row r="10375" spans="21:22">
      <c r="U10375" s="73"/>
      <c r="V10375" s="58"/>
    </row>
    <row r="10376" spans="21:22">
      <c r="U10376" s="73"/>
      <c r="V10376" s="58"/>
    </row>
    <row r="10377" spans="21:22">
      <c r="U10377" s="73"/>
      <c r="V10377" s="58"/>
    </row>
    <row r="10378" spans="21:22">
      <c r="U10378" s="73"/>
      <c r="V10378" s="58"/>
    </row>
    <row r="10379" spans="21:22">
      <c r="U10379" s="73"/>
      <c r="V10379" s="58"/>
    </row>
    <row r="10380" spans="21:22">
      <c r="U10380" s="73"/>
      <c r="V10380" s="58"/>
    </row>
    <row r="10381" spans="21:22">
      <c r="U10381" s="73"/>
      <c r="V10381" s="58"/>
    </row>
    <row r="10382" spans="21:22">
      <c r="U10382" s="73"/>
      <c r="V10382" s="58"/>
    </row>
    <row r="10383" spans="21:22">
      <c r="U10383" s="73"/>
      <c r="V10383" s="58"/>
    </row>
    <row r="10384" spans="21:22">
      <c r="U10384" s="73"/>
      <c r="V10384" s="58"/>
    </row>
    <row r="10385" spans="21:22">
      <c r="U10385" s="73"/>
      <c r="V10385" s="58"/>
    </row>
    <row r="10386" spans="21:22">
      <c r="U10386" s="73"/>
      <c r="V10386" s="58"/>
    </row>
    <row r="10387" spans="21:22">
      <c r="U10387" s="73"/>
      <c r="V10387" s="58"/>
    </row>
    <row r="10388" spans="21:22">
      <c r="U10388" s="73"/>
      <c r="V10388" s="58"/>
    </row>
    <row r="10389" spans="21:22">
      <c r="U10389" s="73"/>
      <c r="V10389" s="58"/>
    </row>
    <row r="10390" spans="21:22">
      <c r="U10390" s="73"/>
      <c r="V10390" s="58"/>
    </row>
    <row r="10391" spans="21:22">
      <c r="U10391" s="73"/>
      <c r="V10391" s="58"/>
    </row>
    <row r="10392" spans="21:22">
      <c r="U10392" s="73"/>
      <c r="V10392" s="58"/>
    </row>
    <row r="10393" spans="21:22">
      <c r="U10393" s="73"/>
      <c r="V10393" s="58"/>
    </row>
    <row r="10394" spans="21:22">
      <c r="U10394" s="73"/>
      <c r="V10394" s="58"/>
    </row>
    <row r="10395" spans="21:22">
      <c r="U10395" s="73"/>
      <c r="V10395" s="58"/>
    </row>
    <row r="10396" spans="21:22">
      <c r="U10396" s="73"/>
      <c r="V10396" s="58"/>
    </row>
    <row r="10397" spans="21:22">
      <c r="U10397" s="73"/>
      <c r="V10397" s="58"/>
    </row>
    <row r="10398" spans="21:22">
      <c r="U10398" s="73"/>
      <c r="V10398" s="58"/>
    </row>
    <row r="10399" spans="21:22">
      <c r="U10399" s="73"/>
      <c r="V10399" s="58"/>
    </row>
    <row r="10400" spans="21:22">
      <c r="U10400" s="73"/>
      <c r="V10400" s="58"/>
    </row>
    <row r="10401" spans="21:22">
      <c r="U10401" s="73"/>
      <c r="V10401" s="58"/>
    </row>
    <row r="10402" spans="21:22">
      <c r="U10402" s="73"/>
      <c r="V10402" s="58"/>
    </row>
    <row r="10403" spans="21:22">
      <c r="U10403" s="73"/>
      <c r="V10403" s="58"/>
    </row>
    <row r="10404" spans="21:22">
      <c r="U10404" s="73"/>
      <c r="V10404" s="58"/>
    </row>
    <row r="10405" spans="21:22">
      <c r="U10405" s="73"/>
      <c r="V10405" s="58"/>
    </row>
    <row r="10406" spans="21:22">
      <c r="U10406" s="73"/>
      <c r="V10406" s="58"/>
    </row>
    <row r="10407" spans="21:22">
      <c r="U10407" s="73"/>
      <c r="V10407" s="58"/>
    </row>
    <row r="10408" spans="21:22">
      <c r="U10408" s="73"/>
      <c r="V10408" s="58"/>
    </row>
    <row r="10409" spans="21:22">
      <c r="U10409" s="73"/>
      <c r="V10409" s="58"/>
    </row>
    <row r="10410" spans="21:22">
      <c r="U10410" s="73"/>
      <c r="V10410" s="58"/>
    </row>
    <row r="10411" spans="21:22">
      <c r="U10411" s="73"/>
      <c r="V10411" s="58"/>
    </row>
    <row r="10412" spans="21:22">
      <c r="U10412" s="73"/>
      <c r="V10412" s="58"/>
    </row>
    <row r="10413" spans="21:22">
      <c r="U10413" s="73"/>
      <c r="V10413" s="58"/>
    </row>
    <row r="10414" spans="21:22">
      <c r="U10414" s="73"/>
      <c r="V10414" s="58"/>
    </row>
    <row r="10415" spans="21:22">
      <c r="U10415" s="73"/>
      <c r="V10415" s="58"/>
    </row>
    <row r="10416" spans="21:22">
      <c r="U10416" s="73"/>
      <c r="V10416" s="58"/>
    </row>
    <row r="10417" spans="21:22">
      <c r="U10417" s="73"/>
      <c r="V10417" s="58"/>
    </row>
    <row r="10418" spans="21:22">
      <c r="U10418" s="73"/>
      <c r="V10418" s="58"/>
    </row>
    <row r="10419" spans="21:22">
      <c r="U10419" s="73"/>
      <c r="V10419" s="58"/>
    </row>
    <row r="10420" spans="21:22">
      <c r="U10420" s="73"/>
      <c r="V10420" s="58"/>
    </row>
    <row r="10421" spans="21:22">
      <c r="U10421" s="73"/>
      <c r="V10421" s="58"/>
    </row>
    <row r="10422" spans="21:22">
      <c r="U10422" s="73"/>
      <c r="V10422" s="58"/>
    </row>
    <row r="10423" spans="21:22">
      <c r="U10423" s="73"/>
      <c r="V10423" s="58"/>
    </row>
    <row r="10424" spans="21:22">
      <c r="U10424" s="73"/>
      <c r="V10424" s="58"/>
    </row>
    <row r="10425" spans="21:22">
      <c r="U10425" s="73"/>
      <c r="V10425" s="58"/>
    </row>
    <row r="10426" spans="21:22">
      <c r="U10426" s="73"/>
      <c r="V10426" s="58"/>
    </row>
    <row r="10427" spans="21:22">
      <c r="U10427" s="73"/>
      <c r="V10427" s="58"/>
    </row>
    <row r="10428" spans="21:22">
      <c r="U10428" s="73"/>
      <c r="V10428" s="58"/>
    </row>
    <row r="10429" spans="21:22">
      <c r="U10429" s="73"/>
      <c r="V10429" s="58"/>
    </row>
    <row r="10430" spans="21:22">
      <c r="U10430" s="73"/>
      <c r="V10430" s="58"/>
    </row>
    <row r="10431" spans="21:22">
      <c r="U10431" s="73"/>
      <c r="V10431" s="58"/>
    </row>
    <row r="10432" spans="21:22">
      <c r="U10432" s="73"/>
      <c r="V10432" s="58"/>
    </row>
    <row r="10433" spans="21:22">
      <c r="U10433" s="73"/>
      <c r="V10433" s="58"/>
    </row>
    <row r="10434" spans="21:22">
      <c r="U10434" s="73"/>
      <c r="V10434" s="58"/>
    </row>
    <row r="10435" spans="21:22">
      <c r="U10435" s="73"/>
      <c r="V10435" s="58"/>
    </row>
    <row r="10436" spans="21:22">
      <c r="U10436" s="73"/>
      <c r="V10436" s="58"/>
    </row>
    <row r="10437" spans="21:22">
      <c r="U10437" s="73"/>
      <c r="V10437" s="58"/>
    </row>
    <row r="10438" spans="21:22">
      <c r="U10438" s="73"/>
      <c r="V10438" s="58"/>
    </row>
    <row r="10439" spans="21:22">
      <c r="U10439" s="73"/>
      <c r="V10439" s="58"/>
    </row>
    <row r="10440" spans="21:22">
      <c r="U10440" s="73"/>
      <c r="V10440" s="58"/>
    </row>
    <row r="10441" spans="21:22">
      <c r="U10441" s="73"/>
      <c r="V10441" s="58"/>
    </row>
    <row r="10442" spans="21:22">
      <c r="U10442" s="73"/>
      <c r="V10442" s="58"/>
    </row>
    <row r="10443" spans="21:22">
      <c r="U10443" s="73"/>
      <c r="V10443" s="58"/>
    </row>
    <row r="10444" spans="21:22">
      <c r="U10444" s="73"/>
      <c r="V10444" s="58"/>
    </row>
    <row r="10445" spans="21:22">
      <c r="U10445" s="73"/>
      <c r="V10445" s="58"/>
    </row>
    <row r="10446" spans="21:22">
      <c r="U10446" s="73"/>
      <c r="V10446" s="58"/>
    </row>
    <row r="10447" spans="21:22">
      <c r="U10447" s="73"/>
      <c r="V10447" s="58"/>
    </row>
    <row r="10448" spans="21:22">
      <c r="U10448" s="73"/>
      <c r="V10448" s="58"/>
    </row>
    <row r="10449" spans="21:22">
      <c r="U10449" s="73"/>
      <c r="V10449" s="58"/>
    </row>
    <row r="10450" spans="21:22">
      <c r="U10450" s="73"/>
      <c r="V10450" s="58"/>
    </row>
    <row r="10451" spans="21:22">
      <c r="U10451" s="73"/>
      <c r="V10451" s="58"/>
    </row>
    <row r="10452" spans="21:22">
      <c r="U10452" s="73"/>
      <c r="V10452" s="58"/>
    </row>
    <row r="10453" spans="21:22">
      <c r="U10453" s="73"/>
      <c r="V10453" s="58"/>
    </row>
    <row r="10454" spans="21:22">
      <c r="U10454" s="73"/>
      <c r="V10454" s="58"/>
    </row>
    <row r="10455" spans="21:22">
      <c r="U10455" s="73"/>
      <c r="V10455" s="58"/>
    </row>
    <row r="10456" spans="21:22">
      <c r="U10456" s="73"/>
      <c r="V10456" s="58"/>
    </row>
    <row r="10457" spans="21:22">
      <c r="U10457" s="73"/>
      <c r="V10457" s="58"/>
    </row>
    <row r="10458" spans="21:22">
      <c r="U10458" s="73"/>
      <c r="V10458" s="58"/>
    </row>
    <row r="10459" spans="21:22">
      <c r="U10459" s="73"/>
      <c r="V10459" s="58"/>
    </row>
    <row r="10460" spans="21:22">
      <c r="U10460" s="73"/>
      <c r="V10460" s="58"/>
    </row>
    <row r="10461" spans="21:22">
      <c r="U10461" s="73"/>
      <c r="V10461" s="58"/>
    </row>
    <row r="10462" spans="21:22">
      <c r="U10462" s="73"/>
      <c r="V10462" s="58"/>
    </row>
    <row r="10463" spans="21:22">
      <c r="U10463" s="73"/>
      <c r="V10463" s="58"/>
    </row>
    <row r="10464" spans="21:22">
      <c r="U10464" s="73"/>
      <c r="V10464" s="58"/>
    </row>
    <row r="10465" spans="21:22">
      <c r="U10465" s="73"/>
      <c r="V10465" s="58"/>
    </row>
    <row r="10466" spans="21:22">
      <c r="U10466" s="73"/>
      <c r="V10466" s="58"/>
    </row>
    <row r="10467" spans="21:22">
      <c r="U10467" s="73"/>
      <c r="V10467" s="58"/>
    </row>
    <row r="10468" spans="21:22">
      <c r="U10468" s="73"/>
      <c r="V10468" s="58"/>
    </row>
    <row r="10469" spans="21:22">
      <c r="U10469" s="73"/>
      <c r="V10469" s="58"/>
    </row>
    <row r="10470" spans="21:22">
      <c r="U10470" s="73"/>
      <c r="V10470" s="58"/>
    </row>
    <row r="10471" spans="21:22">
      <c r="U10471" s="73"/>
      <c r="V10471" s="58"/>
    </row>
    <row r="10472" spans="21:22">
      <c r="U10472" s="73"/>
      <c r="V10472" s="58"/>
    </row>
    <row r="10473" spans="21:22">
      <c r="U10473" s="73"/>
      <c r="V10473" s="58"/>
    </row>
    <row r="10474" spans="21:22">
      <c r="U10474" s="73"/>
      <c r="V10474" s="58"/>
    </row>
    <row r="10475" spans="21:22">
      <c r="U10475" s="73"/>
      <c r="V10475" s="58"/>
    </row>
    <row r="10476" spans="21:22">
      <c r="U10476" s="73"/>
      <c r="V10476" s="58"/>
    </row>
    <row r="10477" spans="21:22">
      <c r="U10477" s="73"/>
      <c r="V10477" s="58"/>
    </row>
    <row r="10478" spans="21:22">
      <c r="U10478" s="73"/>
      <c r="V10478" s="58"/>
    </row>
    <row r="10479" spans="21:22">
      <c r="U10479" s="73"/>
      <c r="V10479" s="58"/>
    </row>
    <row r="10480" spans="21:22">
      <c r="U10480" s="73"/>
      <c r="V10480" s="58"/>
    </row>
    <row r="10481" spans="21:22">
      <c r="U10481" s="73"/>
      <c r="V10481" s="58"/>
    </row>
    <row r="10482" spans="21:22">
      <c r="U10482" s="73"/>
      <c r="V10482" s="58"/>
    </row>
    <row r="10483" spans="21:22">
      <c r="U10483" s="73"/>
      <c r="V10483" s="58"/>
    </row>
    <row r="10484" spans="21:22">
      <c r="U10484" s="73"/>
      <c r="V10484" s="58"/>
    </row>
    <row r="10485" spans="21:22">
      <c r="U10485" s="73"/>
      <c r="V10485" s="58"/>
    </row>
    <row r="10486" spans="21:22">
      <c r="U10486" s="73"/>
      <c r="V10486" s="58"/>
    </row>
    <row r="10487" spans="21:22">
      <c r="U10487" s="73"/>
      <c r="V10487" s="58"/>
    </row>
    <row r="10488" spans="21:22">
      <c r="U10488" s="73"/>
      <c r="V10488" s="58"/>
    </row>
    <row r="10489" spans="21:22">
      <c r="U10489" s="73"/>
      <c r="V10489" s="58"/>
    </row>
    <row r="10490" spans="21:22">
      <c r="U10490" s="73"/>
      <c r="V10490" s="58"/>
    </row>
    <row r="10491" spans="21:22">
      <c r="U10491" s="73"/>
      <c r="V10491" s="58"/>
    </row>
    <row r="10492" spans="21:22">
      <c r="U10492" s="73"/>
      <c r="V10492" s="58"/>
    </row>
    <row r="10493" spans="21:22">
      <c r="U10493" s="73"/>
      <c r="V10493" s="58"/>
    </row>
    <row r="10494" spans="21:22">
      <c r="U10494" s="73"/>
      <c r="V10494" s="58"/>
    </row>
    <row r="10495" spans="21:22">
      <c r="U10495" s="73"/>
      <c r="V10495" s="58"/>
    </row>
    <row r="10496" spans="21:22">
      <c r="U10496" s="73"/>
      <c r="V10496" s="58"/>
    </row>
    <row r="10497" spans="21:22">
      <c r="U10497" s="73"/>
      <c r="V10497" s="58"/>
    </row>
    <row r="10498" spans="21:22">
      <c r="U10498" s="73"/>
      <c r="V10498" s="58"/>
    </row>
    <row r="10499" spans="21:22">
      <c r="U10499" s="73"/>
      <c r="V10499" s="58"/>
    </row>
    <row r="10500" spans="21:22">
      <c r="U10500" s="73"/>
      <c r="V10500" s="58"/>
    </row>
    <row r="10501" spans="21:22">
      <c r="U10501" s="73"/>
      <c r="V10501" s="58"/>
    </row>
    <row r="10502" spans="21:22">
      <c r="U10502" s="73"/>
      <c r="V10502" s="58"/>
    </row>
    <row r="10503" spans="21:22">
      <c r="U10503" s="73"/>
      <c r="V10503" s="58"/>
    </row>
    <row r="10504" spans="21:22">
      <c r="U10504" s="73"/>
      <c r="V10504" s="58"/>
    </row>
    <row r="10505" spans="21:22">
      <c r="U10505" s="73"/>
      <c r="V10505" s="58"/>
    </row>
    <row r="10506" spans="21:22">
      <c r="U10506" s="73"/>
      <c r="V10506" s="58"/>
    </row>
    <row r="10507" spans="21:22">
      <c r="U10507" s="73"/>
      <c r="V10507" s="58"/>
    </row>
    <row r="10508" spans="21:22">
      <c r="U10508" s="73"/>
      <c r="V10508" s="58"/>
    </row>
    <row r="10509" spans="21:22">
      <c r="U10509" s="73"/>
      <c r="V10509" s="58"/>
    </row>
    <row r="10510" spans="21:22">
      <c r="U10510" s="73"/>
      <c r="V10510" s="58"/>
    </row>
    <row r="10511" spans="21:22">
      <c r="U10511" s="73"/>
      <c r="V10511" s="58"/>
    </row>
    <row r="10512" spans="21:22">
      <c r="U10512" s="73"/>
      <c r="V10512" s="58"/>
    </row>
    <row r="10513" spans="21:22">
      <c r="U10513" s="73"/>
      <c r="V10513" s="58"/>
    </row>
    <row r="10514" spans="21:22">
      <c r="U10514" s="73"/>
      <c r="V10514" s="58"/>
    </row>
    <row r="10515" spans="21:22">
      <c r="U10515" s="73"/>
      <c r="V10515" s="58"/>
    </row>
    <row r="10516" spans="21:22">
      <c r="U10516" s="73"/>
      <c r="V10516" s="58"/>
    </row>
    <row r="10517" spans="21:22">
      <c r="U10517" s="73"/>
      <c r="V10517" s="58"/>
    </row>
    <row r="10518" spans="21:22">
      <c r="U10518" s="73"/>
      <c r="V10518" s="58"/>
    </row>
    <row r="10519" spans="21:22">
      <c r="U10519" s="73"/>
      <c r="V10519" s="58"/>
    </row>
    <row r="10520" spans="21:22">
      <c r="U10520" s="73"/>
      <c r="V10520" s="58"/>
    </row>
    <row r="10521" spans="21:22">
      <c r="U10521" s="73"/>
      <c r="V10521" s="58"/>
    </row>
    <row r="10522" spans="21:22">
      <c r="U10522" s="73"/>
      <c r="V10522" s="58"/>
    </row>
    <row r="10523" spans="21:22">
      <c r="U10523" s="73"/>
      <c r="V10523" s="58"/>
    </row>
    <row r="10524" spans="21:22">
      <c r="U10524" s="73"/>
      <c r="V10524" s="58"/>
    </row>
    <row r="10525" spans="21:22">
      <c r="U10525" s="73"/>
      <c r="V10525" s="58"/>
    </row>
    <row r="10526" spans="21:22">
      <c r="U10526" s="73"/>
      <c r="V10526" s="58"/>
    </row>
    <row r="10527" spans="21:22">
      <c r="U10527" s="73"/>
      <c r="V10527" s="58"/>
    </row>
    <row r="10528" spans="21:22">
      <c r="U10528" s="73"/>
      <c r="V10528" s="58"/>
    </row>
    <row r="10529" spans="21:22">
      <c r="U10529" s="73"/>
      <c r="V10529" s="58"/>
    </row>
    <row r="10530" spans="21:22">
      <c r="U10530" s="73"/>
      <c r="V10530" s="58"/>
    </row>
    <row r="10531" spans="21:22">
      <c r="U10531" s="73"/>
      <c r="V10531" s="58"/>
    </row>
    <row r="10532" spans="21:22">
      <c r="U10532" s="73"/>
      <c r="V10532" s="58"/>
    </row>
    <row r="10533" spans="21:22">
      <c r="U10533" s="73"/>
      <c r="V10533" s="58"/>
    </row>
    <row r="10534" spans="21:22">
      <c r="U10534" s="73"/>
      <c r="V10534" s="58"/>
    </row>
    <row r="10535" spans="21:22">
      <c r="U10535" s="73"/>
      <c r="V10535" s="58"/>
    </row>
    <row r="10536" spans="21:22">
      <c r="U10536" s="73"/>
      <c r="V10536" s="58"/>
    </row>
    <row r="10537" spans="21:22">
      <c r="U10537" s="73"/>
      <c r="V10537" s="58"/>
    </row>
    <row r="10538" spans="21:22">
      <c r="U10538" s="73"/>
      <c r="V10538" s="58"/>
    </row>
    <row r="10539" spans="21:22">
      <c r="U10539" s="73"/>
      <c r="V10539" s="58"/>
    </row>
    <row r="10540" spans="21:22">
      <c r="U10540" s="73"/>
      <c r="V10540" s="58"/>
    </row>
    <row r="10541" spans="21:22">
      <c r="U10541" s="73"/>
      <c r="V10541" s="58"/>
    </row>
    <row r="10542" spans="21:22">
      <c r="U10542" s="73"/>
      <c r="V10542" s="58"/>
    </row>
    <row r="10543" spans="21:22">
      <c r="U10543" s="73"/>
      <c r="V10543" s="58"/>
    </row>
    <row r="10544" spans="21:22">
      <c r="U10544" s="73"/>
      <c r="V10544" s="58"/>
    </row>
    <row r="10545" spans="21:22">
      <c r="U10545" s="73"/>
      <c r="V10545" s="58"/>
    </row>
    <row r="10546" spans="21:22">
      <c r="U10546" s="73"/>
      <c r="V10546" s="58"/>
    </row>
    <row r="10547" spans="21:22">
      <c r="U10547" s="73"/>
      <c r="V10547" s="58"/>
    </row>
    <row r="10548" spans="21:22">
      <c r="U10548" s="73"/>
      <c r="V10548" s="58"/>
    </row>
    <row r="10549" spans="21:22">
      <c r="U10549" s="73"/>
      <c r="V10549" s="58"/>
    </row>
    <row r="10550" spans="21:22">
      <c r="U10550" s="73"/>
      <c r="V10550" s="58"/>
    </row>
    <row r="10551" spans="21:22">
      <c r="U10551" s="73"/>
      <c r="V10551" s="58"/>
    </row>
    <row r="10552" spans="21:22">
      <c r="U10552" s="73"/>
      <c r="V10552" s="58"/>
    </row>
    <row r="10553" spans="21:22">
      <c r="U10553" s="73"/>
      <c r="V10553" s="58"/>
    </row>
    <row r="10554" spans="21:22">
      <c r="U10554" s="73"/>
      <c r="V10554" s="58"/>
    </row>
    <row r="10555" spans="21:22">
      <c r="U10555" s="73"/>
      <c r="V10555" s="58"/>
    </row>
    <row r="10556" spans="21:22">
      <c r="U10556" s="73"/>
      <c r="V10556" s="58"/>
    </row>
    <row r="10557" spans="21:22">
      <c r="U10557" s="73"/>
      <c r="V10557" s="58"/>
    </row>
    <row r="10558" spans="21:22">
      <c r="U10558" s="73"/>
      <c r="V10558" s="58"/>
    </row>
    <row r="10559" spans="21:22">
      <c r="U10559" s="73"/>
      <c r="V10559" s="58"/>
    </row>
    <row r="10560" spans="21:22">
      <c r="U10560" s="73"/>
      <c r="V10560" s="58"/>
    </row>
    <row r="10561" spans="21:22">
      <c r="U10561" s="73"/>
      <c r="V10561" s="58"/>
    </row>
    <row r="10562" spans="21:22">
      <c r="U10562" s="73"/>
      <c r="V10562" s="58"/>
    </row>
    <row r="10563" spans="21:22">
      <c r="U10563" s="73"/>
      <c r="V10563" s="58"/>
    </row>
    <row r="10564" spans="21:22">
      <c r="U10564" s="73"/>
      <c r="V10564" s="58"/>
    </row>
    <row r="10565" spans="21:22">
      <c r="U10565" s="73"/>
      <c r="V10565" s="58"/>
    </row>
    <row r="10566" spans="21:22">
      <c r="U10566" s="73"/>
      <c r="V10566" s="58"/>
    </row>
    <row r="10567" spans="21:22">
      <c r="U10567" s="73"/>
      <c r="V10567" s="58"/>
    </row>
    <row r="10568" spans="21:22">
      <c r="U10568" s="73"/>
      <c r="V10568" s="58"/>
    </row>
    <row r="10569" spans="21:22">
      <c r="U10569" s="73"/>
      <c r="V10569" s="58"/>
    </row>
    <row r="10570" spans="21:22">
      <c r="U10570" s="73"/>
      <c r="V10570" s="58"/>
    </row>
    <row r="10571" spans="21:22">
      <c r="U10571" s="73"/>
      <c r="V10571" s="58"/>
    </row>
    <row r="10572" spans="21:22">
      <c r="U10572" s="73"/>
      <c r="V10572" s="58"/>
    </row>
    <row r="10573" spans="21:22">
      <c r="U10573" s="73"/>
      <c r="V10573" s="58"/>
    </row>
    <row r="10574" spans="21:22">
      <c r="U10574" s="73"/>
      <c r="V10574" s="58"/>
    </row>
    <row r="10575" spans="21:22">
      <c r="U10575" s="73"/>
      <c r="V10575" s="58"/>
    </row>
    <row r="10576" spans="21:22">
      <c r="U10576" s="73"/>
      <c r="V10576" s="58"/>
    </row>
    <row r="10577" spans="21:22">
      <c r="U10577" s="73"/>
      <c r="V10577" s="58"/>
    </row>
    <row r="10578" spans="21:22">
      <c r="U10578" s="73"/>
      <c r="V10578" s="58"/>
    </row>
    <row r="10579" spans="21:22">
      <c r="U10579" s="73"/>
      <c r="V10579" s="58"/>
    </row>
    <row r="10580" spans="21:22">
      <c r="U10580" s="73"/>
      <c r="V10580" s="58"/>
    </row>
    <row r="10581" spans="21:22">
      <c r="U10581" s="73"/>
      <c r="V10581" s="58"/>
    </row>
    <row r="10582" spans="21:22">
      <c r="U10582" s="73"/>
      <c r="V10582" s="58"/>
    </row>
    <row r="10583" spans="21:22">
      <c r="U10583" s="73"/>
      <c r="V10583" s="58"/>
    </row>
    <row r="10584" spans="21:22">
      <c r="U10584" s="73"/>
      <c r="V10584" s="58"/>
    </row>
    <row r="10585" spans="21:22">
      <c r="U10585" s="73"/>
      <c r="V10585" s="58"/>
    </row>
    <row r="10586" spans="21:22">
      <c r="U10586" s="73"/>
      <c r="V10586" s="58"/>
    </row>
    <row r="10587" spans="21:22">
      <c r="U10587" s="73"/>
      <c r="V10587" s="58"/>
    </row>
    <row r="10588" spans="21:22">
      <c r="U10588" s="73"/>
      <c r="V10588" s="58"/>
    </row>
    <row r="10589" spans="21:22">
      <c r="U10589" s="73"/>
      <c r="V10589" s="58"/>
    </row>
    <row r="10590" spans="21:22">
      <c r="U10590" s="73"/>
      <c r="V10590" s="58"/>
    </row>
    <row r="10591" spans="21:22">
      <c r="U10591" s="73"/>
      <c r="V10591" s="58"/>
    </row>
    <row r="10592" spans="21:22">
      <c r="U10592" s="73"/>
      <c r="V10592" s="58"/>
    </row>
    <row r="10593" spans="21:22">
      <c r="U10593" s="73"/>
      <c r="V10593" s="58"/>
    </row>
    <row r="10594" spans="21:22">
      <c r="U10594" s="73"/>
      <c r="V10594" s="58"/>
    </row>
    <row r="10595" spans="21:22">
      <c r="U10595" s="73"/>
      <c r="V10595" s="58"/>
    </row>
    <row r="10596" spans="21:22">
      <c r="U10596" s="73"/>
      <c r="V10596" s="58"/>
    </row>
    <row r="10597" spans="21:22">
      <c r="U10597" s="73"/>
      <c r="V10597" s="58"/>
    </row>
    <row r="10598" spans="21:22">
      <c r="U10598" s="73"/>
      <c r="V10598" s="58"/>
    </row>
    <row r="10599" spans="21:22">
      <c r="U10599" s="73"/>
      <c r="V10599" s="58"/>
    </row>
    <row r="10600" spans="21:22">
      <c r="U10600" s="73"/>
      <c r="V10600" s="58"/>
    </row>
    <row r="10601" spans="21:22">
      <c r="U10601" s="73"/>
      <c r="V10601" s="58"/>
    </row>
    <row r="10602" spans="21:22">
      <c r="U10602" s="73"/>
      <c r="V10602" s="58"/>
    </row>
    <row r="10603" spans="21:22">
      <c r="U10603" s="73"/>
      <c r="V10603" s="58"/>
    </row>
    <row r="10604" spans="21:22">
      <c r="U10604" s="73"/>
      <c r="V10604" s="58"/>
    </row>
    <row r="10605" spans="21:22">
      <c r="U10605" s="73"/>
      <c r="V10605" s="58"/>
    </row>
    <row r="10606" spans="21:22">
      <c r="U10606" s="73"/>
      <c r="V10606" s="58"/>
    </row>
    <row r="10607" spans="21:22">
      <c r="U10607" s="73"/>
      <c r="V10607" s="58"/>
    </row>
    <row r="10608" spans="21:22">
      <c r="U10608" s="73"/>
      <c r="V10608" s="58"/>
    </row>
    <row r="10609" spans="21:22">
      <c r="U10609" s="73"/>
      <c r="V10609" s="58"/>
    </row>
    <row r="10610" spans="21:22">
      <c r="U10610" s="73"/>
      <c r="V10610" s="58"/>
    </row>
    <row r="10611" spans="21:22">
      <c r="U10611" s="73"/>
      <c r="V10611" s="58"/>
    </row>
    <row r="10612" spans="21:22">
      <c r="U10612" s="73"/>
      <c r="V10612" s="58"/>
    </row>
    <row r="10613" spans="21:22">
      <c r="U10613" s="73"/>
      <c r="V10613" s="58"/>
    </row>
    <row r="10614" spans="21:22">
      <c r="U10614" s="73"/>
      <c r="V10614" s="58"/>
    </row>
    <row r="10615" spans="21:22">
      <c r="U10615" s="73"/>
      <c r="V10615" s="58"/>
    </row>
    <row r="10616" spans="21:22">
      <c r="U10616" s="73"/>
      <c r="V10616" s="58"/>
    </row>
    <row r="10617" spans="21:22">
      <c r="U10617" s="73"/>
      <c r="V10617" s="58"/>
    </row>
    <row r="10618" spans="21:22">
      <c r="U10618" s="73"/>
      <c r="V10618" s="58"/>
    </row>
    <row r="10619" spans="21:22">
      <c r="U10619" s="73"/>
      <c r="V10619" s="58"/>
    </row>
    <row r="10620" spans="21:22">
      <c r="U10620" s="73"/>
      <c r="V10620" s="58"/>
    </row>
    <row r="10621" spans="21:22">
      <c r="U10621" s="73"/>
      <c r="V10621" s="58"/>
    </row>
    <row r="10622" spans="21:22">
      <c r="U10622" s="73"/>
      <c r="V10622" s="58"/>
    </row>
    <row r="10623" spans="21:22">
      <c r="U10623" s="73"/>
      <c r="V10623" s="58"/>
    </row>
    <row r="10624" spans="21:22">
      <c r="U10624" s="73"/>
      <c r="V10624" s="58"/>
    </row>
    <row r="10625" spans="21:22">
      <c r="U10625" s="73"/>
      <c r="V10625" s="58"/>
    </row>
    <row r="10626" spans="21:22">
      <c r="U10626" s="73"/>
      <c r="V10626" s="58"/>
    </row>
    <row r="10627" spans="21:22">
      <c r="U10627" s="73"/>
      <c r="V10627" s="58"/>
    </row>
    <row r="10628" spans="21:22">
      <c r="U10628" s="73"/>
      <c r="V10628" s="58"/>
    </row>
    <row r="10629" spans="21:22">
      <c r="U10629" s="73"/>
      <c r="V10629" s="58"/>
    </row>
    <row r="10630" spans="21:22">
      <c r="U10630" s="73"/>
      <c r="V10630" s="58"/>
    </row>
    <row r="10631" spans="21:22">
      <c r="U10631" s="73"/>
      <c r="V10631" s="58"/>
    </row>
    <row r="10632" spans="21:22">
      <c r="U10632" s="73"/>
      <c r="V10632" s="58"/>
    </row>
    <row r="10633" spans="21:22">
      <c r="U10633" s="73"/>
      <c r="V10633" s="58"/>
    </row>
    <row r="10634" spans="21:22">
      <c r="U10634" s="73"/>
      <c r="V10634" s="58"/>
    </row>
    <row r="10635" spans="21:22">
      <c r="U10635" s="73"/>
      <c r="V10635" s="58"/>
    </row>
    <row r="10636" spans="21:22">
      <c r="U10636" s="73"/>
      <c r="V10636" s="58"/>
    </row>
    <row r="10637" spans="21:22">
      <c r="U10637" s="73"/>
      <c r="V10637" s="58"/>
    </row>
    <row r="10638" spans="21:22">
      <c r="U10638" s="73"/>
      <c r="V10638" s="58"/>
    </row>
    <row r="10639" spans="21:22">
      <c r="U10639" s="73"/>
      <c r="V10639" s="58"/>
    </row>
    <row r="10640" spans="21:22">
      <c r="U10640" s="73"/>
      <c r="V10640" s="58"/>
    </row>
    <row r="10641" spans="21:22">
      <c r="U10641" s="73"/>
      <c r="V10641" s="58"/>
    </row>
    <row r="10642" spans="21:22">
      <c r="U10642" s="73"/>
      <c r="V10642" s="58"/>
    </row>
    <row r="10643" spans="21:22">
      <c r="U10643" s="73"/>
      <c r="V10643" s="58"/>
    </row>
    <row r="10644" spans="21:22">
      <c r="U10644" s="73"/>
      <c r="V10644" s="58"/>
    </row>
    <row r="10645" spans="21:22">
      <c r="U10645" s="73"/>
      <c r="V10645" s="58"/>
    </row>
    <row r="10646" spans="21:22">
      <c r="U10646" s="73"/>
      <c r="V10646" s="58"/>
    </row>
    <row r="10647" spans="21:22">
      <c r="U10647" s="73"/>
      <c r="V10647" s="58"/>
    </row>
    <row r="10648" spans="21:22">
      <c r="U10648" s="73"/>
      <c r="V10648" s="58"/>
    </row>
    <row r="10649" spans="21:22">
      <c r="U10649" s="73"/>
      <c r="V10649" s="58"/>
    </row>
    <row r="10650" spans="21:22">
      <c r="U10650" s="73"/>
      <c r="V10650" s="58"/>
    </row>
    <row r="10651" spans="21:22">
      <c r="U10651" s="73"/>
      <c r="V10651" s="58"/>
    </row>
    <row r="10652" spans="21:22">
      <c r="U10652" s="73"/>
      <c r="V10652" s="58"/>
    </row>
    <row r="10653" spans="21:22">
      <c r="U10653" s="73"/>
      <c r="V10653" s="58"/>
    </row>
    <row r="10654" spans="21:22">
      <c r="U10654" s="73"/>
      <c r="V10654" s="58"/>
    </row>
    <row r="10655" spans="21:22">
      <c r="U10655" s="73"/>
      <c r="V10655" s="58"/>
    </row>
    <row r="10656" spans="21:22">
      <c r="U10656" s="73"/>
      <c r="V10656" s="58"/>
    </row>
    <row r="10657" spans="21:22">
      <c r="U10657" s="73"/>
      <c r="V10657" s="58"/>
    </row>
    <row r="10658" spans="21:22">
      <c r="U10658" s="73"/>
      <c r="V10658" s="58"/>
    </row>
    <row r="10659" spans="21:22">
      <c r="U10659" s="73"/>
      <c r="V10659" s="58"/>
    </row>
    <row r="10660" spans="21:22">
      <c r="U10660" s="73"/>
      <c r="V10660" s="58"/>
    </row>
    <row r="10661" spans="21:22">
      <c r="U10661" s="73"/>
      <c r="V10661" s="58"/>
    </row>
    <row r="10662" spans="21:22">
      <c r="U10662" s="73"/>
      <c r="V10662" s="58"/>
    </row>
    <row r="10663" spans="21:22">
      <c r="U10663" s="73"/>
      <c r="V10663" s="58"/>
    </row>
    <row r="10664" spans="21:22">
      <c r="U10664" s="73"/>
      <c r="V10664" s="58"/>
    </row>
    <row r="10665" spans="21:22">
      <c r="U10665" s="73"/>
      <c r="V10665" s="58"/>
    </row>
    <row r="10666" spans="21:22">
      <c r="U10666" s="73"/>
      <c r="V10666" s="58"/>
    </row>
    <row r="10667" spans="21:22">
      <c r="U10667" s="73"/>
      <c r="V10667" s="58"/>
    </row>
    <row r="10668" spans="21:22">
      <c r="U10668" s="73"/>
      <c r="V10668" s="58"/>
    </row>
    <row r="10669" spans="21:22">
      <c r="U10669" s="73"/>
      <c r="V10669" s="58"/>
    </row>
    <row r="10670" spans="21:22">
      <c r="U10670" s="73"/>
      <c r="V10670" s="58"/>
    </row>
    <row r="10671" spans="21:22">
      <c r="U10671" s="73"/>
      <c r="V10671" s="58"/>
    </row>
    <row r="10672" spans="21:22">
      <c r="U10672" s="73"/>
      <c r="V10672" s="58"/>
    </row>
    <row r="10673" spans="21:22">
      <c r="U10673" s="73"/>
      <c r="V10673" s="58"/>
    </row>
    <row r="10674" spans="21:22">
      <c r="U10674" s="73"/>
      <c r="V10674" s="58"/>
    </row>
    <row r="10675" spans="21:22">
      <c r="U10675" s="73"/>
      <c r="V10675" s="58"/>
    </row>
    <row r="10676" spans="21:22">
      <c r="U10676" s="73"/>
      <c r="V10676" s="58"/>
    </row>
    <row r="10677" spans="21:22">
      <c r="U10677" s="73"/>
      <c r="V10677" s="58"/>
    </row>
    <row r="10678" spans="21:22">
      <c r="U10678" s="73"/>
      <c r="V10678" s="58"/>
    </row>
    <row r="10679" spans="21:22">
      <c r="U10679" s="73"/>
      <c r="V10679" s="58"/>
    </row>
    <row r="10680" spans="21:22">
      <c r="U10680" s="73"/>
      <c r="V10680" s="58"/>
    </row>
    <row r="10681" spans="21:22">
      <c r="U10681" s="73"/>
      <c r="V10681" s="58"/>
    </row>
    <row r="10682" spans="21:22">
      <c r="U10682" s="73"/>
      <c r="V10682" s="58"/>
    </row>
    <row r="10683" spans="21:22">
      <c r="U10683" s="73"/>
      <c r="V10683" s="58"/>
    </row>
    <row r="10684" spans="21:22">
      <c r="U10684" s="73"/>
      <c r="V10684" s="58"/>
    </row>
    <row r="10685" spans="21:22">
      <c r="U10685" s="73"/>
      <c r="V10685" s="58"/>
    </row>
    <row r="10686" spans="21:22">
      <c r="U10686" s="73"/>
      <c r="V10686" s="58"/>
    </row>
    <row r="10687" spans="21:22">
      <c r="U10687" s="73"/>
      <c r="V10687" s="58"/>
    </row>
    <row r="10688" spans="21:22">
      <c r="U10688" s="73"/>
      <c r="V10688" s="58"/>
    </row>
    <row r="10689" spans="21:22">
      <c r="U10689" s="73"/>
      <c r="V10689" s="58"/>
    </row>
    <row r="10690" spans="21:22">
      <c r="U10690" s="73"/>
      <c r="V10690" s="58"/>
    </row>
    <row r="10691" spans="21:22">
      <c r="U10691" s="73"/>
      <c r="V10691" s="58"/>
    </row>
    <row r="10692" spans="21:22">
      <c r="U10692" s="73"/>
      <c r="V10692" s="58"/>
    </row>
    <row r="10693" spans="21:22">
      <c r="U10693" s="73"/>
      <c r="V10693" s="58"/>
    </row>
    <row r="10694" spans="21:22">
      <c r="U10694" s="73"/>
      <c r="V10694" s="58"/>
    </row>
    <row r="10695" spans="21:22">
      <c r="U10695" s="73"/>
      <c r="V10695" s="58"/>
    </row>
    <row r="10696" spans="21:22">
      <c r="U10696" s="73"/>
      <c r="V10696" s="58"/>
    </row>
    <row r="10697" spans="21:22">
      <c r="U10697" s="73"/>
      <c r="V10697" s="58"/>
    </row>
    <row r="10698" spans="21:22">
      <c r="U10698" s="73"/>
      <c r="V10698" s="58"/>
    </row>
    <row r="10699" spans="21:22">
      <c r="U10699" s="73"/>
      <c r="V10699" s="58"/>
    </row>
    <row r="10700" spans="21:22">
      <c r="U10700" s="73"/>
      <c r="V10700" s="58"/>
    </row>
    <row r="10701" spans="21:22">
      <c r="U10701" s="73"/>
      <c r="V10701" s="58"/>
    </row>
    <row r="10702" spans="21:22">
      <c r="U10702" s="73"/>
      <c r="V10702" s="58"/>
    </row>
    <row r="10703" spans="21:22">
      <c r="U10703" s="73"/>
      <c r="V10703" s="58"/>
    </row>
    <row r="10704" spans="21:22">
      <c r="U10704" s="73"/>
      <c r="V10704" s="58"/>
    </row>
    <row r="10705" spans="21:22">
      <c r="U10705" s="73"/>
      <c r="V10705" s="58"/>
    </row>
    <row r="10706" spans="21:22">
      <c r="U10706" s="73"/>
      <c r="V10706" s="58"/>
    </row>
    <row r="10707" spans="21:22">
      <c r="U10707" s="73"/>
      <c r="V10707" s="58"/>
    </row>
    <row r="10708" spans="21:22">
      <c r="U10708" s="73"/>
      <c r="V10708" s="58"/>
    </row>
    <row r="10709" spans="21:22">
      <c r="U10709" s="73"/>
      <c r="V10709" s="58"/>
    </row>
    <row r="10710" spans="21:22">
      <c r="U10710" s="73"/>
      <c r="V10710" s="58"/>
    </row>
    <row r="10711" spans="21:22">
      <c r="U10711" s="73"/>
      <c r="V10711" s="58"/>
    </row>
    <row r="10712" spans="21:22">
      <c r="U10712" s="73"/>
      <c r="V10712" s="58"/>
    </row>
    <row r="10713" spans="21:22">
      <c r="U10713" s="73"/>
      <c r="V10713" s="58"/>
    </row>
    <row r="10714" spans="21:22">
      <c r="U10714" s="73"/>
      <c r="V10714" s="58"/>
    </row>
    <row r="10715" spans="21:22">
      <c r="U10715" s="73"/>
      <c r="V10715" s="58"/>
    </row>
    <row r="10716" spans="21:22">
      <c r="U10716" s="73"/>
      <c r="V10716" s="58"/>
    </row>
    <row r="10717" spans="21:22">
      <c r="U10717" s="73"/>
      <c r="V10717" s="58"/>
    </row>
    <row r="10718" spans="21:22">
      <c r="U10718" s="73"/>
      <c r="V10718" s="58"/>
    </row>
    <row r="10719" spans="21:22">
      <c r="U10719" s="73"/>
      <c r="V10719" s="58"/>
    </row>
    <row r="10720" spans="21:22">
      <c r="U10720" s="73"/>
      <c r="V10720" s="58"/>
    </row>
    <row r="10721" spans="21:22">
      <c r="U10721" s="73"/>
      <c r="V10721" s="58"/>
    </row>
    <row r="10722" spans="21:22">
      <c r="U10722" s="73"/>
      <c r="V10722" s="58"/>
    </row>
    <row r="10723" spans="21:22">
      <c r="U10723" s="73"/>
      <c r="V10723" s="58"/>
    </row>
    <row r="10724" spans="21:22">
      <c r="U10724" s="73"/>
      <c r="V10724" s="58"/>
    </row>
    <row r="10725" spans="21:22">
      <c r="U10725" s="73"/>
      <c r="V10725" s="58"/>
    </row>
    <row r="10726" spans="21:22">
      <c r="U10726" s="73"/>
      <c r="V10726" s="58"/>
    </row>
    <row r="10727" spans="21:22">
      <c r="U10727" s="73"/>
      <c r="V10727" s="58"/>
    </row>
    <row r="10728" spans="21:22">
      <c r="U10728" s="73"/>
      <c r="V10728" s="58"/>
    </row>
    <row r="10729" spans="21:22">
      <c r="U10729" s="73"/>
      <c r="V10729" s="58"/>
    </row>
    <row r="10730" spans="21:22">
      <c r="U10730" s="73"/>
      <c r="V10730" s="58"/>
    </row>
    <row r="10731" spans="21:22">
      <c r="U10731" s="73"/>
      <c r="V10731" s="58"/>
    </row>
    <row r="10732" spans="21:22">
      <c r="U10732" s="73"/>
      <c r="V10732" s="58"/>
    </row>
    <row r="10733" spans="21:22">
      <c r="U10733" s="73"/>
      <c r="V10733" s="58"/>
    </row>
    <row r="10734" spans="21:22">
      <c r="U10734" s="73"/>
      <c r="V10734" s="58"/>
    </row>
    <row r="10735" spans="21:22">
      <c r="U10735" s="73"/>
      <c r="V10735" s="58"/>
    </row>
    <row r="10736" spans="21:22">
      <c r="U10736" s="73"/>
      <c r="V10736" s="58"/>
    </row>
    <row r="10737" spans="21:22">
      <c r="U10737" s="73"/>
      <c r="V10737" s="58"/>
    </row>
    <row r="10738" spans="21:22">
      <c r="U10738" s="73"/>
      <c r="V10738" s="58"/>
    </row>
    <row r="10739" spans="21:22">
      <c r="U10739" s="73"/>
      <c r="V10739" s="58"/>
    </row>
    <row r="10740" spans="21:22">
      <c r="U10740" s="73"/>
      <c r="V10740" s="58"/>
    </row>
    <row r="10741" spans="21:22">
      <c r="U10741" s="73"/>
      <c r="V10741" s="58"/>
    </row>
    <row r="10742" spans="21:22">
      <c r="U10742" s="73"/>
      <c r="V10742" s="58"/>
    </row>
    <row r="10743" spans="21:22">
      <c r="U10743" s="73"/>
      <c r="V10743" s="58"/>
    </row>
    <row r="10744" spans="21:22">
      <c r="U10744" s="73"/>
      <c r="V10744" s="58"/>
    </row>
    <row r="10745" spans="21:22">
      <c r="U10745" s="73"/>
      <c r="V10745" s="58"/>
    </row>
    <row r="10746" spans="21:22">
      <c r="U10746" s="73"/>
      <c r="V10746" s="58"/>
    </row>
    <row r="10747" spans="21:22">
      <c r="U10747" s="73"/>
      <c r="V10747" s="58"/>
    </row>
    <row r="10748" spans="21:22">
      <c r="U10748" s="73"/>
      <c r="V10748" s="58"/>
    </row>
    <row r="10749" spans="21:22">
      <c r="U10749" s="73"/>
      <c r="V10749" s="58"/>
    </row>
    <row r="10750" spans="21:22">
      <c r="U10750" s="73"/>
      <c r="V10750" s="58"/>
    </row>
    <row r="10751" spans="21:22">
      <c r="U10751" s="73"/>
      <c r="V10751" s="58"/>
    </row>
    <row r="10752" spans="21:22">
      <c r="U10752" s="73"/>
      <c r="V10752" s="58"/>
    </row>
    <row r="10753" spans="21:22">
      <c r="U10753" s="73"/>
      <c r="V10753" s="58"/>
    </row>
    <row r="10754" spans="21:22">
      <c r="U10754" s="73"/>
      <c r="V10754" s="58"/>
    </row>
    <row r="10755" spans="21:22">
      <c r="U10755" s="73"/>
      <c r="V10755" s="58"/>
    </row>
    <row r="10756" spans="21:22">
      <c r="U10756" s="73"/>
      <c r="V10756" s="58"/>
    </row>
    <row r="10757" spans="21:22">
      <c r="U10757" s="73"/>
      <c r="V10757" s="58"/>
    </row>
    <row r="10758" spans="21:22">
      <c r="U10758" s="73"/>
      <c r="V10758" s="58"/>
    </row>
    <row r="10759" spans="21:22">
      <c r="U10759" s="73"/>
      <c r="V10759" s="58"/>
    </row>
    <row r="10760" spans="21:22">
      <c r="U10760" s="73"/>
      <c r="V10760" s="58"/>
    </row>
    <row r="10761" spans="21:22">
      <c r="U10761" s="73"/>
      <c r="V10761" s="58"/>
    </row>
    <row r="10762" spans="21:22">
      <c r="U10762" s="73"/>
      <c r="V10762" s="58"/>
    </row>
    <row r="10763" spans="21:22">
      <c r="U10763" s="73"/>
      <c r="V10763" s="58"/>
    </row>
    <row r="10764" spans="21:22">
      <c r="U10764" s="73"/>
      <c r="V10764" s="58"/>
    </row>
    <row r="10765" spans="21:22">
      <c r="U10765" s="73"/>
      <c r="V10765" s="58"/>
    </row>
    <row r="10766" spans="21:22">
      <c r="U10766" s="73"/>
      <c r="V10766" s="58"/>
    </row>
    <row r="10767" spans="21:22">
      <c r="U10767" s="73"/>
      <c r="V10767" s="58"/>
    </row>
    <row r="10768" spans="21:22">
      <c r="U10768" s="73"/>
      <c r="V10768" s="58"/>
    </row>
    <row r="10769" spans="21:22">
      <c r="U10769" s="73"/>
      <c r="V10769" s="58"/>
    </row>
    <row r="10770" spans="21:22">
      <c r="U10770" s="73"/>
      <c r="V10770" s="58"/>
    </row>
    <row r="10771" spans="21:22">
      <c r="U10771" s="73"/>
      <c r="V10771" s="58"/>
    </row>
    <row r="10772" spans="21:22">
      <c r="U10772" s="73"/>
      <c r="V10772" s="58"/>
    </row>
    <row r="10773" spans="21:22">
      <c r="U10773" s="73"/>
      <c r="V10773" s="58"/>
    </row>
    <row r="10774" spans="21:22">
      <c r="U10774" s="73"/>
      <c r="V10774" s="58"/>
    </row>
    <row r="10775" spans="21:22">
      <c r="U10775" s="73"/>
      <c r="V10775" s="58"/>
    </row>
    <row r="10776" spans="21:22">
      <c r="U10776" s="73"/>
      <c r="V10776" s="58"/>
    </row>
    <row r="10777" spans="21:22">
      <c r="U10777" s="73"/>
      <c r="V10777" s="58"/>
    </row>
    <row r="10778" spans="21:22">
      <c r="U10778" s="73"/>
      <c r="V10778" s="58"/>
    </row>
    <row r="10779" spans="21:22">
      <c r="U10779" s="73"/>
      <c r="V10779" s="58"/>
    </row>
    <row r="10780" spans="21:22">
      <c r="U10780" s="73"/>
      <c r="V10780" s="58"/>
    </row>
    <row r="10781" spans="21:22">
      <c r="U10781" s="73"/>
      <c r="V10781" s="58"/>
    </row>
    <row r="10782" spans="21:22">
      <c r="U10782" s="73"/>
      <c r="V10782" s="58"/>
    </row>
    <row r="10783" spans="21:22">
      <c r="U10783" s="73"/>
      <c r="V10783" s="58"/>
    </row>
    <row r="10784" spans="21:22">
      <c r="U10784" s="73"/>
      <c r="V10784" s="58"/>
    </row>
    <row r="10785" spans="21:22">
      <c r="U10785" s="73"/>
      <c r="V10785" s="58"/>
    </row>
    <row r="10786" spans="21:22">
      <c r="U10786" s="73"/>
      <c r="V10786" s="58"/>
    </row>
    <row r="10787" spans="21:22">
      <c r="U10787" s="73"/>
      <c r="V10787" s="58"/>
    </row>
    <row r="10788" spans="21:22">
      <c r="U10788" s="73"/>
      <c r="V10788" s="58"/>
    </row>
    <row r="10789" spans="21:22">
      <c r="U10789" s="73"/>
      <c r="V10789" s="58"/>
    </row>
    <row r="10790" spans="21:22">
      <c r="U10790" s="73"/>
      <c r="V10790" s="58"/>
    </row>
    <row r="10791" spans="21:22">
      <c r="U10791" s="73"/>
      <c r="V10791" s="58"/>
    </row>
    <row r="10792" spans="21:22">
      <c r="U10792" s="73"/>
      <c r="V10792" s="58"/>
    </row>
    <row r="10793" spans="21:22">
      <c r="U10793" s="73"/>
      <c r="V10793" s="58"/>
    </row>
    <row r="10794" spans="21:22">
      <c r="U10794" s="73"/>
      <c r="V10794" s="58"/>
    </row>
    <row r="10795" spans="21:22">
      <c r="U10795" s="73"/>
      <c r="V10795" s="58"/>
    </row>
    <row r="10796" spans="21:22">
      <c r="U10796" s="73"/>
      <c r="V10796" s="58"/>
    </row>
    <row r="10797" spans="21:22">
      <c r="U10797" s="73"/>
      <c r="V10797" s="58"/>
    </row>
    <row r="10798" spans="21:22">
      <c r="U10798" s="73"/>
      <c r="V10798" s="58"/>
    </row>
    <row r="10799" spans="21:22">
      <c r="U10799" s="73"/>
      <c r="V10799" s="58"/>
    </row>
    <row r="10800" spans="21:22">
      <c r="U10800" s="73"/>
      <c r="V10800" s="58"/>
    </row>
    <row r="10801" spans="21:22">
      <c r="U10801" s="73"/>
      <c r="V10801" s="58"/>
    </row>
    <row r="10802" spans="21:22">
      <c r="U10802" s="73"/>
      <c r="V10802" s="58"/>
    </row>
    <row r="10803" spans="21:22">
      <c r="U10803" s="73"/>
      <c r="V10803" s="58"/>
    </row>
    <row r="10804" spans="21:22">
      <c r="U10804" s="73"/>
      <c r="V10804" s="58"/>
    </row>
    <row r="10805" spans="21:22">
      <c r="U10805" s="73"/>
      <c r="V10805" s="58"/>
    </row>
    <row r="10806" spans="21:22">
      <c r="U10806" s="73"/>
      <c r="V10806" s="58"/>
    </row>
    <row r="10807" spans="21:22">
      <c r="U10807" s="73"/>
      <c r="V10807" s="58"/>
    </row>
    <row r="10808" spans="21:22">
      <c r="U10808" s="73"/>
      <c r="V10808" s="58"/>
    </row>
    <row r="10809" spans="21:22">
      <c r="U10809" s="73"/>
      <c r="V10809" s="58"/>
    </row>
    <row r="10810" spans="21:22">
      <c r="U10810" s="73"/>
      <c r="V10810" s="58"/>
    </row>
    <row r="10811" spans="21:22">
      <c r="U10811" s="73"/>
      <c r="V10811" s="58"/>
    </row>
    <row r="10812" spans="21:22">
      <c r="U10812" s="73"/>
      <c r="V10812" s="58"/>
    </row>
    <row r="10813" spans="21:22">
      <c r="U10813" s="73"/>
      <c r="V10813" s="58"/>
    </row>
    <row r="10814" spans="21:22">
      <c r="U10814" s="73"/>
      <c r="V10814" s="58"/>
    </row>
    <row r="10815" spans="21:22">
      <c r="U10815" s="73"/>
      <c r="V10815" s="58"/>
    </row>
    <row r="10816" spans="21:22">
      <c r="U10816" s="73"/>
      <c r="V10816" s="58"/>
    </row>
    <row r="10817" spans="21:22">
      <c r="U10817" s="73"/>
      <c r="V10817" s="58"/>
    </row>
    <row r="10818" spans="21:22">
      <c r="U10818" s="73"/>
      <c r="V10818" s="58"/>
    </row>
    <row r="10819" spans="21:22">
      <c r="U10819" s="73"/>
      <c r="V10819" s="58"/>
    </row>
    <row r="10820" spans="21:22">
      <c r="U10820" s="73"/>
      <c r="V10820" s="58"/>
    </row>
    <row r="10821" spans="21:22">
      <c r="U10821" s="73"/>
      <c r="V10821" s="58"/>
    </row>
    <row r="10822" spans="21:22">
      <c r="U10822" s="73"/>
      <c r="V10822" s="58"/>
    </row>
    <row r="10823" spans="21:22">
      <c r="U10823" s="73"/>
      <c r="V10823" s="58"/>
    </row>
    <row r="10824" spans="21:22">
      <c r="U10824" s="73"/>
      <c r="V10824" s="58"/>
    </row>
    <row r="10825" spans="21:22">
      <c r="U10825" s="73"/>
      <c r="V10825" s="58"/>
    </row>
    <row r="10826" spans="21:22">
      <c r="U10826" s="73"/>
      <c r="V10826" s="58"/>
    </row>
    <row r="10827" spans="21:22">
      <c r="U10827" s="73"/>
      <c r="V10827" s="58"/>
    </row>
    <row r="10828" spans="21:22">
      <c r="U10828" s="73"/>
      <c r="V10828" s="58"/>
    </row>
    <row r="10829" spans="21:22">
      <c r="U10829" s="73"/>
      <c r="V10829" s="58"/>
    </row>
    <row r="10830" spans="21:22">
      <c r="U10830" s="73"/>
      <c r="V10830" s="58"/>
    </row>
    <row r="10831" spans="21:22">
      <c r="U10831" s="73"/>
      <c r="V10831" s="58"/>
    </row>
    <row r="10832" spans="21:22">
      <c r="U10832" s="73"/>
      <c r="V10832" s="58"/>
    </row>
    <row r="10833" spans="21:22">
      <c r="U10833" s="73"/>
      <c r="V10833" s="58"/>
    </row>
    <row r="10834" spans="21:22">
      <c r="U10834" s="73"/>
      <c r="V10834" s="58"/>
    </row>
    <row r="10835" spans="21:22">
      <c r="U10835" s="73"/>
      <c r="V10835" s="58"/>
    </row>
    <row r="10836" spans="21:22">
      <c r="U10836" s="73"/>
      <c r="V10836" s="58"/>
    </row>
    <row r="10837" spans="21:22">
      <c r="U10837" s="73"/>
      <c r="V10837" s="58"/>
    </row>
    <row r="10838" spans="21:22">
      <c r="U10838" s="73"/>
      <c r="V10838" s="58"/>
    </row>
    <row r="10839" spans="21:22">
      <c r="U10839" s="73"/>
      <c r="V10839" s="58"/>
    </row>
    <row r="10840" spans="21:22">
      <c r="U10840" s="73"/>
      <c r="V10840" s="58"/>
    </row>
    <row r="10841" spans="21:22">
      <c r="U10841" s="73"/>
      <c r="V10841" s="58"/>
    </row>
    <row r="10842" spans="21:22">
      <c r="U10842" s="73"/>
      <c r="V10842" s="58"/>
    </row>
    <row r="10843" spans="21:22">
      <c r="U10843" s="73"/>
      <c r="V10843" s="58"/>
    </row>
    <row r="10844" spans="21:22">
      <c r="U10844" s="73"/>
      <c r="V10844" s="58"/>
    </row>
    <row r="10845" spans="21:22">
      <c r="U10845" s="73"/>
      <c r="V10845" s="58"/>
    </row>
    <row r="10846" spans="21:22">
      <c r="U10846" s="73"/>
      <c r="V10846" s="58"/>
    </row>
    <row r="10847" spans="21:22">
      <c r="U10847" s="73"/>
      <c r="V10847" s="58"/>
    </row>
    <row r="10848" spans="21:22">
      <c r="U10848" s="73"/>
      <c r="V10848" s="58"/>
    </row>
    <row r="10849" spans="21:22">
      <c r="U10849" s="73"/>
      <c r="V10849" s="58"/>
    </row>
    <row r="10850" spans="21:22">
      <c r="U10850" s="73"/>
      <c r="V10850" s="58"/>
    </row>
    <row r="10851" spans="21:22">
      <c r="U10851" s="73"/>
      <c r="V10851" s="58"/>
    </row>
    <row r="10852" spans="21:22">
      <c r="U10852" s="73"/>
      <c r="V10852" s="58"/>
    </row>
    <row r="10853" spans="21:22">
      <c r="U10853" s="73"/>
      <c r="V10853" s="58"/>
    </row>
    <row r="10854" spans="21:22">
      <c r="U10854" s="73"/>
      <c r="V10854" s="58"/>
    </row>
    <row r="10855" spans="21:22">
      <c r="U10855" s="73"/>
      <c r="V10855" s="58"/>
    </row>
    <row r="10856" spans="21:22">
      <c r="U10856" s="73"/>
      <c r="V10856" s="58"/>
    </row>
    <row r="10857" spans="21:22">
      <c r="U10857" s="73"/>
      <c r="V10857" s="58"/>
    </row>
    <row r="10858" spans="21:22">
      <c r="U10858" s="73"/>
      <c r="V10858" s="58"/>
    </row>
    <row r="10859" spans="21:22">
      <c r="U10859" s="73"/>
      <c r="V10859" s="58"/>
    </row>
    <row r="10860" spans="21:22">
      <c r="U10860" s="73"/>
      <c r="V10860" s="58"/>
    </row>
    <row r="10861" spans="21:22">
      <c r="U10861" s="73"/>
      <c r="V10861" s="58"/>
    </row>
    <row r="10862" spans="21:22">
      <c r="U10862" s="73"/>
      <c r="V10862" s="58"/>
    </row>
    <row r="10863" spans="21:22">
      <c r="U10863" s="73"/>
      <c r="V10863" s="58"/>
    </row>
    <row r="10864" spans="21:22">
      <c r="U10864" s="73"/>
      <c r="V10864" s="58"/>
    </row>
    <row r="10865" spans="21:22">
      <c r="U10865" s="73"/>
      <c r="V10865" s="58"/>
    </row>
    <row r="10866" spans="21:22">
      <c r="U10866" s="73"/>
      <c r="V10866" s="58"/>
    </row>
    <row r="10867" spans="21:22">
      <c r="U10867" s="73"/>
      <c r="V10867" s="58"/>
    </row>
    <row r="10868" spans="21:22">
      <c r="U10868" s="73"/>
      <c r="V10868" s="58"/>
    </row>
    <row r="10869" spans="21:22">
      <c r="U10869" s="73"/>
      <c r="V10869" s="58"/>
    </row>
    <row r="10870" spans="21:22">
      <c r="U10870" s="73"/>
      <c r="V10870" s="58"/>
    </row>
    <row r="10871" spans="21:22">
      <c r="U10871" s="73"/>
      <c r="V10871" s="58"/>
    </row>
    <row r="10872" spans="21:22">
      <c r="U10872" s="73"/>
      <c r="V10872" s="58"/>
    </row>
    <row r="10873" spans="21:22">
      <c r="U10873" s="73"/>
      <c r="V10873" s="58"/>
    </row>
    <row r="10874" spans="21:22">
      <c r="U10874" s="73"/>
      <c r="V10874" s="58"/>
    </row>
    <row r="10875" spans="21:22">
      <c r="U10875" s="73"/>
      <c r="V10875" s="58"/>
    </row>
    <row r="10876" spans="21:22">
      <c r="U10876" s="73"/>
      <c r="V10876" s="58"/>
    </row>
    <row r="10877" spans="21:22">
      <c r="U10877" s="73"/>
      <c r="V10877" s="58"/>
    </row>
    <row r="10878" spans="21:22">
      <c r="U10878" s="73"/>
      <c r="V10878" s="58"/>
    </row>
    <row r="10879" spans="21:22">
      <c r="U10879" s="73"/>
      <c r="V10879" s="58"/>
    </row>
    <row r="10880" spans="21:22">
      <c r="U10880" s="73"/>
      <c r="V10880" s="58"/>
    </row>
    <row r="10881" spans="21:22">
      <c r="U10881" s="73"/>
      <c r="V10881" s="58"/>
    </row>
    <row r="10882" spans="21:22">
      <c r="U10882" s="73"/>
      <c r="V10882" s="58"/>
    </row>
    <row r="10883" spans="21:22">
      <c r="U10883" s="73"/>
      <c r="V10883" s="58"/>
    </row>
    <row r="10884" spans="21:22">
      <c r="U10884" s="73"/>
      <c r="V10884" s="58"/>
    </row>
    <row r="10885" spans="21:22">
      <c r="U10885" s="73"/>
      <c r="V10885" s="58"/>
    </row>
    <row r="10886" spans="21:22">
      <c r="U10886" s="73"/>
      <c r="V10886" s="58"/>
    </row>
    <row r="10887" spans="21:22">
      <c r="U10887" s="73"/>
      <c r="V10887" s="58"/>
    </row>
    <row r="10888" spans="21:22">
      <c r="U10888" s="73"/>
      <c r="V10888" s="58"/>
    </row>
    <row r="10889" spans="21:22">
      <c r="U10889" s="73"/>
      <c r="V10889" s="58"/>
    </row>
    <row r="10890" spans="21:22">
      <c r="U10890" s="73"/>
      <c r="V10890" s="58"/>
    </row>
    <row r="10891" spans="21:22">
      <c r="U10891" s="73"/>
      <c r="V10891" s="58"/>
    </row>
    <row r="10892" spans="21:22">
      <c r="U10892" s="73"/>
      <c r="V10892" s="58"/>
    </row>
    <row r="10893" spans="21:22">
      <c r="U10893" s="73"/>
      <c r="V10893" s="58"/>
    </row>
    <row r="10894" spans="21:22">
      <c r="U10894" s="73"/>
      <c r="V10894" s="58"/>
    </row>
    <row r="10895" spans="21:22">
      <c r="U10895" s="73"/>
      <c r="V10895" s="58"/>
    </row>
    <row r="10896" spans="21:22">
      <c r="U10896" s="73"/>
      <c r="V10896" s="58"/>
    </row>
    <row r="10897" spans="21:22">
      <c r="U10897" s="73"/>
      <c r="V10897" s="58"/>
    </row>
    <row r="10898" spans="21:22">
      <c r="U10898" s="73"/>
      <c r="V10898" s="58"/>
    </row>
    <row r="10899" spans="21:22">
      <c r="U10899" s="73"/>
      <c r="V10899" s="58"/>
    </row>
    <row r="10900" spans="21:22">
      <c r="U10900" s="73"/>
      <c r="V10900" s="58"/>
    </row>
    <row r="10901" spans="21:22">
      <c r="U10901" s="73"/>
      <c r="V10901" s="58"/>
    </row>
    <row r="10902" spans="21:22">
      <c r="U10902" s="73"/>
      <c r="V10902" s="58"/>
    </row>
    <row r="10903" spans="21:22">
      <c r="U10903" s="73"/>
      <c r="V10903" s="58"/>
    </row>
    <row r="10904" spans="21:22">
      <c r="U10904" s="73"/>
      <c r="V10904" s="58"/>
    </row>
    <row r="10905" spans="21:22">
      <c r="U10905" s="73"/>
      <c r="V10905" s="58"/>
    </row>
    <row r="10906" spans="21:22">
      <c r="U10906" s="73"/>
      <c r="V10906" s="58"/>
    </row>
    <row r="10907" spans="21:22">
      <c r="U10907" s="73"/>
      <c r="V10907" s="58"/>
    </row>
    <row r="10908" spans="21:22">
      <c r="U10908" s="73"/>
      <c r="V10908" s="58"/>
    </row>
    <row r="10909" spans="21:22">
      <c r="U10909" s="73"/>
      <c r="V10909" s="58"/>
    </row>
    <row r="10910" spans="21:22">
      <c r="U10910" s="73"/>
      <c r="V10910" s="58"/>
    </row>
    <row r="10911" spans="21:22">
      <c r="U10911" s="73"/>
      <c r="V10911" s="58"/>
    </row>
    <row r="10912" spans="21:22">
      <c r="U10912" s="73"/>
      <c r="V10912" s="58"/>
    </row>
    <row r="10913" spans="21:22">
      <c r="U10913" s="73"/>
      <c r="V10913" s="58"/>
    </row>
    <row r="10914" spans="21:22">
      <c r="U10914" s="73"/>
      <c r="V10914" s="58"/>
    </row>
    <row r="10915" spans="21:22">
      <c r="U10915" s="73"/>
      <c r="V10915" s="58"/>
    </row>
    <row r="10916" spans="21:22">
      <c r="U10916" s="73"/>
      <c r="V10916" s="58"/>
    </row>
    <row r="10917" spans="21:22">
      <c r="U10917" s="73"/>
      <c r="V10917" s="58"/>
    </row>
    <row r="10918" spans="21:22">
      <c r="U10918" s="73"/>
      <c r="V10918" s="58"/>
    </row>
    <row r="10919" spans="21:22">
      <c r="U10919" s="73"/>
      <c r="V10919" s="58"/>
    </row>
    <row r="10920" spans="21:22">
      <c r="U10920" s="73"/>
      <c r="V10920" s="58"/>
    </row>
    <row r="10921" spans="21:22">
      <c r="U10921" s="73"/>
      <c r="V10921" s="58"/>
    </row>
    <row r="10922" spans="21:22">
      <c r="U10922" s="73"/>
      <c r="V10922" s="58"/>
    </row>
    <row r="10923" spans="21:22">
      <c r="U10923" s="73"/>
      <c r="V10923" s="58"/>
    </row>
    <row r="10924" spans="21:22">
      <c r="U10924" s="73"/>
      <c r="V10924" s="58"/>
    </row>
    <row r="10925" spans="21:22">
      <c r="U10925" s="73"/>
      <c r="V10925" s="58"/>
    </row>
    <row r="10926" spans="21:22">
      <c r="U10926" s="73"/>
      <c r="V10926" s="58"/>
    </row>
    <row r="10927" spans="21:22">
      <c r="U10927" s="73"/>
      <c r="V10927" s="58"/>
    </row>
    <row r="10928" spans="21:22">
      <c r="U10928" s="73"/>
      <c r="V10928" s="58"/>
    </row>
    <row r="10929" spans="21:22">
      <c r="U10929" s="73"/>
      <c r="V10929" s="58"/>
    </row>
    <row r="10930" spans="21:22">
      <c r="U10930" s="73"/>
      <c r="V10930" s="58"/>
    </row>
    <row r="10931" spans="21:22">
      <c r="U10931" s="73"/>
      <c r="V10931" s="58"/>
    </row>
    <row r="10932" spans="21:22">
      <c r="U10932" s="73"/>
      <c r="V10932" s="58"/>
    </row>
    <row r="10933" spans="21:22">
      <c r="U10933" s="73"/>
      <c r="V10933" s="58"/>
    </row>
    <row r="10934" spans="21:22">
      <c r="U10934" s="73"/>
      <c r="V10934" s="58"/>
    </row>
    <row r="10935" spans="21:22">
      <c r="U10935" s="73"/>
      <c r="V10935" s="58"/>
    </row>
    <row r="10936" spans="21:22">
      <c r="U10936" s="73"/>
      <c r="V10936" s="58"/>
    </row>
    <row r="10937" spans="21:22">
      <c r="U10937" s="73"/>
      <c r="V10937" s="58"/>
    </row>
    <row r="10938" spans="21:22">
      <c r="U10938" s="73"/>
      <c r="V10938" s="58"/>
    </row>
    <row r="10939" spans="21:22">
      <c r="U10939" s="73"/>
      <c r="V10939" s="58"/>
    </row>
    <row r="10940" spans="21:22">
      <c r="U10940" s="73"/>
      <c r="V10940" s="58"/>
    </row>
    <row r="10941" spans="21:22">
      <c r="U10941" s="73"/>
      <c r="V10941" s="58"/>
    </row>
    <row r="10942" spans="21:22">
      <c r="U10942" s="73"/>
      <c r="V10942" s="58"/>
    </row>
    <row r="10943" spans="21:22">
      <c r="U10943" s="73"/>
      <c r="V10943" s="58"/>
    </row>
    <row r="10944" spans="21:22">
      <c r="U10944" s="73"/>
      <c r="V10944" s="58"/>
    </row>
    <row r="10945" spans="21:22">
      <c r="U10945" s="73"/>
      <c r="V10945" s="58"/>
    </row>
    <row r="10946" spans="21:22">
      <c r="U10946" s="73"/>
      <c r="V10946" s="58"/>
    </row>
    <row r="10947" spans="21:22">
      <c r="U10947" s="73"/>
      <c r="V10947" s="58"/>
    </row>
    <row r="10948" spans="21:22">
      <c r="U10948" s="73"/>
      <c r="V10948" s="58"/>
    </row>
    <row r="10949" spans="21:22">
      <c r="U10949" s="73"/>
      <c r="V10949" s="58"/>
    </row>
    <row r="10950" spans="21:22">
      <c r="U10950" s="73"/>
      <c r="V10950" s="58"/>
    </row>
    <row r="10951" spans="21:22">
      <c r="U10951" s="73"/>
      <c r="V10951" s="58"/>
    </row>
    <row r="10952" spans="21:22">
      <c r="U10952" s="73"/>
      <c r="V10952" s="58"/>
    </row>
    <row r="10953" spans="21:22">
      <c r="U10953" s="73"/>
      <c r="V10953" s="58"/>
    </row>
    <row r="10954" spans="21:22">
      <c r="U10954" s="73"/>
      <c r="V10954" s="58"/>
    </row>
    <row r="10955" spans="21:22">
      <c r="U10955" s="73"/>
      <c r="V10955" s="58"/>
    </row>
    <row r="10956" spans="21:22">
      <c r="U10956" s="73"/>
      <c r="V10956" s="58"/>
    </row>
    <row r="10957" spans="21:22">
      <c r="U10957" s="73"/>
      <c r="V10957" s="58"/>
    </row>
    <row r="10958" spans="21:22">
      <c r="U10958" s="73"/>
      <c r="V10958" s="58"/>
    </row>
    <row r="10959" spans="21:22">
      <c r="U10959" s="73"/>
      <c r="V10959" s="58"/>
    </row>
    <row r="10960" spans="21:22">
      <c r="U10960" s="73"/>
      <c r="V10960" s="58"/>
    </row>
    <row r="10961" spans="21:22">
      <c r="U10961" s="73"/>
      <c r="V10961" s="58"/>
    </row>
    <row r="10962" spans="21:22">
      <c r="U10962" s="73"/>
      <c r="V10962" s="58"/>
    </row>
    <row r="10963" spans="21:22">
      <c r="U10963" s="73"/>
      <c r="V10963" s="58"/>
    </row>
    <row r="10964" spans="21:22">
      <c r="U10964" s="73"/>
      <c r="V10964" s="58"/>
    </row>
    <row r="10965" spans="21:22">
      <c r="U10965" s="73"/>
      <c r="V10965" s="58"/>
    </row>
    <row r="10966" spans="21:22">
      <c r="U10966" s="73"/>
      <c r="V10966" s="58"/>
    </row>
    <row r="10967" spans="21:22">
      <c r="U10967" s="73"/>
      <c r="V10967" s="58"/>
    </row>
    <row r="10968" spans="21:22">
      <c r="U10968" s="73"/>
      <c r="V10968" s="58"/>
    </row>
    <row r="10969" spans="21:22">
      <c r="U10969" s="73"/>
      <c r="V10969" s="58"/>
    </row>
    <row r="10970" spans="21:22">
      <c r="U10970" s="73"/>
      <c r="V10970" s="58"/>
    </row>
    <row r="10971" spans="21:22">
      <c r="U10971" s="73"/>
      <c r="V10971" s="58"/>
    </row>
    <row r="10972" spans="21:22">
      <c r="U10972" s="73"/>
      <c r="V10972" s="58"/>
    </row>
    <row r="10973" spans="21:22">
      <c r="U10973" s="73"/>
      <c r="V10973" s="58"/>
    </row>
    <row r="10974" spans="21:22">
      <c r="U10974" s="73"/>
      <c r="V10974" s="58"/>
    </row>
    <row r="10975" spans="21:22">
      <c r="U10975" s="73"/>
      <c r="V10975" s="58"/>
    </row>
    <row r="10976" spans="21:22">
      <c r="U10976" s="73"/>
      <c r="V10976" s="58"/>
    </row>
    <row r="10977" spans="21:22">
      <c r="U10977" s="73"/>
      <c r="V10977" s="58"/>
    </row>
    <row r="10978" spans="21:22">
      <c r="U10978" s="73"/>
      <c r="V10978" s="58"/>
    </row>
    <row r="10979" spans="21:22">
      <c r="U10979" s="73"/>
      <c r="V10979" s="58"/>
    </row>
    <row r="10980" spans="21:22">
      <c r="U10980" s="73"/>
      <c r="V10980" s="58"/>
    </row>
    <row r="10981" spans="21:22">
      <c r="U10981" s="73"/>
      <c r="V10981" s="58"/>
    </row>
    <row r="10982" spans="21:22">
      <c r="U10982" s="73"/>
      <c r="V10982" s="58"/>
    </row>
    <row r="10983" spans="21:22">
      <c r="U10983" s="73"/>
      <c r="V10983" s="58"/>
    </row>
    <row r="10984" spans="21:22">
      <c r="U10984" s="73"/>
      <c r="V10984" s="58"/>
    </row>
    <row r="10985" spans="21:22">
      <c r="U10985" s="73"/>
      <c r="V10985" s="58"/>
    </row>
    <row r="10986" spans="21:22">
      <c r="U10986" s="73"/>
      <c r="V10986" s="58"/>
    </row>
    <row r="10987" spans="21:22">
      <c r="U10987" s="73"/>
      <c r="V10987" s="58"/>
    </row>
    <row r="10988" spans="21:22">
      <c r="U10988" s="73"/>
      <c r="V10988" s="58"/>
    </row>
    <row r="10989" spans="21:22">
      <c r="U10989" s="73"/>
      <c r="V10989" s="58"/>
    </row>
    <row r="10990" spans="21:22">
      <c r="U10990" s="73"/>
      <c r="V10990" s="58"/>
    </row>
    <row r="10991" spans="21:22">
      <c r="U10991" s="73"/>
      <c r="V10991" s="58"/>
    </row>
    <row r="10992" spans="21:22">
      <c r="U10992" s="73"/>
      <c r="V10992" s="58"/>
    </row>
    <row r="10993" spans="21:22">
      <c r="U10993" s="73"/>
      <c r="V10993" s="58"/>
    </row>
    <row r="10994" spans="21:22">
      <c r="U10994" s="73"/>
      <c r="V10994" s="58"/>
    </row>
    <row r="10995" spans="21:22">
      <c r="U10995" s="73"/>
      <c r="V10995" s="58"/>
    </row>
    <row r="10996" spans="21:22">
      <c r="U10996" s="73"/>
      <c r="V10996" s="58"/>
    </row>
    <row r="10997" spans="21:22">
      <c r="U10997" s="73"/>
      <c r="V10997" s="58"/>
    </row>
    <row r="10998" spans="21:22">
      <c r="U10998" s="73"/>
      <c r="V10998" s="58"/>
    </row>
    <row r="10999" spans="21:22">
      <c r="U10999" s="73"/>
      <c r="V10999" s="58"/>
    </row>
    <row r="11000" spans="21:22">
      <c r="U11000" s="73"/>
      <c r="V11000" s="58"/>
    </row>
    <row r="11001" spans="21:22">
      <c r="U11001" s="73"/>
      <c r="V11001" s="58"/>
    </row>
    <row r="11002" spans="21:22">
      <c r="U11002" s="73"/>
      <c r="V11002" s="58"/>
    </row>
    <row r="11003" spans="21:22">
      <c r="U11003" s="73"/>
      <c r="V11003" s="58"/>
    </row>
    <row r="11004" spans="21:22">
      <c r="U11004" s="73"/>
      <c r="V11004" s="58"/>
    </row>
    <row r="11005" spans="21:22">
      <c r="U11005" s="73"/>
      <c r="V11005" s="58"/>
    </row>
    <row r="11006" spans="21:22">
      <c r="U11006" s="73"/>
      <c r="V11006" s="58"/>
    </row>
    <row r="11007" spans="21:22">
      <c r="U11007" s="73"/>
      <c r="V11007" s="58"/>
    </row>
    <row r="11008" spans="21:22">
      <c r="U11008" s="73"/>
      <c r="V11008" s="58"/>
    </row>
    <row r="11009" spans="21:22">
      <c r="U11009" s="73"/>
      <c r="V11009" s="58"/>
    </row>
    <row r="11010" spans="21:22">
      <c r="U11010" s="73"/>
      <c r="V11010" s="58"/>
    </row>
    <row r="11011" spans="21:22">
      <c r="U11011" s="73"/>
      <c r="V11011" s="58"/>
    </row>
    <row r="11012" spans="21:22">
      <c r="U11012" s="73"/>
      <c r="V11012" s="58"/>
    </row>
    <row r="11013" spans="21:22">
      <c r="U11013" s="73"/>
      <c r="V11013" s="58"/>
    </row>
    <row r="11014" spans="21:22">
      <c r="U11014" s="73"/>
      <c r="V11014" s="58"/>
    </row>
    <row r="11015" spans="21:22">
      <c r="U11015" s="73"/>
      <c r="V11015" s="58"/>
    </row>
    <row r="11016" spans="21:22">
      <c r="U11016" s="73"/>
      <c r="V11016" s="58"/>
    </row>
    <row r="11017" spans="21:22">
      <c r="U11017" s="73"/>
      <c r="V11017" s="58"/>
    </row>
    <row r="11018" spans="21:22">
      <c r="U11018" s="73"/>
      <c r="V11018" s="58"/>
    </row>
    <row r="11019" spans="21:22">
      <c r="U11019" s="73"/>
      <c r="V11019" s="58"/>
    </row>
    <row r="11020" spans="21:22">
      <c r="U11020" s="73"/>
      <c r="V11020" s="58"/>
    </row>
    <row r="11021" spans="21:22">
      <c r="U11021" s="73"/>
      <c r="V11021" s="58"/>
    </row>
    <row r="11022" spans="21:22">
      <c r="U11022" s="73"/>
      <c r="V11022" s="58"/>
    </row>
    <row r="11023" spans="21:22">
      <c r="U11023" s="73"/>
      <c r="V11023" s="58"/>
    </row>
    <row r="11024" spans="21:22">
      <c r="U11024" s="73"/>
      <c r="V11024" s="58"/>
    </row>
    <row r="11025" spans="21:22">
      <c r="U11025" s="73"/>
      <c r="V11025" s="58"/>
    </row>
    <row r="11026" spans="21:22">
      <c r="U11026" s="73"/>
      <c r="V11026" s="58"/>
    </row>
    <row r="11027" spans="21:22">
      <c r="U11027" s="73"/>
      <c r="V11027" s="58"/>
    </row>
    <row r="11028" spans="21:22">
      <c r="U11028" s="73"/>
      <c r="V11028" s="58"/>
    </row>
    <row r="11029" spans="21:22">
      <c r="U11029" s="73"/>
      <c r="V11029" s="58"/>
    </row>
    <row r="11030" spans="21:22">
      <c r="U11030" s="73"/>
      <c r="V11030" s="58"/>
    </row>
    <row r="11031" spans="21:22">
      <c r="U11031" s="73"/>
      <c r="V11031" s="58"/>
    </row>
    <row r="11032" spans="21:22">
      <c r="U11032" s="73"/>
      <c r="V11032" s="58"/>
    </row>
    <row r="11033" spans="21:22">
      <c r="U11033" s="73"/>
      <c r="V11033" s="58"/>
    </row>
    <row r="11034" spans="21:22">
      <c r="U11034" s="73"/>
      <c r="V11034" s="58"/>
    </row>
    <row r="11035" spans="21:22">
      <c r="U11035" s="73"/>
      <c r="V11035" s="58"/>
    </row>
    <row r="11036" spans="21:22">
      <c r="U11036" s="73"/>
      <c r="V11036" s="58"/>
    </row>
    <row r="11037" spans="21:22">
      <c r="U11037" s="73"/>
      <c r="V11037" s="58"/>
    </row>
    <row r="11038" spans="21:22">
      <c r="U11038" s="73"/>
      <c r="V11038" s="58"/>
    </row>
    <row r="11039" spans="21:22">
      <c r="U11039" s="73"/>
      <c r="V11039" s="58"/>
    </row>
    <row r="11040" spans="21:22">
      <c r="U11040" s="73"/>
      <c r="V11040" s="58"/>
    </row>
    <row r="11041" spans="21:22">
      <c r="U11041" s="73"/>
      <c r="V11041" s="58"/>
    </row>
    <row r="11042" spans="21:22">
      <c r="U11042" s="73"/>
      <c r="V11042" s="58"/>
    </row>
    <row r="11043" spans="21:22">
      <c r="U11043" s="73"/>
      <c r="V11043" s="58"/>
    </row>
    <row r="11044" spans="21:22">
      <c r="U11044" s="73"/>
      <c r="V11044" s="58"/>
    </row>
    <row r="11045" spans="21:22">
      <c r="U11045" s="73"/>
      <c r="V11045" s="58"/>
    </row>
    <row r="11046" spans="21:22">
      <c r="U11046" s="73"/>
      <c r="V11046" s="58"/>
    </row>
    <row r="11047" spans="21:22">
      <c r="U11047" s="73"/>
      <c r="V11047" s="58"/>
    </row>
    <row r="11048" spans="21:22">
      <c r="U11048" s="73"/>
      <c r="V11048" s="58"/>
    </row>
    <row r="11049" spans="21:22">
      <c r="U11049" s="73"/>
      <c r="V11049" s="58"/>
    </row>
    <row r="11050" spans="21:22">
      <c r="U11050" s="73"/>
      <c r="V11050" s="58"/>
    </row>
    <row r="11051" spans="21:22">
      <c r="U11051" s="73"/>
      <c r="V11051" s="58"/>
    </row>
    <row r="11052" spans="21:22">
      <c r="U11052" s="73"/>
      <c r="V11052" s="58"/>
    </row>
    <row r="11053" spans="21:22">
      <c r="U11053" s="73"/>
      <c r="V11053" s="58"/>
    </row>
    <row r="11054" spans="21:22">
      <c r="U11054" s="73"/>
      <c r="V11054" s="58"/>
    </row>
    <row r="11055" spans="21:22">
      <c r="U11055" s="73"/>
      <c r="V11055" s="58"/>
    </row>
    <row r="11056" spans="21:22">
      <c r="U11056" s="73"/>
      <c r="V11056" s="58"/>
    </row>
    <row r="11057" spans="21:22">
      <c r="U11057" s="73"/>
      <c r="V11057" s="58"/>
    </row>
    <row r="11058" spans="21:22">
      <c r="U11058" s="73"/>
      <c r="V11058" s="58"/>
    </row>
    <row r="11059" spans="21:22">
      <c r="U11059" s="73"/>
      <c r="V11059" s="58"/>
    </row>
    <row r="11060" spans="21:22">
      <c r="U11060" s="73"/>
      <c r="V11060" s="58"/>
    </row>
    <row r="11061" spans="21:22">
      <c r="U11061" s="73"/>
      <c r="V11061" s="58"/>
    </row>
    <row r="11062" spans="21:22">
      <c r="U11062" s="73"/>
      <c r="V11062" s="58"/>
    </row>
    <row r="11063" spans="21:22">
      <c r="U11063" s="73"/>
      <c r="V11063" s="58"/>
    </row>
    <row r="11064" spans="21:22">
      <c r="U11064" s="73"/>
      <c r="V11064" s="58"/>
    </row>
    <row r="11065" spans="21:22">
      <c r="U11065" s="73"/>
      <c r="V11065" s="58"/>
    </row>
    <row r="11066" spans="21:22">
      <c r="U11066" s="73"/>
      <c r="V11066" s="58"/>
    </row>
    <row r="11067" spans="21:22">
      <c r="U11067" s="73"/>
      <c r="V11067" s="58"/>
    </row>
    <row r="11068" spans="21:22">
      <c r="U11068" s="73"/>
      <c r="V11068" s="58"/>
    </row>
    <row r="11069" spans="21:22">
      <c r="U11069" s="73"/>
      <c r="V11069" s="58"/>
    </row>
    <row r="11070" spans="21:22">
      <c r="U11070" s="73"/>
      <c r="V11070" s="58"/>
    </row>
    <row r="11071" spans="21:22">
      <c r="U11071" s="73"/>
      <c r="V11071" s="58"/>
    </row>
    <row r="11072" spans="21:22">
      <c r="U11072" s="73"/>
      <c r="V11072" s="58"/>
    </row>
    <row r="11073" spans="21:22">
      <c r="U11073" s="73"/>
      <c r="V11073" s="58"/>
    </row>
    <row r="11074" spans="21:22">
      <c r="U11074" s="73"/>
      <c r="V11074" s="58"/>
    </row>
    <row r="11075" spans="21:22">
      <c r="U11075" s="73"/>
      <c r="V11075" s="58"/>
    </row>
    <row r="11076" spans="21:22">
      <c r="U11076" s="73"/>
      <c r="V11076" s="58"/>
    </row>
    <row r="11077" spans="21:22">
      <c r="U11077" s="73"/>
      <c r="V11077" s="58"/>
    </row>
    <row r="11078" spans="21:22">
      <c r="U11078" s="73"/>
      <c r="V11078" s="58"/>
    </row>
    <row r="11079" spans="21:22">
      <c r="U11079" s="73"/>
      <c r="V11079" s="58"/>
    </row>
    <row r="11080" spans="21:22">
      <c r="U11080" s="73"/>
      <c r="V11080" s="58"/>
    </row>
    <row r="11081" spans="21:22">
      <c r="U11081" s="73"/>
      <c r="V11081" s="58"/>
    </row>
    <row r="11082" spans="21:22">
      <c r="U11082" s="73"/>
      <c r="V11082" s="58"/>
    </row>
    <row r="11083" spans="21:22">
      <c r="U11083" s="73"/>
      <c r="V11083" s="58"/>
    </row>
    <row r="11084" spans="21:22">
      <c r="U11084" s="73"/>
      <c r="V11084" s="58"/>
    </row>
    <row r="11085" spans="21:22">
      <c r="U11085" s="73"/>
      <c r="V11085" s="58"/>
    </row>
    <row r="11086" spans="21:22">
      <c r="U11086" s="73"/>
      <c r="V11086" s="58"/>
    </row>
    <row r="11087" spans="21:22">
      <c r="U11087" s="73"/>
      <c r="V11087" s="58"/>
    </row>
    <row r="11088" spans="21:22">
      <c r="U11088" s="73"/>
      <c r="V11088" s="58"/>
    </row>
    <row r="11089" spans="21:22">
      <c r="U11089" s="73"/>
      <c r="V11089" s="58"/>
    </row>
    <row r="11090" spans="21:22">
      <c r="U11090" s="73"/>
      <c r="V11090" s="58"/>
    </row>
    <row r="11091" spans="21:22">
      <c r="U11091" s="73"/>
      <c r="V11091" s="58"/>
    </row>
    <row r="11092" spans="21:22">
      <c r="U11092" s="73"/>
      <c r="V11092" s="58"/>
    </row>
    <row r="11093" spans="21:22">
      <c r="U11093" s="73"/>
      <c r="V11093" s="58"/>
    </row>
    <row r="11094" spans="21:22">
      <c r="U11094" s="73"/>
      <c r="V11094" s="58"/>
    </row>
    <row r="11095" spans="21:22">
      <c r="U11095" s="73"/>
      <c r="V11095" s="58"/>
    </row>
    <row r="11096" spans="21:22">
      <c r="U11096" s="73"/>
      <c r="V11096" s="58"/>
    </row>
    <row r="11097" spans="21:22">
      <c r="U11097" s="73"/>
      <c r="V11097" s="58"/>
    </row>
    <row r="11098" spans="21:22">
      <c r="U11098" s="73"/>
      <c r="V11098" s="58"/>
    </row>
    <row r="11099" spans="21:22">
      <c r="U11099" s="73"/>
      <c r="V11099" s="58"/>
    </row>
    <row r="11100" spans="21:22">
      <c r="U11100" s="73"/>
      <c r="V11100" s="58"/>
    </row>
    <row r="11101" spans="21:22">
      <c r="U11101" s="73"/>
      <c r="V11101" s="58"/>
    </row>
    <row r="11102" spans="21:22">
      <c r="U11102" s="73"/>
      <c r="V11102" s="58"/>
    </row>
    <row r="11103" spans="21:22">
      <c r="U11103" s="73"/>
      <c r="V11103" s="58"/>
    </row>
    <row r="11104" spans="21:22">
      <c r="U11104" s="73"/>
      <c r="V11104" s="58"/>
    </row>
    <row r="11105" spans="21:22">
      <c r="U11105" s="73"/>
      <c r="V11105" s="58"/>
    </row>
    <row r="11106" spans="21:22">
      <c r="U11106" s="73"/>
      <c r="V11106" s="58"/>
    </row>
    <row r="11107" spans="21:22">
      <c r="U11107" s="73"/>
      <c r="V11107" s="58"/>
    </row>
    <row r="11108" spans="21:22">
      <c r="U11108" s="73"/>
      <c r="V11108" s="58"/>
    </row>
    <row r="11109" spans="21:22">
      <c r="U11109" s="73"/>
      <c r="V11109" s="58"/>
    </row>
    <row r="11110" spans="21:22">
      <c r="U11110" s="73"/>
      <c r="V11110" s="58"/>
    </row>
    <row r="11111" spans="21:22">
      <c r="U11111" s="73"/>
      <c r="V11111" s="58"/>
    </row>
    <row r="11112" spans="21:22">
      <c r="U11112" s="73"/>
      <c r="V11112" s="58"/>
    </row>
    <row r="11113" spans="21:22">
      <c r="U11113" s="73"/>
      <c r="V11113" s="58"/>
    </row>
    <row r="11114" spans="21:22">
      <c r="U11114" s="73"/>
      <c r="V11114" s="58"/>
    </row>
    <row r="11115" spans="21:22">
      <c r="U11115" s="73"/>
      <c r="V11115" s="58"/>
    </row>
    <row r="11116" spans="21:22">
      <c r="U11116" s="73"/>
      <c r="V11116" s="58"/>
    </row>
    <row r="11117" spans="21:22">
      <c r="U11117" s="73"/>
      <c r="V11117" s="58"/>
    </row>
    <row r="11118" spans="21:22">
      <c r="U11118" s="73"/>
      <c r="V11118" s="58"/>
    </row>
    <row r="11119" spans="21:22">
      <c r="U11119" s="73"/>
      <c r="V11119" s="58"/>
    </row>
    <row r="11120" spans="21:22">
      <c r="U11120" s="73"/>
      <c r="V11120" s="58"/>
    </row>
    <row r="11121" spans="21:22">
      <c r="U11121" s="73"/>
      <c r="V11121" s="58"/>
    </row>
    <row r="11122" spans="21:22">
      <c r="U11122" s="73"/>
      <c r="V11122" s="58"/>
    </row>
    <row r="11123" spans="21:22">
      <c r="U11123" s="73"/>
      <c r="V11123" s="58"/>
    </row>
    <row r="11124" spans="21:22">
      <c r="U11124" s="73"/>
      <c r="V11124" s="58"/>
    </row>
    <row r="11125" spans="21:22">
      <c r="U11125" s="73"/>
      <c r="V11125" s="58"/>
    </row>
    <row r="11126" spans="21:22">
      <c r="U11126" s="73"/>
      <c r="V11126" s="58"/>
    </row>
    <row r="11127" spans="21:22">
      <c r="U11127" s="73"/>
      <c r="V11127" s="58"/>
    </row>
    <row r="11128" spans="21:22">
      <c r="U11128" s="73"/>
      <c r="V11128" s="58"/>
    </row>
    <row r="11129" spans="21:22">
      <c r="U11129" s="73"/>
      <c r="V11129" s="58"/>
    </row>
    <row r="11130" spans="21:22">
      <c r="U11130" s="73"/>
      <c r="V11130" s="58"/>
    </row>
    <row r="11131" spans="21:22">
      <c r="U11131" s="73"/>
      <c r="V11131" s="58"/>
    </row>
    <row r="11132" spans="21:22">
      <c r="U11132" s="73"/>
      <c r="V11132" s="58"/>
    </row>
    <row r="11133" spans="21:22">
      <c r="U11133" s="73"/>
      <c r="V11133" s="58"/>
    </row>
    <row r="11134" spans="21:22">
      <c r="U11134" s="73"/>
      <c r="V11134" s="58"/>
    </row>
    <row r="11135" spans="21:22">
      <c r="U11135" s="73"/>
      <c r="V11135" s="58"/>
    </row>
    <row r="11136" spans="21:22">
      <c r="U11136" s="73"/>
      <c r="V11136" s="58"/>
    </row>
    <row r="11137" spans="21:22">
      <c r="U11137" s="73"/>
      <c r="V11137" s="58"/>
    </row>
    <row r="11138" spans="21:22">
      <c r="U11138" s="73"/>
      <c r="V11138" s="58"/>
    </row>
    <row r="11139" spans="21:22">
      <c r="U11139" s="73"/>
      <c r="V11139" s="58"/>
    </row>
    <row r="11140" spans="21:22">
      <c r="U11140" s="73"/>
      <c r="V11140" s="58"/>
    </row>
    <row r="11141" spans="21:22">
      <c r="U11141" s="73"/>
      <c r="V11141" s="58"/>
    </row>
    <row r="11142" spans="21:22">
      <c r="U11142" s="73"/>
      <c r="V11142" s="58"/>
    </row>
    <row r="11143" spans="21:22">
      <c r="U11143" s="73"/>
      <c r="V11143" s="58"/>
    </row>
    <row r="11144" spans="21:22">
      <c r="U11144" s="73"/>
      <c r="V11144" s="58"/>
    </row>
    <row r="11145" spans="21:22">
      <c r="U11145" s="73"/>
      <c r="V11145" s="58"/>
    </row>
    <row r="11146" spans="21:22">
      <c r="U11146" s="73"/>
      <c r="V11146" s="58"/>
    </row>
    <row r="11147" spans="21:22">
      <c r="U11147" s="73"/>
      <c r="V11147" s="58"/>
    </row>
    <row r="11148" spans="21:22">
      <c r="U11148" s="73"/>
      <c r="V11148" s="58"/>
    </row>
    <row r="11149" spans="21:22">
      <c r="U11149" s="73"/>
      <c r="V11149" s="58"/>
    </row>
    <row r="11150" spans="21:22">
      <c r="U11150" s="73"/>
      <c r="V11150" s="58"/>
    </row>
    <row r="11151" spans="21:22">
      <c r="U11151" s="73"/>
      <c r="V11151" s="58"/>
    </row>
    <row r="11152" spans="21:22">
      <c r="U11152" s="73"/>
      <c r="V11152" s="58"/>
    </row>
    <row r="11153" spans="21:22">
      <c r="U11153" s="73"/>
      <c r="V11153" s="58"/>
    </row>
    <row r="11154" spans="21:22">
      <c r="U11154" s="73"/>
      <c r="V11154" s="58"/>
    </row>
    <row r="11155" spans="21:22">
      <c r="U11155" s="73"/>
      <c r="V11155" s="58"/>
    </row>
    <row r="11156" spans="21:22">
      <c r="U11156" s="73"/>
      <c r="V11156" s="58"/>
    </row>
    <row r="11157" spans="21:22">
      <c r="U11157" s="73"/>
      <c r="V11157" s="58"/>
    </row>
    <row r="11158" spans="21:22">
      <c r="U11158" s="73"/>
      <c r="V11158" s="58"/>
    </row>
    <row r="11159" spans="21:22">
      <c r="U11159" s="73"/>
      <c r="V11159" s="58"/>
    </row>
    <row r="11160" spans="21:22">
      <c r="U11160" s="73"/>
      <c r="V11160" s="58"/>
    </row>
    <row r="11161" spans="21:22">
      <c r="U11161" s="73"/>
      <c r="V11161" s="58"/>
    </row>
    <row r="11162" spans="21:22">
      <c r="U11162" s="73"/>
      <c r="V11162" s="58"/>
    </row>
    <row r="11163" spans="21:22">
      <c r="U11163" s="73"/>
      <c r="V11163" s="58"/>
    </row>
    <row r="11164" spans="21:22">
      <c r="U11164" s="73"/>
      <c r="V11164" s="58"/>
    </row>
    <row r="11165" spans="21:22">
      <c r="U11165" s="73"/>
      <c r="V11165" s="58"/>
    </row>
    <row r="11166" spans="21:22">
      <c r="U11166" s="73"/>
      <c r="V11166" s="58"/>
    </row>
    <row r="11167" spans="21:22">
      <c r="U11167" s="73"/>
      <c r="V11167" s="58"/>
    </row>
    <row r="11168" spans="21:22">
      <c r="U11168" s="73"/>
      <c r="V11168" s="58"/>
    </row>
    <row r="11169" spans="21:22">
      <c r="U11169" s="73"/>
      <c r="V11169" s="58"/>
    </row>
    <row r="11170" spans="21:22">
      <c r="U11170" s="73"/>
      <c r="V11170" s="58"/>
    </row>
    <row r="11171" spans="21:22">
      <c r="U11171" s="73"/>
      <c r="V11171" s="58"/>
    </row>
    <row r="11172" spans="21:22">
      <c r="U11172" s="73"/>
      <c r="V11172" s="58"/>
    </row>
    <row r="11173" spans="21:22">
      <c r="U11173" s="73"/>
      <c r="V11173" s="58"/>
    </row>
    <row r="11174" spans="21:22">
      <c r="U11174" s="73"/>
      <c r="V11174" s="58"/>
    </row>
    <row r="11175" spans="21:22">
      <c r="U11175" s="73"/>
      <c r="V11175" s="58"/>
    </row>
    <row r="11176" spans="21:22">
      <c r="U11176" s="73"/>
      <c r="V11176" s="58"/>
    </row>
    <row r="11177" spans="21:22">
      <c r="U11177" s="73"/>
      <c r="V11177" s="58"/>
    </row>
    <row r="11178" spans="21:22">
      <c r="U11178" s="73"/>
      <c r="V11178" s="58"/>
    </row>
    <row r="11179" spans="21:22">
      <c r="U11179" s="73"/>
      <c r="V11179" s="58"/>
    </row>
    <row r="11180" spans="21:22">
      <c r="U11180" s="73"/>
      <c r="V11180" s="58"/>
    </row>
    <row r="11181" spans="21:22">
      <c r="U11181" s="73"/>
      <c r="V11181" s="58"/>
    </row>
    <row r="11182" spans="21:22">
      <c r="U11182" s="73"/>
      <c r="V11182" s="58"/>
    </row>
    <row r="11183" spans="21:22">
      <c r="U11183" s="73"/>
      <c r="V11183" s="58"/>
    </row>
    <row r="11184" spans="21:22">
      <c r="U11184" s="73"/>
      <c r="V11184" s="58"/>
    </row>
    <row r="11185" spans="21:22">
      <c r="U11185" s="73"/>
      <c r="V11185" s="58"/>
    </row>
    <row r="11186" spans="21:22">
      <c r="U11186" s="73"/>
      <c r="V11186" s="58"/>
    </row>
    <row r="11187" spans="21:22">
      <c r="U11187" s="73"/>
      <c r="V11187" s="58"/>
    </row>
    <row r="11188" spans="21:22">
      <c r="U11188" s="73"/>
      <c r="V11188" s="58"/>
    </row>
    <row r="11189" spans="21:22">
      <c r="U11189" s="73"/>
      <c r="V11189" s="58"/>
    </row>
    <row r="11190" spans="21:22">
      <c r="U11190" s="73"/>
      <c r="V11190" s="58"/>
    </row>
    <row r="11191" spans="21:22">
      <c r="U11191" s="73"/>
      <c r="V11191" s="58"/>
    </row>
    <row r="11192" spans="21:22">
      <c r="U11192" s="73"/>
      <c r="V11192" s="58"/>
    </row>
    <row r="11193" spans="21:22">
      <c r="U11193" s="73"/>
      <c r="V11193" s="58"/>
    </row>
    <row r="11194" spans="21:22">
      <c r="U11194" s="73"/>
      <c r="V11194" s="58"/>
    </row>
    <row r="11195" spans="21:22">
      <c r="U11195" s="73"/>
      <c r="V11195" s="58"/>
    </row>
    <row r="11196" spans="21:22">
      <c r="U11196" s="73"/>
      <c r="V11196" s="58"/>
    </row>
    <row r="11197" spans="21:22">
      <c r="U11197" s="73"/>
      <c r="V11197" s="58"/>
    </row>
    <row r="11198" spans="21:22">
      <c r="U11198" s="73"/>
      <c r="V11198" s="58"/>
    </row>
    <row r="11199" spans="21:22">
      <c r="U11199" s="73"/>
      <c r="V11199" s="58"/>
    </row>
    <row r="11200" spans="21:22">
      <c r="U11200" s="73"/>
      <c r="V11200" s="58"/>
    </row>
    <row r="11201" spans="21:22">
      <c r="U11201" s="73"/>
      <c r="V11201" s="58"/>
    </row>
    <row r="11202" spans="21:22">
      <c r="U11202" s="73"/>
      <c r="V11202" s="58"/>
    </row>
    <row r="11203" spans="21:22">
      <c r="U11203" s="73"/>
      <c r="V11203" s="58"/>
    </row>
    <row r="11204" spans="21:22">
      <c r="U11204" s="73"/>
      <c r="V11204" s="58"/>
    </row>
    <row r="11205" spans="21:22">
      <c r="U11205" s="73"/>
      <c r="V11205" s="58"/>
    </row>
    <row r="11206" spans="21:22">
      <c r="U11206" s="73"/>
      <c r="V11206" s="58"/>
    </row>
    <row r="11207" spans="21:22">
      <c r="U11207" s="73"/>
      <c r="V11207" s="58"/>
    </row>
    <row r="11208" spans="21:22">
      <c r="U11208" s="73"/>
      <c r="V11208" s="58"/>
    </row>
    <row r="11209" spans="21:22">
      <c r="U11209" s="73"/>
      <c r="V11209" s="58"/>
    </row>
    <row r="11210" spans="21:22">
      <c r="U11210" s="73"/>
      <c r="V11210" s="58"/>
    </row>
    <row r="11211" spans="21:22">
      <c r="U11211" s="73"/>
      <c r="V11211" s="58"/>
    </row>
    <row r="11212" spans="21:22">
      <c r="U11212" s="73"/>
      <c r="V11212" s="58"/>
    </row>
    <row r="11213" spans="21:22">
      <c r="U11213" s="73"/>
      <c r="V11213" s="58"/>
    </row>
    <row r="11214" spans="21:22">
      <c r="U11214" s="73"/>
      <c r="V11214" s="58"/>
    </row>
    <row r="11215" spans="21:22">
      <c r="U11215" s="73"/>
      <c r="V11215" s="58"/>
    </row>
    <row r="11216" spans="21:22">
      <c r="U11216" s="73"/>
      <c r="V11216" s="58"/>
    </row>
    <row r="11217" spans="21:22">
      <c r="U11217" s="73"/>
      <c r="V11217" s="58"/>
    </row>
    <row r="11218" spans="21:22">
      <c r="U11218" s="73"/>
      <c r="V11218" s="58"/>
    </row>
    <row r="11219" spans="21:22">
      <c r="U11219" s="73"/>
      <c r="V11219" s="58"/>
    </row>
    <row r="11220" spans="21:22">
      <c r="U11220" s="73"/>
      <c r="V11220" s="58"/>
    </row>
    <row r="11221" spans="21:22">
      <c r="U11221" s="73"/>
      <c r="V11221" s="58"/>
    </row>
    <row r="11222" spans="21:22">
      <c r="U11222" s="73"/>
      <c r="V11222" s="58"/>
    </row>
    <row r="11223" spans="21:22">
      <c r="U11223" s="73"/>
      <c r="V11223" s="58"/>
    </row>
    <row r="11224" spans="21:22">
      <c r="U11224" s="73"/>
      <c r="V11224" s="58"/>
    </row>
    <row r="11225" spans="21:22">
      <c r="U11225" s="73"/>
      <c r="V11225" s="58"/>
    </row>
    <row r="11226" spans="21:22">
      <c r="U11226" s="73"/>
      <c r="V11226" s="58"/>
    </row>
    <row r="11227" spans="21:22">
      <c r="U11227" s="73"/>
      <c r="V11227" s="58"/>
    </row>
    <row r="11228" spans="21:22">
      <c r="U11228" s="73"/>
      <c r="V11228" s="58"/>
    </row>
    <row r="11229" spans="21:22">
      <c r="U11229" s="73"/>
      <c r="V11229" s="58"/>
    </row>
    <row r="11230" spans="21:22">
      <c r="U11230" s="73"/>
      <c r="V11230" s="58"/>
    </row>
    <row r="11231" spans="21:22">
      <c r="U11231" s="73"/>
      <c r="V11231" s="58"/>
    </row>
    <row r="11232" spans="21:22">
      <c r="U11232" s="73"/>
      <c r="V11232" s="58"/>
    </row>
    <row r="11233" spans="21:22">
      <c r="U11233" s="73"/>
      <c r="V11233" s="58"/>
    </row>
    <row r="11234" spans="21:22">
      <c r="U11234" s="73"/>
      <c r="V11234" s="58"/>
    </row>
    <row r="11235" spans="21:22">
      <c r="U11235" s="73"/>
      <c r="V11235" s="58"/>
    </row>
    <row r="11236" spans="21:22">
      <c r="U11236" s="73"/>
      <c r="V11236" s="58"/>
    </row>
    <row r="11237" spans="21:22">
      <c r="U11237" s="73"/>
      <c r="V11237" s="58"/>
    </row>
    <row r="11238" spans="21:22">
      <c r="U11238" s="73"/>
      <c r="V11238" s="58"/>
    </row>
    <row r="11239" spans="21:22">
      <c r="U11239" s="73"/>
      <c r="V11239" s="58"/>
    </row>
    <row r="11240" spans="21:22">
      <c r="U11240" s="73"/>
      <c r="V11240" s="58"/>
    </row>
    <row r="11241" spans="21:22">
      <c r="U11241" s="73"/>
      <c r="V11241" s="58"/>
    </row>
    <row r="11242" spans="21:22">
      <c r="U11242" s="73"/>
      <c r="V11242" s="58"/>
    </row>
    <row r="11243" spans="21:22">
      <c r="U11243" s="73"/>
      <c r="V11243" s="58"/>
    </row>
    <row r="11244" spans="21:22">
      <c r="U11244" s="73"/>
      <c r="V11244" s="58"/>
    </row>
    <row r="11245" spans="21:22">
      <c r="U11245" s="73"/>
      <c r="V11245" s="58"/>
    </row>
    <row r="11246" spans="21:22">
      <c r="U11246" s="73"/>
      <c r="V11246" s="58"/>
    </row>
    <row r="11247" spans="21:22">
      <c r="U11247" s="73"/>
      <c r="V11247" s="58"/>
    </row>
    <row r="11248" spans="21:22">
      <c r="U11248" s="73"/>
      <c r="V11248" s="58"/>
    </row>
    <row r="11249" spans="21:22">
      <c r="U11249" s="73"/>
      <c r="V11249" s="58"/>
    </row>
    <row r="11250" spans="21:22">
      <c r="U11250" s="73"/>
      <c r="V11250" s="58"/>
    </row>
    <row r="11251" spans="21:22">
      <c r="U11251" s="73"/>
      <c r="V11251" s="58"/>
    </row>
    <row r="11252" spans="21:22">
      <c r="U11252" s="73"/>
      <c r="V11252" s="58"/>
    </row>
    <row r="11253" spans="21:22">
      <c r="U11253" s="73"/>
      <c r="V11253" s="58"/>
    </row>
    <row r="11254" spans="21:22">
      <c r="U11254" s="73"/>
      <c r="V11254" s="58"/>
    </row>
    <row r="11255" spans="21:22">
      <c r="U11255" s="73"/>
      <c r="V11255" s="58"/>
    </row>
    <row r="11256" spans="21:22">
      <c r="U11256" s="73"/>
      <c r="V11256" s="58"/>
    </row>
    <row r="11257" spans="21:22">
      <c r="U11257" s="73"/>
      <c r="V11257" s="58"/>
    </row>
    <row r="11258" spans="21:22">
      <c r="U11258" s="73"/>
      <c r="V11258" s="58"/>
    </row>
    <row r="11259" spans="21:22">
      <c r="U11259" s="73"/>
      <c r="V11259" s="58"/>
    </row>
    <row r="11260" spans="21:22">
      <c r="U11260" s="73"/>
      <c r="V11260" s="58"/>
    </row>
    <row r="11261" spans="21:22">
      <c r="U11261" s="73"/>
      <c r="V11261" s="58"/>
    </row>
    <row r="11262" spans="21:22">
      <c r="U11262" s="73"/>
      <c r="V11262" s="58"/>
    </row>
    <row r="11263" spans="21:22">
      <c r="U11263" s="73"/>
      <c r="V11263" s="58"/>
    </row>
    <row r="11264" spans="21:22">
      <c r="U11264" s="73"/>
      <c r="V11264" s="58"/>
    </row>
    <row r="11265" spans="21:22">
      <c r="U11265" s="73"/>
      <c r="V11265" s="58"/>
    </row>
    <row r="11266" spans="21:22">
      <c r="U11266" s="73"/>
      <c r="V11266" s="58"/>
    </row>
    <row r="11267" spans="21:22">
      <c r="U11267" s="73"/>
      <c r="V11267" s="58"/>
    </row>
    <row r="11268" spans="21:22">
      <c r="U11268" s="73"/>
      <c r="V11268" s="58"/>
    </row>
    <row r="11269" spans="21:22">
      <c r="U11269" s="73"/>
      <c r="V11269" s="58"/>
    </row>
    <row r="11270" spans="21:22">
      <c r="U11270" s="73"/>
      <c r="V11270" s="58"/>
    </row>
    <row r="11271" spans="21:22">
      <c r="U11271" s="73"/>
      <c r="V11271" s="58"/>
    </row>
    <row r="11272" spans="21:22">
      <c r="U11272" s="73"/>
      <c r="V11272" s="58"/>
    </row>
    <row r="11273" spans="21:22">
      <c r="U11273" s="73"/>
      <c r="V11273" s="58"/>
    </row>
    <row r="11274" spans="21:22">
      <c r="U11274" s="73"/>
      <c r="V11274" s="58"/>
    </row>
    <row r="11275" spans="21:22">
      <c r="U11275" s="73"/>
      <c r="V11275" s="58"/>
    </row>
    <row r="11276" spans="21:22">
      <c r="U11276" s="73"/>
      <c r="V11276" s="58"/>
    </row>
    <row r="11277" spans="21:22">
      <c r="U11277" s="73"/>
      <c r="V11277" s="58"/>
    </row>
    <row r="11278" spans="21:22">
      <c r="U11278" s="73"/>
      <c r="V11278" s="58"/>
    </row>
    <row r="11279" spans="21:22">
      <c r="U11279" s="73"/>
      <c r="V11279" s="58"/>
    </row>
    <row r="11280" spans="21:22">
      <c r="U11280" s="73"/>
      <c r="V11280" s="58"/>
    </row>
    <row r="11281" spans="21:22">
      <c r="U11281" s="73"/>
      <c r="V11281" s="58"/>
    </row>
    <row r="11282" spans="21:22">
      <c r="U11282" s="73"/>
      <c r="V11282" s="58"/>
    </row>
    <row r="11283" spans="21:22">
      <c r="U11283" s="73"/>
      <c r="V11283" s="58"/>
    </row>
    <row r="11284" spans="21:22">
      <c r="U11284" s="73"/>
      <c r="V11284" s="58"/>
    </row>
    <row r="11285" spans="21:22">
      <c r="U11285" s="73"/>
      <c r="V11285" s="58"/>
    </row>
    <row r="11286" spans="21:22">
      <c r="U11286" s="73"/>
      <c r="V11286" s="58"/>
    </row>
    <row r="11287" spans="21:22">
      <c r="U11287" s="73"/>
      <c r="V11287" s="58"/>
    </row>
    <row r="11288" spans="21:22">
      <c r="U11288" s="73"/>
      <c r="V11288" s="58"/>
    </row>
    <row r="11289" spans="21:22">
      <c r="U11289" s="73"/>
      <c r="V11289" s="58"/>
    </row>
    <row r="11290" spans="21:22">
      <c r="U11290" s="73"/>
      <c r="V11290" s="58"/>
    </row>
    <row r="11291" spans="21:22">
      <c r="U11291" s="73"/>
      <c r="V11291" s="58"/>
    </row>
    <row r="11292" spans="21:22">
      <c r="U11292" s="73"/>
      <c r="V11292" s="58"/>
    </row>
    <row r="11293" spans="21:22">
      <c r="U11293" s="73"/>
      <c r="V11293" s="58"/>
    </row>
    <row r="11294" spans="21:22">
      <c r="U11294" s="73"/>
      <c r="V11294" s="58"/>
    </row>
    <row r="11295" spans="21:22">
      <c r="U11295" s="73"/>
      <c r="V11295" s="58"/>
    </row>
    <row r="11296" spans="21:22">
      <c r="U11296" s="73"/>
      <c r="V11296" s="58"/>
    </row>
    <row r="11297" spans="21:22">
      <c r="U11297" s="73"/>
      <c r="V11297" s="58"/>
    </row>
    <row r="11298" spans="21:22">
      <c r="U11298" s="73"/>
      <c r="V11298" s="58"/>
    </row>
    <row r="11299" spans="21:22">
      <c r="U11299" s="73"/>
      <c r="V11299" s="58"/>
    </row>
    <row r="11300" spans="21:22">
      <c r="U11300" s="73"/>
      <c r="V11300" s="58"/>
    </row>
    <row r="11301" spans="21:22">
      <c r="U11301" s="73"/>
      <c r="V11301" s="58"/>
    </row>
    <row r="11302" spans="21:22">
      <c r="U11302" s="73"/>
      <c r="V11302" s="58"/>
    </row>
    <row r="11303" spans="21:22">
      <c r="U11303" s="73"/>
      <c r="V11303" s="58"/>
    </row>
    <row r="11304" spans="21:22">
      <c r="U11304" s="73"/>
      <c r="V11304" s="58"/>
    </row>
    <row r="11305" spans="21:22">
      <c r="U11305" s="73"/>
      <c r="V11305" s="58"/>
    </row>
    <row r="11306" spans="21:22">
      <c r="U11306" s="73"/>
      <c r="V11306" s="58"/>
    </row>
    <row r="11307" spans="21:22">
      <c r="U11307" s="73"/>
      <c r="V11307" s="58"/>
    </row>
    <row r="11308" spans="21:22">
      <c r="U11308" s="73"/>
      <c r="V11308" s="58"/>
    </row>
    <row r="11309" spans="21:22">
      <c r="U11309" s="73"/>
      <c r="V11309" s="58"/>
    </row>
    <row r="11310" spans="21:22">
      <c r="U11310" s="73"/>
      <c r="V11310" s="58"/>
    </row>
    <row r="11311" spans="21:22">
      <c r="U11311" s="73"/>
      <c r="V11311" s="58"/>
    </row>
    <row r="11312" spans="21:22">
      <c r="U11312" s="73"/>
      <c r="V11312" s="58"/>
    </row>
    <row r="11313" spans="21:22">
      <c r="U11313" s="73"/>
      <c r="V11313" s="58"/>
    </row>
    <row r="11314" spans="21:22">
      <c r="U11314" s="73"/>
      <c r="V11314" s="58"/>
    </row>
    <row r="11315" spans="21:22">
      <c r="U11315" s="73"/>
      <c r="V11315" s="58"/>
    </row>
    <row r="11316" spans="21:22">
      <c r="U11316" s="73"/>
      <c r="V11316" s="58"/>
    </row>
    <row r="11317" spans="21:22">
      <c r="U11317" s="73"/>
      <c r="V11317" s="58"/>
    </row>
    <row r="11318" spans="21:22">
      <c r="U11318" s="73"/>
      <c r="V11318" s="58"/>
    </row>
    <row r="11319" spans="21:22">
      <c r="U11319" s="73"/>
      <c r="V11319" s="58"/>
    </row>
    <row r="11320" spans="21:22">
      <c r="U11320" s="73"/>
      <c r="V11320" s="58"/>
    </row>
    <row r="11321" spans="21:22">
      <c r="U11321" s="73"/>
      <c r="V11321" s="58"/>
    </row>
    <row r="11322" spans="21:22">
      <c r="U11322" s="73"/>
      <c r="V11322" s="58"/>
    </row>
    <row r="11323" spans="21:22">
      <c r="U11323" s="73"/>
      <c r="V11323" s="58"/>
    </row>
    <row r="11324" spans="21:22">
      <c r="U11324" s="73"/>
      <c r="V11324" s="58"/>
    </row>
    <row r="11325" spans="21:22">
      <c r="U11325" s="73"/>
      <c r="V11325" s="58"/>
    </row>
    <row r="11326" spans="21:22">
      <c r="U11326" s="73"/>
      <c r="V11326" s="58"/>
    </row>
    <row r="11327" spans="21:22">
      <c r="U11327" s="73"/>
      <c r="V11327" s="58"/>
    </row>
    <row r="11328" spans="21:22">
      <c r="U11328" s="73"/>
      <c r="V11328" s="58"/>
    </row>
    <row r="11329" spans="21:22">
      <c r="U11329" s="73"/>
      <c r="V11329" s="58"/>
    </row>
    <row r="11330" spans="21:22">
      <c r="U11330" s="73"/>
      <c r="V11330" s="58"/>
    </row>
    <row r="11331" spans="21:22">
      <c r="U11331" s="73"/>
      <c r="V11331" s="58"/>
    </row>
    <row r="11332" spans="21:22">
      <c r="U11332" s="73"/>
      <c r="V11332" s="58"/>
    </row>
    <row r="11333" spans="21:22">
      <c r="U11333" s="73"/>
      <c r="V11333" s="58"/>
    </row>
    <row r="11334" spans="21:22">
      <c r="U11334" s="73"/>
      <c r="V11334" s="58"/>
    </row>
    <row r="11335" spans="21:22">
      <c r="U11335" s="73"/>
      <c r="V11335" s="58"/>
    </row>
    <row r="11336" spans="21:22">
      <c r="U11336" s="73"/>
      <c r="V11336" s="58"/>
    </row>
    <row r="11337" spans="21:22">
      <c r="U11337" s="73"/>
      <c r="V11337" s="58"/>
    </row>
    <row r="11338" spans="21:22">
      <c r="U11338" s="73"/>
      <c r="V11338" s="58"/>
    </row>
    <row r="11339" spans="21:22">
      <c r="U11339" s="73"/>
      <c r="V11339" s="58"/>
    </row>
    <row r="11340" spans="21:22">
      <c r="U11340" s="73"/>
      <c r="V11340" s="58"/>
    </row>
    <row r="11341" spans="21:22">
      <c r="U11341" s="73"/>
      <c r="V11341" s="58"/>
    </row>
    <row r="11342" spans="21:22">
      <c r="U11342" s="73"/>
      <c r="V11342" s="58"/>
    </row>
    <row r="11343" spans="21:22">
      <c r="U11343" s="73"/>
      <c r="V11343" s="58"/>
    </row>
    <row r="11344" spans="21:22">
      <c r="U11344" s="73"/>
      <c r="V11344" s="58"/>
    </row>
    <row r="11345" spans="21:22">
      <c r="U11345" s="73"/>
      <c r="V11345" s="58"/>
    </row>
    <row r="11346" spans="21:22">
      <c r="U11346" s="73"/>
      <c r="V11346" s="58"/>
    </row>
    <row r="11347" spans="21:22">
      <c r="U11347" s="73"/>
      <c r="V11347" s="58"/>
    </row>
    <row r="11348" spans="21:22">
      <c r="U11348" s="73"/>
      <c r="V11348" s="58"/>
    </row>
    <row r="11349" spans="21:22">
      <c r="U11349" s="73"/>
      <c r="V11349" s="58"/>
    </row>
    <row r="11350" spans="21:22">
      <c r="U11350" s="73"/>
      <c r="V11350" s="58"/>
    </row>
    <row r="11351" spans="21:22">
      <c r="U11351" s="73"/>
      <c r="V11351" s="58"/>
    </row>
    <row r="11352" spans="21:22">
      <c r="U11352" s="73"/>
      <c r="V11352" s="58"/>
    </row>
    <row r="11353" spans="21:22">
      <c r="U11353" s="73"/>
      <c r="V11353" s="58"/>
    </row>
    <row r="11354" spans="21:22">
      <c r="U11354" s="73"/>
      <c r="V11354" s="58"/>
    </row>
    <row r="11355" spans="21:22">
      <c r="U11355" s="73"/>
      <c r="V11355" s="58"/>
    </row>
    <row r="11356" spans="21:22">
      <c r="U11356" s="73"/>
      <c r="V11356" s="58"/>
    </row>
    <row r="11357" spans="21:22">
      <c r="U11357" s="73"/>
      <c r="V11357" s="58"/>
    </row>
    <row r="11358" spans="21:22">
      <c r="U11358" s="73"/>
      <c r="V11358" s="58"/>
    </row>
    <row r="11359" spans="21:22">
      <c r="U11359" s="73"/>
      <c r="V11359" s="58"/>
    </row>
    <row r="11360" spans="21:22">
      <c r="U11360" s="73"/>
      <c r="V11360" s="58"/>
    </row>
    <row r="11361" spans="21:22">
      <c r="U11361" s="73"/>
      <c r="V11361" s="58"/>
    </row>
    <row r="11362" spans="21:22">
      <c r="U11362" s="73"/>
      <c r="V11362" s="58"/>
    </row>
    <row r="11363" spans="21:22">
      <c r="U11363" s="73"/>
      <c r="V11363" s="58"/>
    </row>
    <row r="11364" spans="21:22">
      <c r="U11364" s="73"/>
      <c r="V11364" s="58"/>
    </row>
    <row r="11365" spans="21:22">
      <c r="U11365" s="73"/>
      <c r="V11365" s="58"/>
    </row>
    <row r="11366" spans="21:22">
      <c r="U11366" s="73"/>
      <c r="V11366" s="58"/>
    </row>
    <row r="11367" spans="21:22">
      <c r="U11367" s="73"/>
      <c r="V11367" s="58"/>
    </row>
    <row r="11368" spans="21:22">
      <c r="U11368" s="73"/>
      <c r="V11368" s="58"/>
    </row>
    <row r="11369" spans="21:22">
      <c r="U11369" s="73"/>
      <c r="V11369" s="58"/>
    </row>
    <row r="11370" spans="21:22">
      <c r="U11370" s="73"/>
      <c r="V11370" s="58"/>
    </row>
    <row r="11371" spans="21:22">
      <c r="U11371" s="73"/>
      <c r="V11371" s="58"/>
    </row>
    <row r="11372" spans="21:22">
      <c r="U11372" s="73"/>
      <c r="V11372" s="58"/>
    </row>
    <row r="11373" spans="21:22">
      <c r="U11373" s="73"/>
      <c r="V11373" s="58"/>
    </row>
    <row r="11374" spans="21:22">
      <c r="U11374" s="73"/>
      <c r="V11374" s="58"/>
    </row>
    <row r="11375" spans="21:22">
      <c r="U11375" s="73"/>
      <c r="V11375" s="58"/>
    </row>
    <row r="11376" spans="21:22">
      <c r="U11376" s="73"/>
      <c r="V11376" s="58"/>
    </row>
    <row r="11377" spans="21:22">
      <c r="U11377" s="73"/>
      <c r="V11377" s="58"/>
    </row>
    <row r="11378" spans="21:22">
      <c r="U11378" s="73"/>
      <c r="V11378" s="58"/>
    </row>
    <row r="11379" spans="21:22">
      <c r="U11379" s="73"/>
      <c r="V11379" s="58"/>
    </row>
    <row r="11380" spans="21:22">
      <c r="U11380" s="73"/>
      <c r="V11380" s="58"/>
    </row>
    <row r="11381" spans="21:22">
      <c r="U11381" s="73"/>
      <c r="V11381" s="58"/>
    </row>
    <row r="11382" spans="21:22">
      <c r="U11382" s="73"/>
      <c r="V11382" s="58"/>
    </row>
    <row r="11383" spans="21:22">
      <c r="U11383" s="73"/>
      <c r="V11383" s="58"/>
    </row>
    <row r="11384" spans="21:22">
      <c r="U11384" s="73"/>
      <c r="V11384" s="58"/>
    </row>
    <row r="11385" spans="21:22">
      <c r="U11385" s="73"/>
      <c r="V11385" s="58"/>
    </row>
    <row r="11386" spans="21:22">
      <c r="U11386" s="73"/>
      <c r="V11386" s="58"/>
    </row>
    <row r="11387" spans="21:22">
      <c r="U11387" s="73"/>
      <c r="V11387" s="58"/>
    </row>
    <row r="11388" spans="21:22">
      <c r="U11388" s="73"/>
      <c r="V11388" s="58"/>
    </row>
    <row r="11389" spans="21:22">
      <c r="U11389" s="73"/>
      <c r="V11389" s="58"/>
    </row>
    <row r="11390" spans="21:22">
      <c r="U11390" s="73"/>
      <c r="V11390" s="58"/>
    </row>
    <row r="11391" spans="21:22">
      <c r="U11391" s="73"/>
      <c r="V11391" s="58"/>
    </row>
    <row r="11392" spans="21:22">
      <c r="U11392" s="73"/>
      <c r="V11392" s="58"/>
    </row>
    <row r="11393" spans="21:22">
      <c r="U11393" s="73"/>
      <c r="V11393" s="58"/>
    </row>
    <row r="11394" spans="21:22">
      <c r="U11394" s="73"/>
      <c r="V11394" s="58"/>
    </row>
    <row r="11395" spans="21:22">
      <c r="U11395" s="73"/>
      <c r="V11395" s="58"/>
    </row>
    <row r="11396" spans="21:22">
      <c r="U11396" s="73"/>
      <c r="V11396" s="58"/>
    </row>
    <row r="11397" spans="21:22">
      <c r="U11397" s="73"/>
      <c r="V11397" s="58"/>
    </row>
    <row r="11398" spans="21:22">
      <c r="U11398" s="73"/>
      <c r="V11398" s="58"/>
    </row>
    <row r="11399" spans="21:22">
      <c r="U11399" s="73"/>
      <c r="V11399" s="58"/>
    </row>
    <row r="11400" spans="21:22">
      <c r="U11400" s="73"/>
      <c r="V11400" s="58"/>
    </row>
    <row r="11401" spans="21:22">
      <c r="U11401" s="73"/>
      <c r="V11401" s="58"/>
    </row>
    <row r="11402" spans="21:22">
      <c r="U11402" s="73"/>
      <c r="V11402" s="58"/>
    </row>
    <row r="11403" spans="21:22">
      <c r="U11403" s="73"/>
      <c r="V11403" s="58"/>
    </row>
    <row r="11404" spans="21:22">
      <c r="U11404" s="73"/>
      <c r="V11404" s="58"/>
    </row>
    <row r="11405" spans="21:22">
      <c r="U11405" s="73"/>
      <c r="V11405" s="58"/>
    </row>
    <row r="11406" spans="21:22">
      <c r="U11406" s="73"/>
      <c r="V11406" s="58"/>
    </row>
    <row r="11407" spans="21:22">
      <c r="U11407" s="73"/>
      <c r="V11407" s="58"/>
    </row>
    <row r="11408" spans="21:22">
      <c r="U11408" s="73"/>
      <c r="V11408" s="58"/>
    </row>
    <row r="11409" spans="21:22">
      <c r="U11409" s="73"/>
      <c r="V11409" s="58"/>
    </row>
    <row r="11410" spans="21:22">
      <c r="U11410" s="73"/>
      <c r="V11410" s="58"/>
    </row>
    <row r="11411" spans="21:22">
      <c r="U11411" s="73"/>
      <c r="V11411" s="58"/>
    </row>
    <row r="11412" spans="21:22">
      <c r="U11412" s="73"/>
      <c r="V11412" s="58"/>
    </row>
    <row r="11413" spans="21:22">
      <c r="U11413" s="73"/>
      <c r="V11413" s="58"/>
    </row>
    <row r="11414" spans="21:22">
      <c r="U11414" s="73"/>
      <c r="V11414" s="58"/>
    </row>
    <row r="11415" spans="21:22">
      <c r="U11415" s="73"/>
      <c r="V11415" s="58"/>
    </row>
    <row r="11416" spans="21:22">
      <c r="U11416" s="73"/>
      <c r="V11416" s="58"/>
    </row>
    <row r="11417" spans="21:22">
      <c r="U11417" s="73"/>
      <c r="V11417" s="58"/>
    </row>
    <row r="11418" spans="21:22">
      <c r="U11418" s="73"/>
      <c r="V11418" s="58"/>
    </row>
    <row r="11419" spans="21:22">
      <c r="U11419" s="73"/>
      <c r="V11419" s="58"/>
    </row>
    <row r="11420" spans="21:22">
      <c r="U11420" s="73"/>
      <c r="V11420" s="58"/>
    </row>
    <row r="11421" spans="21:22">
      <c r="U11421" s="73"/>
      <c r="V11421" s="58"/>
    </row>
    <row r="11422" spans="21:22">
      <c r="U11422" s="73"/>
      <c r="V11422" s="58"/>
    </row>
    <row r="11423" spans="21:22">
      <c r="U11423" s="73"/>
      <c r="V11423" s="58"/>
    </row>
    <row r="11424" spans="21:22">
      <c r="U11424" s="73"/>
      <c r="V11424" s="58"/>
    </row>
    <row r="11425" spans="21:22">
      <c r="U11425" s="73"/>
      <c r="V11425" s="58"/>
    </row>
    <row r="11426" spans="21:22">
      <c r="U11426" s="73"/>
      <c r="V11426" s="58"/>
    </row>
    <row r="11427" spans="21:22">
      <c r="U11427" s="73"/>
      <c r="V11427" s="58"/>
    </row>
    <row r="11428" spans="21:22">
      <c r="U11428" s="73"/>
      <c r="V11428" s="58"/>
    </row>
    <row r="11429" spans="21:22">
      <c r="U11429" s="73"/>
      <c r="V11429" s="58"/>
    </row>
    <row r="11430" spans="21:22">
      <c r="U11430" s="73"/>
      <c r="V11430" s="58"/>
    </row>
    <row r="11431" spans="21:22">
      <c r="U11431" s="73"/>
      <c r="V11431" s="58"/>
    </row>
    <row r="11432" spans="21:22">
      <c r="U11432" s="73"/>
      <c r="V11432" s="58"/>
    </row>
    <row r="11433" spans="21:22">
      <c r="U11433" s="73"/>
      <c r="V11433" s="58"/>
    </row>
    <row r="11434" spans="21:22">
      <c r="U11434" s="73"/>
      <c r="V11434" s="58"/>
    </row>
    <row r="11435" spans="21:22">
      <c r="U11435" s="73"/>
      <c r="V11435" s="58"/>
    </row>
    <row r="11436" spans="21:22">
      <c r="U11436" s="73"/>
      <c r="V11436" s="58"/>
    </row>
    <row r="11437" spans="21:22">
      <c r="U11437" s="73"/>
      <c r="V11437" s="58"/>
    </row>
    <row r="11438" spans="21:22">
      <c r="U11438" s="73"/>
      <c r="V11438" s="58"/>
    </row>
    <row r="11439" spans="21:22">
      <c r="U11439" s="73"/>
      <c r="V11439" s="58"/>
    </row>
    <row r="11440" spans="21:22">
      <c r="U11440" s="73"/>
      <c r="V11440" s="58"/>
    </row>
    <row r="11441" spans="21:22">
      <c r="U11441" s="73"/>
      <c r="V11441" s="58"/>
    </row>
    <row r="11442" spans="21:22">
      <c r="U11442" s="73"/>
      <c r="V11442" s="58"/>
    </row>
    <row r="11443" spans="21:22">
      <c r="U11443" s="73"/>
      <c r="V11443" s="58"/>
    </row>
    <row r="11444" spans="21:22">
      <c r="U11444" s="73"/>
      <c r="V11444" s="58"/>
    </row>
    <row r="11445" spans="21:22">
      <c r="U11445" s="73"/>
      <c r="V11445" s="58"/>
    </row>
    <row r="11446" spans="21:22">
      <c r="U11446" s="73"/>
      <c r="V11446" s="58"/>
    </row>
    <row r="11447" spans="21:22">
      <c r="U11447" s="73"/>
      <c r="V11447" s="58"/>
    </row>
    <row r="11448" spans="21:22">
      <c r="U11448" s="73"/>
      <c r="V11448" s="58"/>
    </row>
    <row r="11449" spans="21:22">
      <c r="U11449" s="73"/>
      <c r="V11449" s="58"/>
    </row>
    <row r="11450" spans="21:22">
      <c r="U11450" s="73"/>
      <c r="V11450" s="58"/>
    </row>
    <row r="11451" spans="21:22">
      <c r="U11451" s="73"/>
      <c r="V11451" s="58"/>
    </row>
    <row r="11452" spans="21:22">
      <c r="U11452" s="73"/>
      <c r="V11452" s="58"/>
    </row>
    <row r="11453" spans="21:22">
      <c r="U11453" s="73"/>
      <c r="V11453" s="58"/>
    </row>
    <row r="11454" spans="21:22">
      <c r="U11454" s="73"/>
      <c r="V11454" s="58"/>
    </row>
    <row r="11455" spans="21:22">
      <c r="U11455" s="73"/>
      <c r="V11455" s="58"/>
    </row>
    <row r="11456" spans="21:22">
      <c r="U11456" s="73"/>
      <c r="V11456" s="58"/>
    </row>
    <row r="11457" spans="21:22">
      <c r="U11457" s="73"/>
      <c r="V11457" s="58"/>
    </row>
    <row r="11458" spans="21:22">
      <c r="U11458" s="73"/>
      <c r="V11458" s="58"/>
    </row>
    <row r="11459" spans="21:22">
      <c r="U11459" s="73"/>
      <c r="V11459" s="58"/>
    </row>
    <row r="11460" spans="21:22">
      <c r="U11460" s="73"/>
      <c r="V11460" s="58"/>
    </row>
    <row r="11461" spans="21:22">
      <c r="U11461" s="73"/>
      <c r="V11461" s="58"/>
    </row>
    <row r="11462" spans="21:22">
      <c r="U11462" s="73"/>
      <c r="V11462" s="58"/>
    </row>
    <row r="11463" spans="21:22">
      <c r="U11463" s="73"/>
      <c r="V11463" s="58"/>
    </row>
    <row r="11464" spans="21:22">
      <c r="U11464" s="73"/>
      <c r="V11464" s="58"/>
    </row>
    <row r="11465" spans="21:22">
      <c r="U11465" s="73"/>
      <c r="V11465" s="58"/>
    </row>
    <row r="11466" spans="21:22">
      <c r="U11466" s="73"/>
      <c r="V11466" s="58"/>
    </row>
    <row r="11467" spans="21:22">
      <c r="U11467" s="73"/>
      <c r="V11467" s="58"/>
    </row>
    <row r="11468" spans="21:22">
      <c r="U11468" s="73"/>
      <c r="V11468" s="58"/>
    </row>
    <row r="11469" spans="21:22">
      <c r="U11469" s="73"/>
      <c r="V11469" s="58"/>
    </row>
    <row r="11470" spans="21:22">
      <c r="U11470" s="73"/>
      <c r="V11470" s="58"/>
    </row>
    <row r="11471" spans="21:22">
      <c r="U11471" s="73"/>
      <c r="V11471" s="58"/>
    </row>
    <row r="11472" spans="21:22">
      <c r="U11472" s="73"/>
      <c r="V11472" s="58"/>
    </row>
    <row r="11473" spans="21:22">
      <c r="U11473" s="73"/>
      <c r="V11473" s="58"/>
    </row>
    <row r="11474" spans="21:22">
      <c r="U11474" s="73"/>
      <c r="V11474" s="58"/>
    </row>
    <row r="11475" spans="21:22">
      <c r="U11475" s="73"/>
      <c r="V11475" s="58"/>
    </row>
    <row r="11476" spans="21:22">
      <c r="U11476" s="73"/>
      <c r="V11476" s="58"/>
    </row>
    <row r="11477" spans="21:22">
      <c r="U11477" s="73"/>
      <c r="V11477" s="58"/>
    </row>
    <row r="11478" spans="21:22">
      <c r="U11478" s="73"/>
      <c r="V11478" s="58"/>
    </row>
    <row r="11479" spans="21:22">
      <c r="U11479" s="73"/>
      <c r="V11479" s="58"/>
    </row>
    <row r="11480" spans="21:22">
      <c r="U11480" s="73"/>
      <c r="V11480" s="58"/>
    </row>
    <row r="11481" spans="21:22">
      <c r="U11481" s="73"/>
      <c r="V11481" s="58"/>
    </row>
    <row r="11482" spans="21:22">
      <c r="U11482" s="73"/>
      <c r="V11482" s="58"/>
    </row>
    <row r="11483" spans="21:22">
      <c r="U11483" s="73"/>
      <c r="V11483" s="58"/>
    </row>
    <row r="11484" spans="21:22">
      <c r="U11484" s="73"/>
      <c r="V11484" s="58"/>
    </row>
    <row r="11485" spans="21:22">
      <c r="U11485" s="73"/>
      <c r="V11485" s="58"/>
    </row>
    <row r="11486" spans="21:22">
      <c r="U11486" s="73"/>
      <c r="V11486" s="58"/>
    </row>
    <row r="11487" spans="21:22">
      <c r="U11487" s="73"/>
      <c r="V11487" s="58"/>
    </row>
    <row r="11488" spans="21:22">
      <c r="U11488" s="73"/>
      <c r="V11488" s="58"/>
    </row>
    <row r="11489" spans="21:22">
      <c r="U11489" s="73"/>
      <c r="V11489" s="58"/>
    </row>
    <row r="11490" spans="21:22">
      <c r="U11490" s="73"/>
      <c r="V11490" s="58"/>
    </row>
    <row r="11491" spans="21:22">
      <c r="U11491" s="73"/>
      <c r="V11491" s="58"/>
    </row>
    <row r="11492" spans="21:22">
      <c r="U11492" s="73"/>
      <c r="V11492" s="58"/>
    </row>
    <row r="11493" spans="21:22">
      <c r="U11493" s="73"/>
      <c r="V11493" s="58"/>
    </row>
    <row r="11494" spans="21:22">
      <c r="U11494" s="73"/>
      <c r="V11494" s="58"/>
    </row>
    <row r="11495" spans="21:22">
      <c r="U11495" s="73"/>
      <c r="V11495" s="58"/>
    </row>
    <row r="11496" spans="21:22">
      <c r="U11496" s="73"/>
      <c r="V11496" s="58"/>
    </row>
    <row r="11497" spans="21:22">
      <c r="U11497" s="73"/>
      <c r="V11497" s="58"/>
    </row>
    <row r="11498" spans="21:22">
      <c r="U11498" s="73"/>
      <c r="V11498" s="58"/>
    </row>
    <row r="11499" spans="21:22">
      <c r="U11499" s="73"/>
      <c r="V11499" s="58"/>
    </row>
    <row r="11500" spans="21:22">
      <c r="U11500" s="73"/>
      <c r="V11500" s="58"/>
    </row>
    <row r="11501" spans="21:22">
      <c r="U11501" s="73"/>
      <c r="V11501" s="58"/>
    </row>
    <row r="11502" spans="21:22">
      <c r="U11502" s="73"/>
      <c r="V11502" s="58"/>
    </row>
    <row r="11503" spans="21:22">
      <c r="U11503" s="73"/>
      <c r="V11503" s="58"/>
    </row>
    <row r="11504" spans="21:22">
      <c r="U11504" s="73"/>
      <c r="V11504" s="58"/>
    </row>
    <row r="11505" spans="21:22">
      <c r="U11505" s="73"/>
      <c r="V11505" s="58"/>
    </row>
    <row r="11506" spans="21:22">
      <c r="U11506" s="73"/>
      <c r="V11506" s="58"/>
    </row>
    <row r="11507" spans="21:22">
      <c r="U11507" s="73"/>
      <c r="V11507" s="58"/>
    </row>
    <row r="11508" spans="21:22">
      <c r="U11508" s="73"/>
      <c r="V11508" s="58"/>
    </row>
    <row r="11509" spans="21:22">
      <c r="U11509" s="73"/>
      <c r="V11509" s="58"/>
    </row>
    <row r="11510" spans="21:22">
      <c r="U11510" s="73"/>
      <c r="V11510" s="58"/>
    </row>
    <row r="11511" spans="21:22">
      <c r="U11511" s="73"/>
      <c r="V11511" s="58"/>
    </row>
    <row r="11512" spans="21:22">
      <c r="U11512" s="73"/>
      <c r="V11512" s="58"/>
    </row>
    <row r="11513" spans="21:22">
      <c r="U11513" s="73"/>
      <c r="V11513" s="58"/>
    </row>
    <row r="11514" spans="21:22">
      <c r="U11514" s="73"/>
      <c r="V11514" s="58"/>
    </row>
    <row r="11515" spans="21:22">
      <c r="U11515" s="73"/>
      <c r="V11515" s="58"/>
    </row>
    <row r="11516" spans="21:22">
      <c r="U11516" s="73"/>
      <c r="V11516" s="58"/>
    </row>
    <row r="11517" spans="21:22">
      <c r="U11517" s="73"/>
      <c r="V11517" s="58"/>
    </row>
    <row r="11518" spans="21:22">
      <c r="U11518" s="73"/>
      <c r="V11518" s="58"/>
    </row>
    <row r="11519" spans="21:22">
      <c r="U11519" s="73"/>
      <c r="V11519" s="58"/>
    </row>
    <row r="11520" spans="21:22">
      <c r="U11520" s="73"/>
      <c r="V11520" s="58"/>
    </row>
    <row r="11521" spans="21:22">
      <c r="U11521" s="73"/>
      <c r="V11521" s="58"/>
    </row>
    <row r="11522" spans="21:22">
      <c r="U11522" s="73"/>
      <c r="V11522" s="58"/>
    </row>
    <row r="11523" spans="21:22">
      <c r="U11523" s="73"/>
      <c r="V11523" s="58"/>
    </row>
    <row r="11524" spans="21:22">
      <c r="U11524" s="73"/>
      <c r="V11524" s="58"/>
    </row>
    <row r="11525" spans="21:22">
      <c r="U11525" s="73"/>
      <c r="V11525" s="58"/>
    </row>
    <row r="11526" spans="21:22">
      <c r="U11526" s="73"/>
      <c r="V11526" s="58"/>
    </row>
    <row r="11527" spans="21:22">
      <c r="U11527" s="73"/>
      <c r="V11527" s="58"/>
    </row>
    <row r="11528" spans="21:22">
      <c r="U11528" s="73"/>
      <c r="V11528" s="58"/>
    </row>
    <row r="11529" spans="21:22">
      <c r="U11529" s="73"/>
      <c r="V11529" s="58"/>
    </row>
    <row r="11530" spans="21:22">
      <c r="U11530" s="73"/>
      <c r="V11530" s="58"/>
    </row>
    <row r="11531" spans="21:22">
      <c r="U11531" s="73"/>
      <c r="V11531" s="58"/>
    </row>
    <row r="11532" spans="21:22">
      <c r="U11532" s="73"/>
      <c r="V11532" s="58"/>
    </row>
    <row r="11533" spans="21:22">
      <c r="U11533" s="73"/>
      <c r="V11533" s="58"/>
    </row>
    <row r="11534" spans="21:22">
      <c r="U11534" s="73"/>
      <c r="V11534" s="58"/>
    </row>
    <row r="11535" spans="21:22">
      <c r="U11535" s="73"/>
      <c r="V11535" s="58"/>
    </row>
    <row r="11536" spans="21:22">
      <c r="U11536" s="73"/>
      <c r="V11536" s="58"/>
    </row>
    <row r="11537" spans="21:22">
      <c r="U11537" s="73"/>
      <c r="V11537" s="58"/>
    </row>
    <row r="11538" spans="21:22">
      <c r="U11538" s="73"/>
      <c r="V11538" s="58"/>
    </row>
    <row r="11539" spans="21:22">
      <c r="U11539" s="73"/>
      <c r="V11539" s="58"/>
    </row>
    <row r="11540" spans="21:22">
      <c r="U11540" s="73"/>
      <c r="V11540" s="58"/>
    </row>
    <row r="11541" spans="21:22">
      <c r="U11541" s="73"/>
      <c r="V11541" s="58"/>
    </row>
    <row r="11542" spans="21:22">
      <c r="U11542" s="73"/>
      <c r="V11542" s="58"/>
    </row>
    <row r="11543" spans="21:22">
      <c r="U11543" s="73"/>
      <c r="V11543" s="58"/>
    </row>
    <row r="11544" spans="21:22">
      <c r="U11544" s="73"/>
      <c r="V11544" s="58"/>
    </row>
    <row r="11545" spans="21:22">
      <c r="U11545" s="73"/>
      <c r="V11545" s="58"/>
    </row>
    <row r="11546" spans="21:22">
      <c r="U11546" s="73"/>
      <c r="V11546" s="58"/>
    </row>
    <row r="11547" spans="21:22">
      <c r="U11547" s="73"/>
      <c r="V11547" s="58"/>
    </row>
    <row r="11548" spans="21:22">
      <c r="U11548" s="73"/>
      <c r="V11548" s="58"/>
    </row>
    <row r="11549" spans="21:22">
      <c r="U11549" s="73"/>
      <c r="V11549" s="58"/>
    </row>
    <row r="11550" spans="21:22">
      <c r="U11550" s="73"/>
      <c r="V11550" s="58"/>
    </row>
    <row r="11551" spans="21:22">
      <c r="U11551" s="73"/>
      <c r="V11551" s="58"/>
    </row>
    <row r="11552" spans="21:22">
      <c r="U11552" s="73"/>
      <c r="V11552" s="58"/>
    </row>
    <row r="11553" spans="21:22">
      <c r="U11553" s="73"/>
      <c r="V11553" s="58"/>
    </row>
    <row r="11554" spans="21:22">
      <c r="U11554" s="73"/>
      <c r="V11554" s="58"/>
    </row>
    <row r="11555" spans="21:22">
      <c r="U11555" s="73"/>
      <c r="V11555" s="58"/>
    </row>
    <row r="11556" spans="21:22">
      <c r="U11556" s="73"/>
      <c r="V11556" s="58"/>
    </row>
    <row r="11557" spans="21:22">
      <c r="U11557" s="73"/>
      <c r="V11557" s="58"/>
    </row>
    <row r="11558" spans="21:22">
      <c r="U11558" s="73"/>
      <c r="V11558" s="58"/>
    </row>
    <row r="11559" spans="21:22">
      <c r="U11559" s="73"/>
      <c r="V11559" s="58"/>
    </row>
    <row r="11560" spans="21:22">
      <c r="U11560" s="73"/>
      <c r="V11560" s="58"/>
    </row>
    <row r="11561" spans="21:22">
      <c r="U11561" s="73"/>
      <c r="V11561" s="58"/>
    </row>
    <row r="11562" spans="21:22">
      <c r="U11562" s="73"/>
      <c r="V11562" s="58"/>
    </row>
    <row r="11563" spans="21:22">
      <c r="U11563" s="73"/>
      <c r="V11563" s="58"/>
    </row>
    <row r="11564" spans="21:22">
      <c r="U11564" s="73"/>
      <c r="V11564" s="58"/>
    </row>
    <row r="11565" spans="21:22">
      <c r="U11565" s="73"/>
      <c r="V11565" s="58"/>
    </row>
    <row r="11566" spans="21:22">
      <c r="U11566" s="73"/>
      <c r="V11566" s="58"/>
    </row>
    <row r="11567" spans="21:22">
      <c r="U11567" s="73"/>
      <c r="V11567" s="58"/>
    </row>
    <row r="11568" spans="21:22">
      <c r="U11568" s="73"/>
      <c r="V11568" s="58"/>
    </row>
    <row r="11569" spans="21:22">
      <c r="U11569" s="73"/>
      <c r="V11569" s="58"/>
    </row>
    <row r="11570" spans="21:22">
      <c r="U11570" s="73"/>
      <c r="V11570" s="58"/>
    </row>
    <row r="11571" spans="21:22">
      <c r="U11571" s="73"/>
      <c r="V11571" s="58"/>
    </row>
    <row r="11572" spans="21:22">
      <c r="U11572" s="73"/>
      <c r="V11572" s="58"/>
    </row>
    <row r="11573" spans="21:22">
      <c r="U11573" s="73"/>
      <c r="V11573" s="58"/>
    </row>
    <row r="11574" spans="21:22">
      <c r="U11574" s="73"/>
      <c r="V11574" s="58"/>
    </row>
    <row r="11575" spans="21:22">
      <c r="U11575" s="73"/>
      <c r="V11575" s="58"/>
    </row>
    <row r="11576" spans="21:22">
      <c r="U11576" s="73"/>
      <c r="V11576" s="58"/>
    </row>
    <row r="11577" spans="21:22">
      <c r="U11577" s="73"/>
      <c r="V11577" s="58"/>
    </row>
    <row r="11578" spans="21:22">
      <c r="U11578" s="73"/>
      <c r="V11578" s="58"/>
    </row>
    <row r="11579" spans="21:22">
      <c r="U11579" s="73"/>
      <c r="V11579" s="58"/>
    </row>
    <row r="11580" spans="21:22">
      <c r="U11580" s="73"/>
      <c r="V11580" s="58"/>
    </row>
    <row r="11581" spans="21:22">
      <c r="U11581" s="73"/>
      <c r="V11581" s="58"/>
    </row>
    <row r="11582" spans="21:22">
      <c r="U11582" s="73"/>
      <c r="V11582" s="58"/>
    </row>
    <row r="11583" spans="21:22">
      <c r="U11583" s="73"/>
      <c r="V11583" s="58"/>
    </row>
    <row r="11584" spans="21:22">
      <c r="U11584" s="73"/>
      <c r="V11584" s="58"/>
    </row>
    <row r="11585" spans="21:22">
      <c r="U11585" s="73"/>
      <c r="V11585" s="58"/>
    </row>
    <row r="11586" spans="21:22">
      <c r="U11586" s="73"/>
      <c r="V11586" s="58"/>
    </row>
    <row r="11587" spans="21:22">
      <c r="U11587" s="73"/>
      <c r="V11587" s="58"/>
    </row>
    <row r="11588" spans="21:22">
      <c r="U11588" s="73"/>
      <c r="V11588" s="58"/>
    </row>
    <row r="11589" spans="21:22">
      <c r="U11589" s="73"/>
      <c r="V11589" s="58"/>
    </row>
    <row r="11590" spans="21:22">
      <c r="U11590" s="73"/>
      <c r="V11590" s="58"/>
    </row>
    <row r="11591" spans="21:22">
      <c r="U11591" s="73"/>
      <c r="V11591" s="58"/>
    </row>
    <row r="11592" spans="21:22">
      <c r="U11592" s="73"/>
      <c r="V11592" s="58"/>
    </row>
    <row r="11593" spans="21:22">
      <c r="U11593" s="73"/>
      <c r="V11593" s="58"/>
    </row>
    <row r="11594" spans="21:22">
      <c r="U11594" s="73"/>
      <c r="V11594" s="58"/>
    </row>
    <row r="11595" spans="21:22">
      <c r="U11595" s="73"/>
      <c r="V11595" s="58"/>
    </row>
    <row r="11596" spans="21:22">
      <c r="U11596" s="73"/>
      <c r="V11596" s="58"/>
    </row>
    <row r="11597" spans="21:22">
      <c r="U11597" s="73"/>
      <c r="V11597" s="58"/>
    </row>
    <row r="11598" spans="21:22">
      <c r="U11598" s="73"/>
      <c r="V11598" s="58"/>
    </row>
    <row r="11599" spans="21:22">
      <c r="U11599" s="73"/>
      <c r="V11599" s="58"/>
    </row>
    <row r="11600" spans="21:22">
      <c r="U11600" s="73"/>
      <c r="V11600" s="58"/>
    </row>
    <row r="11601" spans="21:22">
      <c r="U11601" s="73"/>
      <c r="V11601" s="58"/>
    </row>
    <row r="11602" spans="21:22">
      <c r="U11602" s="73"/>
      <c r="V11602" s="58"/>
    </row>
    <row r="11603" spans="21:22">
      <c r="U11603" s="73"/>
      <c r="V11603" s="58"/>
    </row>
    <row r="11604" spans="21:22">
      <c r="U11604" s="73"/>
      <c r="V11604" s="58"/>
    </row>
    <row r="11605" spans="21:22">
      <c r="U11605" s="73"/>
      <c r="V11605" s="58"/>
    </row>
    <row r="11606" spans="21:22">
      <c r="U11606" s="73"/>
      <c r="V11606" s="58"/>
    </row>
    <row r="11607" spans="21:22">
      <c r="U11607" s="73"/>
      <c r="V11607" s="58"/>
    </row>
    <row r="11608" spans="21:22">
      <c r="U11608" s="73"/>
      <c r="V11608" s="58"/>
    </row>
    <row r="11609" spans="21:22">
      <c r="U11609" s="73"/>
      <c r="V11609" s="58"/>
    </row>
    <row r="11610" spans="21:22">
      <c r="U11610" s="73"/>
      <c r="V11610" s="58"/>
    </row>
    <row r="11611" spans="21:22">
      <c r="U11611" s="73"/>
      <c r="V11611" s="58"/>
    </row>
    <row r="11612" spans="21:22">
      <c r="U11612" s="73"/>
      <c r="V11612" s="58"/>
    </row>
    <row r="11613" spans="21:22">
      <c r="U11613" s="73"/>
      <c r="V11613" s="58"/>
    </row>
    <row r="11614" spans="21:22">
      <c r="U11614" s="73"/>
      <c r="V11614" s="58"/>
    </row>
    <row r="11615" spans="21:22">
      <c r="U11615" s="73"/>
      <c r="V11615" s="58"/>
    </row>
    <row r="11616" spans="21:22">
      <c r="U11616" s="73"/>
      <c r="V11616" s="58"/>
    </row>
    <row r="11617" spans="21:22">
      <c r="U11617" s="73"/>
      <c r="V11617" s="58"/>
    </row>
    <row r="11618" spans="21:22">
      <c r="U11618" s="73"/>
      <c r="V11618" s="58"/>
    </row>
    <row r="11619" spans="21:22">
      <c r="U11619" s="73"/>
      <c r="V11619" s="58"/>
    </row>
    <row r="11620" spans="21:22">
      <c r="U11620" s="73"/>
      <c r="V11620" s="58"/>
    </row>
    <row r="11621" spans="21:22">
      <c r="U11621" s="73"/>
      <c r="V11621" s="58"/>
    </row>
    <row r="11622" spans="21:22">
      <c r="U11622" s="73"/>
      <c r="V11622" s="58"/>
    </row>
    <row r="11623" spans="21:22">
      <c r="U11623" s="73"/>
      <c r="V11623" s="58"/>
    </row>
    <row r="11624" spans="21:22">
      <c r="U11624" s="73"/>
      <c r="V11624" s="58"/>
    </row>
    <row r="11625" spans="21:22">
      <c r="U11625" s="73"/>
      <c r="V11625" s="58"/>
    </row>
    <row r="11626" spans="21:22">
      <c r="U11626" s="73"/>
      <c r="V11626" s="58"/>
    </row>
    <row r="11627" spans="21:22">
      <c r="U11627" s="73"/>
      <c r="V11627" s="58"/>
    </row>
    <row r="11628" spans="21:22">
      <c r="U11628" s="73"/>
      <c r="V11628" s="58"/>
    </row>
    <row r="11629" spans="21:22">
      <c r="U11629" s="73"/>
      <c r="V11629" s="58"/>
    </row>
    <row r="11630" spans="21:22">
      <c r="U11630" s="73"/>
      <c r="V11630" s="58"/>
    </row>
    <row r="11631" spans="21:22">
      <c r="U11631" s="73"/>
      <c r="V11631" s="58"/>
    </row>
    <row r="11632" spans="21:22">
      <c r="U11632" s="73"/>
      <c r="V11632" s="58"/>
    </row>
    <row r="11633" spans="21:22">
      <c r="U11633" s="73"/>
      <c r="V11633" s="58"/>
    </row>
    <row r="11634" spans="21:22">
      <c r="U11634" s="73"/>
      <c r="V11634" s="58"/>
    </row>
    <row r="11635" spans="21:22">
      <c r="U11635" s="73"/>
      <c r="V11635" s="58"/>
    </row>
    <row r="11636" spans="21:22">
      <c r="U11636" s="73"/>
      <c r="V11636" s="58"/>
    </row>
    <row r="11637" spans="21:22">
      <c r="U11637" s="73"/>
      <c r="V11637" s="58"/>
    </row>
    <row r="11638" spans="21:22">
      <c r="U11638" s="73"/>
      <c r="V11638" s="58"/>
    </row>
    <row r="11639" spans="21:22">
      <c r="U11639" s="73"/>
      <c r="V11639" s="58"/>
    </row>
    <row r="11640" spans="21:22">
      <c r="U11640" s="73"/>
      <c r="V11640" s="58"/>
    </row>
    <row r="11641" spans="21:22">
      <c r="U11641" s="73"/>
      <c r="V11641" s="58"/>
    </row>
    <row r="11642" spans="21:22">
      <c r="U11642" s="73"/>
      <c r="V11642" s="58"/>
    </row>
    <row r="11643" spans="21:22">
      <c r="U11643" s="73"/>
      <c r="V11643" s="58"/>
    </row>
    <row r="11644" spans="21:22">
      <c r="U11644" s="73"/>
      <c r="V11644" s="58"/>
    </row>
    <row r="11645" spans="21:22">
      <c r="U11645" s="73"/>
      <c r="V11645" s="58"/>
    </row>
    <row r="11646" spans="21:22">
      <c r="U11646" s="73"/>
      <c r="V11646" s="58"/>
    </row>
    <row r="11647" spans="21:22">
      <c r="U11647" s="73"/>
      <c r="V11647" s="58"/>
    </row>
    <row r="11648" spans="21:22">
      <c r="U11648" s="73"/>
      <c r="V11648" s="58"/>
    </row>
    <row r="11649" spans="21:22">
      <c r="U11649" s="73"/>
      <c r="V11649" s="58"/>
    </row>
    <row r="11650" spans="21:22">
      <c r="U11650" s="73"/>
      <c r="V11650" s="58"/>
    </row>
    <row r="11651" spans="21:22">
      <c r="U11651" s="73"/>
      <c r="V11651" s="58"/>
    </row>
    <row r="11652" spans="21:22">
      <c r="U11652" s="73"/>
      <c r="V11652" s="58"/>
    </row>
    <row r="11653" spans="21:22">
      <c r="U11653" s="73"/>
      <c r="V11653" s="58"/>
    </row>
    <row r="11654" spans="21:22">
      <c r="U11654" s="73"/>
      <c r="V11654" s="58"/>
    </row>
    <row r="11655" spans="21:22">
      <c r="U11655" s="73"/>
      <c r="V11655" s="58"/>
    </row>
    <row r="11656" spans="21:22">
      <c r="U11656" s="73"/>
      <c r="V11656" s="58"/>
    </row>
    <row r="11657" spans="21:22">
      <c r="U11657" s="73"/>
      <c r="V11657" s="58"/>
    </row>
    <row r="11658" spans="21:22">
      <c r="U11658" s="73"/>
      <c r="V11658" s="58"/>
    </row>
    <row r="11659" spans="21:22">
      <c r="U11659" s="73"/>
      <c r="V11659" s="58"/>
    </row>
    <row r="11660" spans="21:22">
      <c r="U11660" s="73"/>
      <c r="V11660" s="58"/>
    </row>
    <row r="11661" spans="21:22">
      <c r="U11661" s="73"/>
      <c r="V11661" s="58"/>
    </row>
    <row r="11662" spans="21:22">
      <c r="U11662" s="73"/>
      <c r="V11662" s="58"/>
    </row>
    <row r="11663" spans="21:22">
      <c r="U11663" s="73"/>
      <c r="V11663" s="58"/>
    </row>
    <row r="11664" spans="21:22">
      <c r="U11664" s="73"/>
      <c r="V11664" s="58"/>
    </row>
    <row r="11665" spans="21:22">
      <c r="U11665" s="73"/>
      <c r="V11665" s="58"/>
    </row>
    <row r="11666" spans="21:22">
      <c r="U11666" s="73"/>
      <c r="V11666" s="58"/>
    </row>
    <row r="11667" spans="21:22">
      <c r="U11667" s="73"/>
      <c r="V11667" s="58"/>
    </row>
    <row r="11668" spans="21:22">
      <c r="U11668" s="73"/>
      <c r="V11668" s="58"/>
    </row>
    <row r="11669" spans="21:22">
      <c r="U11669" s="73"/>
      <c r="V11669" s="58"/>
    </row>
    <row r="11670" spans="21:22">
      <c r="U11670" s="73"/>
      <c r="V11670" s="58"/>
    </row>
    <row r="11671" spans="21:22">
      <c r="U11671" s="73"/>
      <c r="V11671" s="58"/>
    </row>
    <row r="11672" spans="21:22">
      <c r="U11672" s="73"/>
      <c r="V11672" s="58"/>
    </row>
    <row r="11673" spans="21:22">
      <c r="U11673" s="73"/>
      <c r="V11673" s="58"/>
    </row>
    <row r="11674" spans="21:22">
      <c r="U11674" s="73"/>
      <c r="V11674" s="58"/>
    </row>
    <row r="11675" spans="21:22">
      <c r="U11675" s="73"/>
      <c r="V11675" s="58"/>
    </row>
    <row r="11676" spans="21:22">
      <c r="U11676" s="73"/>
      <c r="V11676" s="58"/>
    </row>
    <row r="11677" spans="21:22">
      <c r="U11677" s="73"/>
      <c r="V11677" s="58"/>
    </row>
    <row r="11678" spans="21:22">
      <c r="U11678" s="73"/>
      <c r="V11678" s="58"/>
    </row>
    <row r="11679" spans="21:22">
      <c r="U11679" s="73"/>
      <c r="V11679" s="58"/>
    </row>
    <row r="11680" spans="21:22">
      <c r="U11680" s="73"/>
      <c r="V11680" s="58"/>
    </row>
    <row r="11681" spans="21:22">
      <c r="U11681" s="73"/>
      <c r="V11681" s="58"/>
    </row>
    <row r="11682" spans="21:22">
      <c r="U11682" s="73"/>
      <c r="V11682" s="58"/>
    </row>
    <row r="11683" spans="21:22">
      <c r="U11683" s="73"/>
      <c r="V11683" s="58"/>
    </row>
    <row r="11684" spans="21:22">
      <c r="U11684" s="73"/>
      <c r="V11684" s="58"/>
    </row>
    <row r="11685" spans="21:22">
      <c r="U11685" s="73"/>
      <c r="V11685" s="58"/>
    </row>
    <row r="11686" spans="21:22">
      <c r="U11686" s="73"/>
      <c r="V11686" s="58"/>
    </row>
    <row r="11687" spans="21:22">
      <c r="U11687" s="73"/>
      <c r="V11687" s="58"/>
    </row>
    <row r="11688" spans="21:22">
      <c r="U11688" s="73"/>
      <c r="V11688" s="58"/>
    </row>
    <row r="11689" spans="21:22">
      <c r="U11689" s="73"/>
      <c r="V11689" s="58"/>
    </row>
    <row r="11690" spans="21:22">
      <c r="U11690" s="73"/>
      <c r="V11690" s="58"/>
    </row>
    <row r="11691" spans="21:22">
      <c r="U11691" s="73"/>
      <c r="V11691" s="58"/>
    </row>
    <row r="11692" spans="21:22">
      <c r="U11692" s="73"/>
      <c r="V11692" s="58"/>
    </row>
    <row r="11693" spans="21:22">
      <c r="U11693" s="73"/>
      <c r="V11693" s="58"/>
    </row>
    <row r="11694" spans="21:22">
      <c r="U11694" s="73"/>
      <c r="V11694" s="58"/>
    </row>
    <row r="11695" spans="21:22">
      <c r="U11695" s="73"/>
      <c r="V11695" s="58"/>
    </row>
    <row r="11696" spans="21:22">
      <c r="U11696" s="73"/>
      <c r="V11696" s="58"/>
    </row>
    <row r="11697" spans="21:22">
      <c r="U11697" s="73"/>
      <c r="V11697" s="58"/>
    </row>
    <row r="11698" spans="21:22">
      <c r="U11698" s="73"/>
      <c r="V11698" s="58"/>
    </row>
    <row r="11699" spans="21:22">
      <c r="U11699" s="73"/>
      <c r="V11699" s="58"/>
    </row>
    <row r="11700" spans="21:22">
      <c r="U11700" s="73"/>
      <c r="V11700" s="58"/>
    </row>
    <row r="11701" spans="21:22">
      <c r="U11701" s="73"/>
      <c r="V11701" s="58"/>
    </row>
    <row r="11702" spans="21:22">
      <c r="U11702" s="73"/>
      <c r="V11702" s="58"/>
    </row>
    <row r="11703" spans="21:22">
      <c r="U11703" s="73"/>
      <c r="V11703" s="58"/>
    </row>
    <row r="11704" spans="21:22">
      <c r="U11704" s="73"/>
      <c r="V11704" s="58"/>
    </row>
    <row r="11705" spans="21:22">
      <c r="U11705" s="73"/>
      <c r="V11705" s="58"/>
    </row>
    <row r="11706" spans="21:22">
      <c r="U11706" s="73"/>
      <c r="V11706" s="58"/>
    </row>
    <row r="11707" spans="21:22">
      <c r="U11707" s="73"/>
      <c r="V11707" s="58"/>
    </row>
    <row r="11708" spans="21:22">
      <c r="U11708" s="73"/>
      <c r="V11708" s="58"/>
    </row>
    <row r="11709" spans="21:22">
      <c r="U11709" s="73"/>
      <c r="V11709" s="58"/>
    </row>
    <row r="11710" spans="21:22">
      <c r="U11710" s="73"/>
      <c r="V11710" s="58"/>
    </row>
    <row r="11711" spans="21:22">
      <c r="U11711" s="73"/>
      <c r="V11711" s="58"/>
    </row>
    <row r="11712" spans="21:22">
      <c r="U11712" s="73"/>
      <c r="V11712" s="58"/>
    </row>
    <row r="11713" spans="21:22">
      <c r="U11713" s="73"/>
      <c r="V11713" s="58"/>
    </row>
    <row r="11714" spans="21:22">
      <c r="U11714" s="73"/>
      <c r="V11714" s="58"/>
    </row>
    <row r="11715" spans="21:22">
      <c r="U11715" s="73"/>
      <c r="V11715" s="58"/>
    </row>
    <row r="11716" spans="21:22">
      <c r="U11716" s="73"/>
      <c r="V11716" s="58"/>
    </row>
    <row r="11717" spans="21:22">
      <c r="U11717" s="73"/>
      <c r="V11717" s="58"/>
    </row>
    <row r="11718" spans="21:22">
      <c r="U11718" s="73"/>
      <c r="V11718" s="58"/>
    </row>
    <row r="11719" spans="21:22">
      <c r="U11719" s="73"/>
      <c r="V11719" s="58"/>
    </row>
    <row r="11720" spans="21:22">
      <c r="U11720" s="73"/>
      <c r="V11720" s="58"/>
    </row>
    <row r="11721" spans="21:22">
      <c r="U11721" s="73"/>
      <c r="V11721" s="58"/>
    </row>
    <row r="11722" spans="21:22">
      <c r="U11722" s="73"/>
      <c r="V11722" s="58"/>
    </row>
    <row r="11723" spans="21:22">
      <c r="U11723" s="73"/>
      <c r="V11723" s="58"/>
    </row>
    <row r="11724" spans="21:22">
      <c r="U11724" s="73"/>
      <c r="V11724" s="58"/>
    </row>
    <row r="11725" spans="21:22">
      <c r="U11725" s="73"/>
      <c r="V11725" s="58"/>
    </row>
    <row r="11726" spans="21:22">
      <c r="U11726" s="73"/>
      <c r="V11726" s="58"/>
    </row>
    <row r="11727" spans="21:22">
      <c r="U11727" s="73"/>
      <c r="V11727" s="58"/>
    </row>
    <row r="11728" spans="21:22">
      <c r="U11728" s="73"/>
      <c r="V11728" s="58"/>
    </row>
    <row r="11729" spans="21:22">
      <c r="U11729" s="73"/>
      <c r="V11729" s="58"/>
    </row>
    <row r="11730" spans="21:22">
      <c r="U11730" s="73"/>
      <c r="V11730" s="58"/>
    </row>
    <row r="11731" spans="21:22">
      <c r="U11731" s="73"/>
      <c r="V11731" s="58"/>
    </row>
    <row r="11732" spans="21:22">
      <c r="U11732" s="73"/>
      <c r="V11732" s="58"/>
    </row>
    <row r="11733" spans="21:22">
      <c r="U11733" s="73"/>
      <c r="V11733" s="58"/>
    </row>
    <row r="11734" spans="21:22">
      <c r="U11734" s="73"/>
      <c r="V11734" s="58"/>
    </row>
    <row r="11735" spans="21:22">
      <c r="U11735" s="73"/>
      <c r="V11735" s="58"/>
    </row>
    <row r="11736" spans="21:22">
      <c r="U11736" s="73"/>
      <c r="V11736" s="58"/>
    </row>
    <row r="11737" spans="21:22">
      <c r="U11737" s="73"/>
      <c r="V11737" s="58"/>
    </row>
    <row r="11738" spans="21:22">
      <c r="U11738" s="73"/>
      <c r="V11738" s="58"/>
    </row>
    <row r="11739" spans="21:22">
      <c r="U11739" s="73"/>
      <c r="V11739" s="58"/>
    </row>
    <row r="11740" spans="21:22">
      <c r="U11740" s="73"/>
      <c r="V11740" s="58"/>
    </row>
    <row r="11741" spans="21:22">
      <c r="U11741" s="73"/>
      <c r="V11741" s="58"/>
    </row>
    <row r="11742" spans="21:22">
      <c r="U11742" s="73"/>
      <c r="V11742" s="58"/>
    </row>
    <row r="11743" spans="21:22">
      <c r="U11743" s="73"/>
      <c r="V11743" s="58"/>
    </row>
    <row r="11744" spans="21:22">
      <c r="U11744" s="73"/>
      <c r="V11744" s="58"/>
    </row>
    <row r="11745" spans="21:22">
      <c r="U11745" s="73"/>
      <c r="V11745" s="58"/>
    </row>
    <row r="11746" spans="21:22">
      <c r="U11746" s="73"/>
      <c r="V11746" s="58"/>
    </row>
    <row r="11747" spans="21:22">
      <c r="U11747" s="73"/>
      <c r="V11747" s="58"/>
    </row>
    <row r="11748" spans="21:22">
      <c r="U11748" s="73"/>
      <c r="V11748" s="58"/>
    </row>
    <row r="11749" spans="21:22">
      <c r="U11749" s="73"/>
      <c r="V11749" s="58"/>
    </row>
    <row r="11750" spans="21:22">
      <c r="U11750" s="73"/>
      <c r="V11750" s="58"/>
    </row>
    <row r="11751" spans="21:22">
      <c r="U11751" s="73"/>
      <c r="V11751" s="58"/>
    </row>
    <row r="11752" spans="21:22">
      <c r="U11752" s="73"/>
      <c r="V11752" s="58"/>
    </row>
    <row r="11753" spans="21:22">
      <c r="U11753" s="73"/>
      <c r="V11753" s="58"/>
    </row>
    <row r="11754" spans="21:22">
      <c r="U11754" s="73"/>
      <c r="V11754" s="58"/>
    </row>
    <row r="11755" spans="21:22">
      <c r="U11755" s="73"/>
      <c r="V11755" s="58"/>
    </row>
    <row r="11756" spans="21:22">
      <c r="U11756" s="73"/>
      <c r="V11756" s="58"/>
    </row>
    <row r="11757" spans="21:22">
      <c r="U11757" s="73"/>
      <c r="V11757" s="58"/>
    </row>
    <row r="11758" spans="21:22">
      <c r="U11758" s="73"/>
      <c r="V11758" s="58"/>
    </row>
    <row r="11759" spans="21:22">
      <c r="U11759" s="73"/>
      <c r="V11759" s="58"/>
    </row>
    <row r="11760" spans="21:22">
      <c r="U11760" s="73"/>
      <c r="V11760" s="58"/>
    </row>
    <row r="11761" spans="21:22">
      <c r="U11761" s="73"/>
      <c r="V11761" s="58"/>
    </row>
    <row r="11762" spans="21:22">
      <c r="U11762" s="73"/>
      <c r="V11762" s="58"/>
    </row>
    <row r="11763" spans="21:22">
      <c r="U11763" s="73"/>
      <c r="V11763" s="58"/>
    </row>
    <row r="11764" spans="21:22">
      <c r="U11764" s="73"/>
      <c r="V11764" s="58"/>
    </row>
    <row r="11765" spans="21:22">
      <c r="U11765" s="73"/>
      <c r="V11765" s="58"/>
    </row>
    <row r="11766" spans="21:22">
      <c r="U11766" s="73"/>
      <c r="V11766" s="58"/>
    </row>
    <row r="11767" spans="21:22">
      <c r="U11767" s="73"/>
      <c r="V11767" s="58"/>
    </row>
    <row r="11768" spans="21:22">
      <c r="U11768" s="73"/>
      <c r="V11768" s="58"/>
    </row>
    <row r="11769" spans="21:22">
      <c r="U11769" s="73"/>
      <c r="V11769" s="58"/>
    </row>
    <row r="11770" spans="21:22">
      <c r="U11770" s="73"/>
      <c r="V11770" s="58"/>
    </row>
    <row r="11771" spans="21:22">
      <c r="U11771" s="73"/>
      <c r="V11771" s="58"/>
    </row>
    <row r="11772" spans="21:22">
      <c r="U11772" s="73"/>
      <c r="V11772" s="58"/>
    </row>
    <row r="11773" spans="21:22">
      <c r="U11773" s="73"/>
      <c r="V11773" s="58"/>
    </row>
    <row r="11774" spans="21:22">
      <c r="U11774" s="73"/>
      <c r="V11774" s="58"/>
    </row>
    <row r="11775" spans="21:22">
      <c r="U11775" s="73"/>
      <c r="V11775" s="58"/>
    </row>
    <row r="11776" spans="21:22">
      <c r="U11776" s="73"/>
      <c r="V11776" s="58"/>
    </row>
    <row r="11777" spans="21:22">
      <c r="U11777" s="73"/>
      <c r="V11777" s="58"/>
    </row>
    <row r="11778" spans="21:22">
      <c r="U11778" s="73"/>
      <c r="V11778" s="58"/>
    </row>
    <row r="11779" spans="21:22">
      <c r="U11779" s="73"/>
      <c r="V11779" s="58"/>
    </row>
    <row r="11780" spans="21:22">
      <c r="U11780" s="73"/>
      <c r="V11780" s="58"/>
    </row>
    <row r="11781" spans="21:22">
      <c r="U11781" s="73"/>
      <c r="V11781" s="58"/>
    </row>
    <row r="11782" spans="21:22">
      <c r="U11782" s="73"/>
      <c r="V11782" s="58"/>
    </row>
    <row r="11783" spans="21:22">
      <c r="U11783" s="73"/>
      <c r="V11783" s="58"/>
    </row>
    <row r="11784" spans="21:22">
      <c r="U11784" s="73"/>
      <c r="V11784" s="58"/>
    </row>
    <row r="11785" spans="21:22">
      <c r="U11785" s="73"/>
      <c r="V11785" s="58"/>
    </row>
    <row r="11786" spans="21:22">
      <c r="U11786" s="73"/>
      <c r="V11786" s="58"/>
    </row>
    <row r="11787" spans="21:22">
      <c r="U11787" s="73"/>
      <c r="V11787" s="58"/>
    </row>
    <row r="11788" spans="21:22">
      <c r="U11788" s="73"/>
      <c r="V11788" s="58"/>
    </row>
    <row r="11789" spans="21:22">
      <c r="U11789" s="73"/>
      <c r="V11789" s="58"/>
    </row>
    <row r="11790" spans="21:22">
      <c r="U11790" s="73"/>
      <c r="V11790" s="58"/>
    </row>
    <row r="11791" spans="21:22">
      <c r="U11791" s="73"/>
      <c r="V11791" s="58"/>
    </row>
    <row r="11792" spans="21:22">
      <c r="U11792" s="73"/>
      <c r="V11792" s="58"/>
    </row>
    <row r="11793" spans="21:22">
      <c r="U11793" s="73"/>
      <c r="V11793" s="58"/>
    </row>
    <row r="11794" spans="21:22">
      <c r="U11794" s="73"/>
      <c r="V11794" s="58"/>
    </row>
    <row r="11795" spans="21:22">
      <c r="U11795" s="73"/>
      <c r="V11795" s="58"/>
    </row>
    <row r="11796" spans="21:22">
      <c r="U11796" s="73"/>
      <c r="V11796" s="58"/>
    </row>
    <row r="11797" spans="21:22">
      <c r="U11797" s="73"/>
      <c r="V11797" s="58"/>
    </row>
    <row r="11798" spans="21:22">
      <c r="U11798" s="73"/>
      <c r="V11798" s="58"/>
    </row>
    <row r="11799" spans="21:22">
      <c r="U11799" s="73"/>
      <c r="V11799" s="58"/>
    </row>
    <row r="11800" spans="21:22">
      <c r="U11800" s="73"/>
      <c r="V11800" s="58"/>
    </row>
    <row r="11801" spans="21:22">
      <c r="U11801" s="73"/>
      <c r="V11801" s="58"/>
    </row>
    <row r="11802" spans="21:22">
      <c r="U11802" s="73"/>
      <c r="V11802" s="58"/>
    </row>
    <row r="11803" spans="21:22">
      <c r="U11803" s="73"/>
      <c r="V11803" s="58"/>
    </row>
    <row r="11804" spans="21:22">
      <c r="U11804" s="73"/>
      <c r="V11804" s="58"/>
    </row>
    <row r="11805" spans="21:22">
      <c r="U11805" s="73"/>
      <c r="V11805" s="58"/>
    </row>
    <row r="11806" spans="21:22">
      <c r="U11806" s="73"/>
      <c r="V11806" s="58"/>
    </row>
    <row r="11807" spans="21:22">
      <c r="U11807" s="73"/>
      <c r="V11807" s="58"/>
    </row>
    <row r="11808" spans="21:22">
      <c r="U11808" s="73"/>
      <c r="V11808" s="58"/>
    </row>
    <row r="11809" spans="21:22">
      <c r="U11809" s="73"/>
      <c r="V11809" s="58"/>
    </row>
    <row r="11810" spans="21:22">
      <c r="U11810" s="73"/>
      <c r="V11810" s="58"/>
    </row>
    <row r="11811" spans="21:22">
      <c r="U11811" s="73"/>
      <c r="V11811" s="58"/>
    </row>
    <row r="11812" spans="21:22">
      <c r="U11812" s="73"/>
      <c r="V11812" s="58"/>
    </row>
    <row r="11813" spans="21:22">
      <c r="U11813" s="73"/>
      <c r="V11813" s="58"/>
    </row>
    <row r="11814" spans="21:22">
      <c r="U11814" s="73"/>
      <c r="V11814" s="58"/>
    </row>
    <row r="11815" spans="21:22">
      <c r="U11815" s="73"/>
      <c r="V11815" s="58"/>
    </row>
    <row r="11816" spans="21:22">
      <c r="U11816" s="73"/>
      <c r="V11816" s="58"/>
    </row>
    <row r="11817" spans="21:22">
      <c r="U11817" s="73"/>
      <c r="V11817" s="58"/>
    </row>
    <row r="11818" spans="21:22">
      <c r="U11818" s="73"/>
      <c r="V11818" s="58"/>
    </row>
    <row r="11819" spans="21:22">
      <c r="U11819" s="73"/>
      <c r="V11819" s="58"/>
    </row>
    <row r="11820" spans="21:22">
      <c r="U11820" s="73"/>
      <c r="V11820" s="58"/>
    </row>
    <row r="11821" spans="21:22">
      <c r="U11821" s="73"/>
      <c r="V11821" s="58"/>
    </row>
    <row r="11822" spans="21:22">
      <c r="U11822" s="73"/>
      <c r="V11822" s="58"/>
    </row>
    <row r="11823" spans="21:22">
      <c r="U11823" s="73"/>
      <c r="V11823" s="58"/>
    </row>
    <row r="11824" spans="21:22">
      <c r="U11824" s="73"/>
      <c r="V11824" s="58"/>
    </row>
    <row r="11825" spans="21:22">
      <c r="U11825" s="73"/>
      <c r="V11825" s="58"/>
    </row>
    <row r="11826" spans="21:22">
      <c r="U11826" s="73"/>
      <c r="V11826" s="58"/>
    </row>
    <row r="11827" spans="21:22">
      <c r="U11827" s="73"/>
      <c r="V11827" s="58"/>
    </row>
    <row r="11828" spans="21:22">
      <c r="U11828" s="73"/>
      <c r="V11828" s="58"/>
    </row>
    <row r="11829" spans="21:22">
      <c r="U11829" s="73"/>
      <c r="V11829" s="58"/>
    </row>
    <row r="11830" spans="21:22">
      <c r="U11830" s="73"/>
      <c r="V11830" s="58"/>
    </row>
    <row r="11831" spans="21:22">
      <c r="U11831" s="73"/>
      <c r="V11831" s="58"/>
    </row>
    <row r="11832" spans="21:22">
      <c r="U11832" s="73"/>
      <c r="V11832" s="58"/>
    </row>
    <row r="11833" spans="21:22">
      <c r="U11833" s="73"/>
      <c r="V11833" s="58"/>
    </row>
    <row r="11834" spans="21:22">
      <c r="U11834" s="73"/>
      <c r="V11834" s="58"/>
    </row>
    <row r="11835" spans="21:22">
      <c r="U11835" s="73"/>
      <c r="V11835" s="58"/>
    </row>
    <row r="11836" spans="21:22">
      <c r="U11836" s="73"/>
      <c r="V11836" s="58"/>
    </row>
    <row r="11837" spans="21:22">
      <c r="U11837" s="73"/>
      <c r="V11837" s="58"/>
    </row>
    <row r="11838" spans="21:22">
      <c r="U11838" s="73"/>
      <c r="V11838" s="58"/>
    </row>
    <row r="11839" spans="21:22">
      <c r="U11839" s="73"/>
      <c r="V11839" s="58"/>
    </row>
    <row r="11840" spans="21:22">
      <c r="U11840" s="73"/>
      <c r="V11840" s="58"/>
    </row>
    <row r="11841" spans="21:22">
      <c r="U11841" s="73"/>
      <c r="V11841" s="58"/>
    </row>
    <row r="11842" spans="21:22">
      <c r="U11842" s="73"/>
      <c r="V11842" s="58"/>
    </row>
    <row r="11843" spans="21:22">
      <c r="U11843" s="73"/>
      <c r="V11843" s="58"/>
    </row>
    <row r="11844" spans="21:22">
      <c r="U11844" s="73"/>
      <c r="V11844" s="58"/>
    </row>
    <row r="11845" spans="21:22">
      <c r="U11845" s="73"/>
      <c r="V11845" s="58"/>
    </row>
    <row r="11846" spans="21:22">
      <c r="U11846" s="73"/>
      <c r="V11846" s="58"/>
    </row>
    <row r="11847" spans="21:22">
      <c r="U11847" s="73"/>
      <c r="V11847" s="58"/>
    </row>
    <row r="11848" spans="21:22">
      <c r="U11848" s="73"/>
      <c r="V11848" s="58"/>
    </row>
    <row r="11849" spans="21:22">
      <c r="U11849" s="73"/>
      <c r="V11849" s="58"/>
    </row>
    <row r="11850" spans="21:22">
      <c r="U11850" s="73"/>
      <c r="V11850" s="58"/>
    </row>
    <row r="11851" spans="21:22">
      <c r="U11851" s="73"/>
      <c r="V11851" s="58"/>
    </row>
    <row r="11852" spans="21:22">
      <c r="U11852" s="73"/>
      <c r="V11852" s="58"/>
    </row>
    <row r="11853" spans="21:22">
      <c r="U11853" s="73"/>
      <c r="V11853" s="58"/>
    </row>
    <row r="11854" spans="21:22">
      <c r="U11854" s="73"/>
      <c r="V11854" s="58"/>
    </row>
    <row r="11855" spans="21:22">
      <c r="U11855" s="73"/>
      <c r="V11855" s="58"/>
    </row>
    <row r="11856" spans="21:22">
      <c r="U11856" s="73"/>
      <c r="V11856" s="58"/>
    </row>
    <row r="11857" spans="21:22">
      <c r="U11857" s="73"/>
      <c r="V11857" s="58"/>
    </row>
    <row r="11858" spans="21:22">
      <c r="U11858" s="73"/>
      <c r="V11858" s="58"/>
    </row>
    <row r="11859" spans="21:22">
      <c r="U11859" s="73"/>
      <c r="V11859" s="58"/>
    </row>
    <row r="11860" spans="21:22">
      <c r="U11860" s="73"/>
      <c r="V11860" s="58"/>
    </row>
    <row r="11861" spans="21:22">
      <c r="U11861" s="73"/>
      <c r="V11861" s="58"/>
    </row>
    <row r="11862" spans="21:22">
      <c r="U11862" s="73"/>
      <c r="V11862" s="58"/>
    </row>
    <row r="11863" spans="21:22">
      <c r="U11863" s="73"/>
      <c r="V11863" s="58"/>
    </row>
    <row r="11864" spans="21:22">
      <c r="U11864" s="73"/>
      <c r="V11864" s="58"/>
    </row>
    <row r="11865" spans="21:22">
      <c r="U11865" s="73"/>
      <c r="V11865" s="58"/>
    </row>
    <row r="11866" spans="21:22">
      <c r="U11866" s="73"/>
      <c r="V11866" s="58"/>
    </row>
    <row r="11867" spans="21:22">
      <c r="U11867" s="73"/>
      <c r="V11867" s="58"/>
    </row>
    <row r="11868" spans="21:22">
      <c r="U11868" s="73"/>
      <c r="V11868" s="58"/>
    </row>
    <row r="11869" spans="21:22">
      <c r="U11869" s="73"/>
      <c r="V11869" s="58"/>
    </row>
    <row r="11870" spans="21:22">
      <c r="U11870" s="73"/>
      <c r="V11870" s="58"/>
    </row>
    <row r="11871" spans="21:22">
      <c r="U11871" s="73"/>
      <c r="V11871" s="58"/>
    </row>
    <row r="11872" spans="21:22">
      <c r="U11872" s="73"/>
      <c r="V11872" s="58"/>
    </row>
    <row r="11873" spans="21:22">
      <c r="U11873" s="73"/>
      <c r="V11873" s="58"/>
    </row>
    <row r="11874" spans="21:22">
      <c r="U11874" s="73"/>
      <c r="V11874" s="58"/>
    </row>
    <row r="11875" spans="21:22">
      <c r="U11875" s="73"/>
      <c r="V11875" s="58"/>
    </row>
    <row r="11876" spans="21:22">
      <c r="U11876" s="73"/>
      <c r="V11876" s="58"/>
    </row>
    <row r="11877" spans="21:22">
      <c r="U11877" s="73"/>
      <c r="V11877" s="58"/>
    </row>
    <row r="11878" spans="21:22">
      <c r="U11878" s="73"/>
      <c r="V11878" s="58"/>
    </row>
    <row r="11879" spans="21:22">
      <c r="U11879" s="73"/>
      <c r="V11879" s="58"/>
    </row>
    <row r="11880" spans="21:22">
      <c r="U11880" s="73"/>
      <c r="V11880" s="58"/>
    </row>
    <row r="11881" spans="21:22">
      <c r="U11881" s="73"/>
      <c r="V11881" s="58"/>
    </row>
    <row r="11882" spans="21:22">
      <c r="U11882" s="73"/>
      <c r="V11882" s="58"/>
    </row>
    <row r="11883" spans="21:22">
      <c r="U11883" s="73"/>
      <c r="V11883" s="58"/>
    </row>
    <row r="11884" spans="21:22">
      <c r="U11884" s="73"/>
      <c r="V11884" s="58"/>
    </row>
    <row r="11885" spans="21:22">
      <c r="U11885" s="73"/>
      <c r="V11885" s="58"/>
    </row>
    <row r="11886" spans="21:22">
      <c r="U11886" s="73"/>
      <c r="V11886" s="58"/>
    </row>
    <row r="11887" spans="21:22">
      <c r="U11887" s="73"/>
      <c r="V11887" s="58"/>
    </row>
    <row r="11888" spans="21:22">
      <c r="U11888" s="73"/>
      <c r="V11888" s="58"/>
    </row>
    <row r="11889" spans="21:22">
      <c r="U11889" s="73"/>
      <c r="V11889" s="58"/>
    </row>
    <row r="11890" spans="21:22">
      <c r="U11890" s="73"/>
      <c r="V11890" s="58"/>
    </row>
    <row r="11891" spans="21:22">
      <c r="U11891" s="73"/>
      <c r="V11891" s="58"/>
    </row>
    <row r="11892" spans="21:22">
      <c r="U11892" s="73"/>
      <c r="V11892" s="58"/>
    </row>
    <row r="11893" spans="21:22">
      <c r="U11893" s="73"/>
      <c r="V11893" s="58"/>
    </row>
    <row r="11894" spans="21:22">
      <c r="U11894" s="73"/>
      <c r="V11894" s="58"/>
    </row>
    <row r="11895" spans="21:22">
      <c r="U11895" s="73"/>
      <c r="V11895" s="58"/>
    </row>
    <row r="11896" spans="21:22">
      <c r="U11896" s="73"/>
      <c r="V11896" s="58"/>
    </row>
    <row r="11897" spans="21:22">
      <c r="U11897" s="73"/>
      <c r="V11897" s="58"/>
    </row>
    <row r="11898" spans="21:22">
      <c r="U11898" s="73"/>
      <c r="V11898" s="58"/>
    </row>
    <row r="11899" spans="21:22">
      <c r="U11899" s="73"/>
      <c r="V11899" s="58"/>
    </row>
    <row r="11900" spans="21:22">
      <c r="U11900" s="73"/>
      <c r="V11900" s="58"/>
    </row>
    <row r="11901" spans="21:22">
      <c r="U11901" s="73"/>
      <c r="V11901" s="58"/>
    </row>
    <row r="11902" spans="21:22">
      <c r="U11902" s="73"/>
      <c r="V11902" s="58"/>
    </row>
    <row r="11903" spans="21:22">
      <c r="U11903" s="73"/>
      <c r="V11903" s="58"/>
    </row>
    <row r="11904" spans="21:22">
      <c r="U11904" s="73"/>
      <c r="V11904" s="58"/>
    </row>
    <row r="11905" spans="21:22">
      <c r="U11905" s="73"/>
      <c r="V11905" s="58"/>
    </row>
    <row r="11906" spans="21:22">
      <c r="U11906" s="73"/>
      <c r="V11906" s="58"/>
    </row>
    <row r="11907" spans="21:22">
      <c r="U11907" s="73"/>
      <c r="V11907" s="58"/>
    </row>
    <row r="11908" spans="21:22">
      <c r="U11908" s="73"/>
      <c r="V11908" s="58"/>
    </row>
    <row r="11909" spans="21:22">
      <c r="U11909" s="73"/>
      <c r="V11909" s="58"/>
    </row>
    <row r="11910" spans="21:22">
      <c r="U11910" s="73"/>
      <c r="V11910" s="58"/>
    </row>
    <row r="11911" spans="21:22">
      <c r="U11911" s="73"/>
      <c r="V11911" s="58"/>
    </row>
    <row r="11912" spans="21:22">
      <c r="U11912" s="73"/>
      <c r="V11912" s="58"/>
    </row>
    <row r="11913" spans="21:22">
      <c r="U11913" s="73"/>
      <c r="V11913" s="58"/>
    </row>
    <row r="11914" spans="21:22">
      <c r="U11914" s="73"/>
      <c r="V11914" s="58"/>
    </row>
    <row r="11915" spans="21:22">
      <c r="U11915" s="73"/>
      <c r="V11915" s="58"/>
    </row>
    <row r="11916" spans="21:22">
      <c r="U11916" s="73"/>
      <c r="V11916" s="58"/>
    </row>
    <row r="11917" spans="21:22">
      <c r="U11917" s="73"/>
      <c r="V11917" s="58"/>
    </row>
    <row r="11918" spans="21:22">
      <c r="U11918" s="73"/>
      <c r="V11918" s="58"/>
    </row>
    <row r="11919" spans="21:22">
      <c r="U11919" s="73"/>
      <c r="V11919" s="58"/>
    </row>
    <row r="11920" spans="21:22">
      <c r="U11920" s="73"/>
      <c r="V11920" s="58"/>
    </row>
    <row r="11921" spans="21:22">
      <c r="U11921" s="73"/>
      <c r="V11921" s="58"/>
    </row>
    <row r="11922" spans="21:22">
      <c r="U11922" s="73"/>
      <c r="V11922" s="58"/>
    </row>
    <row r="11923" spans="21:22">
      <c r="U11923" s="73"/>
      <c r="V11923" s="58"/>
    </row>
    <row r="11924" spans="21:22">
      <c r="U11924" s="73"/>
      <c r="V11924" s="58"/>
    </row>
    <row r="11925" spans="21:22">
      <c r="U11925" s="73"/>
      <c r="V11925" s="58"/>
    </row>
    <row r="11926" spans="21:22">
      <c r="U11926" s="73"/>
      <c r="V11926" s="58"/>
    </row>
    <row r="11927" spans="21:22">
      <c r="U11927" s="73"/>
      <c r="V11927" s="58"/>
    </row>
    <row r="11928" spans="21:22">
      <c r="U11928" s="73"/>
      <c r="V11928" s="58"/>
    </row>
    <row r="11929" spans="21:22">
      <c r="U11929" s="73"/>
      <c r="V11929" s="58"/>
    </row>
    <row r="11930" spans="21:22">
      <c r="U11930" s="73"/>
      <c r="V11930" s="58"/>
    </row>
    <row r="11931" spans="21:22">
      <c r="U11931" s="73"/>
      <c r="V11931" s="58"/>
    </row>
    <row r="11932" spans="21:22">
      <c r="U11932" s="73"/>
      <c r="V11932" s="58"/>
    </row>
    <row r="11933" spans="21:22">
      <c r="U11933" s="73"/>
      <c r="V11933" s="58"/>
    </row>
    <row r="11934" spans="21:22">
      <c r="U11934" s="73"/>
      <c r="V11934" s="58"/>
    </row>
    <row r="11935" spans="21:22">
      <c r="U11935" s="73"/>
      <c r="V11935" s="58"/>
    </row>
    <row r="11936" spans="21:22">
      <c r="U11936" s="73"/>
      <c r="V11936" s="58"/>
    </row>
    <row r="11937" spans="21:22">
      <c r="U11937" s="73"/>
      <c r="V11937" s="58"/>
    </row>
    <row r="11938" spans="21:22">
      <c r="U11938" s="73"/>
      <c r="V11938" s="58"/>
    </row>
    <row r="11939" spans="21:22">
      <c r="U11939" s="73"/>
      <c r="V11939" s="58"/>
    </row>
    <row r="11940" spans="21:22">
      <c r="U11940" s="73"/>
      <c r="V11940" s="58"/>
    </row>
    <row r="11941" spans="21:22">
      <c r="U11941" s="73"/>
      <c r="V11941" s="58"/>
    </row>
    <row r="11942" spans="21:22">
      <c r="U11942" s="73"/>
      <c r="V11942" s="58"/>
    </row>
    <row r="11943" spans="21:22">
      <c r="U11943" s="73"/>
      <c r="V11943" s="58"/>
    </row>
    <row r="11944" spans="21:22">
      <c r="U11944" s="73"/>
      <c r="V11944" s="58"/>
    </row>
    <row r="11945" spans="21:22">
      <c r="U11945" s="73"/>
      <c r="V11945" s="58"/>
    </row>
    <row r="11946" spans="21:22">
      <c r="U11946" s="73"/>
      <c r="V11946" s="58"/>
    </row>
    <row r="11947" spans="21:22">
      <c r="U11947" s="73"/>
      <c r="V11947" s="58"/>
    </row>
    <row r="11948" spans="21:22">
      <c r="U11948" s="73"/>
      <c r="V11948" s="58"/>
    </row>
    <row r="11949" spans="21:22">
      <c r="U11949" s="73"/>
      <c r="V11949" s="58"/>
    </row>
    <row r="11950" spans="21:22">
      <c r="U11950" s="73"/>
      <c r="V11950" s="58"/>
    </row>
    <row r="11951" spans="21:22">
      <c r="U11951" s="73"/>
      <c r="V11951" s="58"/>
    </row>
    <row r="11952" spans="21:22">
      <c r="U11952" s="73"/>
      <c r="V11952" s="58"/>
    </row>
    <row r="11953" spans="21:22">
      <c r="U11953" s="73"/>
      <c r="V11953" s="58"/>
    </row>
    <row r="11954" spans="21:22">
      <c r="U11954" s="73"/>
      <c r="V11954" s="58"/>
    </row>
    <row r="11955" spans="21:22">
      <c r="U11955" s="73"/>
      <c r="V11955" s="58"/>
    </row>
    <row r="11956" spans="21:22">
      <c r="U11956" s="73"/>
      <c r="V11956" s="58"/>
    </row>
    <row r="11957" spans="21:22">
      <c r="U11957" s="73"/>
      <c r="V11957" s="58"/>
    </row>
    <row r="11958" spans="21:22">
      <c r="U11958" s="73"/>
      <c r="V11958" s="58"/>
    </row>
    <row r="11959" spans="21:22">
      <c r="U11959" s="73"/>
      <c r="V11959" s="58"/>
    </row>
    <row r="11960" spans="21:22">
      <c r="U11960" s="73"/>
      <c r="V11960" s="58"/>
    </row>
    <row r="11961" spans="21:22">
      <c r="U11961" s="73"/>
      <c r="V11961" s="58"/>
    </row>
    <row r="11962" spans="21:22">
      <c r="U11962" s="73"/>
      <c r="V11962" s="58"/>
    </row>
    <row r="11963" spans="21:22">
      <c r="U11963" s="73"/>
      <c r="V11963" s="58"/>
    </row>
    <row r="11964" spans="21:22">
      <c r="U11964" s="73"/>
      <c r="V11964" s="58"/>
    </row>
    <row r="11965" spans="21:22">
      <c r="U11965" s="73"/>
      <c r="V11965" s="58"/>
    </row>
    <row r="11966" spans="21:22">
      <c r="U11966" s="73"/>
      <c r="V11966" s="58"/>
    </row>
    <row r="11967" spans="21:22">
      <c r="U11967" s="73"/>
      <c r="V11967" s="58"/>
    </row>
    <row r="11968" spans="21:22">
      <c r="U11968" s="73"/>
      <c r="V11968" s="58"/>
    </row>
    <row r="11969" spans="21:22">
      <c r="U11969" s="73"/>
      <c r="V11969" s="58"/>
    </row>
    <row r="11970" spans="21:22">
      <c r="U11970" s="73"/>
      <c r="V11970" s="58"/>
    </row>
    <row r="11971" spans="21:22">
      <c r="U11971" s="73"/>
      <c r="V11971" s="58"/>
    </row>
    <row r="11972" spans="21:22">
      <c r="U11972" s="73"/>
      <c r="V11972" s="58"/>
    </row>
    <row r="11973" spans="21:22">
      <c r="U11973" s="73"/>
      <c r="V11973" s="58"/>
    </row>
    <row r="11974" spans="21:22">
      <c r="U11974" s="73"/>
      <c r="V11974" s="58"/>
    </row>
    <row r="11975" spans="21:22">
      <c r="U11975" s="73"/>
      <c r="V11975" s="58"/>
    </row>
    <row r="11976" spans="21:22">
      <c r="U11976" s="73"/>
      <c r="V11976" s="58"/>
    </row>
    <row r="11977" spans="21:22">
      <c r="U11977" s="73"/>
      <c r="V11977" s="58"/>
    </row>
    <row r="11978" spans="21:22">
      <c r="U11978" s="73"/>
      <c r="V11978" s="58"/>
    </row>
    <row r="11979" spans="21:22">
      <c r="U11979" s="73"/>
      <c r="V11979" s="58"/>
    </row>
    <row r="11980" spans="21:22">
      <c r="U11980" s="73"/>
      <c r="V11980" s="58"/>
    </row>
    <row r="11981" spans="21:22">
      <c r="U11981" s="73"/>
      <c r="V11981" s="58"/>
    </row>
    <row r="11982" spans="21:22">
      <c r="U11982" s="73"/>
      <c r="V11982" s="58"/>
    </row>
    <row r="11983" spans="21:22">
      <c r="U11983" s="73"/>
      <c r="V11983" s="58"/>
    </row>
    <row r="11984" spans="21:22">
      <c r="U11984" s="73"/>
      <c r="V11984" s="58"/>
    </row>
    <row r="11985" spans="21:22">
      <c r="U11985" s="73"/>
      <c r="V11985" s="58"/>
    </row>
    <row r="11986" spans="21:22">
      <c r="U11986" s="73"/>
      <c r="V11986" s="58"/>
    </row>
    <row r="11987" spans="21:22">
      <c r="U11987" s="73"/>
      <c r="V11987" s="58"/>
    </row>
    <row r="11988" spans="21:22">
      <c r="U11988" s="73"/>
      <c r="V11988" s="58"/>
    </row>
    <row r="11989" spans="21:22">
      <c r="U11989" s="73"/>
      <c r="V11989" s="58"/>
    </row>
    <row r="11990" spans="21:22">
      <c r="U11990" s="73"/>
      <c r="V11990" s="58"/>
    </row>
    <row r="11991" spans="21:22">
      <c r="U11991" s="73"/>
      <c r="V11991" s="58"/>
    </row>
    <row r="11992" spans="21:22">
      <c r="U11992" s="73"/>
      <c r="V11992" s="58"/>
    </row>
    <row r="11993" spans="21:22">
      <c r="U11993" s="73"/>
      <c r="V11993" s="58"/>
    </row>
    <row r="11994" spans="21:22">
      <c r="U11994" s="73"/>
      <c r="V11994" s="58"/>
    </row>
    <row r="11995" spans="21:22">
      <c r="U11995" s="73"/>
      <c r="V11995" s="58"/>
    </row>
    <row r="11996" spans="21:22">
      <c r="U11996" s="73"/>
      <c r="V11996" s="58"/>
    </row>
    <row r="11997" spans="21:22">
      <c r="U11997" s="73"/>
      <c r="V11997" s="58"/>
    </row>
    <row r="11998" spans="21:22">
      <c r="U11998" s="73"/>
      <c r="V11998" s="58"/>
    </row>
    <row r="11999" spans="21:22">
      <c r="U11999" s="73"/>
      <c r="V11999" s="58"/>
    </row>
    <row r="12000" spans="21:22">
      <c r="U12000" s="73"/>
      <c r="V12000" s="58"/>
    </row>
    <row r="12001" spans="21:22">
      <c r="U12001" s="73"/>
      <c r="V12001" s="58"/>
    </row>
    <row r="12002" spans="21:22">
      <c r="U12002" s="73"/>
      <c r="V12002" s="58"/>
    </row>
    <row r="12003" spans="21:22">
      <c r="U12003" s="73"/>
      <c r="V12003" s="58"/>
    </row>
    <row r="12004" spans="21:22">
      <c r="U12004" s="73"/>
      <c r="V12004" s="58"/>
    </row>
    <row r="12005" spans="21:22">
      <c r="U12005" s="73"/>
      <c r="V12005" s="58"/>
    </row>
    <row r="12006" spans="21:22">
      <c r="U12006" s="73"/>
      <c r="V12006" s="58"/>
    </row>
    <row r="12007" spans="21:22">
      <c r="U12007" s="73"/>
      <c r="V12007" s="58"/>
    </row>
    <row r="12008" spans="21:22">
      <c r="U12008" s="73"/>
      <c r="V12008" s="58"/>
    </row>
    <row r="12009" spans="21:22">
      <c r="U12009" s="73"/>
      <c r="V12009" s="58"/>
    </row>
    <row r="12010" spans="21:22">
      <c r="U12010" s="73"/>
      <c r="V12010" s="58"/>
    </row>
    <row r="12011" spans="21:22">
      <c r="U12011" s="73"/>
      <c r="V12011" s="58"/>
    </row>
    <row r="12012" spans="21:22">
      <c r="U12012" s="73"/>
      <c r="V12012" s="58"/>
    </row>
    <row r="12013" spans="21:22">
      <c r="U12013" s="73"/>
      <c r="V12013" s="58"/>
    </row>
    <row r="12014" spans="21:22">
      <c r="U12014" s="73"/>
      <c r="V12014" s="58"/>
    </row>
    <row r="12015" spans="21:22">
      <c r="U12015" s="73"/>
      <c r="V12015" s="58"/>
    </row>
    <row r="12016" spans="21:22">
      <c r="U12016" s="73"/>
      <c r="V12016" s="58"/>
    </row>
    <row r="12017" spans="21:22">
      <c r="U12017" s="73"/>
      <c r="V12017" s="58"/>
    </row>
    <row r="12018" spans="21:22">
      <c r="U12018" s="73"/>
      <c r="V12018" s="58"/>
    </row>
    <row r="12019" spans="21:22">
      <c r="U12019" s="73"/>
      <c r="V12019" s="58"/>
    </row>
    <row r="12020" spans="21:22">
      <c r="U12020" s="73"/>
      <c r="V12020" s="58"/>
    </row>
    <row r="12021" spans="21:22">
      <c r="U12021" s="73"/>
      <c r="V12021" s="58"/>
    </row>
    <row r="12022" spans="21:22">
      <c r="U12022" s="73"/>
      <c r="V12022" s="58"/>
    </row>
    <row r="12023" spans="21:22">
      <c r="U12023" s="73"/>
      <c r="V12023" s="58"/>
    </row>
    <row r="12024" spans="21:22">
      <c r="U12024" s="73"/>
      <c r="V12024" s="58"/>
    </row>
    <row r="12025" spans="21:22">
      <c r="U12025" s="73"/>
      <c r="V12025" s="58"/>
    </row>
    <row r="12026" spans="21:22">
      <c r="U12026" s="73"/>
      <c r="V12026" s="58"/>
    </row>
    <row r="12027" spans="21:22">
      <c r="U12027" s="73"/>
      <c r="V12027" s="58"/>
    </row>
    <row r="12028" spans="21:22">
      <c r="U12028" s="73"/>
      <c r="V12028" s="58"/>
    </row>
    <row r="12029" spans="21:22">
      <c r="U12029" s="73"/>
      <c r="V12029" s="58"/>
    </row>
    <row r="12030" spans="21:22">
      <c r="U12030" s="73"/>
      <c r="V12030" s="58"/>
    </row>
    <row r="12031" spans="21:22">
      <c r="U12031" s="73"/>
      <c r="V12031" s="58"/>
    </row>
    <row r="12032" spans="21:22">
      <c r="U12032" s="73"/>
      <c r="V12032" s="58"/>
    </row>
    <row r="12033" spans="21:22">
      <c r="U12033" s="73"/>
      <c r="V12033" s="58"/>
    </row>
    <row r="12034" spans="21:22">
      <c r="U12034" s="73"/>
      <c r="V12034" s="58"/>
    </row>
    <row r="12035" spans="21:22">
      <c r="U12035" s="73"/>
      <c r="V12035" s="58"/>
    </row>
    <row r="12036" spans="21:22">
      <c r="U12036" s="73"/>
      <c r="V12036" s="58"/>
    </row>
    <row r="12037" spans="21:22">
      <c r="U12037" s="73"/>
      <c r="V12037" s="58"/>
    </row>
    <row r="12038" spans="21:22">
      <c r="U12038" s="73"/>
      <c r="V12038" s="58"/>
    </row>
    <row r="12039" spans="21:22">
      <c r="U12039" s="73"/>
      <c r="V12039" s="58"/>
    </row>
    <row r="12040" spans="21:22">
      <c r="U12040" s="73"/>
      <c r="V12040" s="58"/>
    </row>
    <row r="12041" spans="21:22">
      <c r="U12041" s="73"/>
      <c r="V12041" s="58"/>
    </row>
    <row r="12042" spans="21:22">
      <c r="U12042" s="73"/>
      <c r="V12042" s="58"/>
    </row>
    <row r="12043" spans="21:22">
      <c r="U12043" s="73"/>
      <c r="V12043" s="58"/>
    </row>
    <row r="12044" spans="21:22">
      <c r="U12044" s="73"/>
      <c r="V12044" s="58"/>
    </row>
    <row r="12045" spans="21:22">
      <c r="U12045" s="73"/>
      <c r="V12045" s="58"/>
    </row>
    <row r="12046" spans="21:22">
      <c r="U12046" s="73"/>
      <c r="V12046" s="58"/>
    </row>
    <row r="12047" spans="21:22">
      <c r="U12047" s="73"/>
      <c r="V12047" s="58"/>
    </row>
    <row r="12048" spans="21:22">
      <c r="U12048" s="73"/>
      <c r="V12048" s="58"/>
    </row>
    <row r="12049" spans="21:22">
      <c r="U12049" s="73"/>
      <c r="V12049" s="58"/>
    </row>
    <row r="12050" spans="21:22">
      <c r="U12050" s="73"/>
      <c r="V12050" s="58"/>
    </row>
    <row r="12051" spans="21:22">
      <c r="U12051" s="73"/>
      <c r="V12051" s="58"/>
    </row>
    <row r="12052" spans="21:22">
      <c r="U12052" s="73"/>
      <c r="V12052" s="58"/>
    </row>
    <row r="12053" spans="21:22">
      <c r="U12053" s="73"/>
      <c r="V12053" s="58"/>
    </row>
    <row r="12054" spans="21:22">
      <c r="U12054" s="73"/>
      <c r="V12054" s="58"/>
    </row>
    <row r="12055" spans="21:22">
      <c r="U12055" s="73"/>
      <c r="V12055" s="58"/>
    </row>
    <row r="12056" spans="21:22">
      <c r="U12056" s="73"/>
      <c r="V12056" s="58"/>
    </row>
    <row r="12057" spans="21:22">
      <c r="U12057" s="73"/>
      <c r="V12057" s="58"/>
    </row>
    <row r="12058" spans="21:22">
      <c r="U12058" s="73"/>
      <c r="V12058" s="58"/>
    </row>
    <row r="12059" spans="21:22">
      <c r="U12059" s="73"/>
      <c r="V12059" s="58"/>
    </row>
    <row r="12060" spans="21:22">
      <c r="U12060" s="73"/>
      <c r="V12060" s="58"/>
    </row>
    <row r="12061" spans="21:22">
      <c r="U12061" s="73"/>
      <c r="V12061" s="58"/>
    </row>
    <row r="12062" spans="21:22">
      <c r="U12062" s="73"/>
      <c r="V12062" s="58"/>
    </row>
    <row r="12063" spans="21:22">
      <c r="U12063" s="73"/>
      <c r="V12063" s="58"/>
    </row>
    <row r="12064" spans="21:22">
      <c r="U12064" s="73"/>
      <c r="V12064" s="58"/>
    </row>
    <row r="12065" spans="21:22">
      <c r="U12065" s="73"/>
      <c r="V12065" s="58"/>
    </row>
    <row r="12066" spans="21:22">
      <c r="U12066" s="73"/>
      <c r="V12066" s="58"/>
    </row>
    <row r="12067" spans="21:22">
      <c r="U12067" s="73"/>
      <c r="V12067" s="58"/>
    </row>
    <row r="12068" spans="21:22">
      <c r="U12068" s="73"/>
      <c r="V12068" s="58"/>
    </row>
    <row r="12069" spans="21:22">
      <c r="U12069" s="73"/>
      <c r="V12069" s="58"/>
    </row>
    <row r="12070" spans="21:22">
      <c r="U12070" s="73"/>
      <c r="V12070" s="58"/>
    </row>
    <row r="12071" spans="21:22">
      <c r="U12071" s="73"/>
      <c r="V12071" s="58"/>
    </row>
    <row r="12072" spans="21:22">
      <c r="U12072" s="73"/>
      <c r="V12072" s="58"/>
    </row>
    <row r="12073" spans="21:22">
      <c r="U12073" s="73"/>
      <c r="V12073" s="58"/>
    </row>
    <row r="12074" spans="21:22">
      <c r="U12074" s="73"/>
      <c r="V12074" s="58"/>
    </row>
    <row r="12075" spans="21:22">
      <c r="U12075" s="73"/>
      <c r="V12075" s="58"/>
    </row>
    <row r="12076" spans="21:22">
      <c r="U12076" s="73"/>
      <c r="V12076" s="58"/>
    </row>
    <row r="12077" spans="21:22">
      <c r="U12077" s="73"/>
      <c r="V12077" s="58"/>
    </row>
    <row r="12078" spans="21:22">
      <c r="U12078" s="73"/>
      <c r="V12078" s="58"/>
    </row>
    <row r="12079" spans="21:22">
      <c r="U12079" s="73"/>
      <c r="V12079" s="58"/>
    </row>
    <row r="12080" spans="21:22">
      <c r="U12080" s="73"/>
      <c r="V12080" s="58"/>
    </row>
    <row r="12081" spans="21:22">
      <c r="U12081" s="73"/>
      <c r="V12081" s="58"/>
    </row>
    <row r="12082" spans="21:22">
      <c r="U12082" s="73"/>
      <c r="V12082" s="58"/>
    </row>
    <row r="12083" spans="21:22">
      <c r="U12083" s="73"/>
      <c r="V12083" s="58"/>
    </row>
    <row r="12084" spans="21:22">
      <c r="U12084" s="73"/>
      <c r="V12084" s="58"/>
    </row>
    <row r="12085" spans="21:22">
      <c r="U12085" s="73"/>
      <c r="V12085" s="58"/>
    </row>
    <row r="12086" spans="21:22">
      <c r="U12086" s="73"/>
      <c r="V12086" s="58"/>
    </row>
    <row r="12087" spans="21:22">
      <c r="U12087" s="73"/>
      <c r="V12087" s="58"/>
    </row>
    <row r="12088" spans="21:22">
      <c r="U12088" s="73"/>
      <c r="V12088" s="58"/>
    </row>
    <row r="12089" spans="21:22">
      <c r="U12089" s="73"/>
      <c r="V12089" s="58"/>
    </row>
    <row r="12090" spans="21:22">
      <c r="U12090" s="73"/>
      <c r="V12090" s="58"/>
    </row>
    <row r="12091" spans="21:22">
      <c r="U12091" s="73"/>
      <c r="V12091" s="58"/>
    </row>
    <row r="12092" spans="21:22">
      <c r="U12092" s="73"/>
      <c r="V12092" s="58"/>
    </row>
    <row r="12093" spans="21:22">
      <c r="U12093" s="73"/>
      <c r="V12093" s="58"/>
    </row>
    <row r="12094" spans="21:22">
      <c r="U12094" s="73"/>
      <c r="V12094" s="58"/>
    </row>
    <row r="12095" spans="21:22">
      <c r="U12095" s="73"/>
      <c r="V12095" s="58"/>
    </row>
    <row r="12096" spans="21:22">
      <c r="U12096" s="73"/>
      <c r="V12096" s="58"/>
    </row>
    <row r="12097" spans="21:22">
      <c r="U12097" s="73"/>
      <c r="V12097" s="58"/>
    </row>
    <row r="12098" spans="21:22">
      <c r="U12098" s="73"/>
      <c r="V12098" s="58"/>
    </row>
    <row r="12099" spans="21:22">
      <c r="U12099" s="73"/>
      <c r="V12099" s="58"/>
    </row>
    <row r="12100" spans="21:22">
      <c r="U12100" s="73"/>
      <c r="V12100" s="58"/>
    </row>
    <row r="12101" spans="21:22">
      <c r="U12101" s="73"/>
      <c r="V12101" s="58"/>
    </row>
    <row r="12102" spans="21:22">
      <c r="U12102" s="73"/>
      <c r="V12102" s="58"/>
    </row>
    <row r="12103" spans="21:22">
      <c r="U12103" s="73"/>
      <c r="V12103" s="58"/>
    </row>
    <row r="12104" spans="21:22">
      <c r="U12104" s="73"/>
      <c r="V12104" s="58"/>
    </row>
    <row r="12105" spans="21:22">
      <c r="U12105" s="73"/>
      <c r="V12105" s="58"/>
    </row>
    <row r="12106" spans="21:22">
      <c r="U12106" s="73"/>
      <c r="V12106" s="58"/>
    </row>
    <row r="12107" spans="21:22">
      <c r="U12107" s="73"/>
      <c r="V12107" s="58"/>
    </row>
    <row r="12108" spans="21:22">
      <c r="U12108" s="73"/>
      <c r="V12108" s="58"/>
    </row>
    <row r="12109" spans="21:22">
      <c r="U12109" s="73"/>
      <c r="V12109" s="58"/>
    </row>
    <row r="12110" spans="21:22">
      <c r="U12110" s="73"/>
      <c r="V12110" s="58"/>
    </row>
    <row r="12111" spans="21:22">
      <c r="U12111" s="73"/>
      <c r="V12111" s="58"/>
    </row>
    <row r="12112" spans="21:22">
      <c r="U12112" s="73"/>
      <c r="V12112" s="58"/>
    </row>
    <row r="12113" spans="21:22">
      <c r="U12113" s="73"/>
      <c r="V12113" s="58"/>
    </row>
    <row r="12114" spans="21:22">
      <c r="U12114" s="73"/>
      <c r="V12114" s="58"/>
    </row>
    <row r="12115" spans="21:22">
      <c r="U12115" s="73"/>
      <c r="V12115" s="58"/>
    </row>
    <row r="12116" spans="21:22">
      <c r="U12116" s="73"/>
      <c r="V12116" s="58"/>
    </row>
    <row r="12117" spans="21:22">
      <c r="U12117" s="73"/>
      <c r="V12117" s="58"/>
    </row>
    <row r="12118" spans="21:22">
      <c r="U12118" s="73"/>
      <c r="V12118" s="58"/>
    </row>
    <row r="12119" spans="21:22">
      <c r="U12119" s="73"/>
      <c r="V12119" s="58"/>
    </row>
    <row r="12120" spans="21:22">
      <c r="U12120" s="73"/>
      <c r="V12120" s="58"/>
    </row>
    <row r="12121" spans="21:22">
      <c r="U12121" s="73"/>
      <c r="V12121" s="58"/>
    </row>
    <row r="12122" spans="21:22">
      <c r="U12122" s="73"/>
      <c r="V12122" s="58"/>
    </row>
    <row r="12123" spans="21:22">
      <c r="U12123" s="73"/>
      <c r="V12123" s="58"/>
    </row>
    <row r="12124" spans="21:22">
      <c r="U12124" s="73"/>
      <c r="V12124" s="58"/>
    </row>
    <row r="12125" spans="21:22">
      <c r="U12125" s="73"/>
      <c r="V12125" s="58"/>
    </row>
    <row r="12126" spans="21:22">
      <c r="U12126" s="73"/>
      <c r="V12126" s="58"/>
    </row>
    <row r="12127" spans="21:22">
      <c r="U12127" s="73"/>
      <c r="V12127" s="58"/>
    </row>
    <row r="12128" spans="21:22">
      <c r="U12128" s="73"/>
      <c r="V12128" s="58"/>
    </row>
    <row r="12129" spans="21:22">
      <c r="U12129" s="73"/>
      <c r="V12129" s="58"/>
    </row>
    <row r="12130" spans="21:22">
      <c r="U12130" s="73"/>
      <c r="V12130" s="58"/>
    </row>
    <row r="12131" spans="21:22">
      <c r="U12131" s="73"/>
      <c r="V12131" s="58"/>
    </row>
    <row r="12132" spans="21:22">
      <c r="U12132" s="73"/>
      <c r="V12132" s="58"/>
    </row>
    <row r="12133" spans="21:22">
      <c r="U12133" s="73"/>
      <c r="V12133" s="58"/>
    </row>
    <row r="12134" spans="21:22">
      <c r="U12134" s="73"/>
      <c r="V12134" s="58"/>
    </row>
    <row r="12135" spans="21:22">
      <c r="U12135" s="73"/>
      <c r="V12135" s="58"/>
    </row>
    <row r="12136" spans="21:22">
      <c r="U12136" s="73"/>
      <c r="V12136" s="58"/>
    </row>
    <row r="12137" spans="21:22">
      <c r="U12137" s="73"/>
      <c r="V12137" s="58"/>
    </row>
    <row r="12138" spans="21:22">
      <c r="U12138" s="73"/>
      <c r="V12138" s="58"/>
    </row>
    <row r="12139" spans="21:22">
      <c r="U12139" s="73"/>
      <c r="V12139" s="58"/>
    </row>
    <row r="12140" spans="21:22">
      <c r="U12140" s="73"/>
      <c r="V12140" s="58"/>
    </row>
    <row r="12141" spans="21:22">
      <c r="U12141" s="73"/>
      <c r="V12141" s="58"/>
    </row>
    <row r="12142" spans="21:22">
      <c r="U12142" s="73"/>
      <c r="V12142" s="58"/>
    </row>
    <row r="12143" spans="21:22">
      <c r="U12143" s="73"/>
      <c r="V12143" s="58"/>
    </row>
    <row r="12144" spans="21:22">
      <c r="U12144" s="73"/>
      <c r="V12144" s="58"/>
    </row>
    <row r="12145" spans="21:22">
      <c r="U12145" s="73"/>
      <c r="V12145" s="58"/>
    </row>
    <row r="12146" spans="21:22">
      <c r="U12146" s="73"/>
      <c r="V12146" s="58"/>
    </row>
    <row r="12147" spans="21:22">
      <c r="U12147" s="73"/>
      <c r="V12147" s="58"/>
    </row>
    <row r="12148" spans="21:22">
      <c r="U12148" s="73"/>
      <c r="V12148" s="58"/>
    </row>
    <row r="12149" spans="21:22">
      <c r="U12149" s="73"/>
      <c r="V12149" s="58"/>
    </row>
    <row r="12150" spans="21:22">
      <c r="U12150" s="73"/>
      <c r="V12150" s="58"/>
    </row>
    <row r="12151" spans="21:22">
      <c r="U12151" s="73"/>
      <c r="V12151" s="58"/>
    </row>
    <row r="12152" spans="21:22">
      <c r="U12152" s="73"/>
      <c r="V12152" s="58"/>
    </row>
    <row r="12153" spans="21:22">
      <c r="U12153" s="73"/>
      <c r="V12153" s="58"/>
    </row>
    <row r="12154" spans="21:22">
      <c r="U12154" s="73"/>
      <c r="V12154" s="58"/>
    </row>
    <row r="12155" spans="21:22">
      <c r="U12155" s="73"/>
      <c r="V12155" s="58"/>
    </row>
    <row r="12156" spans="21:22">
      <c r="U12156" s="73"/>
      <c r="V12156" s="58"/>
    </row>
    <row r="12157" spans="21:22">
      <c r="U12157" s="73"/>
      <c r="V12157" s="58"/>
    </row>
    <row r="12158" spans="21:22">
      <c r="U12158" s="73"/>
      <c r="V12158" s="58"/>
    </row>
    <row r="12159" spans="21:22">
      <c r="U12159" s="73"/>
      <c r="V12159" s="58"/>
    </row>
    <row r="12160" spans="21:22">
      <c r="U12160" s="73"/>
      <c r="V12160" s="58"/>
    </row>
    <row r="12161" spans="21:22">
      <c r="U12161" s="73"/>
      <c r="V12161" s="58"/>
    </row>
    <row r="12162" spans="21:22">
      <c r="U12162" s="73"/>
      <c r="V12162" s="58"/>
    </row>
    <row r="12163" spans="21:22">
      <c r="U12163" s="73"/>
      <c r="V12163" s="58"/>
    </row>
    <row r="12164" spans="21:22">
      <c r="U12164" s="73"/>
      <c r="V12164" s="58"/>
    </row>
    <row r="12165" spans="21:22">
      <c r="U12165" s="73"/>
      <c r="V12165" s="58"/>
    </row>
    <row r="12166" spans="21:22">
      <c r="U12166" s="73"/>
      <c r="V12166" s="58"/>
    </row>
    <row r="12167" spans="21:22">
      <c r="U12167" s="73"/>
      <c r="V12167" s="58"/>
    </row>
    <row r="12168" spans="21:22">
      <c r="U12168" s="73"/>
      <c r="V12168" s="58"/>
    </row>
    <row r="12169" spans="21:22">
      <c r="U12169" s="73"/>
      <c r="V12169" s="58"/>
    </row>
    <row r="12170" spans="21:22">
      <c r="U12170" s="73"/>
      <c r="V12170" s="58"/>
    </row>
    <row r="12171" spans="21:22">
      <c r="U12171" s="73"/>
      <c r="V12171" s="58"/>
    </row>
    <row r="12172" spans="21:22">
      <c r="U12172" s="73"/>
      <c r="V12172" s="58"/>
    </row>
    <row r="12173" spans="21:22">
      <c r="U12173" s="73"/>
      <c r="V12173" s="58"/>
    </row>
    <row r="12174" spans="21:22">
      <c r="U12174" s="73"/>
      <c r="V12174" s="58"/>
    </row>
    <row r="12175" spans="21:22">
      <c r="U12175" s="73"/>
      <c r="V12175" s="58"/>
    </row>
    <row r="12176" spans="21:22">
      <c r="U12176" s="73"/>
      <c r="V12176" s="58"/>
    </row>
    <row r="12177" spans="21:22">
      <c r="U12177" s="73"/>
      <c r="V12177" s="58"/>
    </row>
    <row r="12178" spans="21:22">
      <c r="U12178" s="73"/>
      <c r="V12178" s="58"/>
    </row>
    <row r="12179" spans="21:22">
      <c r="U12179" s="73"/>
      <c r="V12179" s="58"/>
    </row>
    <row r="12180" spans="21:22">
      <c r="U12180" s="73"/>
      <c r="V12180" s="58"/>
    </row>
    <row r="12181" spans="21:22">
      <c r="U12181" s="73"/>
      <c r="V12181" s="58"/>
    </row>
    <row r="12182" spans="21:22">
      <c r="U12182" s="73"/>
      <c r="V12182" s="58"/>
    </row>
    <row r="12183" spans="21:22">
      <c r="U12183" s="73"/>
      <c r="V12183" s="58"/>
    </row>
    <row r="12184" spans="21:22">
      <c r="U12184" s="73"/>
      <c r="V12184" s="58"/>
    </row>
    <row r="12185" spans="21:22">
      <c r="U12185" s="73"/>
      <c r="V12185" s="58"/>
    </row>
    <row r="12186" spans="21:22">
      <c r="U12186" s="73"/>
      <c r="V12186" s="58"/>
    </row>
    <row r="12187" spans="21:22">
      <c r="U12187" s="73"/>
      <c r="V12187" s="58"/>
    </row>
    <row r="12188" spans="21:22">
      <c r="U12188" s="73"/>
      <c r="V12188" s="58"/>
    </row>
    <row r="12189" spans="21:22">
      <c r="U12189" s="73"/>
      <c r="V12189" s="58"/>
    </row>
    <row r="12190" spans="21:22">
      <c r="U12190" s="73"/>
      <c r="V12190" s="58"/>
    </row>
    <row r="12191" spans="21:22">
      <c r="U12191" s="73"/>
      <c r="V12191" s="58"/>
    </row>
    <row r="12192" spans="21:22">
      <c r="U12192" s="73"/>
      <c r="V12192" s="58"/>
    </row>
    <row r="12193" spans="21:22">
      <c r="U12193" s="73"/>
      <c r="V12193" s="58"/>
    </row>
    <row r="12194" spans="21:22">
      <c r="U12194" s="73"/>
      <c r="V12194" s="58"/>
    </row>
    <row r="12195" spans="21:22">
      <c r="U12195" s="73"/>
      <c r="V12195" s="58"/>
    </row>
    <row r="12196" spans="21:22">
      <c r="U12196" s="73"/>
      <c r="V12196" s="58"/>
    </row>
    <row r="12197" spans="21:22">
      <c r="U12197" s="73"/>
      <c r="V12197" s="58"/>
    </row>
    <row r="12198" spans="21:22">
      <c r="U12198" s="73"/>
      <c r="V12198" s="58"/>
    </row>
    <row r="12199" spans="21:22">
      <c r="U12199" s="73"/>
      <c r="V12199" s="58"/>
    </row>
    <row r="12200" spans="21:22">
      <c r="U12200" s="73"/>
      <c r="V12200" s="58"/>
    </row>
    <row r="12201" spans="21:22">
      <c r="U12201" s="73"/>
      <c r="V12201" s="58"/>
    </row>
    <row r="12202" spans="21:22">
      <c r="U12202" s="73"/>
      <c r="V12202" s="58"/>
    </row>
    <row r="12203" spans="21:22">
      <c r="U12203" s="73"/>
      <c r="V12203" s="58"/>
    </row>
    <row r="12204" spans="21:22">
      <c r="U12204" s="73"/>
      <c r="V12204" s="58"/>
    </row>
    <row r="12205" spans="21:22">
      <c r="U12205" s="73"/>
      <c r="V12205" s="58"/>
    </row>
    <row r="12206" spans="21:22">
      <c r="U12206" s="73"/>
      <c r="V12206" s="58"/>
    </row>
    <row r="12207" spans="21:22">
      <c r="U12207" s="73"/>
      <c r="V12207" s="58"/>
    </row>
    <row r="12208" spans="21:22">
      <c r="U12208" s="73"/>
      <c r="V12208" s="58"/>
    </row>
    <row r="12209" spans="21:22">
      <c r="U12209" s="73"/>
      <c r="V12209" s="58"/>
    </row>
    <row r="12210" spans="21:22">
      <c r="U12210" s="73"/>
      <c r="V12210" s="58"/>
    </row>
    <row r="12211" spans="21:22">
      <c r="U12211" s="73"/>
      <c r="V12211" s="58"/>
    </row>
    <row r="12212" spans="21:22">
      <c r="U12212" s="73"/>
      <c r="V12212" s="58"/>
    </row>
    <row r="12213" spans="21:22">
      <c r="U12213" s="73"/>
      <c r="V12213" s="58"/>
    </row>
    <row r="12214" spans="21:22">
      <c r="U12214" s="73"/>
      <c r="V12214" s="58"/>
    </row>
    <row r="12215" spans="21:22">
      <c r="U12215" s="73"/>
      <c r="V12215" s="58"/>
    </row>
    <row r="12216" spans="21:22">
      <c r="U12216" s="73"/>
      <c r="V12216" s="58"/>
    </row>
    <row r="12217" spans="21:22">
      <c r="U12217" s="73"/>
      <c r="V12217" s="58"/>
    </row>
    <row r="12218" spans="21:22">
      <c r="U12218" s="73"/>
      <c r="V12218" s="58"/>
    </row>
    <row r="12219" spans="21:22">
      <c r="U12219" s="73"/>
      <c r="V12219" s="58"/>
    </row>
    <row r="12220" spans="21:22">
      <c r="U12220" s="73"/>
      <c r="V12220" s="58"/>
    </row>
    <row r="12221" spans="21:22">
      <c r="U12221" s="73"/>
      <c r="V12221" s="58"/>
    </row>
    <row r="12222" spans="21:22">
      <c r="U12222" s="73"/>
      <c r="V12222" s="58"/>
    </row>
    <row r="12223" spans="21:22">
      <c r="U12223" s="73"/>
      <c r="V12223" s="58"/>
    </row>
    <row r="12224" spans="21:22">
      <c r="U12224" s="73"/>
      <c r="V12224" s="58"/>
    </row>
    <row r="12225" spans="21:22">
      <c r="U12225" s="73"/>
      <c r="V12225" s="58"/>
    </row>
    <row r="12226" spans="21:22">
      <c r="U12226" s="73"/>
      <c r="V12226" s="58"/>
    </row>
    <row r="12227" spans="21:22">
      <c r="U12227" s="73"/>
      <c r="V12227" s="58"/>
    </row>
    <row r="12228" spans="21:22">
      <c r="U12228" s="73"/>
      <c r="V12228" s="58"/>
    </row>
    <row r="12229" spans="21:22">
      <c r="U12229" s="73"/>
      <c r="V12229" s="58"/>
    </row>
    <row r="12230" spans="21:22">
      <c r="U12230" s="73"/>
      <c r="V12230" s="58"/>
    </row>
    <row r="12231" spans="21:22">
      <c r="U12231" s="73"/>
      <c r="V12231" s="58"/>
    </row>
    <row r="12232" spans="21:22">
      <c r="U12232" s="73"/>
      <c r="V12232" s="58"/>
    </row>
    <row r="12233" spans="21:22">
      <c r="U12233" s="73"/>
      <c r="V12233" s="58"/>
    </row>
    <row r="12234" spans="21:22">
      <c r="U12234" s="73"/>
      <c r="V12234" s="58"/>
    </row>
    <row r="12235" spans="21:22">
      <c r="U12235" s="73"/>
      <c r="V12235" s="58"/>
    </row>
    <row r="12236" spans="21:22">
      <c r="U12236" s="73"/>
      <c r="V12236" s="58"/>
    </row>
    <row r="12237" spans="21:22">
      <c r="U12237" s="73"/>
      <c r="V12237" s="58"/>
    </row>
    <row r="12238" spans="21:22">
      <c r="U12238" s="73"/>
      <c r="V12238" s="58"/>
    </row>
    <row r="12239" spans="21:22">
      <c r="U12239" s="73"/>
      <c r="V12239" s="58"/>
    </row>
    <row r="12240" spans="21:22">
      <c r="U12240" s="73"/>
      <c r="V12240" s="58"/>
    </row>
    <row r="12241" spans="21:22">
      <c r="U12241" s="73"/>
      <c r="V12241" s="58"/>
    </row>
    <row r="12242" spans="21:22">
      <c r="U12242" s="73"/>
      <c r="V12242" s="58"/>
    </row>
    <row r="12243" spans="21:22">
      <c r="U12243" s="73"/>
      <c r="V12243" s="58"/>
    </row>
    <row r="12244" spans="21:22">
      <c r="U12244" s="73"/>
      <c r="V12244" s="58"/>
    </row>
    <row r="12245" spans="21:22">
      <c r="U12245" s="73"/>
      <c r="V12245" s="58"/>
    </row>
    <row r="12246" spans="21:22">
      <c r="U12246" s="73"/>
      <c r="V12246" s="58"/>
    </row>
    <row r="12247" spans="21:22">
      <c r="U12247" s="73"/>
      <c r="V12247" s="58"/>
    </row>
    <row r="12248" spans="21:22">
      <c r="U12248" s="73"/>
      <c r="V12248" s="58"/>
    </row>
    <row r="12249" spans="21:22">
      <c r="U12249" s="73"/>
      <c r="V12249" s="58"/>
    </row>
    <row r="12250" spans="21:22">
      <c r="U12250" s="73"/>
      <c r="V12250" s="58"/>
    </row>
    <row r="12251" spans="21:22">
      <c r="U12251" s="73"/>
      <c r="V12251" s="58"/>
    </row>
    <row r="12252" spans="21:22">
      <c r="U12252" s="73"/>
      <c r="V12252" s="58"/>
    </row>
    <row r="12253" spans="21:22">
      <c r="U12253" s="73"/>
      <c r="V12253" s="58"/>
    </row>
    <row r="12254" spans="21:22">
      <c r="U12254" s="73"/>
      <c r="V12254" s="58"/>
    </row>
    <row r="12255" spans="21:22">
      <c r="U12255" s="73"/>
      <c r="V12255" s="58"/>
    </row>
    <row r="12256" spans="21:22">
      <c r="U12256" s="73"/>
      <c r="V12256" s="58"/>
    </row>
    <row r="12257" spans="21:22">
      <c r="U12257" s="73"/>
      <c r="V12257" s="58"/>
    </row>
    <row r="12258" spans="21:22">
      <c r="U12258" s="73"/>
      <c r="V12258" s="58"/>
    </row>
    <row r="12259" spans="21:22">
      <c r="U12259" s="73"/>
      <c r="V12259" s="58"/>
    </row>
    <row r="12260" spans="21:22">
      <c r="U12260" s="73"/>
      <c r="V12260" s="58"/>
    </row>
    <row r="12261" spans="21:22">
      <c r="U12261" s="73"/>
      <c r="V12261" s="58"/>
    </row>
    <row r="12262" spans="21:22">
      <c r="U12262" s="73"/>
      <c r="V12262" s="58"/>
    </row>
    <row r="12263" spans="21:22">
      <c r="U12263" s="73"/>
      <c r="V12263" s="58"/>
    </row>
    <row r="12264" spans="21:22">
      <c r="U12264" s="73"/>
      <c r="V12264" s="58"/>
    </row>
    <row r="12265" spans="21:22">
      <c r="U12265" s="73"/>
      <c r="V12265" s="58"/>
    </row>
    <row r="12266" spans="21:22">
      <c r="U12266" s="73"/>
      <c r="V12266" s="58"/>
    </row>
    <row r="12267" spans="21:22">
      <c r="U12267" s="73"/>
      <c r="V12267" s="58"/>
    </row>
    <row r="12268" spans="21:22">
      <c r="U12268" s="73"/>
      <c r="V12268" s="58"/>
    </row>
    <row r="12269" spans="21:22">
      <c r="U12269" s="73"/>
      <c r="V12269" s="58"/>
    </row>
    <row r="12270" spans="21:22">
      <c r="U12270" s="73"/>
      <c r="V12270" s="58"/>
    </row>
    <row r="12271" spans="21:22">
      <c r="U12271" s="73"/>
      <c r="V12271" s="58"/>
    </row>
    <row r="12272" spans="21:22">
      <c r="U12272" s="73"/>
      <c r="V12272" s="58"/>
    </row>
    <row r="12273" spans="21:22">
      <c r="U12273" s="73"/>
      <c r="V12273" s="58"/>
    </row>
    <row r="12274" spans="21:22">
      <c r="U12274" s="73"/>
      <c r="V12274" s="58"/>
    </row>
    <row r="12275" spans="21:22">
      <c r="U12275" s="73"/>
      <c r="V12275" s="58"/>
    </row>
    <row r="12276" spans="21:22">
      <c r="U12276" s="73"/>
      <c r="V12276" s="58"/>
    </row>
    <row r="12277" spans="21:22">
      <c r="U12277" s="73"/>
      <c r="V12277" s="58"/>
    </row>
    <row r="12278" spans="21:22">
      <c r="U12278" s="73"/>
      <c r="V12278" s="58"/>
    </row>
    <row r="12279" spans="21:22">
      <c r="U12279" s="73"/>
      <c r="V12279" s="58"/>
    </row>
    <row r="12280" spans="21:22">
      <c r="U12280" s="73"/>
      <c r="V12280" s="58"/>
    </row>
    <row r="12281" spans="21:22">
      <c r="U12281" s="73"/>
      <c r="V12281" s="58"/>
    </row>
    <row r="12282" spans="21:22">
      <c r="U12282" s="73"/>
      <c r="V12282" s="58"/>
    </row>
    <row r="12283" spans="21:22">
      <c r="U12283" s="73"/>
      <c r="V12283" s="58"/>
    </row>
    <row r="12284" spans="21:22">
      <c r="U12284" s="73"/>
      <c r="V12284" s="58"/>
    </row>
    <row r="12285" spans="21:22">
      <c r="U12285" s="73"/>
      <c r="V12285" s="58"/>
    </row>
    <row r="12286" spans="21:22">
      <c r="U12286" s="73"/>
      <c r="V12286" s="58"/>
    </row>
    <row r="12287" spans="21:22">
      <c r="U12287" s="73"/>
      <c r="V12287" s="58"/>
    </row>
    <row r="12288" spans="21:22">
      <c r="U12288" s="73"/>
      <c r="V12288" s="58"/>
    </row>
    <row r="12289" spans="21:22">
      <c r="U12289" s="73"/>
      <c r="V12289" s="58"/>
    </row>
    <row r="12290" spans="21:22">
      <c r="U12290" s="73"/>
      <c r="V12290" s="58"/>
    </row>
    <row r="12291" spans="21:22">
      <c r="U12291" s="73"/>
      <c r="V12291" s="58"/>
    </row>
    <row r="12292" spans="21:22">
      <c r="U12292" s="73"/>
      <c r="V12292" s="58"/>
    </row>
    <row r="12293" spans="21:22">
      <c r="U12293" s="73"/>
      <c r="V12293" s="58"/>
    </row>
    <row r="12294" spans="21:22">
      <c r="U12294" s="73"/>
      <c r="V12294" s="58"/>
    </row>
    <row r="12295" spans="21:22">
      <c r="U12295" s="73"/>
      <c r="V12295" s="58"/>
    </row>
    <row r="12296" spans="21:22">
      <c r="U12296" s="73"/>
      <c r="V12296" s="58"/>
    </row>
    <row r="12297" spans="21:22">
      <c r="U12297" s="73"/>
      <c r="V12297" s="58"/>
    </row>
    <row r="12298" spans="21:22">
      <c r="U12298" s="73"/>
      <c r="V12298" s="58"/>
    </row>
    <row r="12299" spans="21:22">
      <c r="U12299" s="73"/>
      <c r="V12299" s="58"/>
    </row>
    <row r="12300" spans="21:22">
      <c r="U12300" s="73"/>
      <c r="V12300" s="58"/>
    </row>
    <row r="12301" spans="21:22">
      <c r="U12301" s="73"/>
      <c r="V12301" s="58"/>
    </row>
    <row r="12302" spans="21:22">
      <c r="U12302" s="73"/>
      <c r="V12302" s="58"/>
    </row>
    <row r="12303" spans="21:22">
      <c r="U12303" s="73"/>
      <c r="V12303" s="58"/>
    </row>
    <row r="12304" spans="21:22">
      <c r="U12304" s="73"/>
      <c r="V12304" s="58"/>
    </row>
    <row r="12305" spans="21:22">
      <c r="U12305" s="73"/>
      <c r="V12305" s="58"/>
    </row>
    <row r="12306" spans="21:22">
      <c r="U12306" s="73"/>
      <c r="V12306" s="58"/>
    </row>
    <row r="12307" spans="21:22">
      <c r="U12307" s="73"/>
      <c r="V12307" s="58"/>
    </row>
    <row r="12308" spans="21:22">
      <c r="U12308" s="73"/>
      <c r="V12308" s="58"/>
    </row>
    <row r="12309" spans="21:22">
      <c r="U12309" s="73"/>
      <c r="V12309" s="58"/>
    </row>
    <row r="12310" spans="21:22">
      <c r="U12310" s="73"/>
      <c r="V12310" s="58"/>
    </row>
    <row r="12311" spans="21:22">
      <c r="U12311" s="73"/>
      <c r="V12311" s="58"/>
    </row>
    <row r="12312" spans="21:22">
      <c r="U12312" s="73"/>
      <c r="V12312" s="58"/>
    </row>
    <row r="12313" spans="21:22">
      <c r="U12313" s="73"/>
      <c r="V12313" s="58"/>
    </row>
    <row r="12314" spans="21:22">
      <c r="U12314" s="73"/>
      <c r="V12314" s="58"/>
    </row>
    <row r="12315" spans="21:22">
      <c r="U12315" s="73"/>
      <c r="V12315" s="58"/>
    </row>
    <row r="12316" spans="21:22">
      <c r="U12316" s="73"/>
      <c r="V12316" s="58"/>
    </row>
    <row r="12317" spans="21:22">
      <c r="U12317" s="73"/>
      <c r="V12317" s="58"/>
    </row>
    <row r="12318" spans="21:22">
      <c r="U12318" s="73"/>
      <c r="V12318" s="58"/>
    </row>
    <row r="12319" spans="21:22">
      <c r="U12319" s="73"/>
      <c r="V12319" s="58"/>
    </row>
    <row r="12320" spans="21:22">
      <c r="U12320" s="73"/>
      <c r="V12320" s="58"/>
    </row>
    <row r="12321" spans="21:22">
      <c r="U12321" s="73"/>
      <c r="V12321" s="58"/>
    </row>
    <row r="12322" spans="21:22">
      <c r="U12322" s="73"/>
      <c r="V12322" s="58"/>
    </row>
    <row r="12323" spans="21:22">
      <c r="U12323" s="73"/>
      <c r="V12323" s="58"/>
    </row>
    <row r="12324" spans="21:22">
      <c r="U12324" s="73"/>
      <c r="V12324" s="58"/>
    </row>
    <row r="12325" spans="21:22">
      <c r="U12325" s="73"/>
      <c r="V12325" s="58"/>
    </row>
    <row r="12326" spans="21:22">
      <c r="U12326" s="73"/>
      <c r="V12326" s="58"/>
    </row>
    <row r="12327" spans="21:22">
      <c r="U12327" s="73"/>
      <c r="V12327" s="58"/>
    </row>
    <row r="12328" spans="21:22">
      <c r="U12328" s="73"/>
      <c r="V12328" s="58"/>
    </row>
    <row r="12329" spans="21:22">
      <c r="U12329" s="73"/>
      <c r="V12329" s="58"/>
    </row>
    <row r="12330" spans="21:22">
      <c r="U12330" s="73"/>
      <c r="V12330" s="58"/>
    </row>
    <row r="12331" spans="21:22">
      <c r="U12331" s="73"/>
      <c r="V12331" s="58"/>
    </row>
    <row r="12332" spans="21:22">
      <c r="U12332" s="73"/>
      <c r="V12332" s="58"/>
    </row>
    <row r="12333" spans="21:22">
      <c r="U12333" s="73"/>
      <c r="V12333" s="58"/>
    </row>
    <row r="12334" spans="21:22">
      <c r="U12334" s="73"/>
      <c r="V12334" s="58"/>
    </row>
    <row r="12335" spans="21:22">
      <c r="U12335" s="73"/>
      <c r="V12335" s="58"/>
    </row>
    <row r="12336" spans="21:22">
      <c r="U12336" s="73"/>
      <c r="V12336" s="58"/>
    </row>
    <row r="12337" spans="21:22">
      <c r="U12337" s="73"/>
      <c r="V12337" s="58"/>
    </row>
    <row r="12338" spans="21:22">
      <c r="U12338" s="73"/>
      <c r="V12338" s="58"/>
    </row>
    <row r="12339" spans="21:22">
      <c r="U12339" s="73"/>
      <c r="V12339" s="58"/>
    </row>
    <row r="12340" spans="21:22">
      <c r="U12340" s="73"/>
      <c r="V12340" s="58"/>
    </row>
    <row r="12341" spans="21:22">
      <c r="U12341" s="73"/>
      <c r="V12341" s="58"/>
    </row>
    <row r="12342" spans="21:22">
      <c r="U12342" s="73"/>
      <c r="V12342" s="58"/>
    </row>
    <row r="12343" spans="21:22">
      <c r="U12343" s="73"/>
      <c r="V12343" s="58"/>
    </row>
    <row r="12344" spans="21:22">
      <c r="U12344" s="73"/>
      <c r="V12344" s="58"/>
    </row>
    <row r="12345" spans="21:22">
      <c r="U12345" s="73"/>
      <c r="V12345" s="58"/>
    </row>
    <row r="12346" spans="21:22">
      <c r="U12346" s="73"/>
      <c r="V12346" s="58"/>
    </row>
    <row r="12347" spans="21:22">
      <c r="U12347" s="73"/>
      <c r="V12347" s="58"/>
    </row>
    <row r="12348" spans="21:22">
      <c r="U12348" s="73"/>
      <c r="V12348" s="58"/>
    </row>
    <row r="12349" spans="21:22">
      <c r="U12349" s="73"/>
      <c r="V12349" s="58"/>
    </row>
    <row r="12350" spans="21:22">
      <c r="U12350" s="73"/>
      <c r="V12350" s="58"/>
    </row>
    <row r="12351" spans="21:22">
      <c r="U12351" s="73"/>
      <c r="V12351" s="58"/>
    </row>
    <row r="12352" spans="21:22">
      <c r="U12352" s="73"/>
      <c r="V12352" s="58"/>
    </row>
    <row r="12353" spans="21:22">
      <c r="U12353" s="73"/>
      <c r="V12353" s="58"/>
    </row>
    <row r="12354" spans="21:22">
      <c r="U12354" s="73"/>
      <c r="V12354" s="58"/>
    </row>
    <row r="12355" spans="21:22">
      <c r="U12355" s="73"/>
      <c r="V12355" s="58"/>
    </row>
    <row r="12356" spans="21:22">
      <c r="U12356" s="73"/>
      <c r="V12356" s="58"/>
    </row>
    <row r="12357" spans="21:22">
      <c r="U12357" s="73"/>
      <c r="V12357" s="58"/>
    </row>
    <row r="12358" spans="21:22">
      <c r="U12358" s="73"/>
      <c r="V12358" s="58"/>
    </row>
    <row r="12359" spans="21:22">
      <c r="U12359" s="73"/>
      <c r="V12359" s="58"/>
    </row>
    <row r="12360" spans="21:22">
      <c r="U12360" s="73"/>
      <c r="V12360" s="58"/>
    </row>
    <row r="12361" spans="21:22">
      <c r="U12361" s="73"/>
      <c r="V12361" s="58"/>
    </row>
    <row r="12362" spans="21:22">
      <c r="U12362" s="73"/>
      <c r="V12362" s="58"/>
    </row>
    <row r="12363" spans="21:22">
      <c r="U12363" s="73"/>
      <c r="V12363" s="58"/>
    </row>
    <row r="12364" spans="21:22">
      <c r="U12364" s="73"/>
      <c r="V12364" s="58"/>
    </row>
    <row r="12365" spans="21:22">
      <c r="U12365" s="73"/>
      <c r="V12365" s="58"/>
    </row>
    <row r="12366" spans="21:22">
      <c r="U12366" s="73"/>
      <c r="V12366" s="58"/>
    </row>
    <row r="12367" spans="21:22">
      <c r="U12367" s="73"/>
      <c r="V12367" s="58"/>
    </row>
    <row r="12368" spans="21:22">
      <c r="U12368" s="73"/>
      <c r="V12368" s="58"/>
    </row>
    <row r="12369" spans="21:22">
      <c r="U12369" s="73"/>
      <c r="V12369" s="58"/>
    </row>
    <row r="12370" spans="21:22">
      <c r="U12370" s="73"/>
      <c r="V12370" s="58"/>
    </row>
    <row r="12371" spans="21:22">
      <c r="U12371" s="73"/>
      <c r="V12371" s="58"/>
    </row>
    <row r="12372" spans="21:22">
      <c r="U12372" s="73"/>
      <c r="V12372" s="58"/>
    </row>
    <row r="12373" spans="21:22">
      <c r="U12373" s="73"/>
      <c r="V12373" s="58"/>
    </row>
    <row r="12374" spans="21:22">
      <c r="U12374" s="73"/>
      <c r="V12374" s="58"/>
    </row>
    <row r="12375" spans="21:22">
      <c r="U12375" s="73"/>
      <c r="V12375" s="58"/>
    </row>
    <row r="12376" spans="21:22">
      <c r="U12376" s="73"/>
      <c r="V12376" s="58"/>
    </row>
    <row r="12377" spans="21:22">
      <c r="U12377" s="73"/>
      <c r="V12377" s="58"/>
    </row>
    <row r="12378" spans="21:22">
      <c r="U12378" s="73"/>
      <c r="V12378" s="58"/>
    </row>
    <row r="12379" spans="21:22">
      <c r="U12379" s="73"/>
      <c r="V12379" s="58"/>
    </row>
    <row r="12380" spans="21:22">
      <c r="U12380" s="73"/>
      <c r="V12380" s="58"/>
    </row>
    <row r="12381" spans="21:22">
      <c r="U12381" s="73"/>
      <c r="V12381" s="58"/>
    </row>
    <row r="12382" spans="21:22">
      <c r="U12382" s="73"/>
      <c r="V12382" s="58"/>
    </row>
    <row r="12383" spans="21:22">
      <c r="U12383" s="73"/>
      <c r="V12383" s="58"/>
    </row>
    <row r="12384" spans="21:22">
      <c r="U12384" s="73"/>
      <c r="V12384" s="58"/>
    </row>
    <row r="12385" spans="21:22">
      <c r="U12385" s="73"/>
      <c r="V12385" s="58"/>
    </row>
    <row r="12386" spans="21:22">
      <c r="U12386" s="73"/>
      <c r="V12386" s="58"/>
    </row>
    <row r="12387" spans="21:22">
      <c r="U12387" s="73"/>
      <c r="V12387" s="58"/>
    </row>
    <row r="12388" spans="21:22">
      <c r="U12388" s="73"/>
      <c r="V12388" s="58"/>
    </row>
    <row r="12389" spans="21:22">
      <c r="U12389" s="73"/>
      <c r="V12389" s="58"/>
    </row>
    <row r="12390" spans="21:22">
      <c r="U12390" s="73"/>
      <c r="V12390" s="58"/>
    </row>
    <row r="12391" spans="21:22">
      <c r="U12391" s="73"/>
      <c r="V12391" s="58"/>
    </row>
    <row r="12392" spans="21:22">
      <c r="U12392" s="73"/>
      <c r="V12392" s="58"/>
    </row>
    <row r="12393" spans="21:22">
      <c r="U12393" s="73"/>
      <c r="V12393" s="58"/>
    </row>
    <row r="12394" spans="21:22">
      <c r="U12394" s="73"/>
      <c r="V12394" s="58"/>
    </row>
    <row r="12395" spans="21:22">
      <c r="U12395" s="73"/>
      <c r="V12395" s="58"/>
    </row>
    <row r="12396" spans="21:22">
      <c r="U12396" s="73"/>
      <c r="V12396" s="58"/>
    </row>
    <row r="12397" spans="21:22">
      <c r="U12397" s="73"/>
      <c r="V12397" s="58"/>
    </row>
    <row r="12398" spans="21:22">
      <c r="U12398" s="73"/>
      <c r="V12398" s="58"/>
    </row>
    <row r="12399" spans="21:22">
      <c r="U12399" s="73"/>
      <c r="V12399" s="58"/>
    </row>
    <row r="12400" spans="21:22">
      <c r="U12400" s="73"/>
      <c r="V12400" s="58"/>
    </row>
    <row r="12401" spans="21:22">
      <c r="U12401" s="73"/>
      <c r="V12401" s="58"/>
    </row>
    <row r="12402" spans="21:22">
      <c r="U12402" s="73"/>
      <c r="V12402" s="58"/>
    </row>
    <row r="12403" spans="21:22">
      <c r="U12403" s="73"/>
      <c r="V12403" s="58"/>
    </row>
    <row r="12404" spans="21:22">
      <c r="U12404" s="73"/>
      <c r="V12404" s="58"/>
    </row>
    <row r="12405" spans="21:22">
      <c r="U12405" s="73"/>
      <c r="V12405" s="58"/>
    </row>
    <row r="12406" spans="21:22">
      <c r="U12406" s="73"/>
      <c r="V12406" s="58"/>
    </row>
    <row r="12407" spans="21:22">
      <c r="U12407" s="73"/>
      <c r="V12407" s="58"/>
    </row>
    <row r="12408" spans="21:22">
      <c r="U12408" s="73"/>
      <c r="V12408" s="58"/>
    </row>
    <row r="12409" spans="21:22">
      <c r="U12409" s="73"/>
      <c r="V12409" s="58"/>
    </row>
    <row r="12410" spans="21:22">
      <c r="U12410" s="73"/>
      <c r="V12410" s="58"/>
    </row>
    <row r="12411" spans="21:22">
      <c r="U12411" s="73"/>
      <c r="V12411" s="58"/>
    </row>
    <row r="12412" spans="21:22">
      <c r="U12412" s="73"/>
      <c r="V12412" s="58"/>
    </row>
    <row r="12413" spans="21:22">
      <c r="U12413" s="73"/>
      <c r="V12413" s="58"/>
    </row>
    <row r="12414" spans="21:22">
      <c r="U12414" s="73"/>
      <c r="V12414" s="58"/>
    </row>
    <row r="12415" spans="21:22">
      <c r="U12415" s="73"/>
      <c r="V12415" s="58"/>
    </row>
    <row r="12416" spans="21:22">
      <c r="U12416" s="73"/>
      <c r="V12416" s="58"/>
    </row>
    <row r="12417" spans="21:22">
      <c r="U12417" s="73"/>
      <c r="V12417" s="58"/>
    </row>
    <row r="12418" spans="21:22">
      <c r="U12418" s="73"/>
      <c r="V12418" s="58"/>
    </row>
    <row r="12419" spans="21:22">
      <c r="U12419" s="73"/>
      <c r="V12419" s="58"/>
    </row>
    <row r="12420" spans="21:22">
      <c r="U12420" s="73"/>
      <c r="V12420" s="58"/>
    </row>
    <row r="12421" spans="21:22">
      <c r="U12421" s="73"/>
      <c r="V12421" s="58"/>
    </row>
    <row r="12422" spans="21:22">
      <c r="U12422" s="73"/>
      <c r="V12422" s="58"/>
    </row>
    <row r="12423" spans="21:22">
      <c r="U12423" s="73"/>
      <c r="V12423" s="58"/>
    </row>
    <row r="12424" spans="21:22">
      <c r="U12424" s="73"/>
      <c r="V12424" s="58"/>
    </row>
    <row r="12425" spans="21:22">
      <c r="U12425" s="73"/>
      <c r="V12425" s="58"/>
    </row>
    <row r="12426" spans="21:22">
      <c r="U12426" s="73"/>
      <c r="V12426" s="58"/>
    </row>
    <row r="12427" spans="21:22">
      <c r="U12427" s="73"/>
      <c r="V12427" s="58"/>
    </row>
    <row r="12428" spans="21:22">
      <c r="U12428" s="73"/>
      <c r="V12428" s="58"/>
    </row>
    <row r="12429" spans="21:22">
      <c r="U12429" s="73"/>
      <c r="V12429" s="58"/>
    </row>
    <row r="12430" spans="21:22">
      <c r="U12430" s="73"/>
      <c r="V12430" s="58"/>
    </row>
    <row r="12431" spans="21:22">
      <c r="U12431" s="73"/>
      <c r="V12431" s="58"/>
    </row>
    <row r="12432" spans="21:22">
      <c r="U12432" s="73"/>
      <c r="V12432" s="58"/>
    </row>
    <row r="12433" spans="21:22">
      <c r="U12433" s="73"/>
      <c r="V12433" s="58"/>
    </row>
    <row r="12434" spans="21:22">
      <c r="U12434" s="73"/>
      <c r="V12434" s="58"/>
    </row>
    <row r="12435" spans="21:22">
      <c r="U12435" s="73"/>
      <c r="V12435" s="58"/>
    </row>
    <row r="12436" spans="21:22">
      <c r="U12436" s="73"/>
      <c r="V12436" s="58"/>
    </row>
    <row r="12437" spans="21:22">
      <c r="U12437" s="73"/>
      <c r="V12437" s="58"/>
    </row>
    <row r="12438" spans="21:22">
      <c r="U12438" s="73"/>
      <c r="V12438" s="58"/>
    </row>
    <row r="12439" spans="21:22">
      <c r="U12439" s="73"/>
      <c r="V12439" s="58"/>
    </row>
    <row r="12440" spans="21:22">
      <c r="U12440" s="73"/>
      <c r="V12440" s="58"/>
    </row>
    <row r="12441" spans="21:22">
      <c r="U12441" s="73"/>
      <c r="V12441" s="58"/>
    </row>
    <row r="12442" spans="21:22">
      <c r="U12442" s="73"/>
      <c r="V12442" s="58"/>
    </row>
    <row r="12443" spans="21:22">
      <c r="U12443" s="73"/>
      <c r="V12443" s="58"/>
    </row>
    <row r="12444" spans="21:22">
      <c r="U12444" s="73"/>
      <c r="V12444" s="58"/>
    </row>
    <row r="12445" spans="21:22">
      <c r="U12445" s="73"/>
      <c r="V12445" s="58"/>
    </row>
    <row r="12446" spans="21:22">
      <c r="U12446" s="73"/>
      <c r="V12446" s="58"/>
    </row>
    <row r="12447" spans="21:22">
      <c r="U12447" s="73"/>
      <c r="V12447" s="58"/>
    </row>
    <row r="12448" spans="21:22">
      <c r="U12448" s="73"/>
      <c r="V12448" s="58"/>
    </row>
    <row r="12449" spans="21:22">
      <c r="U12449" s="73"/>
      <c r="V12449" s="58"/>
    </row>
    <row r="12450" spans="21:22">
      <c r="U12450" s="73"/>
      <c r="V12450" s="58"/>
    </row>
    <row r="12451" spans="21:22">
      <c r="U12451" s="73"/>
      <c r="V12451" s="58"/>
    </row>
    <row r="12452" spans="21:22">
      <c r="U12452" s="73"/>
      <c r="V12452" s="58"/>
    </row>
    <row r="12453" spans="21:22">
      <c r="U12453" s="73"/>
      <c r="V12453" s="58"/>
    </row>
    <row r="12454" spans="21:22">
      <c r="U12454" s="73"/>
      <c r="V12454" s="58"/>
    </row>
    <row r="12455" spans="21:22">
      <c r="U12455" s="73"/>
      <c r="V12455" s="58"/>
    </row>
    <row r="12456" spans="21:22">
      <c r="U12456" s="73"/>
      <c r="V12456" s="58"/>
    </row>
    <row r="12457" spans="21:22">
      <c r="U12457" s="73"/>
      <c r="V12457" s="58"/>
    </row>
    <row r="12458" spans="21:22">
      <c r="U12458" s="73"/>
      <c r="V12458" s="58"/>
    </row>
    <row r="12459" spans="21:22">
      <c r="U12459" s="73"/>
      <c r="V12459" s="58"/>
    </row>
    <row r="12460" spans="21:22">
      <c r="U12460" s="73"/>
      <c r="V12460" s="58"/>
    </row>
    <row r="12461" spans="21:22">
      <c r="U12461" s="73"/>
      <c r="V12461" s="58"/>
    </row>
    <row r="12462" spans="21:22">
      <c r="U12462" s="73"/>
      <c r="V12462" s="58"/>
    </row>
    <row r="12463" spans="21:22">
      <c r="U12463" s="73"/>
      <c r="V12463" s="58"/>
    </row>
    <row r="12464" spans="21:22">
      <c r="U12464" s="73"/>
      <c r="V12464" s="58"/>
    </row>
    <row r="12465" spans="21:22">
      <c r="U12465" s="73"/>
      <c r="V12465" s="58"/>
    </row>
    <row r="12466" spans="21:22">
      <c r="U12466" s="73"/>
      <c r="V12466" s="58"/>
    </row>
    <row r="12467" spans="21:22">
      <c r="U12467" s="73"/>
      <c r="V12467" s="58"/>
    </row>
    <row r="12468" spans="21:22">
      <c r="U12468" s="73"/>
      <c r="V12468" s="58"/>
    </row>
    <row r="12469" spans="21:22">
      <c r="U12469" s="73"/>
      <c r="V12469" s="58"/>
    </row>
    <row r="12470" spans="21:22">
      <c r="U12470" s="73"/>
      <c r="V12470" s="58"/>
    </row>
    <row r="12471" spans="21:22">
      <c r="U12471" s="73"/>
      <c r="V12471" s="58"/>
    </row>
    <row r="12472" spans="21:22">
      <c r="U12472" s="73"/>
      <c r="V12472" s="58"/>
    </row>
    <row r="12473" spans="21:22">
      <c r="U12473" s="73"/>
      <c r="V12473" s="58"/>
    </row>
    <row r="12474" spans="21:22">
      <c r="U12474" s="73"/>
      <c r="V12474" s="58"/>
    </row>
    <row r="12475" spans="21:22">
      <c r="U12475" s="73"/>
      <c r="V12475" s="58"/>
    </row>
    <row r="12476" spans="21:22">
      <c r="U12476" s="73"/>
      <c r="V12476" s="58"/>
    </row>
    <row r="12477" spans="21:22">
      <c r="U12477" s="73"/>
      <c r="V12477" s="58"/>
    </row>
    <row r="12478" spans="21:22">
      <c r="U12478" s="73"/>
      <c r="V12478" s="58"/>
    </row>
    <row r="12479" spans="21:22">
      <c r="U12479" s="73"/>
      <c r="V12479" s="58"/>
    </row>
    <row r="12480" spans="21:22">
      <c r="U12480" s="73"/>
      <c r="V12480" s="58"/>
    </row>
    <row r="12481" spans="21:22">
      <c r="U12481" s="73"/>
      <c r="V12481" s="58"/>
    </row>
    <row r="12482" spans="21:22">
      <c r="U12482" s="73"/>
      <c r="V12482" s="58"/>
    </row>
    <row r="12483" spans="21:22">
      <c r="U12483" s="73"/>
      <c r="V12483" s="58"/>
    </row>
    <row r="12484" spans="21:22">
      <c r="U12484" s="73"/>
      <c r="V12484" s="58"/>
    </row>
    <row r="12485" spans="21:22">
      <c r="U12485" s="73"/>
      <c r="V12485" s="58"/>
    </row>
    <row r="12486" spans="21:22">
      <c r="U12486" s="73"/>
      <c r="V12486" s="58"/>
    </row>
    <row r="12487" spans="21:22">
      <c r="U12487" s="73"/>
      <c r="V12487" s="58"/>
    </row>
    <row r="12488" spans="21:22">
      <c r="U12488" s="73"/>
      <c r="V12488" s="58"/>
    </row>
    <row r="12489" spans="21:22">
      <c r="U12489" s="73"/>
      <c r="V12489" s="58"/>
    </row>
    <row r="12490" spans="21:22">
      <c r="U12490" s="73"/>
      <c r="V12490" s="58"/>
    </row>
    <row r="12491" spans="21:22">
      <c r="U12491" s="73"/>
      <c r="V12491" s="58"/>
    </row>
    <row r="12492" spans="21:22">
      <c r="U12492" s="73"/>
      <c r="V12492" s="58"/>
    </row>
    <row r="12493" spans="21:22">
      <c r="U12493" s="73"/>
      <c r="V12493" s="58"/>
    </row>
    <row r="12494" spans="21:22">
      <c r="U12494" s="73"/>
      <c r="V12494" s="58"/>
    </row>
    <row r="12495" spans="21:22">
      <c r="U12495" s="73"/>
      <c r="V12495" s="58"/>
    </row>
    <row r="12496" spans="21:22">
      <c r="U12496" s="73"/>
      <c r="V12496" s="58"/>
    </row>
    <row r="12497" spans="21:22">
      <c r="U12497" s="73"/>
      <c r="V12497" s="58"/>
    </row>
    <row r="12498" spans="21:22">
      <c r="U12498" s="73"/>
      <c r="V12498" s="58"/>
    </row>
    <row r="12499" spans="21:22">
      <c r="U12499" s="73"/>
      <c r="V12499" s="58"/>
    </row>
    <row r="12500" spans="21:22">
      <c r="U12500" s="73"/>
      <c r="V12500" s="58"/>
    </row>
    <row r="12501" spans="21:22">
      <c r="U12501" s="73"/>
      <c r="V12501" s="58"/>
    </row>
    <row r="12502" spans="21:22">
      <c r="U12502" s="73"/>
      <c r="V12502" s="58"/>
    </row>
    <row r="12503" spans="21:22">
      <c r="U12503" s="73"/>
      <c r="V12503" s="58"/>
    </row>
    <row r="12504" spans="21:22">
      <c r="U12504" s="73"/>
      <c r="V12504" s="58"/>
    </row>
    <row r="12505" spans="21:22">
      <c r="U12505" s="73"/>
      <c r="V12505" s="58"/>
    </row>
    <row r="12506" spans="21:22">
      <c r="U12506" s="73"/>
      <c r="V12506" s="58"/>
    </row>
    <row r="12507" spans="21:22">
      <c r="U12507" s="73"/>
      <c r="V12507" s="58"/>
    </row>
    <row r="12508" spans="21:22">
      <c r="U12508" s="73"/>
      <c r="V12508" s="58"/>
    </row>
    <row r="12509" spans="21:22">
      <c r="U12509" s="73"/>
      <c r="V12509" s="58"/>
    </row>
    <row r="12510" spans="21:22">
      <c r="U12510" s="73"/>
      <c r="V12510" s="58"/>
    </row>
    <row r="12511" spans="21:22">
      <c r="U12511" s="73"/>
      <c r="V12511" s="58"/>
    </row>
    <row r="12512" spans="21:22">
      <c r="U12512" s="73"/>
      <c r="V12512" s="58"/>
    </row>
    <row r="12513" spans="21:22">
      <c r="U12513" s="73"/>
      <c r="V12513" s="58"/>
    </row>
    <row r="12514" spans="21:22">
      <c r="U12514" s="73"/>
      <c r="V12514" s="58"/>
    </row>
    <row r="12515" spans="21:22">
      <c r="U12515" s="73"/>
      <c r="V12515" s="58"/>
    </row>
    <row r="12516" spans="21:22">
      <c r="U12516" s="73"/>
      <c r="V12516" s="58"/>
    </row>
    <row r="12517" spans="21:22">
      <c r="U12517" s="73"/>
      <c r="V12517" s="58"/>
    </row>
    <row r="12518" spans="21:22">
      <c r="U12518" s="73"/>
      <c r="V12518" s="58"/>
    </row>
    <row r="12519" spans="21:22">
      <c r="U12519" s="73"/>
      <c r="V12519" s="58"/>
    </row>
    <row r="12520" spans="21:22">
      <c r="U12520" s="73"/>
      <c r="V12520" s="58"/>
    </row>
    <row r="12521" spans="21:22">
      <c r="U12521" s="73"/>
      <c r="V12521" s="58"/>
    </row>
    <row r="12522" spans="21:22">
      <c r="U12522" s="73"/>
      <c r="V12522" s="58"/>
    </row>
    <row r="12523" spans="21:22">
      <c r="U12523" s="73"/>
      <c r="V12523" s="58"/>
    </row>
    <row r="12524" spans="21:22">
      <c r="U12524" s="73"/>
      <c r="V12524" s="58"/>
    </row>
    <row r="12525" spans="21:22">
      <c r="U12525" s="73"/>
      <c r="V12525" s="58"/>
    </row>
    <row r="12526" spans="21:22">
      <c r="U12526" s="73"/>
      <c r="V12526" s="58"/>
    </row>
    <row r="12527" spans="21:22">
      <c r="U12527" s="73"/>
      <c r="V12527" s="58"/>
    </row>
    <row r="12528" spans="21:22">
      <c r="U12528" s="73"/>
      <c r="V12528" s="58"/>
    </row>
    <row r="12529" spans="21:22">
      <c r="U12529" s="73"/>
      <c r="V12529" s="58"/>
    </row>
    <row r="12530" spans="21:22">
      <c r="U12530" s="73"/>
      <c r="V12530" s="58"/>
    </row>
    <row r="12531" spans="21:22">
      <c r="U12531" s="73"/>
      <c r="V12531" s="58"/>
    </row>
    <row r="12532" spans="21:22">
      <c r="U12532" s="73"/>
      <c r="V12532" s="58"/>
    </row>
    <row r="12533" spans="21:22">
      <c r="U12533" s="73"/>
      <c r="V12533" s="58"/>
    </row>
    <row r="12534" spans="21:22">
      <c r="U12534" s="73"/>
      <c r="V12534" s="58"/>
    </row>
    <row r="12535" spans="21:22">
      <c r="U12535" s="73"/>
      <c r="V12535" s="58"/>
    </row>
    <row r="12536" spans="21:22">
      <c r="U12536" s="73"/>
      <c r="V12536" s="58"/>
    </row>
    <row r="12537" spans="21:22">
      <c r="U12537" s="73"/>
      <c r="V12537" s="58"/>
    </row>
    <row r="12538" spans="21:22">
      <c r="U12538" s="73"/>
      <c r="V12538" s="58"/>
    </row>
    <row r="12539" spans="21:22">
      <c r="U12539" s="73"/>
      <c r="V12539" s="58"/>
    </row>
    <row r="12540" spans="21:22">
      <c r="U12540" s="73"/>
      <c r="V12540" s="58"/>
    </row>
    <row r="12541" spans="21:22">
      <c r="U12541" s="73"/>
      <c r="V12541" s="58"/>
    </row>
    <row r="12542" spans="21:22">
      <c r="U12542" s="73"/>
      <c r="V12542" s="58"/>
    </row>
    <row r="12543" spans="21:22">
      <c r="U12543" s="73"/>
      <c r="V12543" s="58"/>
    </row>
    <row r="12544" spans="21:22">
      <c r="U12544" s="73"/>
      <c r="V12544" s="58"/>
    </row>
    <row r="12545" spans="21:22">
      <c r="U12545" s="73"/>
      <c r="V12545" s="58"/>
    </row>
    <row r="12546" spans="21:22">
      <c r="U12546" s="73"/>
      <c r="V12546" s="58"/>
    </row>
    <row r="12547" spans="21:22">
      <c r="U12547" s="73"/>
      <c r="V12547" s="58"/>
    </row>
    <row r="12548" spans="21:22">
      <c r="U12548" s="73"/>
      <c r="V12548" s="58"/>
    </row>
    <row r="12549" spans="21:22">
      <c r="U12549" s="73"/>
      <c r="V12549" s="58"/>
    </row>
    <row r="12550" spans="21:22">
      <c r="U12550" s="73"/>
      <c r="V12550" s="58"/>
    </row>
    <row r="12551" spans="21:22">
      <c r="U12551" s="73"/>
      <c r="V12551" s="58"/>
    </row>
    <row r="12552" spans="21:22">
      <c r="U12552" s="73"/>
      <c r="V12552" s="58"/>
    </row>
    <row r="12553" spans="21:22">
      <c r="U12553" s="73"/>
      <c r="V12553" s="58"/>
    </row>
    <row r="12554" spans="21:22">
      <c r="U12554" s="73"/>
      <c r="V12554" s="58"/>
    </row>
    <row r="12555" spans="21:22">
      <c r="U12555" s="73"/>
      <c r="V12555" s="58"/>
    </row>
    <row r="12556" spans="21:22">
      <c r="U12556" s="73"/>
      <c r="V12556" s="58"/>
    </row>
    <row r="12557" spans="21:22">
      <c r="U12557" s="73"/>
      <c r="V12557" s="58"/>
    </row>
    <row r="12558" spans="21:22">
      <c r="U12558" s="73"/>
      <c r="V12558" s="58"/>
    </row>
    <row r="12559" spans="21:22">
      <c r="U12559" s="73"/>
      <c r="V12559" s="58"/>
    </row>
    <row r="12560" spans="21:22">
      <c r="U12560" s="73"/>
      <c r="V12560" s="58"/>
    </row>
    <row r="12561" spans="21:22">
      <c r="U12561" s="73"/>
      <c r="V12561" s="58"/>
    </row>
    <row r="12562" spans="21:22">
      <c r="U12562" s="73"/>
      <c r="V12562" s="58"/>
    </row>
    <row r="12563" spans="21:22">
      <c r="U12563" s="73"/>
      <c r="V12563" s="58"/>
    </row>
    <row r="12564" spans="21:22">
      <c r="U12564" s="73"/>
      <c r="V12564" s="58"/>
    </row>
    <row r="12565" spans="21:22">
      <c r="U12565" s="73"/>
      <c r="V12565" s="58"/>
    </row>
    <row r="12566" spans="21:22">
      <c r="U12566" s="73"/>
      <c r="V12566" s="58"/>
    </row>
    <row r="12567" spans="21:22">
      <c r="U12567" s="73"/>
      <c r="V12567" s="58"/>
    </row>
    <row r="12568" spans="21:22">
      <c r="U12568" s="73"/>
      <c r="V12568" s="58"/>
    </row>
    <row r="12569" spans="21:22">
      <c r="U12569" s="73"/>
      <c r="V12569" s="58"/>
    </row>
    <row r="12570" spans="21:22">
      <c r="U12570" s="73"/>
      <c r="V12570" s="58"/>
    </row>
    <row r="12571" spans="21:22">
      <c r="U12571" s="73"/>
      <c r="V12571" s="58"/>
    </row>
    <row r="12572" spans="21:22">
      <c r="U12572" s="73"/>
      <c r="V12572" s="58"/>
    </row>
    <row r="12573" spans="21:22">
      <c r="U12573" s="73"/>
      <c r="V12573" s="58"/>
    </row>
    <row r="12574" spans="21:22">
      <c r="U12574" s="73"/>
      <c r="V12574" s="58"/>
    </row>
    <row r="12575" spans="21:22">
      <c r="U12575" s="73"/>
      <c r="V12575" s="58"/>
    </row>
    <row r="12576" spans="21:22">
      <c r="U12576" s="73"/>
      <c r="V12576" s="58"/>
    </row>
    <row r="12577" spans="21:22">
      <c r="U12577" s="73"/>
      <c r="V12577" s="58"/>
    </row>
    <row r="12578" spans="21:22">
      <c r="U12578" s="73"/>
      <c r="V12578" s="58"/>
    </row>
    <row r="12579" spans="21:22">
      <c r="U12579" s="73"/>
      <c r="V12579" s="58"/>
    </row>
    <row r="12580" spans="21:22">
      <c r="U12580" s="73"/>
      <c r="V12580" s="58"/>
    </row>
    <row r="12581" spans="21:22">
      <c r="U12581" s="73"/>
      <c r="V12581" s="58"/>
    </row>
    <row r="12582" spans="21:22">
      <c r="U12582" s="73"/>
      <c r="V12582" s="58"/>
    </row>
    <row r="12583" spans="21:22">
      <c r="U12583" s="73"/>
      <c r="V12583" s="58"/>
    </row>
    <row r="12584" spans="21:22">
      <c r="U12584" s="73"/>
      <c r="V12584" s="58"/>
    </row>
    <row r="12585" spans="21:22">
      <c r="U12585" s="73"/>
      <c r="V12585" s="58"/>
    </row>
    <row r="12586" spans="21:22">
      <c r="U12586" s="73"/>
      <c r="V12586" s="58"/>
    </row>
    <row r="12587" spans="21:22">
      <c r="U12587" s="73"/>
      <c r="V12587" s="58"/>
    </row>
    <row r="12588" spans="21:22">
      <c r="U12588" s="73"/>
      <c r="V12588" s="58"/>
    </row>
    <row r="12589" spans="21:22">
      <c r="U12589" s="73"/>
      <c r="V12589" s="58"/>
    </row>
    <row r="12590" spans="21:22">
      <c r="U12590" s="73"/>
      <c r="V12590" s="58"/>
    </row>
    <row r="12591" spans="21:22">
      <c r="U12591" s="73"/>
      <c r="V12591" s="58"/>
    </row>
    <row r="12592" spans="21:22">
      <c r="U12592" s="73"/>
      <c r="V12592" s="58"/>
    </row>
    <row r="12593" spans="21:22">
      <c r="U12593" s="73"/>
      <c r="V12593" s="58"/>
    </row>
    <row r="12594" spans="21:22">
      <c r="U12594" s="73"/>
      <c r="V12594" s="58"/>
    </row>
    <row r="12595" spans="21:22">
      <c r="U12595" s="73"/>
      <c r="V12595" s="58"/>
    </row>
    <row r="12596" spans="21:22">
      <c r="U12596" s="73"/>
      <c r="V12596" s="58"/>
    </row>
    <row r="12597" spans="21:22">
      <c r="U12597" s="73"/>
      <c r="V12597" s="58"/>
    </row>
    <row r="12598" spans="21:22">
      <c r="U12598" s="73"/>
      <c r="V12598" s="58"/>
    </row>
    <row r="12599" spans="21:22">
      <c r="U12599" s="73"/>
      <c r="V12599" s="58"/>
    </row>
    <row r="12600" spans="21:22">
      <c r="U12600" s="73"/>
      <c r="V12600" s="58"/>
    </row>
    <row r="12601" spans="21:22">
      <c r="U12601" s="73"/>
      <c r="V12601" s="58"/>
    </row>
    <row r="12602" spans="21:22">
      <c r="U12602" s="73"/>
      <c r="V12602" s="58"/>
    </row>
    <row r="12603" spans="21:22">
      <c r="U12603" s="73"/>
      <c r="V12603" s="58"/>
    </row>
    <row r="12604" spans="21:22">
      <c r="U12604" s="73"/>
      <c r="V12604" s="58"/>
    </row>
    <row r="12605" spans="21:22">
      <c r="U12605" s="73"/>
      <c r="V12605" s="58"/>
    </row>
    <row r="12606" spans="21:22">
      <c r="U12606" s="73"/>
      <c r="V12606" s="58"/>
    </row>
    <row r="12607" spans="21:22">
      <c r="U12607" s="73"/>
      <c r="V12607" s="58"/>
    </row>
    <row r="12608" spans="21:22">
      <c r="U12608" s="73"/>
      <c r="V12608" s="58"/>
    </row>
    <row r="12609" spans="21:22">
      <c r="U12609" s="73"/>
      <c r="V12609" s="58"/>
    </row>
    <row r="12610" spans="21:22">
      <c r="U12610" s="73"/>
      <c r="V12610" s="58"/>
    </row>
    <row r="12611" spans="21:22">
      <c r="U12611" s="73"/>
      <c r="V12611" s="58"/>
    </row>
    <row r="12612" spans="21:22">
      <c r="U12612" s="73"/>
      <c r="V12612" s="58"/>
    </row>
    <row r="12613" spans="21:22">
      <c r="U12613" s="73"/>
      <c r="V12613" s="58"/>
    </row>
    <row r="12614" spans="21:22">
      <c r="U12614" s="73"/>
      <c r="V12614" s="58"/>
    </row>
    <row r="12615" spans="21:22">
      <c r="U12615" s="73"/>
      <c r="V12615" s="58"/>
    </row>
    <row r="12616" spans="21:22">
      <c r="U12616" s="73"/>
      <c r="V12616" s="58"/>
    </row>
    <row r="12617" spans="21:22">
      <c r="U12617" s="73"/>
      <c r="V12617" s="58"/>
    </row>
    <row r="12618" spans="21:22">
      <c r="U12618" s="73"/>
      <c r="V12618" s="58"/>
    </row>
    <row r="12619" spans="21:22">
      <c r="U12619" s="73"/>
      <c r="V12619" s="58"/>
    </row>
    <row r="12620" spans="21:22">
      <c r="U12620" s="73"/>
      <c r="V12620" s="58"/>
    </row>
    <row r="12621" spans="21:22">
      <c r="U12621" s="73"/>
      <c r="V12621" s="58"/>
    </row>
    <row r="12622" spans="21:22">
      <c r="U12622" s="73"/>
      <c r="V12622" s="58"/>
    </row>
    <row r="12623" spans="21:22">
      <c r="U12623" s="73"/>
      <c r="V12623" s="58"/>
    </row>
    <row r="12624" spans="21:22">
      <c r="U12624" s="73"/>
      <c r="V12624" s="58"/>
    </row>
    <row r="12625" spans="21:22">
      <c r="U12625" s="73"/>
      <c r="V12625" s="58"/>
    </row>
    <row r="12626" spans="21:22">
      <c r="U12626" s="73"/>
      <c r="V12626" s="58"/>
    </row>
    <row r="12627" spans="21:22">
      <c r="U12627" s="73"/>
      <c r="V12627" s="58"/>
    </row>
    <row r="12628" spans="21:22">
      <c r="U12628" s="73"/>
      <c r="V12628" s="58"/>
    </row>
    <row r="12629" spans="21:22">
      <c r="U12629" s="73"/>
      <c r="V12629" s="58"/>
    </row>
    <row r="12630" spans="21:22">
      <c r="U12630" s="73"/>
      <c r="V12630" s="58"/>
    </row>
    <row r="12631" spans="21:22">
      <c r="U12631" s="73"/>
      <c r="V12631" s="58"/>
    </row>
    <row r="12632" spans="21:22">
      <c r="U12632" s="73"/>
      <c r="V12632" s="58"/>
    </row>
    <row r="12633" spans="21:22">
      <c r="U12633" s="73"/>
      <c r="V12633" s="58"/>
    </row>
    <row r="12634" spans="21:22">
      <c r="U12634" s="73"/>
      <c r="V12634" s="58"/>
    </row>
    <row r="12635" spans="21:22">
      <c r="U12635" s="73"/>
      <c r="V12635" s="58"/>
    </row>
    <row r="12636" spans="21:22">
      <c r="U12636" s="73"/>
      <c r="V12636" s="58"/>
    </row>
    <row r="12637" spans="21:22">
      <c r="U12637" s="73"/>
      <c r="V12637" s="58"/>
    </row>
    <row r="12638" spans="21:22">
      <c r="U12638" s="73"/>
      <c r="V12638" s="58"/>
    </row>
    <row r="12639" spans="21:22">
      <c r="U12639" s="73"/>
      <c r="V12639" s="58"/>
    </row>
    <row r="12640" spans="21:22">
      <c r="U12640" s="73"/>
      <c r="V12640" s="58"/>
    </row>
    <row r="12641" spans="21:22">
      <c r="U12641" s="73"/>
      <c r="V12641" s="58"/>
    </row>
    <row r="12642" spans="21:22">
      <c r="U12642" s="73"/>
      <c r="V12642" s="58"/>
    </row>
    <row r="12643" spans="21:22">
      <c r="U12643" s="73"/>
      <c r="V12643" s="58"/>
    </row>
    <row r="12644" spans="21:22">
      <c r="U12644" s="73"/>
      <c r="V12644" s="58"/>
    </row>
    <row r="12645" spans="21:22">
      <c r="U12645" s="73"/>
      <c r="V12645" s="58"/>
    </row>
    <row r="12646" spans="21:22">
      <c r="U12646" s="73"/>
      <c r="V12646" s="58"/>
    </row>
    <row r="12647" spans="21:22">
      <c r="U12647" s="73"/>
      <c r="V12647" s="58"/>
    </row>
    <row r="12648" spans="21:22">
      <c r="U12648" s="73"/>
      <c r="V12648" s="58"/>
    </row>
    <row r="12649" spans="21:22">
      <c r="U12649" s="73"/>
      <c r="V12649" s="58"/>
    </row>
    <row r="12650" spans="21:22">
      <c r="U12650" s="73"/>
      <c r="V12650" s="58"/>
    </row>
    <row r="12651" spans="21:22">
      <c r="U12651" s="73"/>
      <c r="V12651" s="58"/>
    </row>
    <row r="12652" spans="21:22">
      <c r="U12652" s="73"/>
      <c r="V12652" s="58"/>
    </row>
    <row r="12653" spans="21:22">
      <c r="U12653" s="73"/>
      <c r="V12653" s="58"/>
    </row>
    <row r="12654" spans="21:22">
      <c r="U12654" s="73"/>
      <c r="V12654" s="58"/>
    </row>
    <row r="12655" spans="21:22">
      <c r="U12655" s="73"/>
      <c r="V12655" s="58"/>
    </row>
    <row r="12656" spans="21:22">
      <c r="U12656" s="73"/>
      <c r="V12656" s="58"/>
    </row>
    <row r="12657" spans="21:22">
      <c r="U12657" s="73"/>
      <c r="V12657" s="58"/>
    </row>
    <row r="12658" spans="21:22">
      <c r="U12658" s="73"/>
      <c r="V12658" s="58"/>
    </row>
    <row r="12659" spans="21:22">
      <c r="U12659" s="73"/>
      <c r="V12659" s="58"/>
    </row>
    <row r="12660" spans="21:22">
      <c r="U12660" s="73"/>
      <c r="V12660" s="58"/>
    </row>
    <row r="12661" spans="21:22">
      <c r="U12661" s="73"/>
      <c r="V12661" s="58"/>
    </row>
    <row r="12662" spans="21:22">
      <c r="U12662" s="73"/>
      <c r="V12662" s="58"/>
    </row>
    <row r="12663" spans="21:22">
      <c r="U12663" s="73"/>
      <c r="V12663" s="58"/>
    </row>
    <row r="12664" spans="21:22">
      <c r="U12664" s="73"/>
      <c r="V12664" s="58"/>
    </row>
    <row r="12665" spans="21:22">
      <c r="U12665" s="73"/>
      <c r="V12665" s="58"/>
    </row>
    <row r="12666" spans="21:22">
      <c r="U12666" s="73"/>
      <c r="V12666" s="58"/>
    </row>
    <row r="12667" spans="21:22">
      <c r="U12667" s="73"/>
      <c r="V12667" s="58"/>
    </row>
    <row r="12668" spans="21:22">
      <c r="U12668" s="73"/>
      <c r="V12668" s="58"/>
    </row>
    <row r="12669" spans="21:22">
      <c r="U12669" s="73"/>
      <c r="V12669" s="58"/>
    </row>
    <row r="12670" spans="21:22">
      <c r="U12670" s="73"/>
      <c r="V12670" s="58"/>
    </row>
    <row r="12671" spans="21:22">
      <c r="U12671" s="73"/>
      <c r="V12671" s="58"/>
    </row>
    <row r="12672" spans="21:22">
      <c r="U12672" s="73"/>
      <c r="V12672" s="58"/>
    </row>
    <row r="12673" spans="21:22">
      <c r="U12673" s="73"/>
      <c r="V12673" s="58"/>
    </row>
    <row r="12674" spans="21:22">
      <c r="U12674" s="73"/>
      <c r="V12674" s="58"/>
    </row>
    <row r="12675" spans="21:22">
      <c r="U12675" s="73"/>
      <c r="V12675" s="58"/>
    </row>
    <row r="12676" spans="21:22">
      <c r="U12676" s="73"/>
      <c r="V12676" s="58"/>
    </row>
    <row r="12677" spans="21:22">
      <c r="U12677" s="73"/>
      <c r="V12677" s="58"/>
    </row>
    <row r="12678" spans="21:22">
      <c r="U12678" s="73"/>
      <c r="V12678" s="58"/>
    </row>
    <row r="12679" spans="21:22">
      <c r="U12679" s="73"/>
      <c r="V12679" s="58"/>
    </row>
    <row r="12680" spans="21:22">
      <c r="U12680" s="73"/>
      <c r="V12680" s="58"/>
    </row>
    <row r="12681" spans="21:22">
      <c r="U12681" s="73"/>
      <c r="V12681" s="58"/>
    </row>
    <row r="12682" spans="21:22">
      <c r="U12682" s="73"/>
      <c r="V12682" s="58"/>
    </row>
    <row r="12683" spans="21:22">
      <c r="U12683" s="73"/>
      <c r="V12683" s="58"/>
    </row>
    <row r="12684" spans="21:22">
      <c r="U12684" s="73"/>
      <c r="V12684" s="58"/>
    </row>
    <row r="12685" spans="21:22">
      <c r="U12685" s="73"/>
      <c r="V12685" s="58"/>
    </row>
    <row r="12686" spans="21:22">
      <c r="U12686" s="73"/>
      <c r="V12686" s="58"/>
    </row>
    <row r="12687" spans="21:22">
      <c r="U12687" s="73"/>
      <c r="V12687" s="58"/>
    </row>
    <row r="12688" spans="21:22">
      <c r="U12688" s="73"/>
      <c r="V12688" s="58"/>
    </row>
    <row r="12689" spans="21:22">
      <c r="U12689" s="73"/>
      <c r="V12689" s="58"/>
    </row>
    <row r="12690" spans="21:22">
      <c r="U12690" s="73"/>
      <c r="V12690" s="58"/>
    </row>
    <row r="12691" spans="21:22">
      <c r="U12691" s="73"/>
      <c r="V12691" s="58"/>
    </row>
    <row r="12692" spans="21:22">
      <c r="U12692" s="73"/>
      <c r="V12692" s="58"/>
    </row>
    <row r="12693" spans="21:22">
      <c r="U12693" s="73"/>
      <c r="V12693" s="58"/>
    </row>
    <row r="12694" spans="21:22">
      <c r="U12694" s="73"/>
      <c r="V12694" s="58"/>
    </row>
    <row r="12695" spans="21:22">
      <c r="U12695" s="73"/>
      <c r="V12695" s="58"/>
    </row>
    <row r="12696" spans="21:22">
      <c r="U12696" s="73"/>
      <c r="V12696" s="58"/>
    </row>
    <row r="12697" spans="21:22">
      <c r="U12697" s="73"/>
      <c r="V12697" s="58"/>
    </row>
    <row r="12698" spans="21:22">
      <c r="U12698" s="73"/>
      <c r="V12698" s="58"/>
    </row>
    <row r="12699" spans="21:22">
      <c r="U12699" s="73"/>
      <c r="V12699" s="58"/>
    </row>
    <row r="12700" spans="21:22">
      <c r="U12700" s="73"/>
      <c r="V12700" s="58"/>
    </row>
    <row r="12701" spans="21:22">
      <c r="U12701" s="73"/>
      <c r="V12701" s="58"/>
    </row>
    <row r="12702" spans="21:22">
      <c r="U12702" s="73"/>
      <c r="V12702" s="58"/>
    </row>
    <row r="12703" spans="21:22">
      <c r="U12703" s="73"/>
      <c r="V12703" s="58"/>
    </row>
    <row r="12704" spans="21:22">
      <c r="U12704" s="73"/>
      <c r="V12704" s="58"/>
    </row>
    <row r="12705" spans="21:22">
      <c r="U12705" s="73"/>
      <c r="V12705" s="58"/>
    </row>
    <row r="12706" spans="21:22">
      <c r="U12706" s="73"/>
      <c r="V12706" s="58"/>
    </row>
    <row r="12707" spans="21:22">
      <c r="U12707" s="73"/>
      <c r="V12707" s="58"/>
    </row>
    <row r="12708" spans="21:22">
      <c r="U12708" s="73"/>
      <c r="V12708" s="58"/>
    </row>
    <row r="12709" spans="21:22">
      <c r="U12709" s="73"/>
      <c r="V12709" s="58"/>
    </row>
    <row r="12710" spans="21:22">
      <c r="U12710" s="73"/>
      <c r="V12710" s="58"/>
    </row>
    <row r="12711" spans="21:22">
      <c r="U12711" s="73"/>
      <c r="V12711" s="58"/>
    </row>
    <row r="12712" spans="21:22">
      <c r="U12712" s="73"/>
      <c r="V12712" s="58"/>
    </row>
    <row r="12713" spans="21:22">
      <c r="U12713" s="73"/>
      <c r="V12713" s="58"/>
    </row>
    <row r="12714" spans="21:22">
      <c r="U12714" s="73"/>
      <c r="V12714" s="58"/>
    </row>
    <row r="12715" spans="21:22">
      <c r="U12715" s="73"/>
      <c r="V12715" s="58"/>
    </row>
    <row r="12716" spans="21:22">
      <c r="U12716" s="73"/>
      <c r="V12716" s="58"/>
    </row>
    <row r="12717" spans="21:22">
      <c r="U12717" s="73"/>
      <c r="V12717" s="58"/>
    </row>
    <row r="12718" spans="21:22">
      <c r="U12718" s="73"/>
      <c r="V12718" s="58"/>
    </row>
    <row r="12719" spans="21:22">
      <c r="U12719" s="73"/>
      <c r="V12719" s="58"/>
    </row>
    <row r="12720" spans="21:22">
      <c r="U12720" s="73"/>
      <c r="V12720" s="58"/>
    </row>
    <row r="12721" spans="21:22">
      <c r="U12721" s="73"/>
      <c r="V12721" s="58"/>
    </row>
    <row r="12722" spans="21:22">
      <c r="U12722" s="73"/>
      <c r="V12722" s="58"/>
    </row>
    <row r="12723" spans="21:22">
      <c r="U12723" s="73"/>
      <c r="V12723" s="58"/>
    </row>
    <row r="12724" spans="21:22">
      <c r="U12724" s="73"/>
      <c r="V12724" s="58"/>
    </row>
    <row r="12725" spans="21:22">
      <c r="U12725" s="73"/>
      <c r="V12725" s="58"/>
    </row>
    <row r="12726" spans="21:22">
      <c r="U12726" s="73"/>
      <c r="V12726" s="58"/>
    </row>
    <row r="12727" spans="21:22">
      <c r="U12727" s="73"/>
      <c r="V12727" s="58"/>
    </row>
    <row r="12728" spans="21:22">
      <c r="U12728" s="73"/>
      <c r="V12728" s="58"/>
    </row>
    <row r="12729" spans="21:22">
      <c r="U12729" s="73"/>
      <c r="V12729" s="58"/>
    </row>
    <row r="12730" spans="21:22">
      <c r="U12730" s="73"/>
      <c r="V12730" s="58"/>
    </row>
    <row r="12731" spans="21:22">
      <c r="U12731" s="73"/>
      <c r="V12731" s="58"/>
    </row>
    <row r="12732" spans="21:22">
      <c r="U12732" s="73"/>
      <c r="V12732" s="58"/>
    </row>
    <row r="12733" spans="21:22">
      <c r="U12733" s="73"/>
      <c r="V12733" s="58"/>
    </row>
    <row r="12734" spans="21:22">
      <c r="U12734" s="73"/>
      <c r="V12734" s="58"/>
    </row>
    <row r="12735" spans="21:22">
      <c r="U12735" s="73"/>
      <c r="V12735" s="58"/>
    </row>
    <row r="12736" spans="21:22">
      <c r="U12736" s="73"/>
      <c r="V12736" s="58"/>
    </row>
    <row r="12737" spans="21:22">
      <c r="U12737" s="73"/>
      <c r="V12737" s="58"/>
    </row>
    <row r="12738" spans="21:22">
      <c r="U12738" s="73"/>
      <c r="V12738" s="58"/>
    </row>
    <row r="12739" spans="21:22">
      <c r="U12739" s="73"/>
      <c r="V12739" s="58"/>
    </row>
    <row r="12740" spans="21:22">
      <c r="U12740" s="73"/>
      <c r="V12740" s="58"/>
    </row>
    <row r="12741" spans="21:22">
      <c r="U12741" s="73"/>
      <c r="V12741" s="58"/>
    </row>
    <row r="12742" spans="21:22">
      <c r="U12742" s="73"/>
      <c r="V12742" s="58"/>
    </row>
    <row r="12743" spans="21:22">
      <c r="U12743" s="73"/>
      <c r="V12743" s="58"/>
    </row>
    <row r="12744" spans="21:22">
      <c r="U12744" s="73"/>
      <c r="V12744" s="58"/>
    </row>
    <row r="12745" spans="21:22">
      <c r="U12745" s="73"/>
      <c r="V12745" s="58"/>
    </row>
    <row r="12746" spans="21:22">
      <c r="U12746" s="73"/>
      <c r="V12746" s="58"/>
    </row>
    <row r="12747" spans="21:22">
      <c r="U12747" s="73"/>
      <c r="V12747" s="58"/>
    </row>
    <row r="12748" spans="21:22">
      <c r="U12748" s="73"/>
      <c r="V12748" s="58"/>
    </row>
    <row r="12749" spans="21:22">
      <c r="U12749" s="73"/>
      <c r="V12749" s="58"/>
    </row>
    <row r="12750" spans="21:22">
      <c r="U12750" s="73"/>
      <c r="V12750" s="58"/>
    </row>
    <row r="12751" spans="21:22">
      <c r="U12751" s="73"/>
      <c r="V12751" s="58"/>
    </row>
    <row r="12752" spans="21:22">
      <c r="U12752" s="73"/>
      <c r="V12752" s="58"/>
    </row>
    <row r="12753" spans="21:22">
      <c r="U12753" s="73"/>
      <c r="V12753" s="58"/>
    </row>
    <row r="12754" spans="21:22">
      <c r="U12754" s="73"/>
      <c r="V12754" s="58"/>
    </row>
    <row r="12755" spans="21:22">
      <c r="U12755" s="73"/>
      <c r="V12755" s="58"/>
    </row>
    <row r="12756" spans="21:22">
      <c r="U12756" s="73"/>
      <c r="V12756" s="58"/>
    </row>
    <row r="12757" spans="21:22">
      <c r="U12757" s="73"/>
      <c r="V12757" s="58"/>
    </row>
    <row r="12758" spans="21:22">
      <c r="U12758" s="73"/>
      <c r="V12758" s="58"/>
    </row>
    <row r="12759" spans="21:22">
      <c r="U12759" s="73"/>
      <c r="V12759" s="58"/>
    </row>
    <row r="12760" spans="21:22">
      <c r="U12760" s="73"/>
      <c r="V12760" s="58"/>
    </row>
    <row r="12761" spans="21:22">
      <c r="U12761" s="73"/>
      <c r="V12761" s="58"/>
    </row>
    <row r="12762" spans="21:22">
      <c r="U12762" s="73"/>
      <c r="V12762" s="58"/>
    </row>
    <row r="12763" spans="21:22">
      <c r="U12763" s="73"/>
      <c r="V12763" s="58"/>
    </row>
    <row r="12764" spans="21:22">
      <c r="U12764" s="73"/>
      <c r="V12764" s="58"/>
    </row>
    <row r="12765" spans="21:22">
      <c r="U12765" s="73"/>
      <c r="V12765" s="58"/>
    </row>
    <row r="12766" spans="21:22">
      <c r="U12766" s="73"/>
      <c r="V12766" s="58"/>
    </row>
    <row r="12767" spans="21:22">
      <c r="U12767" s="73"/>
      <c r="V12767" s="58"/>
    </row>
    <row r="12768" spans="21:22">
      <c r="U12768" s="73"/>
      <c r="V12768" s="58"/>
    </row>
    <row r="12769" spans="21:22">
      <c r="U12769" s="73"/>
      <c r="V12769" s="58"/>
    </row>
    <row r="12770" spans="21:22">
      <c r="U12770" s="73"/>
      <c r="V12770" s="58"/>
    </row>
    <row r="12771" spans="21:22">
      <c r="U12771" s="73"/>
      <c r="V12771" s="58"/>
    </row>
    <row r="12772" spans="21:22">
      <c r="U12772" s="73"/>
      <c r="V12772" s="58"/>
    </row>
    <row r="12773" spans="21:22">
      <c r="U12773" s="73"/>
      <c r="V12773" s="58"/>
    </row>
    <row r="12774" spans="21:22">
      <c r="U12774" s="73"/>
      <c r="V12774" s="58"/>
    </row>
    <row r="12775" spans="21:22">
      <c r="U12775" s="73"/>
      <c r="V12775" s="58"/>
    </row>
    <row r="12776" spans="21:22">
      <c r="U12776" s="73"/>
      <c r="V12776" s="58"/>
    </row>
    <row r="12777" spans="21:22">
      <c r="U12777" s="73"/>
      <c r="V12777" s="58"/>
    </row>
    <row r="12778" spans="21:22">
      <c r="U12778" s="73"/>
      <c r="V12778" s="58"/>
    </row>
    <row r="12779" spans="21:22">
      <c r="U12779" s="73"/>
      <c r="V12779" s="58"/>
    </row>
    <row r="12780" spans="21:22">
      <c r="U12780" s="73"/>
      <c r="V12780" s="58"/>
    </row>
    <row r="12781" spans="21:22">
      <c r="U12781" s="73"/>
      <c r="V12781" s="58"/>
    </row>
    <row r="12782" spans="21:22">
      <c r="U12782" s="73"/>
      <c r="V12782" s="58"/>
    </row>
    <row r="12783" spans="21:22">
      <c r="U12783" s="73"/>
      <c r="V12783" s="58"/>
    </row>
    <row r="12784" spans="21:22">
      <c r="U12784" s="73"/>
      <c r="V12784" s="58"/>
    </row>
    <row r="12785" spans="21:22">
      <c r="U12785" s="73"/>
      <c r="V12785" s="58"/>
    </row>
    <row r="12786" spans="21:22">
      <c r="U12786" s="73"/>
      <c r="V12786" s="58"/>
    </row>
    <row r="12787" spans="21:22">
      <c r="U12787" s="73"/>
      <c r="V12787" s="58"/>
    </row>
    <row r="12788" spans="21:22">
      <c r="U12788" s="73"/>
      <c r="V12788" s="58"/>
    </row>
    <row r="12789" spans="21:22">
      <c r="U12789" s="73"/>
      <c r="V12789" s="58"/>
    </row>
    <row r="12790" spans="21:22">
      <c r="U12790" s="73"/>
      <c r="V12790" s="58"/>
    </row>
    <row r="12791" spans="21:22">
      <c r="U12791" s="73"/>
      <c r="V12791" s="58"/>
    </row>
    <row r="12792" spans="21:22">
      <c r="U12792" s="73"/>
      <c r="V12792" s="58"/>
    </row>
    <row r="12793" spans="21:22">
      <c r="U12793" s="73"/>
      <c r="V12793" s="58"/>
    </row>
    <row r="12794" spans="21:22">
      <c r="U12794" s="73"/>
      <c r="V12794" s="58"/>
    </row>
    <row r="12795" spans="21:22">
      <c r="U12795" s="73"/>
      <c r="V12795" s="58"/>
    </row>
    <row r="12796" spans="21:22">
      <c r="U12796" s="73"/>
      <c r="V12796" s="58"/>
    </row>
    <row r="12797" spans="21:22">
      <c r="U12797" s="73"/>
      <c r="V12797" s="58"/>
    </row>
    <row r="12798" spans="21:22">
      <c r="U12798" s="73"/>
      <c r="V12798" s="58"/>
    </row>
    <row r="12799" spans="21:22">
      <c r="U12799" s="73"/>
      <c r="V12799" s="58"/>
    </row>
    <row r="12800" spans="21:22">
      <c r="U12800" s="73"/>
      <c r="V12800" s="58"/>
    </row>
    <row r="12801" spans="21:22">
      <c r="U12801" s="73"/>
      <c r="V12801" s="58"/>
    </row>
    <row r="12802" spans="21:22">
      <c r="U12802" s="73"/>
      <c r="V12802" s="58"/>
    </row>
    <row r="12803" spans="21:22">
      <c r="U12803" s="73"/>
      <c r="V12803" s="58"/>
    </row>
    <row r="12804" spans="21:22">
      <c r="U12804" s="73"/>
      <c r="V12804" s="58"/>
    </row>
    <row r="12805" spans="21:22">
      <c r="U12805" s="73"/>
      <c r="V12805" s="58"/>
    </row>
    <row r="12806" spans="21:22">
      <c r="U12806" s="73"/>
      <c r="V12806" s="58"/>
    </row>
    <row r="12807" spans="21:22">
      <c r="U12807" s="73"/>
      <c r="V12807" s="58"/>
    </row>
    <row r="12808" spans="21:22">
      <c r="U12808" s="73"/>
      <c r="V12808" s="58"/>
    </row>
    <row r="12809" spans="21:22">
      <c r="U12809" s="73"/>
      <c r="V12809" s="58"/>
    </row>
    <row r="12810" spans="21:22">
      <c r="U12810" s="73"/>
      <c r="V12810" s="58"/>
    </row>
    <row r="12811" spans="21:22">
      <c r="U12811" s="73"/>
      <c r="V12811" s="58"/>
    </row>
    <row r="12812" spans="21:22">
      <c r="U12812" s="73"/>
      <c r="V12812" s="58"/>
    </row>
    <row r="12813" spans="21:22">
      <c r="U12813" s="73"/>
      <c r="V12813" s="58"/>
    </row>
    <row r="12814" spans="21:22">
      <c r="U12814" s="73"/>
      <c r="V12814" s="58"/>
    </row>
    <row r="12815" spans="21:22">
      <c r="U12815" s="73"/>
      <c r="V12815" s="58"/>
    </row>
    <row r="12816" spans="21:22">
      <c r="U12816" s="73"/>
      <c r="V12816" s="58"/>
    </row>
    <row r="12817" spans="21:22">
      <c r="U12817" s="73"/>
      <c r="V12817" s="58"/>
    </row>
    <row r="12818" spans="21:22">
      <c r="U12818" s="73"/>
      <c r="V12818" s="58"/>
    </row>
    <row r="12819" spans="21:22">
      <c r="U12819" s="73"/>
      <c r="V12819" s="58"/>
    </row>
    <row r="12820" spans="21:22">
      <c r="U12820" s="73"/>
      <c r="V12820" s="58"/>
    </row>
    <row r="12821" spans="21:22">
      <c r="U12821" s="73"/>
      <c r="V12821" s="58"/>
    </row>
    <row r="12822" spans="21:22">
      <c r="U12822" s="73"/>
      <c r="V12822" s="58"/>
    </row>
    <row r="12823" spans="21:22">
      <c r="U12823" s="73"/>
      <c r="V12823" s="58"/>
    </row>
    <row r="12824" spans="21:22">
      <c r="U12824" s="73"/>
      <c r="V12824" s="58"/>
    </row>
    <row r="12825" spans="21:22">
      <c r="U12825" s="73"/>
      <c r="V12825" s="58"/>
    </row>
    <row r="12826" spans="21:22">
      <c r="U12826" s="73"/>
      <c r="V12826" s="58"/>
    </row>
    <row r="12827" spans="21:22">
      <c r="U12827" s="73"/>
      <c r="V12827" s="58"/>
    </row>
    <row r="12828" spans="21:22">
      <c r="U12828" s="73"/>
      <c r="V12828" s="58"/>
    </row>
    <row r="12829" spans="21:22">
      <c r="U12829" s="73"/>
      <c r="V12829" s="58"/>
    </row>
    <row r="12830" spans="21:22">
      <c r="U12830" s="73"/>
      <c r="V12830" s="58"/>
    </row>
    <row r="12831" spans="21:22">
      <c r="U12831" s="73"/>
      <c r="V12831" s="58"/>
    </row>
    <row r="12832" spans="21:22">
      <c r="U12832" s="73"/>
      <c r="V12832" s="58"/>
    </row>
    <row r="12833" spans="21:22">
      <c r="U12833" s="73"/>
      <c r="V12833" s="58"/>
    </row>
    <row r="12834" spans="21:22">
      <c r="U12834" s="73"/>
      <c r="V12834" s="58"/>
    </row>
    <row r="12835" spans="21:22">
      <c r="U12835" s="73"/>
      <c r="V12835" s="58"/>
    </row>
    <row r="12836" spans="21:22">
      <c r="U12836" s="73"/>
      <c r="V12836" s="58"/>
    </row>
    <row r="12837" spans="21:22">
      <c r="U12837" s="73"/>
      <c r="V12837" s="58"/>
    </row>
    <row r="12838" spans="21:22">
      <c r="U12838" s="73"/>
      <c r="V12838" s="58"/>
    </row>
    <row r="12839" spans="21:22">
      <c r="U12839" s="73"/>
      <c r="V12839" s="58"/>
    </row>
    <row r="12840" spans="21:22">
      <c r="U12840" s="73"/>
      <c r="V12840" s="58"/>
    </row>
    <row r="12841" spans="21:22">
      <c r="U12841" s="73"/>
      <c r="V12841" s="58"/>
    </row>
    <row r="12842" spans="21:22">
      <c r="U12842" s="73"/>
      <c r="V12842" s="58"/>
    </row>
    <row r="12843" spans="21:22">
      <c r="U12843" s="73"/>
      <c r="V12843" s="58"/>
    </row>
    <row r="12844" spans="21:22">
      <c r="U12844" s="73"/>
      <c r="V12844" s="58"/>
    </row>
    <row r="12845" spans="21:22">
      <c r="U12845" s="73"/>
      <c r="V12845" s="58"/>
    </row>
    <row r="12846" spans="21:22">
      <c r="U12846" s="73"/>
      <c r="V12846" s="58"/>
    </row>
    <row r="12847" spans="21:22">
      <c r="U12847" s="73"/>
      <c r="V12847" s="58"/>
    </row>
    <row r="12848" spans="21:22">
      <c r="U12848" s="73"/>
      <c r="V12848" s="58"/>
    </row>
    <row r="12849" spans="21:22">
      <c r="U12849" s="73"/>
      <c r="V12849" s="58"/>
    </row>
    <row r="12850" spans="21:22">
      <c r="U12850" s="73"/>
      <c r="V12850" s="58"/>
    </row>
    <row r="12851" spans="21:22">
      <c r="U12851" s="73"/>
      <c r="V12851" s="58"/>
    </row>
    <row r="12852" spans="21:22">
      <c r="U12852" s="73"/>
      <c r="V12852" s="58"/>
    </row>
    <row r="12853" spans="21:22">
      <c r="U12853" s="73"/>
      <c r="V12853" s="58"/>
    </row>
    <row r="12854" spans="21:22">
      <c r="U12854" s="73"/>
      <c r="V12854" s="58"/>
    </row>
    <row r="12855" spans="21:22">
      <c r="U12855" s="73"/>
      <c r="V12855" s="58"/>
    </row>
    <row r="12856" spans="21:22">
      <c r="U12856" s="73"/>
      <c r="V12856" s="58"/>
    </row>
    <row r="12857" spans="21:22">
      <c r="U12857" s="73"/>
      <c r="V12857" s="58"/>
    </row>
    <row r="12858" spans="21:22">
      <c r="U12858" s="73"/>
      <c r="V12858" s="58"/>
    </row>
    <row r="12859" spans="21:22">
      <c r="U12859" s="73"/>
      <c r="V12859" s="58"/>
    </row>
    <row r="12860" spans="21:22">
      <c r="U12860" s="73"/>
      <c r="V12860" s="58"/>
    </row>
    <row r="12861" spans="21:22">
      <c r="U12861" s="73"/>
      <c r="V12861" s="58"/>
    </row>
    <row r="12862" spans="21:22">
      <c r="U12862" s="73"/>
      <c r="V12862" s="58"/>
    </row>
    <row r="12863" spans="21:22">
      <c r="U12863" s="73"/>
      <c r="V12863" s="58"/>
    </row>
    <row r="12864" spans="21:22">
      <c r="U12864" s="73"/>
      <c r="V12864" s="58"/>
    </row>
    <row r="12865" spans="21:22">
      <c r="U12865" s="73"/>
      <c r="V12865" s="58"/>
    </row>
    <row r="12866" spans="21:22">
      <c r="U12866" s="73"/>
      <c r="V12866" s="58"/>
    </row>
    <row r="12867" spans="21:22">
      <c r="U12867" s="73"/>
      <c r="V12867" s="58"/>
    </row>
    <row r="12868" spans="21:22">
      <c r="U12868" s="73"/>
      <c r="V12868" s="58"/>
    </row>
    <row r="12869" spans="21:22">
      <c r="U12869" s="73"/>
      <c r="V12869" s="58"/>
    </row>
    <row r="12870" spans="21:22">
      <c r="U12870" s="73"/>
      <c r="V12870" s="58"/>
    </row>
    <row r="12871" spans="21:22">
      <c r="U12871" s="73"/>
      <c r="V12871" s="58"/>
    </row>
    <row r="12872" spans="21:22">
      <c r="U12872" s="73"/>
      <c r="V12872" s="58"/>
    </row>
    <row r="12873" spans="21:22">
      <c r="U12873" s="73"/>
      <c r="V12873" s="58"/>
    </row>
    <row r="12874" spans="21:22">
      <c r="U12874" s="73"/>
      <c r="V12874" s="58"/>
    </row>
    <row r="12875" spans="21:22">
      <c r="U12875" s="73"/>
      <c r="V12875" s="58"/>
    </row>
    <row r="12876" spans="21:22">
      <c r="U12876" s="73"/>
      <c r="V12876" s="58"/>
    </row>
    <row r="12877" spans="21:22">
      <c r="U12877" s="73"/>
      <c r="V12877" s="58"/>
    </row>
    <row r="12878" spans="21:22">
      <c r="U12878" s="73"/>
      <c r="V12878" s="58"/>
    </row>
    <row r="12879" spans="21:22">
      <c r="U12879" s="73"/>
      <c r="V12879" s="58"/>
    </row>
    <row r="12880" spans="21:22">
      <c r="U12880" s="73"/>
      <c r="V12880" s="58"/>
    </row>
    <row r="12881" spans="21:22">
      <c r="U12881" s="73"/>
      <c r="V12881" s="58"/>
    </row>
    <row r="12882" spans="21:22">
      <c r="U12882" s="73"/>
      <c r="V12882" s="58"/>
    </row>
    <row r="12883" spans="21:22">
      <c r="U12883" s="73"/>
      <c r="V12883" s="58"/>
    </row>
    <row r="12884" spans="21:22">
      <c r="U12884" s="73"/>
      <c r="V12884" s="58"/>
    </row>
    <row r="12885" spans="21:22">
      <c r="U12885" s="73"/>
      <c r="V12885" s="58"/>
    </row>
    <row r="12886" spans="21:22">
      <c r="U12886" s="73"/>
      <c r="V12886" s="58"/>
    </row>
    <row r="12887" spans="21:22">
      <c r="U12887" s="73"/>
      <c r="V12887" s="58"/>
    </row>
    <row r="12888" spans="21:22">
      <c r="U12888" s="73"/>
      <c r="V12888" s="58"/>
    </row>
    <row r="12889" spans="21:22">
      <c r="U12889" s="73"/>
      <c r="V12889" s="58"/>
    </row>
    <row r="12890" spans="21:22">
      <c r="U12890" s="73"/>
      <c r="V12890" s="58"/>
    </row>
    <row r="12891" spans="21:22">
      <c r="U12891" s="73"/>
      <c r="V12891" s="58"/>
    </row>
    <row r="12892" spans="21:22">
      <c r="U12892" s="73"/>
      <c r="V12892" s="58"/>
    </row>
    <row r="12893" spans="21:22">
      <c r="U12893" s="73"/>
      <c r="V12893" s="58"/>
    </row>
    <row r="12894" spans="21:22">
      <c r="U12894" s="73"/>
      <c r="V12894" s="58"/>
    </row>
    <row r="12895" spans="21:22">
      <c r="U12895" s="73"/>
      <c r="V12895" s="58"/>
    </row>
    <row r="12896" spans="21:22">
      <c r="U12896" s="73"/>
      <c r="V12896" s="58"/>
    </row>
    <row r="12897" spans="21:22">
      <c r="U12897" s="73"/>
      <c r="V12897" s="58"/>
    </row>
    <row r="12898" spans="21:22">
      <c r="U12898" s="73"/>
      <c r="V12898" s="58"/>
    </row>
    <row r="12899" spans="21:22">
      <c r="U12899" s="73"/>
      <c r="V12899" s="58"/>
    </row>
    <row r="12900" spans="21:22">
      <c r="U12900" s="73"/>
      <c r="V12900" s="58"/>
    </row>
    <row r="12901" spans="21:22">
      <c r="U12901" s="73"/>
      <c r="V12901" s="58"/>
    </row>
    <row r="12902" spans="21:22">
      <c r="U12902" s="73"/>
      <c r="V12902" s="58"/>
    </row>
    <row r="12903" spans="21:22">
      <c r="U12903" s="73"/>
      <c r="V12903" s="58"/>
    </row>
    <row r="12904" spans="21:22">
      <c r="U12904" s="73"/>
      <c r="V12904" s="58"/>
    </row>
    <row r="12905" spans="21:22">
      <c r="U12905" s="73"/>
      <c r="V12905" s="58"/>
    </row>
    <row r="12906" spans="21:22">
      <c r="U12906" s="73"/>
      <c r="V12906" s="58"/>
    </row>
    <row r="12907" spans="21:22">
      <c r="U12907" s="73"/>
      <c r="V12907" s="58"/>
    </row>
    <row r="12908" spans="21:22">
      <c r="U12908" s="73"/>
      <c r="V12908" s="58"/>
    </row>
    <row r="12909" spans="21:22">
      <c r="U12909" s="73"/>
      <c r="V12909" s="58"/>
    </row>
    <row r="12910" spans="21:22">
      <c r="U12910" s="73"/>
      <c r="V12910" s="58"/>
    </row>
    <row r="12911" spans="21:22">
      <c r="U12911" s="73"/>
      <c r="V12911" s="58"/>
    </row>
    <row r="12912" spans="21:22">
      <c r="U12912" s="73"/>
      <c r="V12912" s="58"/>
    </row>
    <row r="12913" spans="21:22">
      <c r="U12913" s="73"/>
      <c r="V12913" s="58"/>
    </row>
    <row r="12914" spans="21:22">
      <c r="U12914" s="73"/>
      <c r="V12914" s="58"/>
    </row>
    <row r="12915" spans="21:22">
      <c r="U12915" s="73"/>
      <c r="V12915" s="58"/>
    </row>
    <row r="12916" spans="21:22">
      <c r="U12916" s="73"/>
      <c r="V12916" s="58"/>
    </row>
    <row r="12917" spans="21:22">
      <c r="U12917" s="73"/>
      <c r="V12917" s="58"/>
    </row>
    <row r="12918" spans="21:22">
      <c r="U12918" s="73"/>
      <c r="V12918" s="58"/>
    </row>
    <row r="12919" spans="21:22">
      <c r="U12919" s="73"/>
      <c r="V12919" s="58"/>
    </row>
    <row r="12920" spans="21:22">
      <c r="U12920" s="73"/>
      <c r="V12920" s="58"/>
    </row>
    <row r="12921" spans="21:22">
      <c r="U12921" s="73"/>
      <c r="V12921" s="58"/>
    </row>
    <row r="12922" spans="21:22">
      <c r="U12922" s="73"/>
      <c r="V12922" s="58"/>
    </row>
    <row r="12923" spans="21:22">
      <c r="U12923" s="73"/>
      <c r="V12923" s="58"/>
    </row>
    <row r="12924" spans="21:22">
      <c r="U12924" s="73"/>
      <c r="V12924" s="58"/>
    </row>
    <row r="12925" spans="21:22">
      <c r="U12925" s="73"/>
      <c r="V12925" s="58"/>
    </row>
    <row r="12926" spans="21:22">
      <c r="U12926" s="73"/>
      <c r="V12926" s="58"/>
    </row>
    <row r="12927" spans="21:22">
      <c r="U12927" s="73"/>
      <c r="V12927" s="58"/>
    </row>
    <row r="12928" spans="21:22">
      <c r="U12928" s="73"/>
      <c r="V12928" s="58"/>
    </row>
    <row r="12929" spans="21:22">
      <c r="U12929" s="73"/>
      <c r="V12929" s="58"/>
    </row>
    <row r="12930" spans="21:22">
      <c r="U12930" s="73"/>
      <c r="V12930" s="58"/>
    </row>
    <row r="12931" spans="21:22">
      <c r="U12931" s="73"/>
      <c r="V12931" s="58"/>
    </row>
    <row r="12932" spans="21:22">
      <c r="U12932" s="73"/>
      <c r="V12932" s="58"/>
    </row>
    <row r="12933" spans="21:22">
      <c r="U12933" s="73"/>
      <c r="V12933" s="58"/>
    </row>
    <row r="12934" spans="21:22">
      <c r="U12934" s="73"/>
      <c r="V12934" s="58"/>
    </row>
    <row r="12935" spans="21:22">
      <c r="U12935" s="73"/>
      <c r="V12935" s="58"/>
    </row>
    <row r="12936" spans="21:22">
      <c r="U12936" s="73"/>
      <c r="V12936" s="58"/>
    </row>
    <row r="12937" spans="21:22">
      <c r="U12937" s="73"/>
      <c r="V12937" s="58"/>
    </row>
    <row r="12938" spans="21:22">
      <c r="U12938" s="73"/>
      <c r="V12938" s="58"/>
    </row>
    <row r="12939" spans="21:22">
      <c r="U12939" s="73"/>
      <c r="V12939" s="58"/>
    </row>
    <row r="12940" spans="21:22">
      <c r="U12940" s="73"/>
      <c r="V12940" s="58"/>
    </row>
    <row r="12941" spans="21:22">
      <c r="U12941" s="73"/>
      <c r="V12941" s="58"/>
    </row>
    <row r="12942" spans="21:22">
      <c r="U12942" s="73"/>
      <c r="V12942" s="58"/>
    </row>
    <row r="12943" spans="21:22">
      <c r="U12943" s="73"/>
      <c r="V12943" s="58"/>
    </row>
    <row r="12944" spans="21:22">
      <c r="U12944" s="73"/>
      <c r="V12944" s="58"/>
    </row>
    <row r="12945" spans="21:22">
      <c r="U12945" s="73"/>
      <c r="V12945" s="58"/>
    </row>
    <row r="12946" spans="21:22">
      <c r="U12946" s="73"/>
      <c r="V12946" s="58"/>
    </row>
    <row r="12947" spans="21:22">
      <c r="U12947" s="73"/>
      <c r="V12947" s="58"/>
    </row>
    <row r="12948" spans="21:22">
      <c r="U12948" s="73"/>
      <c r="V12948" s="58"/>
    </row>
    <row r="12949" spans="21:22">
      <c r="U12949" s="73"/>
      <c r="V12949" s="58"/>
    </row>
    <row r="12950" spans="21:22">
      <c r="U12950" s="73"/>
      <c r="V12950" s="58"/>
    </row>
    <row r="12951" spans="21:22">
      <c r="U12951" s="73"/>
      <c r="V12951" s="58"/>
    </row>
    <row r="12952" spans="21:22">
      <c r="U12952" s="73"/>
      <c r="V12952" s="58"/>
    </row>
    <row r="12953" spans="21:22">
      <c r="U12953" s="73"/>
      <c r="V12953" s="58"/>
    </row>
    <row r="12954" spans="21:22">
      <c r="U12954" s="73"/>
      <c r="V12954" s="58"/>
    </row>
    <row r="12955" spans="21:22">
      <c r="U12955" s="73"/>
      <c r="V12955" s="58"/>
    </row>
    <row r="12956" spans="21:22">
      <c r="U12956" s="73"/>
      <c r="V12956" s="58"/>
    </row>
    <row r="12957" spans="21:22">
      <c r="U12957" s="73"/>
      <c r="V12957" s="58"/>
    </row>
    <row r="12958" spans="21:22">
      <c r="U12958" s="73"/>
      <c r="V12958" s="58"/>
    </row>
    <row r="12959" spans="21:22">
      <c r="U12959" s="73"/>
      <c r="V12959" s="58"/>
    </row>
    <row r="12960" spans="21:22">
      <c r="U12960" s="73"/>
      <c r="V12960" s="58"/>
    </row>
    <row r="12961" spans="21:22">
      <c r="U12961" s="73"/>
      <c r="V12961" s="58"/>
    </row>
    <row r="12962" spans="21:22">
      <c r="U12962" s="73"/>
      <c r="V12962" s="58"/>
    </row>
    <row r="12963" spans="21:22">
      <c r="U12963" s="73"/>
      <c r="V12963" s="58"/>
    </row>
    <row r="12964" spans="21:22">
      <c r="U12964" s="73"/>
      <c r="V12964" s="58"/>
    </row>
    <row r="12965" spans="21:22">
      <c r="U12965" s="73"/>
      <c r="V12965" s="58"/>
    </row>
    <row r="12966" spans="21:22">
      <c r="U12966" s="73"/>
      <c r="V12966" s="58"/>
    </row>
    <row r="12967" spans="21:22">
      <c r="U12967" s="73"/>
      <c r="V12967" s="58"/>
    </row>
    <row r="12968" spans="21:22">
      <c r="U12968" s="73"/>
      <c r="V12968" s="58"/>
    </row>
    <row r="12969" spans="21:22">
      <c r="U12969" s="73"/>
      <c r="V12969" s="58"/>
    </row>
    <row r="12970" spans="21:22">
      <c r="U12970" s="73"/>
      <c r="V12970" s="58"/>
    </row>
    <row r="12971" spans="21:22">
      <c r="U12971" s="73"/>
      <c r="V12971" s="58"/>
    </row>
    <row r="12972" spans="21:22">
      <c r="U12972" s="73"/>
      <c r="V12972" s="58"/>
    </row>
    <row r="12973" spans="21:22">
      <c r="U12973" s="73"/>
      <c r="V12973" s="58"/>
    </row>
    <row r="12974" spans="21:22">
      <c r="U12974" s="73"/>
      <c r="V12974" s="58"/>
    </row>
    <row r="12975" spans="21:22">
      <c r="U12975" s="73"/>
      <c r="V12975" s="58"/>
    </row>
    <row r="12976" spans="21:22">
      <c r="U12976" s="73"/>
      <c r="V12976" s="58"/>
    </row>
    <row r="12977" spans="21:22">
      <c r="U12977" s="73"/>
      <c r="V12977" s="58"/>
    </row>
    <row r="12978" spans="21:22">
      <c r="U12978" s="73"/>
      <c r="V12978" s="58"/>
    </row>
    <row r="12979" spans="21:22">
      <c r="U12979" s="73"/>
      <c r="V12979" s="58"/>
    </row>
    <row r="12980" spans="21:22">
      <c r="U12980" s="73"/>
      <c r="V12980" s="58"/>
    </row>
    <row r="12981" spans="21:22">
      <c r="U12981" s="73"/>
      <c r="V12981" s="58"/>
    </row>
    <row r="12982" spans="21:22">
      <c r="U12982" s="73"/>
      <c r="V12982" s="58"/>
    </row>
    <row r="12983" spans="21:22">
      <c r="U12983" s="73"/>
      <c r="V12983" s="58"/>
    </row>
    <row r="12984" spans="21:22">
      <c r="U12984" s="73"/>
      <c r="V12984" s="58"/>
    </row>
    <row r="12985" spans="21:22">
      <c r="U12985" s="73"/>
      <c r="V12985" s="58"/>
    </row>
    <row r="12986" spans="21:22">
      <c r="U12986" s="73"/>
      <c r="V12986" s="58"/>
    </row>
    <row r="12987" spans="21:22">
      <c r="U12987" s="73"/>
      <c r="V12987" s="58"/>
    </row>
    <row r="12988" spans="21:22">
      <c r="U12988" s="73"/>
      <c r="V12988" s="58"/>
    </row>
    <row r="12989" spans="21:22">
      <c r="U12989" s="73"/>
      <c r="V12989" s="58"/>
    </row>
    <row r="12990" spans="21:22">
      <c r="U12990" s="73"/>
      <c r="V12990" s="58"/>
    </row>
    <row r="12991" spans="21:22">
      <c r="U12991" s="73"/>
      <c r="V12991" s="58"/>
    </row>
    <row r="12992" spans="21:22">
      <c r="U12992" s="73"/>
      <c r="V12992" s="58"/>
    </row>
    <row r="12993" spans="21:22">
      <c r="U12993" s="73"/>
      <c r="V12993" s="58"/>
    </row>
    <row r="12994" spans="21:22">
      <c r="U12994" s="73"/>
      <c r="V12994" s="58"/>
    </row>
    <row r="12995" spans="21:22">
      <c r="U12995" s="73"/>
      <c r="V12995" s="58"/>
    </row>
    <row r="12996" spans="21:22">
      <c r="U12996" s="73"/>
      <c r="V12996" s="58"/>
    </row>
    <row r="12997" spans="21:22">
      <c r="U12997" s="73"/>
      <c r="V12997" s="58"/>
    </row>
    <row r="12998" spans="21:22">
      <c r="U12998" s="73"/>
      <c r="V12998" s="58"/>
    </row>
    <row r="12999" spans="21:22">
      <c r="U12999" s="73"/>
      <c r="V12999" s="58"/>
    </row>
    <row r="13000" spans="21:22">
      <c r="U13000" s="73"/>
      <c r="V13000" s="58"/>
    </row>
    <row r="13001" spans="21:22">
      <c r="U13001" s="73"/>
      <c r="V13001" s="58"/>
    </row>
    <row r="13002" spans="21:22">
      <c r="U13002" s="73"/>
      <c r="V13002" s="58"/>
    </row>
    <row r="13003" spans="21:22">
      <c r="U13003" s="73"/>
      <c r="V13003" s="58"/>
    </row>
    <row r="13004" spans="21:22">
      <c r="U13004" s="73"/>
      <c r="V13004" s="58"/>
    </row>
    <row r="13005" spans="21:22">
      <c r="U13005" s="73"/>
      <c r="V13005" s="58"/>
    </row>
    <row r="13006" spans="21:22">
      <c r="U13006" s="73"/>
      <c r="V13006" s="58"/>
    </row>
    <row r="13007" spans="21:22">
      <c r="U13007" s="73"/>
      <c r="V13007" s="58"/>
    </row>
    <row r="13008" spans="21:22">
      <c r="U13008" s="73"/>
      <c r="V13008" s="58"/>
    </row>
    <row r="13009" spans="21:22">
      <c r="U13009" s="73"/>
      <c r="V13009" s="58"/>
    </row>
    <row r="13010" spans="21:22">
      <c r="U13010" s="73"/>
      <c r="V13010" s="58"/>
    </row>
    <row r="13011" spans="21:22">
      <c r="U13011" s="73"/>
      <c r="V13011" s="58"/>
    </row>
    <row r="13012" spans="21:22">
      <c r="U13012" s="73"/>
      <c r="V13012" s="58"/>
    </row>
    <row r="13013" spans="21:22">
      <c r="U13013" s="73"/>
      <c r="V13013" s="58"/>
    </row>
    <row r="13014" spans="21:22">
      <c r="U13014" s="73"/>
      <c r="V13014" s="58"/>
    </row>
    <row r="13015" spans="21:22">
      <c r="U13015" s="73"/>
      <c r="V13015" s="58"/>
    </row>
    <row r="13016" spans="21:22">
      <c r="U13016" s="73"/>
      <c r="V13016" s="58"/>
    </row>
    <row r="13017" spans="21:22">
      <c r="U13017" s="73"/>
      <c r="V13017" s="58"/>
    </row>
    <row r="13018" spans="21:22">
      <c r="U13018" s="73"/>
      <c r="V13018" s="58"/>
    </row>
    <row r="13019" spans="21:22">
      <c r="U13019" s="73"/>
      <c r="V13019" s="58"/>
    </row>
    <row r="13020" spans="21:22">
      <c r="U13020" s="73"/>
      <c r="V13020" s="58"/>
    </row>
    <row r="13021" spans="21:22">
      <c r="U13021" s="73"/>
      <c r="V13021" s="58"/>
    </row>
    <row r="13022" spans="21:22">
      <c r="U13022" s="73"/>
      <c r="V13022" s="58"/>
    </row>
    <row r="13023" spans="21:22">
      <c r="U13023" s="73"/>
      <c r="V13023" s="58"/>
    </row>
    <row r="13024" spans="21:22">
      <c r="U13024" s="73"/>
      <c r="V13024" s="58"/>
    </row>
    <row r="13025" spans="21:22">
      <c r="U13025" s="73"/>
      <c r="V13025" s="58"/>
    </row>
    <row r="13026" spans="21:22">
      <c r="U13026" s="73"/>
      <c r="V13026" s="58"/>
    </row>
    <row r="13027" spans="21:22">
      <c r="U13027" s="73"/>
      <c r="V13027" s="58"/>
    </row>
    <row r="13028" spans="21:22">
      <c r="U13028" s="73"/>
      <c r="V13028" s="58"/>
    </row>
    <row r="13029" spans="21:22">
      <c r="U13029" s="73"/>
      <c r="V13029" s="58"/>
    </row>
    <row r="13030" spans="21:22">
      <c r="U13030" s="73"/>
      <c r="V13030" s="58"/>
    </row>
    <row r="13031" spans="21:22">
      <c r="U13031" s="73"/>
      <c r="V13031" s="58"/>
    </row>
    <row r="13032" spans="21:22">
      <c r="U13032" s="73"/>
      <c r="V13032" s="58"/>
    </row>
    <row r="13033" spans="21:22">
      <c r="U13033" s="73"/>
      <c r="V13033" s="58"/>
    </row>
    <row r="13034" spans="21:22">
      <c r="U13034" s="73"/>
      <c r="V13034" s="58"/>
    </row>
    <row r="13035" spans="21:22">
      <c r="U13035" s="73"/>
      <c r="V13035" s="58"/>
    </row>
    <row r="13036" spans="21:22">
      <c r="U13036" s="73"/>
      <c r="V13036" s="58"/>
    </row>
    <row r="13037" spans="21:22">
      <c r="U13037" s="73"/>
      <c r="V13037" s="58"/>
    </row>
    <row r="13038" spans="21:22">
      <c r="U13038" s="73"/>
      <c r="V13038" s="58"/>
    </row>
    <row r="13039" spans="21:22">
      <c r="U13039" s="73"/>
      <c r="V13039" s="58"/>
    </row>
    <row r="13040" spans="21:22">
      <c r="U13040" s="73"/>
      <c r="V13040" s="58"/>
    </row>
    <row r="13041" spans="21:22">
      <c r="U13041" s="73"/>
      <c r="V13041" s="58"/>
    </row>
    <row r="13042" spans="21:22">
      <c r="U13042" s="73"/>
      <c r="V13042" s="58"/>
    </row>
    <row r="13043" spans="21:22">
      <c r="U13043" s="73"/>
      <c r="V13043" s="58"/>
    </row>
    <row r="13044" spans="21:22">
      <c r="U13044" s="73"/>
      <c r="V13044" s="58"/>
    </row>
    <row r="13045" spans="21:22">
      <c r="U13045" s="73"/>
      <c r="V13045" s="58"/>
    </row>
    <row r="13046" spans="21:22">
      <c r="U13046" s="73"/>
      <c r="V13046" s="58"/>
    </row>
    <row r="13047" spans="21:22">
      <c r="U13047" s="73"/>
      <c r="V13047" s="58"/>
    </row>
    <row r="13048" spans="21:22">
      <c r="U13048" s="73"/>
      <c r="V13048" s="58"/>
    </row>
    <row r="13049" spans="21:22">
      <c r="U13049" s="73"/>
      <c r="V13049" s="58"/>
    </row>
    <row r="13050" spans="21:22">
      <c r="U13050" s="73"/>
      <c r="V13050" s="58"/>
    </row>
    <row r="13051" spans="21:22">
      <c r="U13051" s="73"/>
      <c r="V13051" s="58"/>
    </row>
    <row r="13052" spans="21:22">
      <c r="U13052" s="73"/>
      <c r="V13052" s="58"/>
    </row>
    <row r="13053" spans="21:22">
      <c r="U13053" s="73"/>
      <c r="V13053" s="58"/>
    </row>
    <row r="13054" spans="21:22">
      <c r="U13054" s="73"/>
      <c r="V13054" s="58"/>
    </row>
    <row r="13055" spans="21:22">
      <c r="U13055" s="73"/>
      <c r="V13055" s="58"/>
    </row>
    <row r="13056" spans="21:22">
      <c r="U13056" s="73"/>
      <c r="V13056" s="58"/>
    </row>
    <row r="13057" spans="21:22">
      <c r="U13057" s="73"/>
      <c r="V13057" s="58"/>
    </row>
    <row r="13058" spans="21:22">
      <c r="U13058" s="73"/>
      <c r="V13058" s="58"/>
    </row>
    <row r="13059" spans="21:22">
      <c r="U13059" s="73"/>
      <c r="V13059" s="58"/>
    </row>
    <row r="13060" spans="21:22">
      <c r="U13060" s="73"/>
      <c r="V13060" s="58"/>
    </row>
    <row r="13061" spans="21:22">
      <c r="U13061" s="73"/>
      <c r="V13061" s="58"/>
    </row>
    <row r="13062" spans="21:22">
      <c r="U13062" s="73"/>
      <c r="V13062" s="58"/>
    </row>
    <row r="13063" spans="21:22">
      <c r="U13063" s="73"/>
      <c r="V13063" s="58"/>
    </row>
    <row r="13064" spans="21:22">
      <c r="U13064" s="73"/>
      <c r="V13064" s="58"/>
    </row>
    <row r="13065" spans="21:22">
      <c r="U13065" s="73"/>
      <c r="V13065" s="58"/>
    </row>
    <row r="13066" spans="21:22">
      <c r="U13066" s="73"/>
      <c r="V13066" s="58"/>
    </row>
    <row r="13067" spans="21:22">
      <c r="U13067" s="73"/>
      <c r="V13067" s="58"/>
    </row>
    <row r="13068" spans="21:22">
      <c r="U13068" s="73"/>
      <c r="V13068" s="58"/>
    </row>
    <row r="13069" spans="21:22">
      <c r="U13069" s="73"/>
      <c r="V13069" s="58"/>
    </row>
    <row r="13070" spans="21:22">
      <c r="U13070" s="73"/>
      <c r="V13070" s="58"/>
    </row>
    <row r="13071" spans="21:22">
      <c r="U13071" s="73"/>
      <c r="V13071" s="58"/>
    </row>
    <row r="13072" spans="21:22">
      <c r="U13072" s="73"/>
      <c r="V13072" s="58"/>
    </row>
    <row r="13073" spans="21:22">
      <c r="U13073" s="73"/>
      <c r="V13073" s="58"/>
    </row>
    <row r="13074" spans="21:22">
      <c r="U13074" s="73"/>
      <c r="V13074" s="58"/>
    </row>
    <row r="13075" spans="21:22">
      <c r="U13075" s="73"/>
      <c r="V13075" s="58"/>
    </row>
    <row r="13076" spans="21:22">
      <c r="U13076" s="73"/>
      <c r="V13076" s="58"/>
    </row>
    <row r="13077" spans="21:22">
      <c r="U13077" s="73"/>
      <c r="V13077" s="58"/>
    </row>
    <row r="13078" spans="21:22">
      <c r="U13078" s="73"/>
      <c r="V13078" s="58"/>
    </row>
    <row r="13079" spans="21:22">
      <c r="U13079" s="73"/>
      <c r="V13079" s="58"/>
    </row>
    <row r="13080" spans="21:22">
      <c r="U13080" s="73"/>
      <c r="V13080" s="58"/>
    </row>
    <row r="13081" spans="21:22">
      <c r="U13081" s="73"/>
      <c r="V13081" s="58"/>
    </row>
    <row r="13082" spans="21:22">
      <c r="U13082" s="73"/>
      <c r="V13082" s="58"/>
    </row>
    <row r="13083" spans="21:22">
      <c r="U13083" s="73"/>
      <c r="V13083" s="58"/>
    </row>
    <row r="13084" spans="21:22">
      <c r="U13084" s="73"/>
      <c r="V13084" s="58"/>
    </row>
    <row r="13085" spans="21:22">
      <c r="U13085" s="73"/>
      <c r="V13085" s="58"/>
    </row>
    <row r="13086" spans="21:22">
      <c r="U13086" s="73"/>
      <c r="V13086" s="58"/>
    </row>
    <row r="13087" spans="21:22">
      <c r="U13087" s="73"/>
      <c r="V13087" s="58"/>
    </row>
    <row r="13088" spans="21:22">
      <c r="U13088" s="73"/>
      <c r="V13088" s="58"/>
    </row>
    <row r="13089" spans="21:22">
      <c r="U13089" s="73"/>
      <c r="V13089" s="58"/>
    </row>
    <row r="13090" spans="21:22">
      <c r="U13090" s="73"/>
      <c r="V13090" s="58"/>
    </row>
    <row r="13091" spans="21:22">
      <c r="U13091" s="73"/>
      <c r="V13091" s="58"/>
    </row>
    <row r="13092" spans="21:22">
      <c r="U13092" s="73"/>
      <c r="V13092" s="58"/>
    </row>
    <row r="13093" spans="21:22">
      <c r="U13093" s="73"/>
      <c r="V13093" s="58"/>
    </row>
    <row r="13094" spans="21:22">
      <c r="U13094" s="73"/>
      <c r="V13094" s="58"/>
    </row>
    <row r="13095" spans="21:22">
      <c r="U13095" s="73"/>
      <c r="V13095" s="58"/>
    </row>
    <row r="13096" spans="21:22">
      <c r="U13096" s="73"/>
      <c r="V13096" s="58"/>
    </row>
    <row r="13097" spans="21:22">
      <c r="U13097" s="73"/>
      <c r="V13097" s="58"/>
    </row>
    <row r="13098" spans="21:22">
      <c r="U13098" s="73"/>
      <c r="V13098" s="58"/>
    </row>
    <row r="13099" spans="21:22">
      <c r="U13099" s="73"/>
      <c r="V13099" s="58"/>
    </row>
    <row r="13100" spans="21:22">
      <c r="U13100" s="73"/>
      <c r="V13100" s="58"/>
    </row>
    <row r="13101" spans="21:22">
      <c r="U13101" s="73"/>
      <c r="V13101" s="58"/>
    </row>
    <row r="13102" spans="21:22">
      <c r="U13102" s="73"/>
      <c r="V13102" s="58"/>
    </row>
    <row r="13103" spans="21:22">
      <c r="U13103" s="73"/>
      <c r="V13103" s="58"/>
    </row>
    <row r="13104" spans="21:22">
      <c r="U13104" s="73"/>
      <c r="V13104" s="58"/>
    </row>
    <row r="13105" spans="21:22">
      <c r="U13105" s="73"/>
      <c r="V13105" s="58"/>
    </row>
    <row r="13106" spans="21:22">
      <c r="U13106" s="73"/>
      <c r="V13106" s="58"/>
    </row>
    <row r="13107" spans="21:22">
      <c r="U13107" s="73"/>
      <c r="V13107" s="58"/>
    </row>
    <row r="13108" spans="21:22">
      <c r="U13108" s="73"/>
      <c r="V13108" s="58"/>
    </row>
    <row r="13109" spans="21:22">
      <c r="U13109" s="73"/>
      <c r="V13109" s="58"/>
    </row>
    <row r="13110" spans="21:22">
      <c r="U13110" s="73"/>
      <c r="V13110" s="58"/>
    </row>
    <row r="13111" spans="21:22">
      <c r="U13111" s="73"/>
      <c r="V13111" s="58"/>
    </row>
    <row r="13112" spans="21:22">
      <c r="U13112" s="73"/>
      <c r="V13112" s="58"/>
    </row>
    <row r="13113" spans="21:22">
      <c r="U13113" s="73"/>
      <c r="V13113" s="58"/>
    </row>
    <row r="13114" spans="21:22">
      <c r="U13114" s="73"/>
      <c r="V13114" s="58"/>
    </row>
    <row r="13115" spans="21:22">
      <c r="U13115" s="73"/>
      <c r="V13115" s="58"/>
    </row>
    <row r="13116" spans="21:22">
      <c r="U13116" s="73"/>
      <c r="V13116" s="58"/>
    </row>
    <row r="13117" spans="21:22">
      <c r="U13117" s="73"/>
      <c r="V13117" s="58"/>
    </row>
    <row r="13118" spans="21:22">
      <c r="U13118" s="73"/>
      <c r="V13118" s="58"/>
    </row>
    <row r="13119" spans="21:22">
      <c r="U13119" s="73"/>
      <c r="V13119" s="58"/>
    </row>
    <row r="13120" spans="21:22">
      <c r="U13120" s="73"/>
      <c r="V13120" s="58"/>
    </row>
    <row r="13121" spans="21:22">
      <c r="U13121" s="73"/>
      <c r="V13121" s="58"/>
    </row>
    <row r="13122" spans="21:22">
      <c r="U13122" s="73"/>
      <c r="V13122" s="58"/>
    </row>
    <row r="13123" spans="21:22">
      <c r="U13123" s="73"/>
      <c r="V13123" s="58"/>
    </row>
    <row r="13124" spans="21:22">
      <c r="U13124" s="73"/>
      <c r="V13124" s="58"/>
    </row>
    <row r="13125" spans="21:22">
      <c r="U13125" s="73"/>
      <c r="V13125" s="58"/>
    </row>
    <row r="13126" spans="21:22">
      <c r="U13126" s="73"/>
      <c r="V13126" s="58"/>
    </row>
    <row r="13127" spans="21:22">
      <c r="U13127" s="73"/>
      <c r="V13127" s="58"/>
    </row>
    <row r="13128" spans="21:22">
      <c r="U13128" s="73"/>
      <c r="V13128" s="58"/>
    </row>
    <row r="13129" spans="21:22">
      <c r="U13129" s="73"/>
      <c r="V13129" s="58"/>
    </row>
    <row r="13130" spans="21:22">
      <c r="U13130" s="73"/>
      <c r="V13130" s="58"/>
    </row>
    <row r="13131" spans="21:22">
      <c r="U13131" s="73"/>
      <c r="V13131" s="58"/>
    </row>
    <row r="13132" spans="21:22">
      <c r="U13132" s="73"/>
      <c r="V13132" s="58"/>
    </row>
    <row r="13133" spans="21:22">
      <c r="U13133" s="73"/>
      <c r="V13133" s="58"/>
    </row>
    <row r="13134" spans="21:22">
      <c r="U13134" s="73"/>
      <c r="V13134" s="58"/>
    </row>
    <row r="13135" spans="21:22">
      <c r="U13135" s="73"/>
      <c r="V13135" s="58"/>
    </row>
    <row r="13136" spans="21:22">
      <c r="U13136" s="73"/>
      <c r="V13136" s="58"/>
    </row>
    <row r="13137" spans="21:22">
      <c r="U13137" s="73"/>
      <c r="V13137" s="58"/>
    </row>
    <row r="13138" spans="21:22">
      <c r="U13138" s="73"/>
      <c r="V13138" s="58"/>
    </row>
    <row r="13139" spans="21:22">
      <c r="U13139" s="73"/>
      <c r="V13139" s="58"/>
    </row>
    <row r="13140" spans="21:22">
      <c r="U13140" s="73"/>
      <c r="V13140" s="58"/>
    </row>
    <row r="13141" spans="21:22">
      <c r="U13141" s="73"/>
      <c r="V13141" s="58"/>
    </row>
    <row r="13142" spans="21:22">
      <c r="U13142" s="73"/>
      <c r="V13142" s="58"/>
    </row>
    <row r="13143" spans="21:22">
      <c r="U13143" s="73"/>
      <c r="V13143" s="58"/>
    </row>
    <row r="13144" spans="21:22">
      <c r="U13144" s="73"/>
      <c r="V13144" s="58"/>
    </row>
    <row r="13145" spans="21:22">
      <c r="U13145" s="73"/>
      <c r="V13145" s="58"/>
    </row>
    <row r="13146" spans="21:22">
      <c r="U13146" s="73"/>
      <c r="V13146" s="58"/>
    </row>
    <row r="13147" spans="21:22">
      <c r="U13147" s="73"/>
      <c r="V13147" s="58"/>
    </row>
    <row r="13148" spans="21:22">
      <c r="U13148" s="73"/>
      <c r="V13148" s="58"/>
    </row>
    <row r="13149" spans="21:22">
      <c r="U13149" s="73"/>
      <c r="V13149" s="58"/>
    </row>
    <row r="13150" spans="21:22">
      <c r="U13150" s="73"/>
      <c r="V13150" s="58"/>
    </row>
    <row r="13151" spans="21:22">
      <c r="U13151" s="73"/>
      <c r="V13151" s="58"/>
    </row>
    <row r="13152" spans="21:22">
      <c r="U13152" s="73"/>
      <c r="V13152" s="58"/>
    </row>
    <row r="13153" spans="21:22">
      <c r="U13153" s="73"/>
      <c r="V13153" s="58"/>
    </row>
    <row r="13154" spans="21:22">
      <c r="U13154" s="73"/>
      <c r="V13154" s="58"/>
    </row>
    <row r="13155" spans="21:22">
      <c r="U13155" s="73"/>
      <c r="V13155" s="58"/>
    </row>
    <row r="13156" spans="21:22">
      <c r="U13156" s="73"/>
      <c r="V13156" s="58"/>
    </row>
    <row r="13157" spans="21:22">
      <c r="U13157" s="73"/>
      <c r="V13157" s="58"/>
    </row>
    <row r="13158" spans="21:22">
      <c r="U13158" s="73"/>
      <c r="V13158" s="58"/>
    </row>
    <row r="13159" spans="21:22">
      <c r="U13159" s="73"/>
      <c r="V13159" s="58"/>
    </row>
    <row r="13160" spans="21:22">
      <c r="U13160" s="73"/>
      <c r="V13160" s="58"/>
    </row>
    <row r="13161" spans="21:22">
      <c r="U13161" s="73"/>
      <c r="V13161" s="58"/>
    </row>
    <row r="13162" spans="21:22">
      <c r="U13162" s="73"/>
      <c r="V13162" s="58"/>
    </row>
    <row r="13163" spans="21:22">
      <c r="U13163" s="73"/>
      <c r="V13163" s="58"/>
    </row>
    <row r="13164" spans="21:22">
      <c r="U13164" s="73"/>
      <c r="V13164" s="58"/>
    </row>
    <row r="13165" spans="21:22">
      <c r="U13165" s="73"/>
      <c r="V13165" s="58"/>
    </row>
    <row r="13166" spans="21:22">
      <c r="U13166" s="73"/>
      <c r="V13166" s="58"/>
    </row>
    <row r="13167" spans="21:22">
      <c r="U13167" s="73"/>
      <c r="V13167" s="58"/>
    </row>
    <row r="13168" spans="21:22">
      <c r="U13168" s="73"/>
      <c r="V13168" s="58"/>
    </row>
    <row r="13169" spans="21:22">
      <c r="U13169" s="73"/>
      <c r="V13169" s="58"/>
    </row>
    <row r="13170" spans="21:22">
      <c r="U13170" s="73"/>
      <c r="V13170" s="58"/>
    </row>
    <row r="13171" spans="21:22">
      <c r="U13171" s="73"/>
      <c r="V13171" s="58"/>
    </row>
    <row r="13172" spans="21:22">
      <c r="U13172" s="73"/>
      <c r="V13172" s="58"/>
    </row>
    <row r="13173" spans="21:22">
      <c r="U13173" s="73"/>
      <c r="V13173" s="58"/>
    </row>
    <row r="13174" spans="21:22">
      <c r="U13174" s="73"/>
      <c r="V13174" s="58"/>
    </row>
    <row r="13175" spans="21:22">
      <c r="U13175" s="73"/>
      <c r="V13175" s="58"/>
    </row>
    <row r="13176" spans="21:22">
      <c r="U13176" s="73"/>
      <c r="V13176" s="58"/>
    </row>
    <row r="13177" spans="21:22">
      <c r="U13177" s="73"/>
      <c r="V13177" s="58"/>
    </row>
    <row r="13178" spans="21:22">
      <c r="U13178" s="73"/>
      <c r="V13178" s="58"/>
    </row>
    <row r="13179" spans="21:22">
      <c r="U13179" s="73"/>
      <c r="V13179" s="58"/>
    </row>
    <row r="13180" spans="21:22">
      <c r="U13180" s="73"/>
      <c r="V13180" s="58"/>
    </row>
    <row r="13181" spans="21:22">
      <c r="U13181" s="73"/>
      <c r="V13181" s="58"/>
    </row>
    <row r="13182" spans="21:22">
      <c r="U13182" s="73"/>
      <c r="V13182" s="58"/>
    </row>
    <row r="13183" spans="21:22">
      <c r="U13183" s="73"/>
      <c r="V13183" s="58"/>
    </row>
    <row r="13184" spans="21:22">
      <c r="U13184" s="73"/>
      <c r="V13184" s="58"/>
    </row>
    <row r="13185" spans="21:22">
      <c r="U13185" s="73"/>
      <c r="V13185" s="58"/>
    </row>
    <row r="13186" spans="21:22">
      <c r="U13186" s="73"/>
      <c r="V13186" s="58"/>
    </row>
    <row r="13187" spans="21:22">
      <c r="U13187" s="73"/>
      <c r="V13187" s="58"/>
    </row>
    <row r="13188" spans="21:22">
      <c r="U13188" s="73"/>
      <c r="V13188" s="58"/>
    </row>
    <row r="13189" spans="21:22">
      <c r="U13189" s="73"/>
      <c r="V13189" s="58"/>
    </row>
    <row r="13190" spans="21:22">
      <c r="U13190" s="73"/>
      <c r="V13190" s="58"/>
    </row>
    <row r="13191" spans="21:22">
      <c r="U13191" s="73"/>
      <c r="V13191" s="58"/>
    </row>
    <row r="13192" spans="21:22">
      <c r="U13192" s="73"/>
      <c r="V13192" s="58"/>
    </row>
    <row r="13193" spans="21:22">
      <c r="U13193" s="73"/>
      <c r="V13193" s="58"/>
    </row>
    <row r="13194" spans="21:22">
      <c r="U13194" s="73"/>
      <c r="V13194" s="58"/>
    </row>
    <row r="13195" spans="21:22">
      <c r="U13195" s="73"/>
      <c r="V13195" s="58"/>
    </row>
    <row r="13196" spans="21:22">
      <c r="U13196" s="73"/>
      <c r="V13196" s="58"/>
    </row>
    <row r="13197" spans="21:22">
      <c r="U13197" s="73"/>
      <c r="V13197" s="58"/>
    </row>
    <row r="13198" spans="21:22">
      <c r="U13198" s="73"/>
      <c r="V13198" s="58"/>
    </row>
    <row r="13199" spans="21:22">
      <c r="U13199" s="73"/>
      <c r="V13199" s="58"/>
    </row>
    <row r="13200" spans="21:22">
      <c r="U13200" s="73"/>
      <c r="V13200" s="58"/>
    </row>
    <row r="13201" spans="21:22">
      <c r="U13201" s="73"/>
      <c r="V13201" s="58"/>
    </row>
    <row r="13202" spans="21:22">
      <c r="U13202" s="73"/>
      <c r="V13202" s="58"/>
    </row>
    <row r="13203" spans="21:22">
      <c r="U13203" s="73"/>
      <c r="V13203" s="58"/>
    </row>
    <row r="13204" spans="21:22">
      <c r="U13204" s="73"/>
      <c r="V13204" s="58"/>
    </row>
    <row r="13205" spans="21:22">
      <c r="U13205" s="73"/>
      <c r="V13205" s="58"/>
    </row>
    <row r="13206" spans="21:22">
      <c r="U13206" s="73"/>
      <c r="V13206" s="58"/>
    </row>
    <row r="13207" spans="21:22">
      <c r="U13207" s="73"/>
      <c r="V13207" s="58"/>
    </row>
    <row r="13208" spans="21:22">
      <c r="U13208" s="73"/>
      <c r="V13208" s="58"/>
    </row>
    <row r="13209" spans="21:22">
      <c r="U13209" s="73"/>
      <c r="V13209" s="58"/>
    </row>
    <row r="13210" spans="21:22">
      <c r="U13210" s="73"/>
      <c r="V13210" s="58"/>
    </row>
    <row r="13211" spans="21:22">
      <c r="U13211" s="73"/>
      <c r="V13211" s="58"/>
    </row>
    <row r="13212" spans="21:22">
      <c r="U13212" s="73"/>
      <c r="V13212" s="58"/>
    </row>
    <row r="13213" spans="21:22">
      <c r="U13213" s="73"/>
      <c r="V13213" s="58"/>
    </row>
    <row r="13214" spans="21:22">
      <c r="U13214" s="73"/>
      <c r="V13214" s="58"/>
    </row>
    <row r="13215" spans="21:22">
      <c r="U13215" s="73"/>
      <c r="V13215" s="58"/>
    </row>
    <row r="13216" spans="21:22">
      <c r="U13216" s="73"/>
      <c r="V13216" s="58"/>
    </row>
    <row r="13217" spans="21:22">
      <c r="U13217" s="73"/>
      <c r="V13217" s="58"/>
    </row>
    <row r="13218" spans="21:22">
      <c r="U13218" s="73"/>
      <c r="V13218" s="58"/>
    </row>
    <row r="13219" spans="21:22">
      <c r="U13219" s="73"/>
      <c r="V13219" s="58"/>
    </row>
    <row r="13220" spans="21:22">
      <c r="U13220" s="73"/>
      <c r="V13220" s="58"/>
    </row>
    <row r="13221" spans="21:22">
      <c r="U13221" s="73"/>
      <c r="V13221" s="58"/>
    </row>
    <row r="13222" spans="21:22">
      <c r="U13222" s="73"/>
      <c r="V13222" s="58"/>
    </row>
    <row r="13223" spans="21:22">
      <c r="U13223" s="73"/>
      <c r="V13223" s="58"/>
    </row>
    <row r="13224" spans="21:22">
      <c r="U13224" s="73"/>
      <c r="V13224" s="58"/>
    </row>
    <row r="13225" spans="21:22">
      <c r="U13225" s="73"/>
      <c r="V13225" s="58"/>
    </row>
    <row r="13226" spans="21:22">
      <c r="U13226" s="73"/>
      <c r="V13226" s="58"/>
    </row>
    <row r="13227" spans="21:22">
      <c r="U13227" s="73"/>
      <c r="V13227" s="58"/>
    </row>
    <row r="13228" spans="21:22">
      <c r="U13228" s="73"/>
      <c r="V13228" s="58"/>
    </row>
    <row r="13229" spans="21:22">
      <c r="U13229" s="73"/>
      <c r="V13229" s="58"/>
    </row>
    <row r="13230" spans="21:22">
      <c r="U13230" s="73"/>
      <c r="V13230" s="58"/>
    </row>
    <row r="13231" spans="21:22">
      <c r="U13231" s="73"/>
      <c r="V13231" s="58"/>
    </row>
    <row r="13232" spans="21:22">
      <c r="U13232" s="73"/>
      <c r="V13232" s="58"/>
    </row>
    <row r="13233" spans="21:22">
      <c r="U13233" s="73"/>
      <c r="V13233" s="58"/>
    </row>
    <row r="13234" spans="21:22">
      <c r="U13234" s="73"/>
      <c r="V13234" s="58"/>
    </row>
    <row r="13235" spans="21:22">
      <c r="U13235" s="73"/>
      <c r="V13235" s="58"/>
    </row>
    <row r="13236" spans="21:22">
      <c r="U13236" s="73"/>
      <c r="V13236" s="58"/>
    </row>
    <row r="13237" spans="21:22">
      <c r="U13237" s="73"/>
      <c r="V13237" s="58"/>
    </row>
    <row r="13238" spans="21:22">
      <c r="U13238" s="73"/>
      <c r="V13238" s="58"/>
    </row>
    <row r="13239" spans="21:22">
      <c r="U13239" s="73"/>
      <c r="V13239" s="58"/>
    </row>
    <row r="13240" spans="21:22">
      <c r="U13240" s="73"/>
      <c r="V13240" s="58"/>
    </row>
    <row r="13241" spans="21:22">
      <c r="U13241" s="73"/>
      <c r="V13241" s="58"/>
    </row>
    <row r="13242" spans="21:22">
      <c r="U13242" s="73"/>
      <c r="V13242" s="58"/>
    </row>
    <row r="13243" spans="21:22">
      <c r="U13243" s="73"/>
      <c r="V13243" s="58"/>
    </row>
    <row r="13244" spans="21:22">
      <c r="U13244" s="73"/>
      <c r="V13244" s="58"/>
    </row>
    <row r="13245" spans="21:22">
      <c r="U13245" s="73"/>
      <c r="V13245" s="58"/>
    </row>
    <row r="13246" spans="21:22">
      <c r="U13246" s="73"/>
      <c r="V13246" s="58"/>
    </row>
    <row r="13247" spans="21:22">
      <c r="U13247" s="73"/>
      <c r="V13247" s="58"/>
    </row>
    <row r="13248" spans="21:22">
      <c r="U13248" s="73"/>
      <c r="V13248" s="58"/>
    </row>
    <row r="13249" spans="21:22">
      <c r="U13249" s="73"/>
      <c r="V13249" s="58"/>
    </row>
    <row r="13250" spans="21:22">
      <c r="U13250" s="73"/>
      <c r="V13250" s="58"/>
    </row>
    <row r="13251" spans="21:22">
      <c r="U13251" s="73"/>
      <c r="V13251" s="58"/>
    </row>
    <row r="13252" spans="21:22">
      <c r="U13252" s="73"/>
      <c r="V13252" s="58"/>
    </row>
    <row r="13253" spans="21:22">
      <c r="U13253" s="73"/>
      <c r="V13253" s="58"/>
    </row>
    <row r="13254" spans="21:22">
      <c r="U13254" s="73"/>
      <c r="V13254" s="58"/>
    </row>
    <row r="13255" spans="21:22">
      <c r="U13255" s="73"/>
      <c r="V13255" s="58"/>
    </row>
    <row r="13256" spans="21:22">
      <c r="U13256" s="73"/>
      <c r="V13256" s="58"/>
    </row>
    <row r="13257" spans="21:22">
      <c r="U13257" s="73"/>
      <c r="V13257" s="58"/>
    </row>
    <row r="13258" spans="21:22">
      <c r="U13258" s="73"/>
      <c r="V13258" s="58"/>
    </row>
    <row r="13259" spans="21:22">
      <c r="U13259" s="73"/>
      <c r="V13259" s="58"/>
    </row>
    <row r="13260" spans="21:22">
      <c r="U13260" s="73"/>
      <c r="V13260" s="58"/>
    </row>
    <row r="13261" spans="21:22">
      <c r="U13261" s="73"/>
      <c r="V13261" s="58"/>
    </row>
    <row r="13262" spans="21:22">
      <c r="U13262" s="73"/>
      <c r="V13262" s="58"/>
    </row>
    <row r="13263" spans="21:22">
      <c r="U13263" s="73"/>
      <c r="V13263" s="58"/>
    </row>
    <row r="13264" spans="21:22">
      <c r="U13264" s="73"/>
      <c r="V13264" s="58"/>
    </row>
    <row r="13265" spans="21:22">
      <c r="U13265" s="73"/>
      <c r="V13265" s="58"/>
    </row>
    <row r="13266" spans="21:22">
      <c r="U13266" s="73"/>
      <c r="V13266" s="58"/>
    </row>
    <row r="13267" spans="21:22">
      <c r="U13267" s="73"/>
      <c r="V13267" s="58"/>
    </row>
    <row r="13268" spans="21:22">
      <c r="U13268" s="73"/>
      <c r="V13268" s="58"/>
    </row>
    <row r="13269" spans="21:22">
      <c r="U13269" s="73"/>
      <c r="V13269" s="58"/>
    </row>
    <row r="13270" spans="21:22">
      <c r="U13270" s="73"/>
      <c r="V13270" s="58"/>
    </row>
    <row r="13271" spans="21:22">
      <c r="U13271" s="73"/>
      <c r="V13271" s="58"/>
    </row>
    <row r="13272" spans="21:22">
      <c r="U13272" s="73"/>
      <c r="V13272" s="58"/>
    </row>
    <row r="13273" spans="21:22">
      <c r="U13273" s="73"/>
      <c r="V13273" s="58"/>
    </row>
    <row r="13274" spans="21:22">
      <c r="U13274" s="73"/>
      <c r="V13274" s="58"/>
    </row>
    <row r="13275" spans="21:22">
      <c r="U13275" s="73"/>
      <c r="V13275" s="58"/>
    </row>
    <row r="13276" spans="21:22">
      <c r="U13276" s="73"/>
      <c r="V13276" s="58"/>
    </row>
    <row r="13277" spans="21:22">
      <c r="U13277" s="73"/>
      <c r="V13277" s="58"/>
    </row>
    <row r="13278" spans="21:22">
      <c r="U13278" s="73"/>
      <c r="V13278" s="58"/>
    </row>
    <row r="13279" spans="21:22">
      <c r="U13279" s="73"/>
      <c r="V13279" s="58"/>
    </row>
    <row r="13280" spans="21:22">
      <c r="U13280" s="73"/>
      <c r="V13280" s="58"/>
    </row>
    <row r="13281" spans="21:22">
      <c r="U13281" s="73"/>
      <c r="V13281" s="58"/>
    </row>
    <row r="13282" spans="21:22">
      <c r="U13282" s="73"/>
      <c r="V13282" s="58"/>
    </row>
    <row r="13283" spans="21:22">
      <c r="U13283" s="73"/>
      <c r="V13283" s="58"/>
    </row>
    <row r="13284" spans="21:22">
      <c r="U13284" s="73"/>
      <c r="V13284" s="58"/>
    </row>
    <row r="13285" spans="21:22">
      <c r="U13285" s="73"/>
      <c r="V13285" s="58"/>
    </row>
    <row r="13286" spans="21:22">
      <c r="U13286" s="73"/>
      <c r="V13286" s="58"/>
    </row>
    <row r="13287" spans="21:22">
      <c r="U13287" s="73"/>
      <c r="V13287" s="58"/>
    </row>
    <row r="13288" spans="21:22">
      <c r="U13288" s="73"/>
      <c r="V13288" s="58"/>
    </row>
    <row r="13289" spans="21:22">
      <c r="U13289" s="73"/>
      <c r="V13289" s="58"/>
    </row>
    <row r="13290" spans="21:22">
      <c r="U13290" s="73"/>
      <c r="V13290" s="58"/>
    </row>
    <row r="13291" spans="21:22">
      <c r="U13291" s="73"/>
      <c r="V13291" s="58"/>
    </row>
    <row r="13292" spans="21:22">
      <c r="U13292" s="73"/>
      <c r="V13292" s="58"/>
    </row>
    <row r="13293" spans="21:22">
      <c r="U13293" s="73"/>
      <c r="V13293" s="58"/>
    </row>
    <row r="13294" spans="21:22">
      <c r="U13294" s="73"/>
      <c r="V13294" s="58"/>
    </row>
    <row r="13295" spans="21:22">
      <c r="U13295" s="73"/>
      <c r="V13295" s="58"/>
    </row>
    <row r="13296" spans="21:22">
      <c r="U13296" s="73"/>
      <c r="V13296" s="58"/>
    </row>
    <row r="13297" spans="21:22">
      <c r="U13297" s="73"/>
      <c r="V13297" s="58"/>
    </row>
    <row r="13298" spans="21:22">
      <c r="U13298" s="73"/>
      <c r="V13298" s="58"/>
    </row>
    <row r="13299" spans="21:22">
      <c r="U13299" s="73"/>
      <c r="V13299" s="58"/>
    </row>
    <row r="13300" spans="21:22">
      <c r="U13300" s="73"/>
      <c r="V13300" s="58"/>
    </row>
    <row r="13301" spans="21:22">
      <c r="U13301" s="73"/>
      <c r="V13301" s="58"/>
    </row>
    <row r="13302" spans="21:22">
      <c r="U13302" s="73"/>
      <c r="V13302" s="58"/>
    </row>
    <row r="13303" spans="21:22">
      <c r="U13303" s="73"/>
      <c r="V13303" s="58"/>
    </row>
    <row r="13304" spans="21:22">
      <c r="U13304" s="73"/>
      <c r="V13304" s="58"/>
    </row>
    <row r="13305" spans="21:22">
      <c r="U13305" s="73"/>
      <c r="V13305" s="58"/>
    </row>
    <row r="13306" spans="21:22">
      <c r="U13306" s="73"/>
      <c r="V13306" s="58"/>
    </row>
    <row r="13307" spans="21:22">
      <c r="U13307" s="73"/>
      <c r="V13307" s="58"/>
    </row>
    <row r="13308" spans="21:22">
      <c r="U13308" s="73"/>
      <c r="V13308" s="58"/>
    </row>
    <row r="13309" spans="21:22">
      <c r="U13309" s="73"/>
      <c r="V13309" s="58"/>
    </row>
    <row r="13310" spans="21:22">
      <c r="U13310" s="73"/>
      <c r="V13310" s="58"/>
    </row>
    <row r="13311" spans="21:22">
      <c r="U13311" s="73"/>
      <c r="V13311" s="58"/>
    </row>
    <row r="13312" spans="21:22">
      <c r="U13312" s="73"/>
      <c r="V13312" s="58"/>
    </row>
    <row r="13313" spans="21:22">
      <c r="U13313" s="73"/>
      <c r="V13313" s="58"/>
    </row>
    <row r="13314" spans="21:22">
      <c r="U13314" s="73"/>
      <c r="V13314" s="58"/>
    </row>
    <row r="13315" spans="21:22">
      <c r="U13315" s="73"/>
      <c r="V13315" s="58"/>
    </row>
    <row r="13316" spans="21:22">
      <c r="U13316" s="73"/>
      <c r="V13316" s="58"/>
    </row>
    <row r="13317" spans="21:22">
      <c r="U13317" s="73"/>
      <c r="V13317" s="58"/>
    </row>
    <row r="13318" spans="21:22">
      <c r="U13318" s="73"/>
      <c r="V13318" s="58"/>
    </row>
    <row r="13319" spans="21:22">
      <c r="U13319" s="73"/>
      <c r="V13319" s="58"/>
    </row>
    <row r="13320" spans="21:22">
      <c r="U13320" s="73"/>
      <c r="V13320" s="58"/>
    </row>
    <row r="13321" spans="21:22">
      <c r="U13321" s="73"/>
      <c r="V13321" s="58"/>
    </row>
    <row r="13322" spans="21:22">
      <c r="U13322" s="73"/>
      <c r="V13322" s="58"/>
    </row>
    <row r="13323" spans="21:22">
      <c r="U13323" s="73"/>
      <c r="V13323" s="58"/>
    </row>
    <row r="13324" spans="21:22">
      <c r="U13324" s="73"/>
      <c r="V13324" s="58"/>
    </row>
    <row r="13325" spans="21:22">
      <c r="U13325" s="73"/>
      <c r="V13325" s="58"/>
    </row>
    <row r="13326" spans="21:22">
      <c r="U13326" s="73"/>
      <c r="V13326" s="58"/>
    </row>
    <row r="13327" spans="21:22">
      <c r="U13327" s="73"/>
      <c r="V13327" s="58"/>
    </row>
    <row r="13328" spans="21:22">
      <c r="U13328" s="73"/>
      <c r="V13328" s="58"/>
    </row>
    <row r="13329" spans="21:22">
      <c r="U13329" s="73"/>
      <c r="V13329" s="58"/>
    </row>
    <row r="13330" spans="21:22">
      <c r="U13330" s="73"/>
      <c r="V13330" s="58"/>
    </row>
    <row r="13331" spans="21:22">
      <c r="U13331" s="73"/>
      <c r="V13331" s="58"/>
    </row>
    <row r="13332" spans="21:22">
      <c r="U13332" s="73"/>
      <c r="V13332" s="58"/>
    </row>
    <row r="13333" spans="21:22">
      <c r="U13333" s="73"/>
      <c r="V13333" s="58"/>
    </row>
    <row r="13334" spans="21:22">
      <c r="U13334" s="73"/>
      <c r="V13334" s="58"/>
    </row>
    <row r="13335" spans="21:22">
      <c r="U13335" s="73"/>
      <c r="V13335" s="58"/>
    </row>
    <row r="13336" spans="21:22">
      <c r="U13336" s="73"/>
      <c r="V13336" s="58"/>
    </row>
    <row r="13337" spans="21:22">
      <c r="U13337" s="73"/>
      <c r="V13337" s="58"/>
    </row>
    <row r="13338" spans="21:22">
      <c r="U13338" s="73"/>
      <c r="V13338" s="58"/>
    </row>
    <row r="13339" spans="21:22">
      <c r="U13339" s="73"/>
      <c r="V13339" s="58"/>
    </row>
    <row r="13340" spans="21:22">
      <c r="U13340" s="73"/>
      <c r="V13340" s="58"/>
    </row>
    <row r="13341" spans="21:22">
      <c r="U13341" s="73"/>
      <c r="V13341" s="58"/>
    </row>
    <row r="13342" spans="21:22">
      <c r="U13342" s="73"/>
      <c r="V13342" s="58"/>
    </row>
    <row r="13343" spans="21:22">
      <c r="U13343" s="73"/>
      <c r="V13343" s="58"/>
    </row>
    <row r="13344" spans="21:22">
      <c r="U13344" s="73"/>
      <c r="V13344" s="58"/>
    </row>
    <row r="13345" spans="21:22">
      <c r="U13345" s="73"/>
      <c r="V13345" s="58"/>
    </row>
    <row r="13346" spans="21:22">
      <c r="U13346" s="73"/>
      <c r="V13346" s="58"/>
    </row>
    <row r="13347" spans="21:22">
      <c r="U13347" s="73"/>
      <c r="V13347" s="58"/>
    </row>
    <row r="13348" spans="21:22">
      <c r="U13348" s="73"/>
      <c r="V13348" s="58"/>
    </row>
    <row r="13349" spans="21:22">
      <c r="U13349" s="73"/>
      <c r="V13349" s="58"/>
    </row>
    <row r="13350" spans="21:22">
      <c r="U13350" s="73"/>
      <c r="V13350" s="58"/>
    </row>
    <row r="13351" spans="21:22">
      <c r="U13351" s="73"/>
      <c r="V13351" s="58"/>
    </row>
    <row r="13352" spans="21:22">
      <c r="U13352" s="73"/>
      <c r="V13352" s="58"/>
    </row>
    <row r="13353" spans="21:22">
      <c r="U13353" s="73"/>
      <c r="V13353" s="58"/>
    </row>
    <row r="13354" spans="21:22">
      <c r="U13354" s="73"/>
      <c r="V13354" s="58"/>
    </row>
    <row r="13355" spans="21:22">
      <c r="U13355" s="73"/>
      <c r="V13355" s="58"/>
    </row>
    <row r="13356" spans="21:22">
      <c r="U13356" s="73"/>
      <c r="V13356" s="58"/>
    </row>
    <row r="13357" spans="21:22">
      <c r="U13357" s="73"/>
      <c r="V13357" s="58"/>
    </row>
    <row r="13358" spans="21:22">
      <c r="U13358" s="73"/>
      <c r="V13358" s="58"/>
    </row>
    <row r="13359" spans="21:22">
      <c r="U13359" s="73"/>
      <c r="V13359" s="58"/>
    </row>
    <row r="13360" spans="21:22">
      <c r="U13360" s="73"/>
      <c r="V13360" s="58"/>
    </row>
    <row r="13361" spans="21:22">
      <c r="U13361" s="73"/>
      <c r="V13361" s="58"/>
    </row>
    <row r="13362" spans="21:22">
      <c r="U13362" s="73"/>
      <c r="V13362" s="58"/>
    </row>
    <row r="13363" spans="21:22">
      <c r="U13363" s="73"/>
      <c r="V13363" s="58"/>
    </row>
    <row r="13364" spans="21:22">
      <c r="U13364" s="73"/>
      <c r="V13364" s="58"/>
    </row>
    <row r="13365" spans="21:22">
      <c r="U13365" s="73"/>
      <c r="V13365" s="58"/>
    </row>
    <row r="13366" spans="21:22">
      <c r="U13366" s="73"/>
      <c r="V13366" s="58"/>
    </row>
    <row r="13367" spans="21:22">
      <c r="U13367" s="73"/>
      <c r="V13367" s="58"/>
    </row>
    <row r="13368" spans="21:22">
      <c r="U13368" s="73"/>
      <c r="V13368" s="58"/>
    </row>
    <row r="13369" spans="21:22">
      <c r="U13369" s="73"/>
      <c r="V13369" s="58"/>
    </row>
    <row r="13370" spans="21:22">
      <c r="U13370" s="73"/>
      <c r="V13370" s="58"/>
    </row>
    <row r="13371" spans="21:22">
      <c r="U13371" s="73"/>
      <c r="V13371" s="58"/>
    </row>
    <row r="13372" spans="21:22">
      <c r="U13372" s="73"/>
      <c r="V13372" s="58"/>
    </row>
    <row r="13373" spans="21:22">
      <c r="U13373" s="73"/>
      <c r="V13373" s="58"/>
    </row>
    <row r="13374" spans="21:22">
      <c r="U13374" s="73"/>
      <c r="V13374" s="58"/>
    </row>
    <row r="13375" spans="21:22">
      <c r="U13375" s="73"/>
      <c r="V13375" s="58"/>
    </row>
    <row r="13376" spans="21:22">
      <c r="U13376" s="73"/>
      <c r="V13376" s="58"/>
    </row>
    <row r="13377" spans="21:22">
      <c r="U13377" s="73"/>
      <c r="V13377" s="58"/>
    </row>
    <row r="13378" spans="21:22">
      <c r="U13378" s="73"/>
      <c r="V13378" s="58"/>
    </row>
    <row r="13379" spans="21:22">
      <c r="U13379" s="73"/>
      <c r="V13379" s="58"/>
    </row>
    <row r="13380" spans="21:22">
      <c r="U13380" s="73"/>
      <c r="V13380" s="58"/>
    </row>
    <row r="13381" spans="21:22">
      <c r="U13381" s="73"/>
      <c r="V13381" s="58"/>
    </row>
    <row r="13382" spans="21:22">
      <c r="U13382" s="73"/>
      <c r="V13382" s="58"/>
    </row>
    <row r="13383" spans="21:22">
      <c r="U13383" s="73"/>
      <c r="V13383" s="58"/>
    </row>
    <row r="13384" spans="21:22">
      <c r="U13384" s="73"/>
      <c r="V13384" s="58"/>
    </row>
    <row r="13385" spans="21:22">
      <c r="U13385" s="73"/>
      <c r="V13385" s="58"/>
    </row>
    <row r="13386" spans="21:22">
      <c r="U13386" s="73"/>
      <c r="V13386" s="58"/>
    </row>
    <row r="13387" spans="21:22">
      <c r="U13387" s="73"/>
      <c r="V13387" s="58"/>
    </row>
    <row r="13388" spans="21:22">
      <c r="U13388" s="73"/>
      <c r="V13388" s="58"/>
    </row>
    <row r="13389" spans="21:22">
      <c r="U13389" s="73"/>
      <c r="V13389" s="58"/>
    </row>
    <row r="13390" spans="21:22">
      <c r="U13390" s="73"/>
      <c r="V13390" s="58"/>
    </row>
    <row r="13391" spans="21:22">
      <c r="U13391" s="73"/>
      <c r="V13391" s="58"/>
    </row>
    <row r="13392" spans="21:22">
      <c r="U13392" s="73"/>
      <c r="V13392" s="58"/>
    </row>
    <row r="13393" spans="21:22">
      <c r="U13393" s="73"/>
      <c r="V13393" s="58"/>
    </row>
    <row r="13394" spans="21:22">
      <c r="U13394" s="73"/>
      <c r="V13394" s="58"/>
    </row>
    <row r="13395" spans="21:22">
      <c r="U13395" s="73"/>
      <c r="V13395" s="58"/>
    </row>
    <row r="13396" spans="21:22">
      <c r="U13396" s="73"/>
      <c r="V13396" s="58"/>
    </row>
    <row r="13397" spans="21:22">
      <c r="U13397" s="73"/>
      <c r="V13397" s="58"/>
    </row>
    <row r="13398" spans="21:22">
      <c r="U13398" s="73"/>
      <c r="V13398" s="58"/>
    </row>
    <row r="13399" spans="21:22">
      <c r="U13399" s="73"/>
      <c r="V13399" s="58"/>
    </row>
    <row r="13400" spans="21:22">
      <c r="U13400" s="73"/>
      <c r="V13400" s="58"/>
    </row>
    <row r="13401" spans="21:22">
      <c r="U13401" s="73"/>
      <c r="V13401" s="58"/>
    </row>
    <row r="13402" spans="21:22">
      <c r="U13402" s="73"/>
      <c r="V13402" s="58"/>
    </row>
    <row r="13403" spans="21:22">
      <c r="U13403" s="73"/>
      <c r="V13403" s="58"/>
    </row>
    <row r="13404" spans="21:22">
      <c r="U13404" s="73"/>
      <c r="V13404" s="58"/>
    </row>
    <row r="13405" spans="21:22">
      <c r="U13405" s="73"/>
      <c r="V13405" s="58"/>
    </row>
    <row r="13406" spans="21:22">
      <c r="U13406" s="73"/>
      <c r="V13406" s="58"/>
    </row>
    <row r="13407" spans="21:22">
      <c r="U13407" s="73"/>
      <c r="V13407" s="58"/>
    </row>
    <row r="13408" spans="21:22">
      <c r="U13408" s="73"/>
      <c r="V13408" s="58"/>
    </row>
    <row r="13409" spans="21:22">
      <c r="U13409" s="73"/>
      <c r="V13409" s="58"/>
    </row>
    <row r="13410" spans="21:22">
      <c r="U13410" s="73"/>
      <c r="V13410" s="58"/>
    </row>
    <row r="13411" spans="21:22">
      <c r="U13411" s="73"/>
      <c r="V13411" s="58"/>
    </row>
    <row r="13412" spans="21:22">
      <c r="U13412" s="73"/>
      <c r="V13412" s="58"/>
    </row>
    <row r="13413" spans="21:22">
      <c r="U13413" s="73"/>
      <c r="V13413" s="58"/>
    </row>
    <row r="13414" spans="21:22">
      <c r="U13414" s="73"/>
      <c r="V13414" s="58"/>
    </row>
    <row r="13415" spans="21:22">
      <c r="U13415" s="73"/>
      <c r="V13415" s="58"/>
    </row>
    <row r="13416" spans="21:22">
      <c r="U13416" s="73"/>
      <c r="V13416" s="58"/>
    </row>
    <row r="13417" spans="21:22">
      <c r="U13417" s="73"/>
      <c r="V13417" s="58"/>
    </row>
    <row r="13418" spans="21:22">
      <c r="U13418" s="73"/>
      <c r="V13418" s="58"/>
    </row>
    <row r="13419" spans="21:22">
      <c r="U13419" s="73"/>
      <c r="V13419" s="58"/>
    </row>
    <row r="13420" spans="21:22">
      <c r="U13420" s="73"/>
      <c r="V13420" s="58"/>
    </row>
    <row r="13421" spans="21:22">
      <c r="U13421" s="73"/>
      <c r="V13421" s="58"/>
    </row>
    <row r="13422" spans="21:22">
      <c r="U13422" s="73"/>
      <c r="V13422" s="58"/>
    </row>
    <row r="13423" spans="21:22">
      <c r="U13423" s="73"/>
      <c r="V13423" s="58"/>
    </row>
    <row r="13424" spans="21:22">
      <c r="U13424" s="73"/>
      <c r="V13424" s="58"/>
    </row>
    <row r="13425" spans="21:22">
      <c r="U13425" s="73"/>
      <c r="V13425" s="58"/>
    </row>
    <row r="13426" spans="21:22">
      <c r="U13426" s="73"/>
      <c r="V13426" s="58"/>
    </row>
    <row r="13427" spans="21:22">
      <c r="U13427" s="73"/>
      <c r="V13427" s="58"/>
    </row>
    <row r="13428" spans="21:22">
      <c r="U13428" s="73"/>
      <c r="V13428" s="58"/>
    </row>
    <row r="13429" spans="21:22">
      <c r="U13429" s="73"/>
      <c r="V13429" s="58"/>
    </row>
    <row r="13430" spans="21:22">
      <c r="U13430" s="73"/>
      <c r="V13430" s="58"/>
    </row>
    <row r="13431" spans="21:22">
      <c r="U13431" s="73"/>
      <c r="V13431" s="58"/>
    </row>
    <row r="13432" spans="21:22">
      <c r="U13432" s="73"/>
      <c r="V13432" s="58"/>
    </row>
    <row r="13433" spans="21:22">
      <c r="U13433" s="73"/>
      <c r="V13433" s="58"/>
    </row>
    <row r="13434" spans="21:22">
      <c r="U13434" s="73"/>
      <c r="V13434" s="58"/>
    </row>
    <row r="13435" spans="21:22">
      <c r="U13435" s="73"/>
      <c r="V13435" s="58"/>
    </row>
    <row r="13436" spans="21:22">
      <c r="U13436" s="73"/>
      <c r="V13436" s="58"/>
    </row>
    <row r="13437" spans="21:22">
      <c r="U13437" s="73"/>
      <c r="V13437" s="58"/>
    </row>
    <row r="13438" spans="21:22">
      <c r="U13438" s="73"/>
      <c r="V13438" s="58"/>
    </row>
    <row r="13439" spans="21:22">
      <c r="U13439" s="73"/>
      <c r="V13439" s="58"/>
    </row>
    <row r="13440" spans="21:22">
      <c r="U13440" s="73"/>
      <c r="V13440" s="58"/>
    </row>
    <row r="13441" spans="21:22">
      <c r="U13441" s="73"/>
      <c r="V13441" s="58"/>
    </row>
    <row r="13442" spans="21:22">
      <c r="U13442" s="73"/>
      <c r="V13442" s="58"/>
    </row>
    <row r="13443" spans="21:22">
      <c r="U13443" s="73"/>
      <c r="V13443" s="58"/>
    </row>
    <row r="13444" spans="21:22">
      <c r="U13444" s="73"/>
      <c r="V13444" s="58"/>
    </row>
    <row r="13445" spans="21:22">
      <c r="U13445" s="73"/>
      <c r="V13445" s="58"/>
    </row>
    <row r="13446" spans="21:22">
      <c r="U13446" s="73"/>
      <c r="V13446" s="58"/>
    </row>
    <row r="13447" spans="21:22">
      <c r="U13447" s="73"/>
      <c r="V13447" s="58"/>
    </row>
    <row r="13448" spans="21:22">
      <c r="U13448" s="73"/>
      <c r="V13448" s="58"/>
    </row>
    <row r="13449" spans="21:22">
      <c r="U13449" s="73"/>
      <c r="V13449" s="58"/>
    </row>
    <row r="13450" spans="21:22">
      <c r="U13450" s="73"/>
      <c r="V13450" s="58"/>
    </row>
    <row r="13451" spans="21:22">
      <c r="U13451" s="73"/>
      <c r="V13451" s="58"/>
    </row>
    <row r="13452" spans="21:22">
      <c r="U13452" s="73"/>
      <c r="V13452" s="58"/>
    </row>
    <row r="13453" spans="21:22">
      <c r="U13453" s="73"/>
      <c r="V13453" s="58"/>
    </row>
    <row r="13454" spans="21:22">
      <c r="U13454" s="73"/>
      <c r="V13454" s="58"/>
    </row>
    <row r="13455" spans="21:22">
      <c r="U13455" s="73"/>
      <c r="V13455" s="58"/>
    </row>
    <row r="13456" spans="21:22">
      <c r="U13456" s="73"/>
      <c r="V13456" s="58"/>
    </row>
    <row r="13457" spans="21:22">
      <c r="U13457" s="73"/>
      <c r="V13457" s="58"/>
    </row>
    <row r="13458" spans="21:22">
      <c r="U13458" s="73"/>
      <c r="V13458" s="58"/>
    </row>
    <row r="13459" spans="21:22">
      <c r="U13459" s="73"/>
      <c r="V13459" s="58"/>
    </row>
    <row r="13460" spans="21:22">
      <c r="U13460" s="73"/>
      <c r="V13460" s="58"/>
    </row>
    <row r="13461" spans="21:22">
      <c r="U13461" s="73"/>
      <c r="V13461" s="58"/>
    </row>
    <row r="13462" spans="21:22">
      <c r="U13462" s="73"/>
      <c r="V13462" s="58"/>
    </row>
    <row r="13463" spans="21:22">
      <c r="U13463" s="73"/>
      <c r="V13463" s="58"/>
    </row>
    <row r="13464" spans="21:22">
      <c r="U13464" s="73"/>
      <c r="V13464" s="58"/>
    </row>
    <row r="13465" spans="21:22">
      <c r="U13465" s="73"/>
      <c r="V13465" s="58"/>
    </row>
    <row r="13466" spans="21:22">
      <c r="U13466" s="73"/>
      <c r="V13466" s="58"/>
    </row>
    <row r="13467" spans="21:22">
      <c r="U13467" s="73"/>
      <c r="V13467" s="58"/>
    </row>
    <row r="13468" spans="21:22">
      <c r="U13468" s="73"/>
      <c r="V13468" s="58"/>
    </row>
    <row r="13469" spans="21:22">
      <c r="U13469" s="73"/>
      <c r="V13469" s="58"/>
    </row>
    <row r="13470" spans="21:22">
      <c r="U13470" s="73"/>
      <c r="V13470" s="58"/>
    </row>
    <row r="13471" spans="21:22">
      <c r="U13471" s="73"/>
      <c r="V13471" s="58"/>
    </row>
    <row r="13472" spans="21:22">
      <c r="U13472" s="73"/>
      <c r="V13472" s="58"/>
    </row>
    <row r="13473" spans="21:22">
      <c r="U13473" s="73"/>
      <c r="V13473" s="58"/>
    </row>
    <row r="13474" spans="21:22">
      <c r="U13474" s="73"/>
      <c r="V13474" s="58"/>
    </row>
    <row r="13475" spans="21:22">
      <c r="U13475" s="73"/>
      <c r="V13475" s="58"/>
    </row>
    <row r="13476" spans="21:22">
      <c r="U13476" s="73"/>
      <c r="V13476" s="58"/>
    </row>
    <row r="13477" spans="21:22">
      <c r="U13477" s="73"/>
      <c r="V13477" s="58"/>
    </row>
    <row r="13478" spans="21:22">
      <c r="U13478" s="73"/>
      <c r="V13478" s="58"/>
    </row>
    <row r="13479" spans="21:22">
      <c r="U13479" s="73"/>
      <c r="V13479" s="58"/>
    </row>
    <row r="13480" spans="21:22">
      <c r="U13480" s="73"/>
      <c r="V13480" s="58"/>
    </row>
    <row r="13481" spans="21:22">
      <c r="U13481" s="73"/>
      <c r="V13481" s="58"/>
    </row>
    <row r="13482" spans="21:22">
      <c r="U13482" s="73"/>
      <c r="V13482" s="58"/>
    </row>
    <row r="13483" spans="21:22">
      <c r="U13483" s="73"/>
      <c r="V13483" s="58"/>
    </row>
    <row r="13484" spans="21:22">
      <c r="U13484" s="73"/>
      <c r="V13484" s="58"/>
    </row>
    <row r="13485" spans="21:22">
      <c r="U13485" s="73"/>
      <c r="V13485" s="58"/>
    </row>
    <row r="13486" spans="21:22">
      <c r="U13486" s="73"/>
      <c r="V13486" s="58"/>
    </row>
    <row r="13487" spans="21:22">
      <c r="U13487" s="73"/>
      <c r="V13487" s="58"/>
    </row>
    <row r="13488" spans="21:22">
      <c r="U13488" s="73"/>
      <c r="V13488" s="58"/>
    </row>
    <row r="13489" spans="21:22">
      <c r="U13489" s="73"/>
      <c r="V13489" s="58"/>
    </row>
    <row r="13490" spans="21:22">
      <c r="U13490" s="73"/>
      <c r="V13490" s="58"/>
    </row>
    <row r="13491" spans="21:22">
      <c r="U13491" s="73"/>
      <c r="V13491" s="58"/>
    </row>
    <row r="13492" spans="21:22">
      <c r="U13492" s="73"/>
      <c r="V13492" s="58"/>
    </row>
    <row r="13493" spans="21:22">
      <c r="U13493" s="73"/>
      <c r="V13493" s="58"/>
    </row>
    <row r="13494" spans="21:22">
      <c r="U13494" s="73"/>
      <c r="V13494" s="58"/>
    </row>
    <row r="13495" spans="21:22">
      <c r="U13495" s="73"/>
      <c r="V13495" s="58"/>
    </row>
    <row r="13496" spans="21:22">
      <c r="U13496" s="73"/>
      <c r="V13496" s="58"/>
    </row>
    <row r="13497" spans="21:22">
      <c r="U13497" s="73"/>
      <c r="V13497" s="58"/>
    </row>
    <row r="13498" spans="21:22">
      <c r="U13498" s="73"/>
      <c r="V13498" s="58"/>
    </row>
    <row r="13499" spans="21:22">
      <c r="U13499" s="73"/>
      <c r="V13499" s="58"/>
    </row>
    <row r="13500" spans="21:22">
      <c r="U13500" s="73"/>
      <c r="V13500" s="58"/>
    </row>
    <row r="13501" spans="21:22">
      <c r="U13501" s="73"/>
      <c r="V13501" s="58"/>
    </row>
    <row r="13502" spans="21:22">
      <c r="U13502" s="73"/>
      <c r="V13502" s="58"/>
    </row>
    <row r="13503" spans="21:22">
      <c r="U13503" s="73"/>
      <c r="V13503" s="58"/>
    </row>
    <row r="13504" spans="21:22">
      <c r="U13504" s="73"/>
      <c r="V13504" s="58"/>
    </row>
    <row r="13505" spans="21:22">
      <c r="U13505" s="73"/>
      <c r="V13505" s="58"/>
    </row>
    <row r="13506" spans="21:22">
      <c r="U13506" s="73"/>
      <c r="V13506" s="58"/>
    </row>
    <row r="13507" spans="21:22">
      <c r="U13507" s="73"/>
      <c r="V13507" s="58"/>
    </row>
    <row r="13508" spans="21:22">
      <c r="U13508" s="73"/>
      <c r="V13508" s="58"/>
    </row>
    <row r="13509" spans="21:22">
      <c r="U13509" s="73"/>
      <c r="V13509" s="58"/>
    </row>
    <row r="13510" spans="21:22">
      <c r="U13510" s="73"/>
      <c r="V13510" s="58"/>
    </row>
    <row r="13511" spans="21:22">
      <c r="U13511" s="73"/>
      <c r="V13511" s="58"/>
    </row>
    <row r="13512" spans="21:22">
      <c r="U13512" s="73"/>
      <c r="V13512" s="58"/>
    </row>
    <row r="13513" spans="21:22">
      <c r="U13513" s="73"/>
      <c r="V13513" s="58"/>
    </row>
    <row r="13514" spans="21:22">
      <c r="U13514" s="73"/>
      <c r="V13514" s="58"/>
    </row>
    <row r="13515" spans="21:22">
      <c r="U13515" s="73"/>
      <c r="V13515" s="58"/>
    </row>
    <row r="13516" spans="21:22">
      <c r="U13516" s="73"/>
      <c r="V13516" s="58"/>
    </row>
    <row r="13517" spans="21:22">
      <c r="U13517" s="73"/>
      <c r="V13517" s="58"/>
    </row>
    <row r="13518" spans="21:22">
      <c r="U13518" s="73"/>
      <c r="V13518" s="58"/>
    </row>
    <row r="13519" spans="21:22">
      <c r="U13519" s="73"/>
      <c r="V13519" s="58"/>
    </row>
    <row r="13520" spans="21:22">
      <c r="U13520" s="73"/>
      <c r="V13520" s="58"/>
    </row>
    <row r="13521" spans="21:22">
      <c r="U13521" s="73"/>
      <c r="V13521" s="58"/>
    </row>
    <row r="13522" spans="21:22">
      <c r="U13522" s="73"/>
      <c r="V13522" s="58"/>
    </row>
    <row r="13523" spans="21:22">
      <c r="U13523" s="73"/>
      <c r="V13523" s="58"/>
    </row>
    <row r="13524" spans="21:22">
      <c r="U13524" s="73"/>
      <c r="V13524" s="58"/>
    </row>
    <row r="13525" spans="21:22">
      <c r="U13525" s="73"/>
      <c r="V13525" s="58"/>
    </row>
    <row r="13526" spans="21:22">
      <c r="U13526" s="73"/>
      <c r="V13526" s="58"/>
    </row>
    <row r="13527" spans="21:22">
      <c r="U13527" s="73"/>
      <c r="V13527" s="58"/>
    </row>
    <row r="13528" spans="21:22">
      <c r="U13528" s="73"/>
      <c r="V13528" s="58"/>
    </row>
    <row r="13529" spans="21:22">
      <c r="U13529" s="73"/>
      <c r="V13529" s="58"/>
    </row>
    <row r="13530" spans="21:22">
      <c r="U13530" s="73"/>
      <c r="V13530" s="58"/>
    </row>
    <row r="13531" spans="21:22">
      <c r="U13531" s="73"/>
      <c r="V13531" s="58"/>
    </row>
    <row r="13532" spans="21:22">
      <c r="U13532" s="73"/>
      <c r="V13532" s="58"/>
    </row>
    <row r="13533" spans="21:22">
      <c r="U13533" s="73"/>
      <c r="V13533" s="58"/>
    </row>
    <row r="13534" spans="21:22">
      <c r="U13534" s="73"/>
      <c r="V13534" s="58"/>
    </row>
    <row r="13535" spans="21:22">
      <c r="U13535" s="73"/>
      <c r="V13535" s="58"/>
    </row>
    <row r="13536" spans="21:22">
      <c r="U13536" s="73"/>
      <c r="V13536" s="58"/>
    </row>
    <row r="13537" spans="21:22">
      <c r="U13537" s="73"/>
      <c r="V13537" s="58"/>
    </row>
    <row r="13538" spans="21:22">
      <c r="U13538" s="73"/>
      <c r="V13538" s="58"/>
    </row>
    <row r="13539" spans="21:22">
      <c r="U13539" s="73"/>
      <c r="V13539" s="58"/>
    </row>
    <row r="13540" spans="21:22">
      <c r="U13540" s="73"/>
      <c r="V13540" s="58"/>
    </row>
    <row r="13541" spans="21:22">
      <c r="U13541" s="73"/>
      <c r="V13541" s="58"/>
    </row>
    <row r="13542" spans="21:22">
      <c r="U13542" s="73"/>
      <c r="V13542" s="58"/>
    </row>
    <row r="13543" spans="21:22">
      <c r="U13543" s="73"/>
      <c r="V13543" s="58"/>
    </row>
    <row r="13544" spans="21:22">
      <c r="U13544" s="73"/>
      <c r="V13544" s="58"/>
    </row>
    <row r="13545" spans="21:22">
      <c r="U13545" s="73"/>
      <c r="V13545" s="58"/>
    </row>
    <row r="13546" spans="21:22">
      <c r="U13546" s="73"/>
      <c r="V13546" s="58"/>
    </row>
    <row r="13547" spans="21:22">
      <c r="U13547" s="73"/>
      <c r="V13547" s="58"/>
    </row>
    <row r="13548" spans="21:22">
      <c r="U13548" s="73"/>
      <c r="V13548" s="58"/>
    </row>
    <row r="13549" spans="21:22">
      <c r="U13549" s="73"/>
      <c r="V13549" s="58"/>
    </row>
    <row r="13550" spans="21:22">
      <c r="U13550" s="73"/>
      <c r="V13550" s="58"/>
    </row>
    <row r="13551" spans="21:22">
      <c r="U13551" s="73"/>
      <c r="V13551" s="58"/>
    </row>
    <row r="13552" spans="21:22">
      <c r="U13552" s="73"/>
      <c r="V13552" s="58"/>
    </row>
    <row r="13553" spans="21:22">
      <c r="U13553" s="73"/>
      <c r="V13553" s="58"/>
    </row>
    <row r="13554" spans="21:22">
      <c r="U13554" s="73"/>
      <c r="V13554" s="58"/>
    </row>
    <row r="13555" spans="21:22">
      <c r="U13555" s="73"/>
      <c r="V13555" s="58"/>
    </row>
    <row r="13556" spans="21:22">
      <c r="U13556" s="73"/>
      <c r="V13556" s="58"/>
    </row>
    <row r="13557" spans="21:22">
      <c r="U13557" s="73"/>
      <c r="V13557" s="58"/>
    </row>
    <row r="13558" spans="21:22">
      <c r="U13558" s="73"/>
      <c r="V13558" s="58"/>
    </row>
    <row r="13559" spans="21:22">
      <c r="U13559" s="73"/>
      <c r="V13559" s="58"/>
    </row>
    <row r="13560" spans="21:22">
      <c r="U13560" s="73"/>
      <c r="V13560" s="58"/>
    </row>
    <row r="13561" spans="21:22">
      <c r="U13561" s="73"/>
      <c r="V13561" s="58"/>
    </row>
    <row r="13562" spans="21:22">
      <c r="U13562" s="73"/>
      <c r="V13562" s="58"/>
    </row>
    <row r="13563" spans="21:22">
      <c r="U13563" s="73"/>
      <c r="V13563" s="58"/>
    </row>
    <row r="13564" spans="21:22">
      <c r="U13564" s="73"/>
      <c r="V13564" s="58"/>
    </row>
    <row r="13565" spans="21:22">
      <c r="U13565" s="73"/>
      <c r="V13565" s="58"/>
    </row>
    <row r="13566" spans="21:22">
      <c r="U13566" s="73"/>
      <c r="V13566" s="58"/>
    </row>
    <row r="13567" spans="21:22">
      <c r="U13567" s="73"/>
      <c r="V13567" s="58"/>
    </row>
    <row r="13568" spans="21:22">
      <c r="U13568" s="73"/>
      <c r="V13568" s="58"/>
    </row>
    <row r="13569" spans="21:22">
      <c r="U13569" s="73"/>
      <c r="V13569" s="58"/>
    </row>
    <row r="13570" spans="21:22">
      <c r="U13570" s="73"/>
      <c r="V13570" s="58"/>
    </row>
    <row r="13571" spans="21:22">
      <c r="U13571" s="73"/>
      <c r="V13571" s="58"/>
    </row>
    <row r="13572" spans="21:22">
      <c r="U13572" s="73"/>
      <c r="V13572" s="58"/>
    </row>
    <row r="13573" spans="21:22">
      <c r="U13573" s="73"/>
      <c r="V13573" s="58"/>
    </row>
    <row r="13574" spans="21:22">
      <c r="U13574" s="73"/>
      <c r="V13574" s="58"/>
    </row>
    <row r="13575" spans="21:22">
      <c r="U13575" s="73"/>
      <c r="V13575" s="58"/>
    </row>
    <row r="13576" spans="21:22">
      <c r="U13576" s="73"/>
      <c r="V13576" s="58"/>
    </row>
    <row r="13577" spans="21:22">
      <c r="U13577" s="73"/>
      <c r="V13577" s="58"/>
    </row>
    <row r="13578" spans="21:22">
      <c r="U13578" s="73"/>
      <c r="V13578" s="58"/>
    </row>
    <row r="13579" spans="21:22">
      <c r="U13579" s="73"/>
      <c r="V13579" s="58"/>
    </row>
    <row r="13580" spans="21:22">
      <c r="U13580" s="73"/>
      <c r="V13580" s="58"/>
    </row>
    <row r="13581" spans="21:22">
      <c r="U13581" s="73"/>
      <c r="V13581" s="58"/>
    </row>
    <row r="13582" spans="21:22">
      <c r="U13582" s="73"/>
      <c r="V13582" s="58"/>
    </row>
    <row r="13583" spans="21:22">
      <c r="U13583" s="73"/>
      <c r="V13583" s="58"/>
    </row>
    <row r="13584" spans="21:22">
      <c r="U13584" s="73"/>
      <c r="V13584" s="58"/>
    </row>
    <row r="13585" spans="21:22">
      <c r="U13585" s="73"/>
      <c r="V13585" s="58"/>
    </row>
    <row r="13586" spans="21:22">
      <c r="U13586" s="73"/>
      <c r="V13586" s="58"/>
    </row>
    <row r="13587" spans="21:22">
      <c r="U13587" s="73"/>
      <c r="V13587" s="58"/>
    </row>
    <row r="13588" spans="21:22">
      <c r="U13588" s="73"/>
      <c r="V13588" s="58"/>
    </row>
    <row r="13589" spans="21:22">
      <c r="U13589" s="73"/>
      <c r="V13589" s="58"/>
    </row>
    <row r="13590" spans="21:22">
      <c r="U13590" s="73"/>
      <c r="V13590" s="58"/>
    </row>
    <row r="13591" spans="21:22">
      <c r="U13591" s="73"/>
      <c r="V13591" s="58"/>
    </row>
    <row r="13592" spans="21:22">
      <c r="U13592" s="73"/>
      <c r="V13592" s="58"/>
    </row>
    <row r="13593" spans="21:22">
      <c r="U13593" s="73"/>
      <c r="V13593" s="58"/>
    </row>
    <row r="13594" spans="21:22">
      <c r="U13594" s="73"/>
      <c r="V13594" s="58"/>
    </row>
    <row r="13595" spans="21:22">
      <c r="U13595" s="73"/>
      <c r="V13595" s="58"/>
    </row>
    <row r="13596" spans="21:22">
      <c r="U13596" s="73"/>
      <c r="V13596" s="58"/>
    </row>
    <row r="13597" spans="21:22">
      <c r="U13597" s="73"/>
      <c r="V13597" s="58"/>
    </row>
    <row r="13598" spans="21:22">
      <c r="U13598" s="73"/>
      <c r="V13598" s="58"/>
    </row>
    <row r="13599" spans="21:22">
      <c r="U13599" s="73"/>
      <c r="V13599" s="58"/>
    </row>
    <row r="13600" spans="21:22">
      <c r="U13600" s="73"/>
      <c r="V13600" s="58"/>
    </row>
    <row r="13601" spans="21:22">
      <c r="U13601" s="73"/>
      <c r="V13601" s="58"/>
    </row>
    <row r="13602" spans="21:22">
      <c r="U13602" s="73"/>
      <c r="V13602" s="58"/>
    </row>
    <row r="13603" spans="21:22">
      <c r="U13603" s="73"/>
      <c r="V13603" s="58"/>
    </row>
    <row r="13604" spans="21:22">
      <c r="U13604" s="73"/>
      <c r="V13604" s="58"/>
    </row>
    <row r="13605" spans="21:22">
      <c r="U13605" s="73"/>
      <c r="V13605" s="58"/>
    </row>
    <row r="13606" spans="21:22">
      <c r="U13606" s="73"/>
      <c r="V13606" s="58"/>
    </row>
    <row r="13607" spans="21:22">
      <c r="U13607" s="73"/>
      <c r="V13607" s="58"/>
    </row>
    <row r="13608" spans="21:22">
      <c r="U13608" s="73"/>
      <c r="V13608" s="58"/>
    </row>
    <row r="13609" spans="21:22">
      <c r="U13609" s="73"/>
      <c r="V13609" s="58"/>
    </row>
    <row r="13610" spans="21:22">
      <c r="U13610" s="73"/>
      <c r="V13610" s="58"/>
    </row>
    <row r="13611" spans="21:22">
      <c r="U13611" s="73"/>
      <c r="V13611" s="58"/>
    </row>
    <row r="13612" spans="21:22">
      <c r="U13612" s="73"/>
      <c r="V13612" s="58"/>
    </row>
    <row r="13613" spans="21:22">
      <c r="U13613" s="73"/>
      <c r="V13613" s="58"/>
    </row>
    <row r="13614" spans="21:22">
      <c r="U13614" s="73"/>
      <c r="V13614" s="58"/>
    </row>
    <row r="13615" spans="21:22">
      <c r="U13615" s="73"/>
      <c r="V13615" s="58"/>
    </row>
    <row r="13616" spans="21:22">
      <c r="U13616" s="73"/>
      <c r="V13616" s="58"/>
    </row>
    <row r="13617" spans="21:22">
      <c r="U13617" s="73"/>
      <c r="V13617" s="58"/>
    </row>
    <row r="13618" spans="21:22">
      <c r="U13618" s="73"/>
      <c r="V13618" s="58"/>
    </row>
    <row r="13619" spans="21:22">
      <c r="U13619" s="73"/>
      <c r="V13619" s="58"/>
    </row>
    <row r="13620" spans="21:22">
      <c r="U13620" s="73"/>
      <c r="V13620" s="58"/>
    </row>
    <row r="13621" spans="21:22">
      <c r="U13621" s="73"/>
      <c r="V13621" s="58"/>
    </row>
    <row r="13622" spans="21:22">
      <c r="U13622" s="73"/>
      <c r="V13622" s="58"/>
    </row>
    <row r="13623" spans="21:22">
      <c r="U13623" s="73"/>
      <c r="V13623" s="58"/>
    </row>
    <row r="13624" spans="21:22">
      <c r="U13624" s="73"/>
      <c r="V13624" s="58"/>
    </row>
    <row r="13625" spans="21:22">
      <c r="U13625" s="73"/>
      <c r="V13625" s="58"/>
    </row>
    <row r="13626" spans="21:22">
      <c r="U13626" s="73"/>
      <c r="V13626" s="58"/>
    </row>
    <row r="13627" spans="21:22">
      <c r="U13627" s="73"/>
      <c r="V13627" s="58"/>
    </row>
    <row r="13628" spans="21:22">
      <c r="U13628" s="73"/>
      <c r="V13628" s="58"/>
    </row>
    <row r="13629" spans="21:22">
      <c r="U13629" s="73"/>
      <c r="V13629" s="58"/>
    </row>
    <row r="13630" spans="21:22">
      <c r="U13630" s="73"/>
      <c r="V13630" s="58"/>
    </row>
    <row r="13631" spans="21:22">
      <c r="U13631" s="73"/>
      <c r="V13631" s="58"/>
    </row>
    <row r="13632" spans="21:22">
      <c r="U13632" s="73"/>
      <c r="V13632" s="58"/>
    </row>
    <row r="13633" spans="21:22">
      <c r="U13633" s="73"/>
      <c r="V13633" s="58"/>
    </row>
    <row r="13634" spans="21:22">
      <c r="U13634" s="73"/>
      <c r="V13634" s="58"/>
    </row>
    <row r="13635" spans="21:22">
      <c r="U13635" s="73"/>
      <c r="V13635" s="58"/>
    </row>
    <row r="13636" spans="21:22">
      <c r="U13636" s="73"/>
      <c r="V13636" s="58"/>
    </row>
    <row r="13637" spans="21:22">
      <c r="U13637" s="73"/>
      <c r="V13637" s="58"/>
    </row>
    <row r="13638" spans="21:22">
      <c r="U13638" s="73"/>
      <c r="V13638" s="58"/>
    </row>
    <row r="13639" spans="21:22">
      <c r="U13639" s="73"/>
      <c r="V13639" s="58"/>
    </row>
    <row r="13640" spans="21:22">
      <c r="U13640" s="73"/>
      <c r="V13640" s="58"/>
    </row>
    <row r="13641" spans="21:22">
      <c r="U13641" s="73"/>
      <c r="V13641" s="58"/>
    </row>
    <row r="13642" spans="21:22">
      <c r="U13642" s="73"/>
      <c r="V13642" s="58"/>
    </row>
    <row r="13643" spans="21:22">
      <c r="U13643" s="73"/>
      <c r="V13643" s="58"/>
    </row>
    <row r="13644" spans="21:22">
      <c r="U13644" s="73"/>
      <c r="V13644" s="58"/>
    </row>
    <row r="13645" spans="21:22">
      <c r="U13645" s="73"/>
      <c r="V13645" s="58"/>
    </row>
    <row r="13646" spans="21:22">
      <c r="U13646" s="73"/>
      <c r="V13646" s="58"/>
    </row>
    <row r="13647" spans="21:22">
      <c r="U13647" s="73"/>
      <c r="V13647" s="58"/>
    </row>
    <row r="13648" spans="21:22">
      <c r="U13648" s="73"/>
      <c r="V13648" s="58"/>
    </row>
    <row r="13649" spans="21:22">
      <c r="U13649" s="73"/>
      <c r="V13649" s="58"/>
    </row>
    <row r="13650" spans="21:22">
      <c r="U13650" s="73"/>
      <c r="V13650" s="58"/>
    </row>
    <row r="13651" spans="21:22">
      <c r="U13651" s="73"/>
      <c r="V13651" s="58"/>
    </row>
    <row r="13652" spans="21:22">
      <c r="U13652" s="73"/>
      <c r="V13652" s="58"/>
    </row>
    <row r="13653" spans="21:22">
      <c r="U13653" s="73"/>
      <c r="V13653" s="58"/>
    </row>
    <row r="13654" spans="21:22">
      <c r="U13654" s="73"/>
      <c r="V13654" s="58"/>
    </row>
    <row r="13655" spans="21:22">
      <c r="U13655" s="73"/>
      <c r="V13655" s="58"/>
    </row>
    <row r="13656" spans="21:22">
      <c r="U13656" s="73"/>
      <c r="V13656" s="58"/>
    </row>
    <row r="13657" spans="21:22">
      <c r="U13657" s="73"/>
      <c r="V13657" s="58"/>
    </row>
    <row r="13658" spans="21:22">
      <c r="U13658" s="73"/>
      <c r="V13658" s="58"/>
    </row>
    <row r="13659" spans="21:22">
      <c r="U13659" s="73"/>
      <c r="V13659" s="58"/>
    </row>
    <row r="13660" spans="21:22">
      <c r="U13660" s="73"/>
      <c r="V13660" s="58"/>
    </row>
    <row r="13661" spans="21:22">
      <c r="U13661" s="73"/>
      <c r="V13661" s="58"/>
    </row>
    <row r="13662" spans="21:22">
      <c r="U13662" s="73"/>
      <c r="V13662" s="58"/>
    </row>
    <row r="13663" spans="21:22">
      <c r="U13663" s="73"/>
      <c r="V13663" s="58"/>
    </row>
    <row r="13664" spans="21:22">
      <c r="U13664" s="73"/>
      <c r="V13664" s="58"/>
    </row>
    <row r="13665" spans="21:22">
      <c r="U13665" s="73"/>
      <c r="V13665" s="58"/>
    </row>
    <row r="13666" spans="21:22">
      <c r="U13666" s="73"/>
      <c r="V13666" s="58"/>
    </row>
    <row r="13667" spans="21:22">
      <c r="U13667" s="73"/>
      <c r="V13667" s="58"/>
    </row>
    <row r="13668" spans="21:22">
      <c r="U13668" s="73"/>
      <c r="V13668" s="58"/>
    </row>
    <row r="13669" spans="21:22">
      <c r="U13669" s="73"/>
      <c r="V13669" s="58"/>
    </row>
    <row r="13670" spans="21:22">
      <c r="U13670" s="73"/>
      <c r="V13670" s="58"/>
    </row>
    <row r="13671" spans="21:22">
      <c r="U13671" s="73"/>
      <c r="V13671" s="58"/>
    </row>
    <row r="13672" spans="21:22">
      <c r="U13672" s="73"/>
      <c r="V13672" s="58"/>
    </row>
    <row r="13673" spans="21:22">
      <c r="U13673" s="73"/>
      <c r="V13673" s="58"/>
    </row>
    <row r="13674" spans="21:22">
      <c r="U13674" s="73"/>
      <c r="V13674" s="58"/>
    </row>
    <row r="13675" spans="21:22">
      <c r="U13675" s="73"/>
      <c r="V13675" s="58"/>
    </row>
    <row r="13676" spans="21:22">
      <c r="U13676" s="73"/>
      <c r="V13676" s="58"/>
    </row>
    <row r="13677" spans="21:22">
      <c r="U13677" s="73"/>
      <c r="V13677" s="58"/>
    </row>
    <row r="13678" spans="21:22">
      <c r="U13678" s="73"/>
      <c r="V13678" s="58"/>
    </row>
    <row r="13679" spans="21:22">
      <c r="U13679" s="73"/>
      <c r="V13679" s="58"/>
    </row>
    <row r="13680" spans="21:22">
      <c r="U13680" s="73"/>
      <c r="V13680" s="58"/>
    </row>
    <row r="13681" spans="21:22">
      <c r="U13681" s="73"/>
      <c r="V13681" s="58"/>
    </row>
    <row r="13682" spans="21:22">
      <c r="U13682" s="73"/>
      <c r="V13682" s="58"/>
    </row>
    <row r="13683" spans="21:22">
      <c r="U13683" s="73"/>
      <c r="V13683" s="58"/>
    </row>
    <row r="13684" spans="21:22">
      <c r="U13684" s="73"/>
      <c r="V13684" s="58"/>
    </row>
    <row r="13685" spans="21:22">
      <c r="U13685" s="73"/>
      <c r="V13685" s="58"/>
    </row>
    <row r="13686" spans="21:22">
      <c r="U13686" s="73"/>
      <c r="V13686" s="58"/>
    </row>
    <row r="13687" spans="21:22">
      <c r="U13687" s="73"/>
      <c r="V13687" s="58"/>
    </row>
    <row r="13688" spans="21:22">
      <c r="U13688" s="73"/>
      <c r="V13688" s="58"/>
    </row>
    <row r="13689" spans="21:22">
      <c r="U13689" s="73"/>
      <c r="V13689" s="58"/>
    </row>
    <row r="13690" spans="21:22">
      <c r="U13690" s="73"/>
      <c r="V13690" s="58"/>
    </row>
    <row r="13691" spans="21:22">
      <c r="U13691" s="73"/>
      <c r="V13691" s="58"/>
    </row>
    <row r="13692" spans="21:22">
      <c r="U13692" s="73"/>
      <c r="V13692" s="58"/>
    </row>
    <row r="13693" spans="21:22">
      <c r="U13693" s="73"/>
      <c r="V13693" s="58"/>
    </row>
    <row r="13694" spans="21:22">
      <c r="U13694" s="73"/>
      <c r="V13694" s="58"/>
    </row>
    <row r="13695" spans="21:22">
      <c r="U13695" s="73"/>
      <c r="V13695" s="58"/>
    </row>
    <row r="13696" spans="21:22">
      <c r="U13696" s="73"/>
      <c r="V13696" s="58"/>
    </row>
    <row r="13697" spans="21:22">
      <c r="U13697" s="73"/>
      <c r="V13697" s="58"/>
    </row>
    <row r="13698" spans="21:22">
      <c r="U13698" s="73"/>
      <c r="V13698" s="58"/>
    </row>
    <row r="13699" spans="21:22">
      <c r="U13699" s="73"/>
      <c r="V13699" s="58"/>
    </row>
    <row r="13700" spans="21:22">
      <c r="U13700" s="73"/>
      <c r="V13700" s="58"/>
    </row>
    <row r="13701" spans="21:22">
      <c r="U13701" s="73"/>
      <c r="V13701" s="58"/>
    </row>
    <row r="13702" spans="21:22">
      <c r="U13702" s="73"/>
      <c r="V13702" s="58"/>
    </row>
    <row r="13703" spans="21:22">
      <c r="U13703" s="73"/>
      <c r="V13703" s="58"/>
    </row>
    <row r="13704" spans="21:22">
      <c r="U13704" s="73"/>
      <c r="V13704" s="58"/>
    </row>
    <row r="13705" spans="21:22">
      <c r="U13705" s="73"/>
      <c r="V13705" s="58"/>
    </row>
    <row r="13706" spans="21:22">
      <c r="U13706" s="73"/>
      <c r="V13706" s="58"/>
    </row>
    <row r="13707" spans="21:22">
      <c r="U13707" s="73"/>
      <c r="V13707" s="58"/>
    </row>
    <row r="13708" spans="21:22">
      <c r="U13708" s="73"/>
      <c r="V13708" s="58"/>
    </row>
    <row r="13709" spans="21:22">
      <c r="U13709" s="73"/>
      <c r="V13709" s="58"/>
    </row>
    <row r="13710" spans="21:22">
      <c r="U13710" s="73"/>
      <c r="V13710" s="58"/>
    </row>
    <row r="13711" spans="21:22">
      <c r="U13711" s="73"/>
      <c r="V13711" s="58"/>
    </row>
    <row r="13712" spans="21:22">
      <c r="U13712" s="73"/>
      <c r="V13712" s="58"/>
    </row>
    <row r="13713" spans="21:22">
      <c r="U13713" s="73"/>
      <c r="V13713" s="58"/>
    </row>
    <row r="13714" spans="21:22">
      <c r="U13714" s="73"/>
      <c r="V13714" s="58"/>
    </row>
    <row r="13715" spans="21:22">
      <c r="U13715" s="73"/>
      <c r="V13715" s="58"/>
    </row>
    <row r="13716" spans="21:22">
      <c r="U13716" s="73"/>
      <c r="V13716" s="58"/>
    </row>
    <row r="13717" spans="21:22">
      <c r="U13717" s="73"/>
      <c r="V13717" s="58"/>
    </row>
    <row r="13718" spans="21:22">
      <c r="U13718" s="73"/>
      <c r="V13718" s="58"/>
    </row>
    <row r="13719" spans="21:22">
      <c r="U13719" s="73"/>
      <c r="V13719" s="58"/>
    </row>
    <row r="13720" spans="21:22">
      <c r="U13720" s="73"/>
      <c r="V13720" s="58"/>
    </row>
    <row r="13721" spans="21:22">
      <c r="U13721" s="73"/>
      <c r="V13721" s="58"/>
    </row>
    <row r="13722" spans="21:22">
      <c r="U13722" s="73"/>
      <c r="V13722" s="58"/>
    </row>
    <row r="13723" spans="21:22">
      <c r="U13723" s="73"/>
      <c r="V13723" s="58"/>
    </row>
    <row r="13724" spans="21:22">
      <c r="U13724" s="73"/>
      <c r="V13724" s="58"/>
    </row>
    <row r="13725" spans="21:22">
      <c r="U13725" s="73"/>
      <c r="V13725" s="58"/>
    </row>
    <row r="13726" spans="21:22">
      <c r="U13726" s="73"/>
      <c r="V13726" s="58"/>
    </row>
    <row r="13727" spans="21:22">
      <c r="U13727" s="73"/>
      <c r="V13727" s="58"/>
    </row>
    <row r="13728" spans="21:22">
      <c r="U13728" s="73"/>
      <c r="V13728" s="58"/>
    </row>
    <row r="13729" spans="21:22">
      <c r="U13729" s="73"/>
      <c r="V13729" s="58"/>
    </row>
    <row r="13730" spans="21:22">
      <c r="U13730" s="73"/>
      <c r="V13730" s="58"/>
    </row>
    <row r="13731" spans="21:22">
      <c r="U13731" s="73"/>
      <c r="V13731" s="58"/>
    </row>
    <row r="13732" spans="21:22">
      <c r="U13732" s="73"/>
      <c r="V13732" s="58"/>
    </row>
    <row r="13733" spans="21:22">
      <c r="U13733" s="73"/>
      <c r="V13733" s="58"/>
    </row>
    <row r="13734" spans="21:22">
      <c r="U13734" s="73"/>
      <c r="V13734" s="58"/>
    </row>
    <row r="13735" spans="21:22">
      <c r="U13735" s="73"/>
      <c r="V13735" s="58"/>
    </row>
    <row r="13736" spans="21:22">
      <c r="U13736" s="73"/>
      <c r="V13736" s="58"/>
    </row>
    <row r="13737" spans="21:22">
      <c r="U13737" s="73"/>
      <c r="V13737" s="58"/>
    </row>
    <row r="13738" spans="21:22">
      <c r="U13738" s="73"/>
      <c r="V13738" s="58"/>
    </row>
    <row r="13739" spans="21:22">
      <c r="U13739" s="73"/>
      <c r="V13739" s="58"/>
    </row>
    <row r="13740" spans="21:22">
      <c r="U13740" s="73"/>
      <c r="V13740" s="58"/>
    </row>
    <row r="13741" spans="21:22">
      <c r="U13741" s="73"/>
      <c r="V13741" s="58"/>
    </row>
    <row r="13742" spans="21:22">
      <c r="U13742" s="73"/>
      <c r="V13742" s="58"/>
    </row>
    <row r="13743" spans="21:22">
      <c r="U13743" s="73"/>
      <c r="V13743" s="58"/>
    </row>
    <row r="13744" spans="21:22">
      <c r="U13744" s="73"/>
      <c r="V13744" s="58"/>
    </row>
    <row r="13745" spans="21:22">
      <c r="U13745" s="73"/>
      <c r="V13745" s="58"/>
    </row>
    <row r="13746" spans="21:22">
      <c r="U13746" s="73"/>
      <c r="V13746" s="58"/>
    </row>
    <row r="13747" spans="21:22">
      <c r="U13747" s="73"/>
      <c r="V13747" s="58"/>
    </row>
    <row r="13748" spans="21:22">
      <c r="U13748" s="73"/>
      <c r="V13748" s="58"/>
    </row>
    <row r="13749" spans="21:22">
      <c r="U13749" s="73"/>
      <c r="V13749" s="58"/>
    </row>
    <row r="13750" spans="21:22">
      <c r="U13750" s="73"/>
      <c r="V13750" s="58"/>
    </row>
    <row r="13751" spans="21:22">
      <c r="U13751" s="73"/>
      <c r="V13751" s="58"/>
    </row>
    <row r="13752" spans="21:22">
      <c r="U13752" s="73"/>
      <c r="V13752" s="58"/>
    </row>
    <row r="13753" spans="21:22">
      <c r="U13753" s="73"/>
      <c r="V13753" s="58"/>
    </row>
    <row r="13754" spans="21:22">
      <c r="U13754" s="73"/>
      <c r="V13754" s="58"/>
    </row>
    <row r="13755" spans="21:22">
      <c r="U13755" s="73"/>
      <c r="V13755" s="58"/>
    </row>
    <row r="13756" spans="21:22">
      <c r="U13756" s="73"/>
      <c r="V13756" s="58"/>
    </row>
    <row r="13757" spans="21:22">
      <c r="U13757" s="73"/>
      <c r="V13757" s="58"/>
    </row>
    <row r="13758" spans="21:22">
      <c r="U13758" s="73"/>
      <c r="V13758" s="58"/>
    </row>
    <row r="13759" spans="21:22">
      <c r="U13759" s="73"/>
      <c r="V13759" s="58"/>
    </row>
    <row r="13760" spans="21:22">
      <c r="U13760" s="73"/>
      <c r="V13760" s="58"/>
    </row>
    <row r="13761" spans="21:22">
      <c r="U13761" s="73"/>
      <c r="V13761" s="58"/>
    </row>
    <row r="13762" spans="21:22">
      <c r="U13762" s="73"/>
      <c r="V13762" s="58"/>
    </row>
    <row r="13763" spans="21:22">
      <c r="U13763" s="73"/>
      <c r="V13763" s="58"/>
    </row>
    <row r="13764" spans="21:22">
      <c r="U13764" s="73"/>
      <c r="V13764" s="58"/>
    </row>
    <row r="13765" spans="21:22">
      <c r="U13765" s="73"/>
      <c r="V13765" s="58"/>
    </row>
    <row r="13766" spans="21:22">
      <c r="U13766" s="73"/>
      <c r="V13766" s="58"/>
    </row>
    <row r="13767" spans="21:22">
      <c r="U13767" s="73"/>
      <c r="V13767" s="58"/>
    </row>
    <row r="13768" spans="21:22">
      <c r="U13768" s="73"/>
      <c r="V13768" s="58"/>
    </row>
    <row r="13769" spans="21:22">
      <c r="U13769" s="73"/>
      <c r="V13769" s="58"/>
    </row>
    <row r="13770" spans="21:22">
      <c r="U13770" s="73"/>
      <c r="V13770" s="58"/>
    </row>
    <row r="13771" spans="21:22">
      <c r="U13771" s="73"/>
      <c r="V13771" s="58"/>
    </row>
    <row r="13772" spans="21:22">
      <c r="U13772" s="73"/>
      <c r="V13772" s="58"/>
    </row>
    <row r="13773" spans="21:22">
      <c r="U13773" s="73"/>
      <c r="V13773" s="58"/>
    </row>
    <row r="13774" spans="21:22">
      <c r="U13774" s="73"/>
      <c r="V13774" s="58"/>
    </row>
    <row r="13775" spans="21:22">
      <c r="U13775" s="73"/>
      <c r="V13775" s="58"/>
    </row>
    <row r="13776" spans="21:22">
      <c r="U13776" s="73"/>
      <c r="V13776" s="58"/>
    </row>
    <row r="13777" spans="21:22">
      <c r="U13777" s="73"/>
      <c r="V13777" s="58"/>
    </row>
    <row r="13778" spans="21:22">
      <c r="U13778" s="73"/>
      <c r="V13778" s="58"/>
    </row>
    <row r="13779" spans="21:22">
      <c r="U13779" s="73"/>
      <c r="V13779" s="58"/>
    </row>
    <row r="13780" spans="21:22">
      <c r="U13780" s="73"/>
      <c r="V13780" s="58"/>
    </row>
    <row r="13781" spans="21:22">
      <c r="U13781" s="73"/>
      <c r="V13781" s="58"/>
    </row>
    <row r="13782" spans="21:22">
      <c r="U13782" s="73"/>
      <c r="V13782" s="58"/>
    </row>
    <row r="13783" spans="21:22">
      <c r="U13783" s="73"/>
      <c r="V13783" s="58"/>
    </row>
    <row r="13784" spans="21:22">
      <c r="U13784" s="73"/>
      <c r="V13784" s="58"/>
    </row>
    <row r="13785" spans="21:22">
      <c r="U13785" s="73"/>
      <c r="V13785" s="58"/>
    </row>
    <row r="13786" spans="21:22">
      <c r="U13786" s="73"/>
      <c r="V13786" s="58"/>
    </row>
    <row r="13787" spans="21:22">
      <c r="U13787" s="73"/>
      <c r="V13787" s="58"/>
    </row>
    <row r="13788" spans="21:22">
      <c r="U13788" s="73"/>
      <c r="V13788" s="58"/>
    </row>
    <row r="13789" spans="21:22">
      <c r="U13789" s="73"/>
      <c r="V13789" s="58"/>
    </row>
    <row r="13790" spans="21:22">
      <c r="U13790" s="73"/>
      <c r="V13790" s="58"/>
    </row>
    <row r="13791" spans="21:22">
      <c r="U13791" s="73"/>
      <c r="V13791" s="58"/>
    </row>
    <row r="13792" spans="21:22">
      <c r="U13792" s="73"/>
      <c r="V13792" s="58"/>
    </row>
    <row r="13793" spans="21:22">
      <c r="U13793" s="73"/>
      <c r="V13793" s="58"/>
    </row>
    <row r="13794" spans="21:22">
      <c r="U13794" s="73"/>
      <c r="V13794" s="58"/>
    </row>
    <row r="13795" spans="21:22">
      <c r="U13795" s="73"/>
      <c r="V13795" s="58"/>
    </row>
    <row r="13796" spans="21:22">
      <c r="U13796" s="73"/>
      <c r="V13796" s="58"/>
    </row>
    <row r="13797" spans="21:22">
      <c r="U13797" s="73"/>
      <c r="V13797" s="58"/>
    </row>
    <row r="13798" spans="21:22">
      <c r="U13798" s="73"/>
      <c r="V13798" s="58"/>
    </row>
    <row r="13799" spans="21:22">
      <c r="U13799" s="73"/>
      <c r="V13799" s="58"/>
    </row>
    <row r="13800" spans="21:22">
      <c r="U13800" s="73"/>
      <c r="V13800" s="58"/>
    </row>
    <row r="13801" spans="21:22">
      <c r="U13801" s="73"/>
      <c r="V13801" s="58"/>
    </row>
    <row r="13802" spans="21:22">
      <c r="U13802" s="73"/>
      <c r="V13802" s="58"/>
    </row>
    <row r="13803" spans="21:22">
      <c r="U13803" s="73"/>
      <c r="V13803" s="58"/>
    </row>
    <row r="13804" spans="21:22">
      <c r="U13804" s="73"/>
      <c r="V13804" s="58"/>
    </row>
    <row r="13805" spans="21:22">
      <c r="U13805" s="73"/>
      <c r="V13805" s="58"/>
    </row>
    <row r="13806" spans="21:22">
      <c r="U13806" s="73"/>
      <c r="V13806" s="58"/>
    </row>
    <row r="13807" spans="21:22">
      <c r="U13807" s="73"/>
      <c r="V13807" s="58"/>
    </row>
    <row r="13808" spans="21:22">
      <c r="U13808" s="73"/>
      <c r="V13808" s="58"/>
    </row>
    <row r="13809" spans="21:22">
      <c r="U13809" s="73"/>
      <c r="V13809" s="58"/>
    </row>
    <row r="13810" spans="21:22">
      <c r="U13810" s="73"/>
      <c r="V13810" s="58"/>
    </row>
    <row r="13811" spans="21:22">
      <c r="U13811" s="73"/>
      <c r="V13811" s="58"/>
    </row>
    <row r="13812" spans="21:22">
      <c r="U13812" s="73"/>
      <c r="V13812" s="58"/>
    </row>
    <row r="13813" spans="21:22">
      <c r="U13813" s="73"/>
      <c r="V13813" s="58"/>
    </row>
    <row r="13814" spans="21:22">
      <c r="U13814" s="73"/>
      <c r="V13814" s="58"/>
    </row>
    <row r="13815" spans="21:22">
      <c r="U13815" s="73"/>
      <c r="V13815" s="58"/>
    </row>
    <row r="13816" spans="21:22">
      <c r="U13816" s="73"/>
      <c r="V13816" s="58"/>
    </row>
    <row r="13817" spans="21:22">
      <c r="U13817" s="73"/>
      <c r="V13817" s="58"/>
    </row>
    <row r="13818" spans="21:22">
      <c r="U13818" s="73"/>
      <c r="V13818" s="58"/>
    </row>
    <row r="13819" spans="21:22">
      <c r="U13819" s="73"/>
      <c r="V13819" s="58"/>
    </row>
    <row r="13820" spans="21:22">
      <c r="U13820" s="73"/>
      <c r="V13820" s="58"/>
    </row>
    <row r="13821" spans="21:22">
      <c r="U13821" s="73"/>
      <c r="V13821" s="58"/>
    </row>
    <row r="13822" spans="21:22">
      <c r="U13822" s="73"/>
      <c r="V13822" s="58"/>
    </row>
    <row r="13823" spans="21:22">
      <c r="U13823" s="73"/>
      <c r="V13823" s="58"/>
    </row>
    <row r="13824" spans="21:22">
      <c r="U13824" s="73"/>
      <c r="V13824" s="58"/>
    </row>
    <row r="13825" spans="21:22">
      <c r="U13825" s="73"/>
      <c r="V13825" s="58"/>
    </row>
    <row r="13826" spans="21:22">
      <c r="U13826" s="73"/>
      <c r="V13826" s="58"/>
    </row>
    <row r="13827" spans="21:22">
      <c r="U13827" s="73"/>
      <c r="V13827" s="58"/>
    </row>
    <row r="13828" spans="21:22">
      <c r="U13828" s="73"/>
      <c r="V13828" s="58"/>
    </row>
    <row r="13829" spans="21:22">
      <c r="U13829" s="73"/>
      <c r="V13829" s="58"/>
    </row>
    <row r="13830" spans="21:22">
      <c r="U13830" s="73"/>
      <c r="V13830" s="58"/>
    </row>
    <row r="13831" spans="21:22">
      <c r="U13831" s="73"/>
      <c r="V13831" s="58"/>
    </row>
    <row r="13832" spans="21:22">
      <c r="U13832" s="73"/>
      <c r="V13832" s="58"/>
    </row>
    <row r="13833" spans="21:22">
      <c r="U13833" s="73"/>
      <c r="V13833" s="58"/>
    </row>
    <row r="13834" spans="21:22">
      <c r="U13834" s="73"/>
      <c r="V13834" s="58"/>
    </row>
    <row r="13835" spans="21:22">
      <c r="U13835" s="73"/>
      <c r="V13835" s="58"/>
    </row>
    <row r="13836" spans="21:22">
      <c r="U13836" s="73"/>
      <c r="V13836" s="58"/>
    </row>
    <row r="13837" spans="21:22">
      <c r="U13837" s="73"/>
      <c r="V13837" s="58"/>
    </row>
    <row r="13838" spans="21:22">
      <c r="U13838" s="73"/>
      <c r="V13838" s="58"/>
    </row>
    <row r="13839" spans="21:22">
      <c r="U13839" s="73"/>
      <c r="V13839" s="58"/>
    </row>
    <row r="13840" spans="21:22">
      <c r="U13840" s="73"/>
      <c r="V13840" s="58"/>
    </row>
    <row r="13841" spans="21:22">
      <c r="U13841" s="73"/>
      <c r="V13841" s="58"/>
    </row>
    <row r="13842" spans="21:22">
      <c r="U13842" s="73"/>
      <c r="V13842" s="58"/>
    </row>
    <row r="13843" spans="21:22">
      <c r="U13843" s="73"/>
      <c r="V13843" s="58"/>
    </row>
    <row r="13844" spans="21:22">
      <c r="U13844" s="73"/>
      <c r="V13844" s="58"/>
    </row>
    <row r="13845" spans="21:22">
      <c r="U13845" s="73"/>
      <c r="V13845" s="58"/>
    </row>
    <row r="13846" spans="21:22">
      <c r="U13846" s="73"/>
      <c r="V13846" s="58"/>
    </row>
    <row r="13847" spans="21:22">
      <c r="U13847" s="73"/>
      <c r="V13847" s="58"/>
    </row>
    <row r="13848" spans="21:22">
      <c r="U13848" s="73"/>
      <c r="V13848" s="58"/>
    </row>
    <row r="13849" spans="21:22">
      <c r="U13849" s="73"/>
      <c r="V13849" s="58"/>
    </row>
    <row r="13850" spans="21:22">
      <c r="U13850" s="73"/>
      <c r="V13850" s="58"/>
    </row>
    <row r="13851" spans="21:22">
      <c r="U13851" s="73"/>
      <c r="V13851" s="58"/>
    </row>
    <row r="13852" spans="21:22">
      <c r="U13852" s="73"/>
      <c r="V13852" s="58"/>
    </row>
    <row r="13853" spans="21:22">
      <c r="U13853" s="73"/>
      <c r="V13853" s="58"/>
    </row>
    <row r="13854" spans="21:22">
      <c r="U13854" s="73"/>
      <c r="V13854" s="58"/>
    </row>
    <row r="13855" spans="21:22">
      <c r="U13855" s="73"/>
      <c r="V13855" s="58"/>
    </row>
    <row r="13856" spans="21:22">
      <c r="U13856" s="73"/>
      <c r="V13856" s="58"/>
    </row>
    <row r="13857" spans="21:22">
      <c r="U13857" s="73"/>
      <c r="V13857" s="58"/>
    </row>
    <row r="13858" spans="21:22">
      <c r="U13858" s="73"/>
      <c r="V13858" s="58"/>
    </row>
    <row r="13859" spans="21:22">
      <c r="U13859" s="73"/>
      <c r="V13859" s="58"/>
    </row>
    <row r="13860" spans="21:22">
      <c r="U13860" s="73"/>
      <c r="V13860" s="58"/>
    </row>
    <row r="13861" spans="21:22">
      <c r="U13861" s="73"/>
      <c r="V13861" s="58"/>
    </row>
    <row r="13862" spans="21:22">
      <c r="U13862" s="73"/>
      <c r="V13862" s="58"/>
    </row>
    <row r="13863" spans="21:22">
      <c r="U13863" s="73"/>
      <c r="V13863" s="58"/>
    </row>
    <row r="13864" spans="21:22">
      <c r="U13864" s="73"/>
      <c r="V13864" s="58"/>
    </row>
    <row r="13865" spans="21:22">
      <c r="U13865" s="73"/>
      <c r="V13865" s="58"/>
    </row>
    <row r="13866" spans="21:22">
      <c r="U13866" s="73"/>
      <c r="V13866" s="58"/>
    </row>
    <row r="13867" spans="21:22">
      <c r="U13867" s="73"/>
      <c r="V13867" s="58"/>
    </row>
    <row r="13868" spans="21:22">
      <c r="U13868" s="73"/>
      <c r="V13868" s="58"/>
    </row>
    <row r="13869" spans="21:22">
      <c r="U13869" s="73"/>
      <c r="V13869" s="58"/>
    </row>
    <row r="13870" spans="21:22">
      <c r="U13870" s="73"/>
      <c r="V13870" s="58"/>
    </row>
    <row r="13871" spans="21:22">
      <c r="U13871" s="73"/>
      <c r="V13871" s="58"/>
    </row>
    <row r="13872" spans="21:22">
      <c r="U13872" s="73"/>
      <c r="V13872" s="58"/>
    </row>
    <row r="13873" spans="21:22">
      <c r="U13873" s="73"/>
      <c r="V13873" s="58"/>
    </row>
    <row r="13874" spans="21:22">
      <c r="U13874" s="73"/>
      <c r="V13874" s="58"/>
    </row>
    <row r="13875" spans="21:22">
      <c r="U13875" s="73"/>
      <c r="V13875" s="58"/>
    </row>
    <row r="13876" spans="21:22">
      <c r="U13876" s="73"/>
      <c r="V13876" s="58"/>
    </row>
    <row r="13877" spans="21:22">
      <c r="U13877" s="73"/>
      <c r="V13877" s="58"/>
    </row>
    <row r="13878" spans="21:22">
      <c r="U13878" s="73"/>
      <c r="V13878" s="58"/>
    </row>
    <row r="13879" spans="21:22">
      <c r="U13879" s="73"/>
      <c r="V13879" s="58"/>
    </row>
    <row r="13880" spans="21:22">
      <c r="U13880" s="73"/>
      <c r="V13880" s="58"/>
    </row>
    <row r="13881" spans="21:22">
      <c r="U13881" s="73"/>
      <c r="V13881" s="58"/>
    </row>
    <row r="13882" spans="21:22">
      <c r="U13882" s="73"/>
      <c r="V13882" s="58"/>
    </row>
    <row r="13883" spans="21:22">
      <c r="U13883" s="73"/>
      <c r="V13883" s="58"/>
    </row>
    <row r="13884" spans="21:22">
      <c r="U13884" s="73"/>
      <c r="V13884" s="58"/>
    </row>
    <row r="13885" spans="21:22">
      <c r="U13885" s="73"/>
      <c r="V13885" s="58"/>
    </row>
    <row r="13886" spans="21:22">
      <c r="U13886" s="73"/>
      <c r="V13886" s="58"/>
    </row>
    <row r="13887" spans="21:22">
      <c r="U13887" s="73"/>
      <c r="V13887" s="58"/>
    </row>
    <row r="13888" spans="21:22">
      <c r="U13888" s="73"/>
      <c r="V13888" s="58"/>
    </row>
    <row r="13889" spans="21:22">
      <c r="U13889" s="73"/>
      <c r="V13889" s="58"/>
    </row>
    <row r="13890" spans="21:22">
      <c r="U13890" s="73"/>
      <c r="V13890" s="58"/>
    </row>
    <row r="13891" spans="21:22">
      <c r="U13891" s="73"/>
      <c r="V13891" s="58"/>
    </row>
    <row r="13892" spans="21:22">
      <c r="U13892" s="73"/>
      <c r="V13892" s="58"/>
    </row>
    <row r="13893" spans="21:22">
      <c r="U13893" s="73"/>
      <c r="V13893" s="58"/>
    </row>
    <row r="13894" spans="21:22">
      <c r="U13894" s="73"/>
      <c r="V13894" s="58"/>
    </row>
    <row r="13895" spans="21:22">
      <c r="U13895" s="73"/>
      <c r="V13895" s="58"/>
    </row>
    <row r="13896" spans="21:22">
      <c r="U13896" s="73"/>
      <c r="V13896" s="58"/>
    </row>
    <row r="13897" spans="21:22">
      <c r="U13897" s="73"/>
      <c r="V13897" s="58"/>
    </row>
    <row r="13898" spans="21:22">
      <c r="U13898" s="73"/>
      <c r="V13898" s="58"/>
    </row>
    <row r="13899" spans="21:22">
      <c r="U13899" s="73"/>
      <c r="V13899" s="58"/>
    </row>
    <row r="13900" spans="21:22">
      <c r="U13900" s="73"/>
      <c r="V13900" s="58"/>
    </row>
    <row r="13901" spans="21:22">
      <c r="U13901" s="73"/>
      <c r="V13901" s="58"/>
    </row>
    <row r="13902" spans="21:22">
      <c r="U13902" s="73"/>
      <c r="V13902" s="58"/>
    </row>
    <row r="13903" spans="21:22">
      <c r="U13903" s="73"/>
      <c r="V13903" s="58"/>
    </row>
    <row r="13904" spans="21:22">
      <c r="U13904" s="73"/>
      <c r="V13904" s="58"/>
    </row>
    <row r="13905" spans="21:22">
      <c r="U13905" s="73"/>
      <c r="V13905" s="58"/>
    </row>
    <row r="13906" spans="21:22">
      <c r="U13906" s="73"/>
      <c r="V13906" s="58"/>
    </row>
    <row r="13907" spans="21:22">
      <c r="U13907" s="73"/>
      <c r="V13907" s="58"/>
    </row>
    <row r="13908" spans="21:22">
      <c r="U13908" s="73"/>
      <c r="V13908" s="58"/>
    </row>
    <row r="13909" spans="21:22">
      <c r="U13909" s="73"/>
      <c r="V13909" s="58"/>
    </row>
    <row r="13910" spans="21:22">
      <c r="U13910" s="73"/>
      <c r="V13910" s="58"/>
    </row>
    <row r="13911" spans="21:22">
      <c r="U13911" s="73"/>
      <c r="V13911" s="58"/>
    </row>
    <row r="13912" spans="21:22">
      <c r="U13912" s="73"/>
      <c r="V13912" s="58"/>
    </row>
    <row r="13913" spans="21:22">
      <c r="U13913" s="73"/>
      <c r="V13913" s="58"/>
    </row>
    <row r="13914" spans="21:22">
      <c r="U13914" s="73"/>
      <c r="V13914" s="58"/>
    </row>
    <row r="13915" spans="21:22">
      <c r="U13915" s="73"/>
      <c r="V13915" s="58"/>
    </row>
    <row r="13916" spans="21:22">
      <c r="U13916" s="73"/>
      <c r="V13916" s="58"/>
    </row>
    <row r="13917" spans="21:22">
      <c r="U13917" s="73"/>
      <c r="V13917" s="58"/>
    </row>
    <row r="13918" spans="21:22">
      <c r="U13918" s="73"/>
      <c r="V13918" s="58"/>
    </row>
    <row r="13919" spans="21:22">
      <c r="U13919" s="73"/>
      <c r="V13919" s="58"/>
    </row>
    <row r="13920" spans="21:22">
      <c r="U13920" s="73"/>
      <c r="V13920" s="58"/>
    </row>
    <row r="13921" spans="21:22">
      <c r="U13921" s="73"/>
      <c r="V13921" s="58"/>
    </row>
    <row r="13922" spans="21:22">
      <c r="U13922" s="73"/>
      <c r="V13922" s="58"/>
    </row>
    <row r="13923" spans="21:22">
      <c r="U13923" s="73"/>
      <c r="V13923" s="58"/>
    </row>
    <row r="13924" spans="21:22">
      <c r="U13924" s="73"/>
      <c r="V13924" s="58"/>
    </row>
    <row r="13925" spans="21:22">
      <c r="U13925" s="73"/>
      <c r="V13925" s="58"/>
    </row>
    <row r="13926" spans="21:22">
      <c r="U13926" s="73"/>
      <c r="V13926" s="58"/>
    </row>
    <row r="13927" spans="21:22">
      <c r="U13927" s="73"/>
      <c r="V13927" s="58"/>
    </row>
    <row r="13928" spans="21:22">
      <c r="U13928" s="73"/>
      <c r="V13928" s="58"/>
    </row>
    <row r="13929" spans="21:22">
      <c r="U13929" s="73"/>
      <c r="V13929" s="58"/>
    </row>
    <row r="13930" spans="21:22">
      <c r="U13930" s="73"/>
      <c r="V13930" s="58"/>
    </row>
    <row r="13931" spans="21:22">
      <c r="U13931" s="73"/>
      <c r="V13931" s="58"/>
    </row>
    <row r="13932" spans="21:22">
      <c r="U13932" s="73"/>
      <c r="V13932" s="58"/>
    </row>
    <row r="13933" spans="21:22">
      <c r="U13933" s="73"/>
      <c r="V13933" s="58"/>
    </row>
    <row r="13934" spans="21:22">
      <c r="U13934" s="73"/>
      <c r="V13934" s="58"/>
    </row>
    <row r="13935" spans="21:22">
      <c r="U13935" s="73"/>
      <c r="V13935" s="58"/>
    </row>
    <row r="13936" spans="21:22">
      <c r="U13936" s="73"/>
      <c r="V13936" s="58"/>
    </row>
    <row r="13937" spans="21:22">
      <c r="U13937" s="73"/>
      <c r="V13937" s="58"/>
    </row>
    <row r="13938" spans="21:22">
      <c r="U13938" s="73"/>
      <c r="V13938" s="58"/>
    </row>
    <row r="13939" spans="21:22">
      <c r="U13939" s="73"/>
      <c r="V13939" s="58"/>
    </row>
    <row r="13940" spans="21:22">
      <c r="U13940" s="73"/>
      <c r="V13940" s="58"/>
    </row>
    <row r="13941" spans="21:22">
      <c r="U13941" s="73"/>
      <c r="V13941" s="58"/>
    </row>
    <row r="13942" spans="21:22">
      <c r="U13942" s="73"/>
      <c r="V13942" s="58"/>
    </row>
    <row r="13943" spans="21:22">
      <c r="U13943" s="73"/>
      <c r="V13943" s="58"/>
    </row>
    <row r="13944" spans="21:22">
      <c r="U13944" s="73"/>
      <c r="V13944" s="58"/>
    </row>
    <row r="13945" spans="21:22">
      <c r="U13945" s="73"/>
      <c r="V13945" s="58"/>
    </row>
    <row r="13946" spans="21:22">
      <c r="U13946" s="73"/>
      <c r="V13946" s="58"/>
    </row>
    <row r="13947" spans="21:22">
      <c r="U13947" s="73"/>
      <c r="V13947" s="58"/>
    </row>
    <row r="13948" spans="21:22">
      <c r="U13948" s="73"/>
      <c r="V13948" s="58"/>
    </row>
    <row r="13949" spans="21:22">
      <c r="U13949" s="73"/>
      <c r="V13949" s="58"/>
    </row>
    <row r="13950" spans="21:22">
      <c r="U13950" s="73"/>
      <c r="V13950" s="58"/>
    </row>
    <row r="13951" spans="21:22">
      <c r="U13951" s="73"/>
      <c r="V13951" s="58"/>
    </row>
    <row r="13952" spans="21:22">
      <c r="U13952" s="73"/>
      <c r="V13952" s="58"/>
    </row>
    <row r="13953" spans="21:22">
      <c r="U13953" s="73"/>
      <c r="V13953" s="58"/>
    </row>
    <row r="13954" spans="21:22">
      <c r="U13954" s="73"/>
      <c r="V13954" s="58"/>
    </row>
    <row r="13955" spans="21:22">
      <c r="U13955" s="73"/>
      <c r="V13955" s="58"/>
    </row>
    <row r="13956" spans="21:22">
      <c r="U13956" s="73"/>
      <c r="V13956" s="58"/>
    </row>
    <row r="13957" spans="21:22">
      <c r="U13957" s="73"/>
      <c r="V13957" s="58"/>
    </row>
    <row r="13958" spans="21:22">
      <c r="U13958" s="73"/>
      <c r="V13958" s="58"/>
    </row>
    <row r="13959" spans="21:22">
      <c r="U13959" s="73"/>
      <c r="V13959" s="58"/>
    </row>
    <row r="13960" spans="21:22">
      <c r="U13960" s="73"/>
      <c r="V13960" s="58"/>
    </row>
    <row r="13961" spans="21:22">
      <c r="U13961" s="73"/>
      <c r="V13961" s="58"/>
    </row>
    <row r="13962" spans="21:22">
      <c r="U13962" s="73"/>
      <c r="V13962" s="58"/>
    </row>
    <row r="13963" spans="21:22">
      <c r="U13963" s="73"/>
      <c r="V13963" s="58"/>
    </row>
    <row r="13964" spans="21:22">
      <c r="U13964" s="73"/>
      <c r="V13964" s="58"/>
    </row>
    <row r="13965" spans="21:22">
      <c r="U13965" s="73"/>
      <c r="V13965" s="58"/>
    </row>
    <row r="13966" spans="21:22">
      <c r="U13966" s="73"/>
      <c r="V13966" s="58"/>
    </row>
    <row r="13967" spans="21:22">
      <c r="U13967" s="73"/>
      <c r="V13967" s="58"/>
    </row>
    <row r="13968" spans="21:22">
      <c r="U13968" s="73"/>
      <c r="V13968" s="58"/>
    </row>
    <row r="13969" spans="21:22">
      <c r="U13969" s="73"/>
      <c r="V13969" s="58"/>
    </row>
    <row r="13970" spans="21:22">
      <c r="U13970" s="73"/>
      <c r="V13970" s="58"/>
    </row>
    <row r="13971" spans="21:22">
      <c r="U13971" s="73"/>
      <c r="V13971" s="58"/>
    </row>
    <row r="13972" spans="21:22">
      <c r="U13972" s="73"/>
      <c r="V13972" s="58"/>
    </row>
    <row r="13973" spans="21:22">
      <c r="U13973" s="73"/>
      <c r="V13973" s="58"/>
    </row>
    <row r="13974" spans="21:22">
      <c r="U13974" s="73"/>
      <c r="V13974" s="58"/>
    </row>
    <row r="13975" spans="21:22">
      <c r="U13975" s="73"/>
      <c r="V13975" s="58"/>
    </row>
    <row r="13976" spans="21:22">
      <c r="U13976" s="73"/>
      <c r="V13976" s="58"/>
    </row>
    <row r="13977" spans="21:22">
      <c r="U13977" s="73"/>
      <c r="V13977" s="58"/>
    </row>
    <row r="13978" spans="21:22">
      <c r="U13978" s="73"/>
      <c r="V13978" s="58"/>
    </row>
    <row r="13979" spans="21:22">
      <c r="U13979" s="73"/>
      <c r="V13979" s="58"/>
    </row>
    <row r="13980" spans="21:22">
      <c r="U13980" s="73"/>
      <c r="V13980" s="58"/>
    </row>
    <row r="13981" spans="21:22">
      <c r="U13981" s="73"/>
      <c r="V13981" s="58"/>
    </row>
    <row r="13982" spans="21:22">
      <c r="U13982" s="73"/>
      <c r="V13982" s="58"/>
    </row>
    <row r="13983" spans="21:22">
      <c r="U13983" s="73"/>
      <c r="V13983" s="58"/>
    </row>
    <row r="13984" spans="21:22">
      <c r="U13984" s="73"/>
      <c r="V13984" s="58"/>
    </row>
    <row r="13985" spans="21:22">
      <c r="U13985" s="73"/>
      <c r="V13985" s="58"/>
    </row>
    <row r="13986" spans="21:22">
      <c r="U13986" s="73"/>
      <c r="V13986" s="58"/>
    </row>
    <row r="13987" spans="21:22">
      <c r="U13987" s="73"/>
      <c r="V13987" s="58"/>
    </row>
    <row r="13988" spans="21:22">
      <c r="U13988" s="73"/>
      <c r="V13988" s="58"/>
    </row>
    <row r="13989" spans="21:22">
      <c r="U13989" s="73"/>
      <c r="V13989" s="58"/>
    </row>
    <row r="13990" spans="21:22">
      <c r="U13990" s="73"/>
      <c r="V13990" s="58"/>
    </row>
    <row r="13991" spans="21:22">
      <c r="U13991" s="73"/>
      <c r="V13991" s="58"/>
    </row>
    <row r="13992" spans="21:22">
      <c r="U13992" s="73"/>
      <c r="V13992" s="58"/>
    </row>
    <row r="13993" spans="21:22">
      <c r="U13993" s="73"/>
      <c r="V13993" s="58"/>
    </row>
    <row r="13994" spans="21:22">
      <c r="U13994" s="73"/>
      <c r="V13994" s="58"/>
    </row>
    <row r="13995" spans="21:22">
      <c r="U13995" s="73"/>
      <c r="V13995" s="58"/>
    </row>
    <row r="13996" spans="21:22">
      <c r="U13996" s="73"/>
      <c r="V13996" s="58"/>
    </row>
    <row r="13997" spans="21:22">
      <c r="U13997" s="73"/>
      <c r="V13997" s="58"/>
    </row>
    <row r="13998" spans="21:22">
      <c r="U13998" s="73"/>
      <c r="V13998" s="58"/>
    </row>
    <row r="13999" spans="21:22">
      <c r="U13999" s="73"/>
      <c r="V13999" s="58"/>
    </row>
    <row r="14000" spans="21:22">
      <c r="U14000" s="73"/>
      <c r="V14000" s="58"/>
    </row>
    <row r="14001" spans="21:22">
      <c r="U14001" s="73"/>
      <c r="V14001" s="58"/>
    </row>
    <row r="14002" spans="21:22">
      <c r="U14002" s="73"/>
      <c r="V14002" s="58"/>
    </row>
    <row r="14003" spans="21:22">
      <c r="U14003" s="73"/>
      <c r="V14003" s="58"/>
    </row>
    <row r="14004" spans="21:22">
      <c r="U14004" s="73"/>
      <c r="V14004" s="58"/>
    </row>
    <row r="14005" spans="21:22">
      <c r="U14005" s="73"/>
      <c r="V14005" s="58"/>
    </row>
    <row r="14006" spans="21:22">
      <c r="U14006" s="73"/>
      <c r="V14006" s="58"/>
    </row>
    <row r="14007" spans="21:22">
      <c r="U14007" s="73"/>
      <c r="V14007" s="58"/>
    </row>
    <row r="14008" spans="21:22">
      <c r="U14008" s="73"/>
      <c r="V14008" s="58"/>
    </row>
    <row r="14009" spans="21:22">
      <c r="U14009" s="73"/>
      <c r="V14009" s="58"/>
    </row>
    <row r="14010" spans="21:22">
      <c r="U14010" s="73"/>
      <c r="V14010" s="58"/>
    </row>
    <row r="14011" spans="21:22">
      <c r="U14011" s="73"/>
      <c r="V14011" s="58"/>
    </row>
    <row r="14012" spans="21:22">
      <c r="U14012" s="73"/>
      <c r="V14012" s="58"/>
    </row>
    <row r="14013" spans="21:22">
      <c r="U14013" s="73"/>
      <c r="V14013" s="58"/>
    </row>
    <row r="14014" spans="21:22">
      <c r="U14014" s="73"/>
      <c r="V14014" s="58"/>
    </row>
    <row r="14015" spans="21:22">
      <c r="U14015" s="73"/>
      <c r="V14015" s="58"/>
    </row>
    <row r="14016" spans="21:22">
      <c r="U14016" s="73"/>
      <c r="V14016" s="58"/>
    </row>
    <row r="14017" spans="21:22">
      <c r="U14017" s="73"/>
      <c r="V14017" s="58"/>
    </row>
    <row r="14018" spans="21:22">
      <c r="U14018" s="73"/>
      <c r="V14018" s="58"/>
    </row>
    <row r="14019" spans="21:22">
      <c r="U14019" s="73"/>
      <c r="V14019" s="58"/>
    </row>
    <row r="14020" spans="21:22">
      <c r="U14020" s="73"/>
      <c r="V14020" s="58"/>
    </row>
    <row r="14021" spans="21:22">
      <c r="U14021" s="73"/>
      <c r="V14021" s="58"/>
    </row>
    <row r="14022" spans="21:22">
      <c r="U14022" s="73"/>
      <c r="V14022" s="58"/>
    </row>
    <row r="14023" spans="21:22">
      <c r="U14023" s="73"/>
      <c r="V14023" s="58"/>
    </row>
    <row r="14024" spans="21:22">
      <c r="U14024" s="73"/>
      <c r="V14024" s="58"/>
    </row>
    <row r="14025" spans="21:22">
      <c r="U14025" s="73"/>
      <c r="V14025" s="58"/>
    </row>
    <row r="14026" spans="21:22">
      <c r="U14026" s="73"/>
      <c r="V14026" s="58"/>
    </row>
    <row r="14027" spans="21:22">
      <c r="U14027" s="73"/>
      <c r="V14027" s="58"/>
    </row>
    <row r="14028" spans="21:22">
      <c r="U14028" s="73"/>
      <c r="V14028" s="58"/>
    </row>
    <row r="14029" spans="21:22">
      <c r="U14029" s="73"/>
      <c r="V14029" s="58"/>
    </row>
    <row r="14030" spans="21:22">
      <c r="U14030" s="73"/>
      <c r="V14030" s="58"/>
    </row>
    <row r="14031" spans="21:22">
      <c r="U14031" s="73"/>
      <c r="V14031" s="58"/>
    </row>
    <row r="14032" spans="21:22">
      <c r="U14032" s="73"/>
      <c r="V14032" s="58"/>
    </row>
    <row r="14033" spans="21:22">
      <c r="U14033" s="73"/>
      <c r="V14033" s="58"/>
    </row>
    <row r="14034" spans="21:22">
      <c r="U14034" s="73"/>
      <c r="V14034" s="58"/>
    </row>
    <row r="14035" spans="21:22">
      <c r="U14035" s="73"/>
      <c r="V14035" s="58"/>
    </row>
    <row r="14036" spans="21:22">
      <c r="U14036" s="73"/>
      <c r="V14036" s="58"/>
    </row>
    <row r="14037" spans="21:22">
      <c r="U14037" s="73"/>
      <c r="V14037" s="58"/>
    </row>
    <row r="14038" spans="21:22">
      <c r="U14038" s="73"/>
      <c r="V14038" s="58"/>
    </row>
    <row r="14039" spans="21:22">
      <c r="U14039" s="73"/>
      <c r="V14039" s="58"/>
    </row>
    <row r="14040" spans="21:22">
      <c r="U14040" s="73"/>
      <c r="V14040" s="58"/>
    </row>
    <row r="14041" spans="21:22">
      <c r="U14041" s="73"/>
      <c r="V14041" s="58"/>
    </row>
    <row r="14042" spans="21:22">
      <c r="U14042" s="73"/>
      <c r="V14042" s="58"/>
    </row>
    <row r="14043" spans="21:22">
      <c r="U14043" s="73"/>
      <c r="V14043" s="58"/>
    </row>
    <row r="14044" spans="21:22">
      <c r="U14044" s="73"/>
      <c r="V14044" s="58"/>
    </row>
    <row r="14045" spans="21:22">
      <c r="U14045" s="73"/>
      <c r="V14045" s="58"/>
    </row>
    <row r="14046" spans="21:22">
      <c r="U14046" s="73"/>
      <c r="V14046" s="58"/>
    </row>
    <row r="14047" spans="21:22">
      <c r="U14047" s="73"/>
      <c r="V14047" s="58"/>
    </row>
    <row r="14048" spans="21:22">
      <c r="U14048" s="73"/>
      <c r="V14048" s="58"/>
    </row>
    <row r="14049" spans="21:22">
      <c r="U14049" s="73"/>
      <c r="V14049" s="58"/>
    </row>
    <row r="14050" spans="21:22">
      <c r="U14050" s="73"/>
      <c r="V14050" s="58"/>
    </row>
    <row r="14051" spans="21:22">
      <c r="U14051" s="73"/>
      <c r="V14051" s="58"/>
    </row>
    <row r="14052" spans="21:22">
      <c r="U14052" s="73"/>
      <c r="V14052" s="58"/>
    </row>
    <row r="14053" spans="21:22">
      <c r="U14053" s="73"/>
      <c r="V14053" s="58"/>
    </row>
    <row r="14054" spans="21:22">
      <c r="U14054" s="73"/>
      <c r="V14054" s="58"/>
    </row>
    <row r="14055" spans="21:22">
      <c r="U14055" s="73"/>
      <c r="V14055" s="58"/>
    </row>
    <row r="14056" spans="21:22">
      <c r="U14056" s="73"/>
      <c r="V14056" s="58"/>
    </row>
    <row r="14057" spans="21:22">
      <c r="U14057" s="73"/>
      <c r="V14057" s="58"/>
    </row>
    <row r="14058" spans="21:22">
      <c r="U14058" s="73"/>
      <c r="V14058" s="58"/>
    </row>
    <row r="14059" spans="21:22">
      <c r="U14059" s="73"/>
      <c r="V14059" s="58"/>
    </row>
    <row r="14060" spans="21:22">
      <c r="U14060" s="73"/>
      <c r="V14060" s="58"/>
    </row>
    <row r="14061" spans="21:22">
      <c r="U14061" s="73"/>
      <c r="V14061" s="58"/>
    </row>
    <row r="14062" spans="21:22">
      <c r="U14062" s="73"/>
      <c r="V14062" s="58"/>
    </row>
    <row r="14063" spans="21:22">
      <c r="U14063" s="73"/>
      <c r="V14063" s="58"/>
    </row>
    <row r="14064" spans="21:22">
      <c r="U14064" s="73"/>
      <c r="V14064" s="58"/>
    </row>
    <row r="14065" spans="21:22">
      <c r="U14065" s="73"/>
      <c r="V14065" s="58"/>
    </row>
    <row r="14066" spans="21:22">
      <c r="U14066" s="73"/>
      <c r="V14066" s="58"/>
    </row>
    <row r="14067" spans="21:22">
      <c r="U14067" s="73"/>
      <c r="V14067" s="58"/>
    </row>
    <row r="14068" spans="21:22">
      <c r="U14068" s="73"/>
      <c r="V14068" s="58"/>
    </row>
    <row r="14069" spans="21:22">
      <c r="U14069" s="73"/>
      <c r="V14069" s="58"/>
    </row>
    <row r="14070" spans="21:22">
      <c r="U14070" s="73"/>
      <c r="V14070" s="58"/>
    </row>
    <row r="14071" spans="21:22">
      <c r="U14071" s="73"/>
      <c r="V14071" s="58"/>
    </row>
    <row r="14072" spans="21:22">
      <c r="U14072" s="73"/>
      <c r="V14072" s="58"/>
    </row>
    <row r="14073" spans="21:22">
      <c r="U14073" s="73"/>
      <c r="V14073" s="58"/>
    </row>
    <row r="14074" spans="21:22">
      <c r="U14074" s="73"/>
      <c r="V14074" s="58"/>
    </row>
    <row r="14075" spans="21:22">
      <c r="U14075" s="73"/>
      <c r="V14075" s="58"/>
    </row>
    <row r="14076" spans="21:22">
      <c r="U14076" s="73"/>
      <c r="V14076" s="58"/>
    </row>
    <row r="14077" spans="21:22">
      <c r="U14077" s="73"/>
      <c r="V14077" s="58"/>
    </row>
    <row r="14078" spans="21:22">
      <c r="U14078" s="73"/>
      <c r="V14078" s="58"/>
    </row>
    <row r="14079" spans="21:22">
      <c r="U14079" s="73"/>
      <c r="V14079" s="58"/>
    </row>
    <row r="14080" spans="21:22">
      <c r="U14080" s="73"/>
      <c r="V14080" s="58"/>
    </row>
    <row r="14081" spans="21:22">
      <c r="U14081" s="73"/>
      <c r="V14081" s="58"/>
    </row>
    <row r="14082" spans="21:22">
      <c r="U14082" s="73"/>
      <c r="V14082" s="58"/>
    </row>
    <row r="14083" spans="21:22">
      <c r="U14083" s="73"/>
      <c r="V14083" s="58"/>
    </row>
    <row r="14084" spans="21:22">
      <c r="U14084" s="73"/>
      <c r="V14084" s="58"/>
    </row>
    <row r="14085" spans="21:22">
      <c r="U14085" s="73"/>
      <c r="V14085" s="58"/>
    </row>
    <row r="14086" spans="21:22">
      <c r="U14086" s="73"/>
      <c r="V14086" s="58"/>
    </row>
    <row r="14087" spans="21:22">
      <c r="U14087" s="73"/>
      <c r="V14087" s="58"/>
    </row>
    <row r="14088" spans="21:22">
      <c r="U14088" s="73"/>
      <c r="V14088" s="58"/>
    </row>
    <row r="14089" spans="21:22">
      <c r="U14089" s="73"/>
      <c r="V14089" s="58"/>
    </row>
    <row r="14090" spans="21:22">
      <c r="U14090" s="73"/>
      <c r="V14090" s="58"/>
    </row>
    <row r="14091" spans="21:22">
      <c r="U14091" s="73"/>
      <c r="V14091" s="58"/>
    </row>
    <row r="14092" spans="21:22">
      <c r="U14092" s="73"/>
      <c r="V14092" s="58"/>
    </row>
    <row r="14093" spans="21:22">
      <c r="U14093" s="73"/>
      <c r="V14093" s="58"/>
    </row>
    <row r="14094" spans="21:22">
      <c r="U14094" s="73"/>
      <c r="V14094" s="58"/>
    </row>
    <row r="14095" spans="21:22">
      <c r="U14095" s="73"/>
      <c r="V14095" s="58"/>
    </row>
    <row r="14096" spans="21:22">
      <c r="U14096" s="73"/>
      <c r="V14096" s="58"/>
    </row>
    <row r="14097" spans="21:22">
      <c r="U14097" s="73"/>
      <c r="V14097" s="58"/>
    </row>
    <row r="14098" spans="21:22">
      <c r="U14098" s="73"/>
      <c r="V14098" s="58"/>
    </row>
    <row r="14099" spans="21:22">
      <c r="U14099" s="73"/>
      <c r="V14099" s="58"/>
    </row>
    <row r="14100" spans="21:22">
      <c r="U14100" s="73"/>
      <c r="V14100" s="58"/>
    </row>
    <row r="14101" spans="21:22">
      <c r="U14101" s="73"/>
      <c r="V14101" s="58"/>
    </row>
    <row r="14102" spans="21:22">
      <c r="U14102" s="73"/>
      <c r="V14102" s="58"/>
    </row>
    <row r="14103" spans="21:22">
      <c r="U14103" s="73"/>
      <c r="V14103" s="58"/>
    </row>
    <row r="14104" spans="21:22">
      <c r="U14104" s="73"/>
      <c r="V14104" s="58"/>
    </row>
    <row r="14105" spans="21:22">
      <c r="U14105" s="73"/>
      <c r="V14105" s="58"/>
    </row>
    <row r="14106" spans="21:22">
      <c r="U14106" s="73"/>
      <c r="V14106" s="58"/>
    </row>
    <row r="14107" spans="21:22">
      <c r="U14107" s="73"/>
      <c r="V14107" s="58"/>
    </row>
    <row r="14108" spans="21:22">
      <c r="U14108" s="73"/>
      <c r="V14108" s="58"/>
    </row>
    <row r="14109" spans="21:22">
      <c r="U14109" s="73"/>
      <c r="V14109" s="58"/>
    </row>
    <row r="14110" spans="21:22">
      <c r="U14110" s="73"/>
      <c r="V14110" s="58"/>
    </row>
    <row r="14111" spans="21:22">
      <c r="U14111" s="73"/>
      <c r="V14111" s="58"/>
    </row>
    <row r="14112" spans="21:22">
      <c r="U14112" s="73"/>
      <c r="V14112" s="58"/>
    </row>
    <row r="14113" spans="21:22">
      <c r="U14113" s="73"/>
      <c r="V14113" s="58"/>
    </row>
    <row r="14114" spans="21:22">
      <c r="U14114" s="73"/>
      <c r="V14114" s="58"/>
    </row>
    <row r="14115" spans="21:22">
      <c r="U14115" s="73"/>
      <c r="V14115" s="58"/>
    </row>
    <row r="14116" spans="21:22">
      <c r="U14116" s="73"/>
      <c r="V14116" s="58"/>
    </row>
    <row r="14117" spans="21:22">
      <c r="U14117" s="73"/>
      <c r="V14117" s="58"/>
    </row>
    <row r="14118" spans="21:22">
      <c r="U14118" s="73"/>
      <c r="V14118" s="58"/>
    </row>
    <row r="14119" spans="21:22">
      <c r="U14119" s="73"/>
      <c r="V14119" s="58"/>
    </row>
    <row r="14120" spans="21:22">
      <c r="U14120" s="73"/>
      <c r="V14120" s="58"/>
    </row>
    <row r="14121" spans="21:22">
      <c r="U14121" s="73"/>
      <c r="V14121" s="58"/>
    </row>
    <row r="14122" spans="21:22">
      <c r="U14122" s="73"/>
      <c r="V14122" s="58"/>
    </row>
    <row r="14123" spans="21:22">
      <c r="U14123" s="73"/>
      <c r="V14123" s="58"/>
    </row>
    <row r="14124" spans="21:22">
      <c r="U14124" s="73"/>
      <c r="V14124" s="58"/>
    </row>
    <row r="14125" spans="21:22">
      <c r="U14125" s="73"/>
      <c r="V14125" s="58"/>
    </row>
    <row r="14126" spans="21:22">
      <c r="U14126" s="73"/>
      <c r="V14126" s="58"/>
    </row>
    <row r="14127" spans="21:22">
      <c r="U14127" s="73"/>
      <c r="V14127" s="58"/>
    </row>
    <row r="14128" spans="21:22">
      <c r="U14128" s="73"/>
      <c r="V14128" s="58"/>
    </row>
    <row r="14129" spans="21:22">
      <c r="U14129" s="73"/>
      <c r="V14129" s="58"/>
    </row>
    <row r="14130" spans="21:22">
      <c r="U14130" s="73"/>
      <c r="V14130" s="58"/>
    </row>
    <row r="14131" spans="21:22">
      <c r="U14131" s="73"/>
      <c r="V14131" s="58"/>
    </row>
    <row r="14132" spans="21:22">
      <c r="U14132" s="73"/>
      <c r="V14132" s="58"/>
    </row>
    <row r="14133" spans="21:22">
      <c r="U14133" s="73"/>
      <c r="V14133" s="58"/>
    </row>
    <row r="14134" spans="21:22">
      <c r="U14134" s="73"/>
      <c r="V14134" s="58"/>
    </row>
    <row r="14135" spans="21:22">
      <c r="U14135" s="73"/>
      <c r="V14135" s="58"/>
    </row>
    <row r="14136" spans="21:22">
      <c r="U14136" s="73"/>
      <c r="V14136" s="58"/>
    </row>
    <row r="14137" spans="21:22">
      <c r="U14137" s="73"/>
      <c r="V14137" s="58"/>
    </row>
    <row r="14138" spans="21:22">
      <c r="U14138" s="73"/>
      <c r="V14138" s="58"/>
    </row>
    <row r="14139" spans="21:22">
      <c r="U14139" s="73"/>
      <c r="V14139" s="58"/>
    </row>
    <row r="14140" spans="21:22">
      <c r="U14140" s="73"/>
      <c r="V14140" s="58"/>
    </row>
    <row r="14141" spans="21:22">
      <c r="U14141" s="73"/>
      <c r="V14141" s="58"/>
    </row>
    <row r="14142" spans="21:22">
      <c r="U14142" s="73"/>
      <c r="V14142" s="58"/>
    </row>
    <row r="14143" spans="21:22">
      <c r="U14143" s="73"/>
      <c r="V14143" s="58"/>
    </row>
    <row r="14144" spans="21:22">
      <c r="U14144" s="73"/>
      <c r="V14144" s="58"/>
    </row>
    <row r="14145" spans="21:22">
      <c r="U14145" s="73"/>
      <c r="V14145" s="58"/>
    </row>
    <row r="14146" spans="21:22">
      <c r="U14146" s="73"/>
      <c r="V14146" s="58"/>
    </row>
    <row r="14147" spans="21:22">
      <c r="U14147" s="73"/>
      <c r="V14147" s="58"/>
    </row>
    <row r="14148" spans="21:22">
      <c r="U14148" s="73"/>
      <c r="V14148" s="58"/>
    </row>
    <row r="14149" spans="21:22">
      <c r="U14149" s="73"/>
      <c r="V14149" s="58"/>
    </row>
    <row r="14150" spans="21:22">
      <c r="U14150" s="73"/>
      <c r="V14150" s="58"/>
    </row>
    <row r="14151" spans="21:22">
      <c r="U14151" s="73"/>
      <c r="V14151" s="58"/>
    </row>
    <row r="14152" spans="21:22">
      <c r="U14152" s="73"/>
      <c r="V14152" s="58"/>
    </row>
    <row r="14153" spans="21:22">
      <c r="U14153" s="73"/>
      <c r="V14153" s="58"/>
    </row>
    <row r="14154" spans="21:22">
      <c r="U14154" s="73"/>
      <c r="V14154" s="58"/>
    </row>
    <row r="14155" spans="21:22">
      <c r="U14155" s="73"/>
      <c r="V14155" s="58"/>
    </row>
    <row r="14156" spans="21:22">
      <c r="U14156" s="73"/>
      <c r="V14156" s="58"/>
    </row>
    <row r="14157" spans="21:22">
      <c r="U14157" s="73"/>
      <c r="V14157" s="58"/>
    </row>
    <row r="14158" spans="21:22">
      <c r="U14158" s="73"/>
      <c r="V14158" s="58"/>
    </row>
    <row r="14159" spans="21:22">
      <c r="U14159" s="73"/>
      <c r="V14159" s="58"/>
    </row>
    <row r="14160" spans="21:22">
      <c r="U14160" s="73"/>
      <c r="V14160" s="58"/>
    </row>
    <row r="14161" spans="21:22">
      <c r="U14161" s="73"/>
      <c r="V14161" s="58"/>
    </row>
    <row r="14162" spans="21:22">
      <c r="U14162" s="73"/>
      <c r="V14162" s="58"/>
    </row>
    <row r="14163" spans="21:22">
      <c r="U14163" s="73"/>
      <c r="V14163" s="58"/>
    </row>
    <row r="14164" spans="21:22">
      <c r="U14164" s="73"/>
      <c r="V14164" s="58"/>
    </row>
    <row r="14165" spans="21:22">
      <c r="U14165" s="73"/>
      <c r="V14165" s="58"/>
    </row>
    <row r="14166" spans="21:22">
      <c r="U14166" s="73"/>
      <c r="V14166" s="58"/>
    </row>
    <row r="14167" spans="21:22">
      <c r="U14167" s="73"/>
      <c r="V14167" s="58"/>
    </row>
    <row r="14168" spans="21:22">
      <c r="U14168" s="73"/>
      <c r="V14168" s="58"/>
    </row>
    <row r="14169" spans="21:22">
      <c r="U14169" s="73"/>
      <c r="V14169" s="58"/>
    </row>
    <row r="14170" spans="21:22">
      <c r="U14170" s="73"/>
      <c r="V14170" s="58"/>
    </row>
    <row r="14171" spans="21:22">
      <c r="U14171" s="73"/>
      <c r="V14171" s="58"/>
    </row>
    <row r="14172" spans="21:22">
      <c r="U14172" s="73"/>
      <c r="V14172" s="58"/>
    </row>
    <row r="14173" spans="21:22">
      <c r="U14173" s="73"/>
      <c r="V14173" s="58"/>
    </row>
    <row r="14174" spans="21:22">
      <c r="U14174" s="73"/>
      <c r="V14174" s="58"/>
    </row>
    <row r="14175" spans="21:22">
      <c r="U14175" s="73"/>
      <c r="V14175" s="58"/>
    </row>
    <row r="14176" spans="21:22">
      <c r="U14176" s="73"/>
      <c r="V14176" s="58"/>
    </row>
    <row r="14177" spans="21:22">
      <c r="U14177" s="73"/>
      <c r="V14177" s="58"/>
    </row>
    <row r="14178" spans="21:22">
      <c r="U14178" s="73"/>
      <c r="V14178" s="58"/>
    </row>
    <row r="14179" spans="21:22">
      <c r="U14179" s="73"/>
      <c r="V14179" s="58"/>
    </row>
    <row r="14180" spans="21:22">
      <c r="U14180" s="73"/>
      <c r="V14180" s="58"/>
    </row>
    <row r="14181" spans="21:22">
      <c r="U14181" s="73"/>
      <c r="V14181" s="58"/>
    </row>
    <row r="14182" spans="21:22">
      <c r="U14182" s="73"/>
      <c r="V14182" s="58"/>
    </row>
    <row r="14183" spans="21:22">
      <c r="U14183" s="73"/>
      <c r="V14183" s="58"/>
    </row>
    <row r="14184" spans="21:22">
      <c r="U14184" s="73"/>
      <c r="V14184" s="58"/>
    </row>
    <row r="14185" spans="21:22">
      <c r="U14185" s="73"/>
      <c r="V14185" s="58"/>
    </row>
    <row r="14186" spans="21:22">
      <c r="U14186" s="73"/>
      <c r="V14186" s="58"/>
    </row>
    <row r="14187" spans="21:22">
      <c r="U14187" s="73"/>
      <c r="V14187" s="58"/>
    </row>
    <row r="14188" spans="21:22">
      <c r="U14188" s="73"/>
      <c r="V14188" s="58"/>
    </row>
    <row r="14189" spans="21:22">
      <c r="U14189" s="73"/>
      <c r="V14189" s="58"/>
    </row>
    <row r="14190" spans="21:22">
      <c r="U14190" s="73"/>
      <c r="V14190" s="58"/>
    </row>
    <row r="14191" spans="21:22">
      <c r="U14191" s="73"/>
      <c r="V14191" s="58"/>
    </row>
    <row r="14192" spans="21:22">
      <c r="U14192" s="73"/>
      <c r="V14192" s="58"/>
    </row>
    <row r="14193" spans="21:22">
      <c r="U14193" s="73"/>
      <c r="V14193" s="58"/>
    </row>
    <row r="14194" spans="21:22">
      <c r="U14194" s="73"/>
      <c r="V14194" s="58"/>
    </row>
    <row r="14195" spans="21:22">
      <c r="U14195" s="73"/>
      <c r="V14195" s="58"/>
    </row>
    <row r="14196" spans="21:22">
      <c r="U14196" s="73"/>
      <c r="V14196" s="58"/>
    </row>
    <row r="14197" spans="21:22">
      <c r="U14197" s="73"/>
      <c r="V14197" s="58"/>
    </row>
    <row r="14198" spans="21:22">
      <c r="U14198" s="73"/>
      <c r="V14198" s="58"/>
    </row>
    <row r="14199" spans="21:22">
      <c r="U14199" s="73"/>
      <c r="V14199" s="58"/>
    </row>
    <row r="14200" spans="21:22">
      <c r="U14200" s="73"/>
      <c r="V14200" s="58"/>
    </row>
    <row r="14201" spans="21:22">
      <c r="U14201" s="73"/>
      <c r="V14201" s="58"/>
    </row>
    <row r="14202" spans="21:22">
      <c r="U14202" s="73"/>
      <c r="V14202" s="58"/>
    </row>
    <row r="14203" spans="21:22">
      <c r="U14203" s="73"/>
      <c r="V14203" s="58"/>
    </row>
    <row r="14204" spans="21:22">
      <c r="U14204" s="73"/>
      <c r="V14204" s="58"/>
    </row>
    <row r="14205" spans="21:22">
      <c r="U14205" s="73"/>
      <c r="V14205" s="58"/>
    </row>
    <row r="14206" spans="21:22">
      <c r="U14206" s="73"/>
      <c r="V14206" s="58"/>
    </row>
    <row r="14207" spans="21:22">
      <c r="U14207" s="73"/>
      <c r="V14207" s="58"/>
    </row>
    <row r="14208" spans="21:22">
      <c r="U14208" s="73"/>
      <c r="V14208" s="58"/>
    </row>
    <row r="14209" spans="21:22">
      <c r="U14209" s="73"/>
      <c r="V14209" s="58"/>
    </row>
    <row r="14210" spans="21:22">
      <c r="U14210" s="73"/>
      <c r="V14210" s="58"/>
    </row>
    <row r="14211" spans="21:22">
      <c r="U14211" s="73"/>
      <c r="V14211" s="58"/>
    </row>
    <row r="14212" spans="21:22">
      <c r="U14212" s="73"/>
      <c r="V14212" s="58"/>
    </row>
    <row r="14213" spans="21:22">
      <c r="U14213" s="73"/>
      <c r="V14213" s="58"/>
    </row>
    <row r="14214" spans="21:22">
      <c r="U14214" s="73"/>
      <c r="V14214" s="58"/>
    </row>
    <row r="14215" spans="21:22">
      <c r="U14215" s="73"/>
      <c r="V14215" s="58"/>
    </row>
    <row r="14216" spans="21:22">
      <c r="U14216" s="73"/>
      <c r="V14216" s="58"/>
    </row>
    <row r="14217" spans="21:22">
      <c r="U14217" s="73"/>
      <c r="V14217" s="58"/>
    </row>
    <row r="14218" spans="21:22">
      <c r="U14218" s="73"/>
      <c r="V14218" s="58"/>
    </row>
    <row r="14219" spans="21:22">
      <c r="U14219" s="73"/>
      <c r="V14219" s="58"/>
    </row>
    <row r="14220" spans="21:22">
      <c r="U14220" s="73"/>
      <c r="V14220" s="58"/>
    </row>
    <row r="14221" spans="21:22">
      <c r="U14221" s="73"/>
      <c r="V14221" s="58"/>
    </row>
    <row r="14222" spans="21:22">
      <c r="U14222" s="73"/>
      <c r="V14222" s="58"/>
    </row>
    <row r="14223" spans="21:22">
      <c r="U14223" s="73"/>
      <c r="V14223" s="58"/>
    </row>
    <row r="14224" spans="21:22">
      <c r="U14224" s="73"/>
      <c r="V14224" s="58"/>
    </row>
    <row r="14225" spans="21:22">
      <c r="U14225" s="73"/>
      <c r="V14225" s="58"/>
    </row>
    <row r="14226" spans="21:22">
      <c r="U14226" s="73"/>
      <c r="V14226" s="58"/>
    </row>
    <row r="14227" spans="21:22">
      <c r="U14227" s="73"/>
      <c r="V14227" s="58"/>
    </row>
    <row r="14228" spans="21:22">
      <c r="U14228" s="73"/>
      <c r="V14228" s="58"/>
    </row>
    <row r="14229" spans="21:22">
      <c r="U14229" s="73"/>
      <c r="V14229" s="58"/>
    </row>
    <row r="14230" spans="21:22">
      <c r="U14230" s="73"/>
      <c r="V14230" s="58"/>
    </row>
    <row r="14231" spans="21:22">
      <c r="U14231" s="73"/>
      <c r="V14231" s="58"/>
    </row>
    <row r="14232" spans="21:22">
      <c r="U14232" s="73"/>
      <c r="V14232" s="58"/>
    </row>
    <row r="14233" spans="21:22">
      <c r="U14233" s="73"/>
      <c r="V14233" s="58"/>
    </row>
    <row r="14234" spans="21:22">
      <c r="U14234" s="73"/>
      <c r="V14234" s="58"/>
    </row>
    <row r="14235" spans="21:22">
      <c r="U14235" s="73"/>
      <c r="V14235" s="58"/>
    </row>
    <row r="14236" spans="21:22">
      <c r="U14236" s="73"/>
      <c r="V14236" s="58"/>
    </row>
    <row r="14237" spans="21:22">
      <c r="U14237" s="73"/>
      <c r="V14237" s="58"/>
    </row>
    <row r="14238" spans="21:22">
      <c r="U14238" s="73"/>
      <c r="V14238" s="58"/>
    </row>
    <row r="14239" spans="21:22">
      <c r="U14239" s="73"/>
      <c r="V14239" s="58"/>
    </row>
    <row r="14240" spans="21:22">
      <c r="U14240" s="73"/>
      <c r="V14240" s="58"/>
    </row>
    <row r="14241" spans="21:22">
      <c r="U14241" s="73"/>
      <c r="V14241" s="58"/>
    </row>
    <row r="14242" spans="21:22">
      <c r="U14242" s="73"/>
      <c r="V14242" s="58"/>
    </row>
    <row r="14243" spans="21:22">
      <c r="U14243" s="73"/>
      <c r="V14243" s="58"/>
    </row>
    <row r="14244" spans="21:22">
      <c r="U14244" s="73"/>
      <c r="V14244" s="58"/>
    </row>
    <row r="14245" spans="21:22">
      <c r="U14245" s="73"/>
      <c r="V14245" s="58"/>
    </row>
    <row r="14246" spans="21:22">
      <c r="U14246" s="73"/>
      <c r="V14246" s="58"/>
    </row>
    <row r="14247" spans="21:22">
      <c r="U14247" s="73"/>
      <c r="V14247" s="58"/>
    </row>
    <row r="14248" spans="21:22">
      <c r="U14248" s="73"/>
      <c r="V14248" s="58"/>
    </row>
    <row r="14249" spans="21:22">
      <c r="U14249" s="73"/>
      <c r="V14249" s="58"/>
    </row>
    <row r="14250" spans="21:22">
      <c r="U14250" s="73"/>
      <c r="V14250" s="58"/>
    </row>
    <row r="14251" spans="21:22">
      <c r="U14251" s="73"/>
      <c r="V14251" s="58"/>
    </row>
    <row r="14252" spans="21:22">
      <c r="U14252" s="73"/>
      <c r="V14252" s="58"/>
    </row>
    <row r="14253" spans="21:22">
      <c r="U14253" s="73"/>
      <c r="V14253" s="58"/>
    </row>
    <row r="14254" spans="21:22">
      <c r="U14254" s="73"/>
      <c r="V14254" s="58"/>
    </row>
    <row r="14255" spans="21:22">
      <c r="U14255" s="73"/>
      <c r="V14255" s="58"/>
    </row>
    <row r="14256" spans="21:22">
      <c r="U14256" s="73"/>
      <c r="V14256" s="58"/>
    </row>
    <row r="14257" spans="21:22">
      <c r="U14257" s="73"/>
      <c r="V14257" s="58"/>
    </row>
    <row r="14258" spans="21:22">
      <c r="U14258" s="73"/>
      <c r="V14258" s="58"/>
    </row>
    <row r="14259" spans="21:22">
      <c r="U14259" s="73"/>
      <c r="V14259" s="58"/>
    </row>
    <row r="14260" spans="21:22">
      <c r="U14260" s="73"/>
      <c r="V14260" s="58"/>
    </row>
    <row r="14261" spans="21:22">
      <c r="U14261" s="73"/>
      <c r="V14261" s="58"/>
    </row>
    <row r="14262" spans="21:22">
      <c r="U14262" s="73"/>
      <c r="V14262" s="58"/>
    </row>
    <row r="14263" spans="21:22">
      <c r="U14263" s="73"/>
      <c r="V14263" s="58"/>
    </row>
    <row r="14264" spans="21:22">
      <c r="U14264" s="73"/>
      <c r="V14264" s="58"/>
    </row>
    <row r="14265" spans="21:22">
      <c r="U14265" s="73"/>
      <c r="V14265" s="58"/>
    </row>
    <row r="14266" spans="21:22">
      <c r="U14266" s="73"/>
      <c r="V14266" s="58"/>
    </row>
    <row r="14267" spans="21:22">
      <c r="U14267" s="73"/>
      <c r="V14267" s="58"/>
    </row>
    <row r="14268" spans="21:22">
      <c r="U14268" s="73"/>
      <c r="V14268" s="58"/>
    </row>
    <row r="14269" spans="21:22">
      <c r="U14269" s="73"/>
      <c r="V14269" s="58"/>
    </row>
    <row r="14270" spans="21:22">
      <c r="U14270" s="73"/>
      <c r="V14270" s="58"/>
    </row>
    <row r="14271" spans="21:22">
      <c r="U14271" s="73"/>
      <c r="V14271" s="58"/>
    </row>
    <row r="14272" spans="21:22">
      <c r="U14272" s="73"/>
      <c r="V14272" s="58"/>
    </row>
    <row r="14273" spans="21:22">
      <c r="U14273" s="73"/>
      <c r="V14273" s="58"/>
    </row>
    <row r="14274" spans="21:22">
      <c r="U14274" s="73"/>
      <c r="V14274" s="58"/>
    </row>
    <row r="14275" spans="21:22">
      <c r="U14275" s="73"/>
      <c r="V14275" s="58"/>
    </row>
    <row r="14276" spans="21:22">
      <c r="U14276" s="73"/>
      <c r="V14276" s="58"/>
    </row>
    <row r="14277" spans="21:22">
      <c r="U14277" s="73"/>
      <c r="V14277" s="58"/>
    </row>
    <row r="14278" spans="21:22">
      <c r="U14278" s="73"/>
      <c r="V14278" s="58"/>
    </row>
    <row r="14279" spans="21:22">
      <c r="U14279" s="73"/>
      <c r="V14279" s="58"/>
    </row>
    <row r="14280" spans="21:22">
      <c r="U14280" s="73"/>
      <c r="V14280" s="58"/>
    </row>
    <row r="14281" spans="21:22">
      <c r="U14281" s="73"/>
      <c r="V14281" s="58"/>
    </row>
    <row r="14282" spans="21:22">
      <c r="U14282" s="73"/>
      <c r="V14282" s="58"/>
    </row>
    <row r="14283" spans="21:22">
      <c r="U14283" s="73"/>
      <c r="V14283" s="58"/>
    </row>
    <row r="14284" spans="21:22">
      <c r="U14284" s="73"/>
      <c r="V14284" s="58"/>
    </row>
    <row r="14285" spans="21:22">
      <c r="U14285" s="73"/>
      <c r="V14285" s="58"/>
    </row>
    <row r="14286" spans="21:22">
      <c r="U14286" s="73"/>
      <c r="V14286" s="58"/>
    </row>
    <row r="14287" spans="21:22">
      <c r="U14287" s="73"/>
      <c r="V14287" s="58"/>
    </row>
    <row r="14288" spans="21:22">
      <c r="U14288" s="73"/>
      <c r="V14288" s="58"/>
    </row>
    <row r="14289" spans="21:22">
      <c r="U14289" s="73"/>
      <c r="V14289" s="58"/>
    </row>
    <row r="14290" spans="21:22">
      <c r="U14290" s="73"/>
      <c r="V14290" s="58"/>
    </row>
    <row r="14291" spans="21:22">
      <c r="U14291" s="73"/>
      <c r="V14291" s="58"/>
    </row>
    <row r="14292" spans="21:22">
      <c r="U14292" s="73"/>
      <c r="V14292" s="58"/>
    </row>
    <row r="14293" spans="21:22">
      <c r="U14293" s="73"/>
      <c r="V14293" s="58"/>
    </row>
    <row r="14294" spans="21:22">
      <c r="U14294" s="73"/>
      <c r="V14294" s="58"/>
    </row>
    <row r="14295" spans="21:22">
      <c r="U14295" s="73"/>
      <c r="V14295" s="58"/>
    </row>
    <row r="14296" spans="21:22">
      <c r="U14296" s="73"/>
      <c r="V14296" s="58"/>
    </row>
    <row r="14297" spans="21:22">
      <c r="U14297" s="73"/>
      <c r="V14297" s="58"/>
    </row>
    <row r="14298" spans="21:22">
      <c r="U14298" s="73"/>
      <c r="V14298" s="58"/>
    </row>
    <row r="14299" spans="21:22">
      <c r="U14299" s="73"/>
      <c r="V14299" s="58"/>
    </row>
    <row r="14300" spans="21:22">
      <c r="U14300" s="73"/>
      <c r="V14300" s="58"/>
    </row>
    <row r="14301" spans="21:22">
      <c r="U14301" s="73"/>
      <c r="V14301" s="58"/>
    </row>
    <row r="14302" spans="21:22">
      <c r="U14302" s="73"/>
      <c r="V14302" s="58"/>
    </row>
    <row r="14303" spans="21:22">
      <c r="U14303" s="73"/>
      <c r="V14303" s="58"/>
    </row>
    <row r="14304" spans="21:22">
      <c r="U14304" s="73"/>
      <c r="V14304" s="58"/>
    </row>
    <row r="14305" spans="21:22">
      <c r="U14305" s="73"/>
      <c r="V14305" s="58"/>
    </row>
    <row r="14306" spans="21:22">
      <c r="U14306" s="73"/>
      <c r="V14306" s="58"/>
    </row>
    <row r="14307" spans="21:22">
      <c r="U14307" s="73"/>
      <c r="V14307" s="58"/>
    </row>
    <row r="14308" spans="21:22">
      <c r="U14308" s="73"/>
      <c r="V14308" s="58"/>
    </row>
    <row r="14309" spans="21:22">
      <c r="U14309" s="73"/>
      <c r="V14309" s="58"/>
    </row>
    <row r="14310" spans="21:22">
      <c r="U14310" s="73"/>
      <c r="V14310" s="58"/>
    </row>
    <row r="14311" spans="21:22">
      <c r="U14311" s="73"/>
      <c r="V14311" s="58"/>
    </row>
    <row r="14312" spans="21:22">
      <c r="U14312" s="73"/>
      <c r="V14312" s="58"/>
    </row>
    <row r="14313" spans="21:22">
      <c r="U14313" s="73"/>
      <c r="V14313" s="58"/>
    </row>
    <row r="14314" spans="21:22">
      <c r="U14314" s="73"/>
      <c r="V14314" s="58"/>
    </row>
    <row r="14315" spans="21:22">
      <c r="U14315" s="73"/>
      <c r="V14315" s="58"/>
    </row>
    <row r="14316" spans="21:22">
      <c r="U14316" s="73"/>
      <c r="V14316" s="58"/>
    </row>
    <row r="14317" spans="21:22">
      <c r="U14317" s="73"/>
      <c r="V14317" s="58"/>
    </row>
    <row r="14318" spans="21:22">
      <c r="U14318" s="73"/>
      <c r="V14318" s="58"/>
    </row>
    <row r="14319" spans="21:22">
      <c r="U14319" s="73"/>
      <c r="V14319" s="58"/>
    </row>
    <row r="14320" spans="21:22">
      <c r="U14320" s="73"/>
      <c r="V14320" s="58"/>
    </row>
    <row r="14321" spans="21:22">
      <c r="U14321" s="73"/>
      <c r="V14321" s="58"/>
    </row>
    <row r="14322" spans="21:22">
      <c r="U14322" s="73"/>
      <c r="V14322" s="58"/>
    </row>
    <row r="14323" spans="21:22">
      <c r="U14323" s="73"/>
      <c r="V14323" s="58"/>
    </row>
    <row r="14324" spans="21:22">
      <c r="U14324" s="73"/>
      <c r="V14324" s="58"/>
    </row>
    <row r="14325" spans="21:22">
      <c r="U14325" s="73"/>
      <c r="V14325" s="58"/>
    </row>
    <row r="14326" spans="21:22">
      <c r="U14326" s="73"/>
      <c r="V14326" s="58"/>
    </row>
    <row r="14327" spans="21:22">
      <c r="U14327" s="73"/>
      <c r="V14327" s="58"/>
    </row>
    <row r="14328" spans="21:22">
      <c r="U14328" s="73"/>
      <c r="V14328" s="58"/>
    </row>
    <row r="14329" spans="21:22">
      <c r="U14329" s="73"/>
      <c r="V14329" s="58"/>
    </row>
    <row r="14330" spans="21:22">
      <c r="U14330" s="73"/>
      <c r="V14330" s="58"/>
    </row>
    <row r="14331" spans="21:22">
      <c r="U14331" s="73"/>
      <c r="V14331" s="58"/>
    </row>
    <row r="14332" spans="21:22">
      <c r="U14332" s="73"/>
      <c r="V14332" s="58"/>
    </row>
    <row r="14333" spans="21:22">
      <c r="U14333" s="73"/>
      <c r="V14333" s="58"/>
    </row>
    <row r="14334" spans="21:22">
      <c r="U14334" s="73"/>
      <c r="V14334" s="58"/>
    </row>
    <row r="14335" spans="21:22">
      <c r="U14335" s="73"/>
      <c r="V14335" s="58"/>
    </row>
    <row r="14336" spans="21:22">
      <c r="U14336" s="73"/>
      <c r="V14336" s="58"/>
    </row>
    <row r="14337" spans="21:22">
      <c r="U14337" s="73"/>
      <c r="V14337" s="58"/>
    </row>
    <row r="14338" spans="21:22">
      <c r="U14338" s="73"/>
      <c r="V14338" s="58"/>
    </row>
    <row r="14339" spans="21:22">
      <c r="U14339" s="73"/>
      <c r="V14339" s="58"/>
    </row>
    <row r="14340" spans="21:22">
      <c r="U14340" s="73"/>
      <c r="V14340" s="58"/>
    </row>
    <row r="14341" spans="21:22">
      <c r="U14341" s="73"/>
      <c r="V14341" s="58"/>
    </row>
    <row r="14342" spans="21:22">
      <c r="U14342" s="73"/>
      <c r="V14342" s="58"/>
    </row>
    <row r="14343" spans="21:22">
      <c r="U14343" s="73"/>
      <c r="V14343" s="58"/>
    </row>
    <row r="14344" spans="21:22">
      <c r="U14344" s="73"/>
      <c r="V14344" s="58"/>
    </row>
    <row r="14345" spans="21:22">
      <c r="U14345" s="73"/>
      <c r="V14345" s="58"/>
    </row>
    <row r="14346" spans="21:22">
      <c r="U14346" s="73"/>
      <c r="V14346" s="58"/>
    </row>
    <row r="14347" spans="21:22">
      <c r="U14347" s="73"/>
      <c r="V14347" s="58"/>
    </row>
    <row r="14348" spans="21:22">
      <c r="U14348" s="73"/>
      <c r="V14348" s="58"/>
    </row>
    <row r="14349" spans="21:22">
      <c r="U14349" s="73"/>
      <c r="V14349" s="58"/>
    </row>
    <row r="14350" spans="21:22">
      <c r="U14350" s="73"/>
      <c r="V14350" s="58"/>
    </row>
    <row r="14351" spans="21:22">
      <c r="U14351" s="73"/>
      <c r="V14351" s="58"/>
    </row>
    <row r="14352" spans="21:22">
      <c r="U14352" s="73"/>
      <c r="V14352" s="58"/>
    </row>
    <row r="14353" spans="21:22">
      <c r="U14353" s="73"/>
      <c r="V14353" s="58"/>
    </row>
    <row r="14354" spans="21:22">
      <c r="U14354" s="73"/>
      <c r="V14354" s="58"/>
    </row>
    <row r="14355" spans="21:22">
      <c r="U14355" s="73"/>
      <c r="V14355" s="58"/>
    </row>
    <row r="14356" spans="21:22">
      <c r="U14356" s="73"/>
      <c r="V14356" s="58"/>
    </row>
    <row r="14357" spans="21:22">
      <c r="U14357" s="73"/>
      <c r="V14357" s="58"/>
    </row>
    <row r="14358" spans="21:22">
      <c r="U14358" s="73"/>
      <c r="V14358" s="58"/>
    </row>
    <row r="14359" spans="21:22">
      <c r="U14359" s="73"/>
      <c r="V14359" s="58"/>
    </row>
    <row r="14360" spans="21:22">
      <c r="U14360" s="73"/>
      <c r="V14360" s="58"/>
    </row>
    <row r="14361" spans="21:22">
      <c r="U14361" s="73"/>
      <c r="V14361" s="58"/>
    </row>
    <row r="14362" spans="21:22">
      <c r="U14362" s="73"/>
      <c r="V14362" s="58"/>
    </row>
    <row r="14363" spans="21:22">
      <c r="U14363" s="73"/>
      <c r="V14363" s="58"/>
    </row>
    <row r="14364" spans="21:22">
      <c r="U14364" s="73"/>
      <c r="V14364" s="58"/>
    </row>
    <row r="14365" spans="21:22">
      <c r="U14365" s="73"/>
      <c r="V14365" s="58"/>
    </row>
    <row r="14366" spans="21:22">
      <c r="U14366" s="73"/>
      <c r="V14366" s="58"/>
    </row>
    <row r="14367" spans="21:22">
      <c r="U14367" s="73"/>
      <c r="V14367" s="58"/>
    </row>
    <row r="14368" spans="21:22">
      <c r="U14368" s="73"/>
      <c r="V14368" s="58"/>
    </row>
    <row r="14369" spans="21:22">
      <c r="U14369" s="73"/>
      <c r="V14369" s="58"/>
    </row>
    <row r="14370" spans="21:22">
      <c r="U14370" s="73"/>
      <c r="V14370" s="58"/>
    </row>
    <row r="14371" spans="21:22">
      <c r="U14371" s="73"/>
      <c r="V14371" s="58"/>
    </row>
    <row r="14372" spans="21:22">
      <c r="U14372" s="73"/>
      <c r="V14372" s="58"/>
    </row>
    <row r="14373" spans="21:22">
      <c r="U14373" s="73"/>
      <c r="V14373" s="58"/>
    </row>
    <row r="14374" spans="21:22">
      <c r="U14374" s="73"/>
      <c r="V14374" s="58"/>
    </row>
    <row r="14375" spans="21:22">
      <c r="U14375" s="73"/>
      <c r="V14375" s="58"/>
    </row>
    <row r="14376" spans="21:22">
      <c r="U14376" s="73"/>
      <c r="V14376" s="58"/>
    </row>
    <row r="14377" spans="21:22">
      <c r="U14377" s="73"/>
      <c r="V14377" s="58"/>
    </row>
    <row r="14378" spans="21:22">
      <c r="U14378" s="73"/>
      <c r="V14378" s="58"/>
    </row>
    <row r="14379" spans="21:22">
      <c r="U14379" s="73"/>
      <c r="V14379" s="58"/>
    </row>
    <row r="14380" spans="21:22">
      <c r="U14380" s="73"/>
      <c r="V14380" s="58"/>
    </row>
    <row r="14381" spans="21:22">
      <c r="U14381" s="73"/>
      <c r="V14381" s="58"/>
    </row>
    <row r="14382" spans="21:22">
      <c r="U14382" s="73"/>
      <c r="V14382" s="58"/>
    </row>
    <row r="14383" spans="21:22">
      <c r="U14383" s="73"/>
      <c r="V14383" s="58"/>
    </row>
    <row r="14384" spans="21:22">
      <c r="U14384" s="73"/>
      <c r="V14384" s="58"/>
    </row>
    <row r="14385" spans="21:22">
      <c r="U14385" s="73"/>
      <c r="V14385" s="58"/>
    </row>
    <row r="14386" spans="21:22">
      <c r="U14386" s="73"/>
      <c r="V14386" s="58"/>
    </row>
    <row r="14387" spans="21:22">
      <c r="U14387" s="73"/>
      <c r="V14387" s="58"/>
    </row>
    <row r="14388" spans="21:22">
      <c r="U14388" s="73"/>
      <c r="V14388" s="58"/>
    </row>
    <row r="14389" spans="21:22">
      <c r="U14389" s="73"/>
      <c r="V14389" s="58"/>
    </row>
    <row r="14390" spans="21:22">
      <c r="U14390" s="73"/>
      <c r="V14390" s="58"/>
    </row>
    <row r="14391" spans="21:22">
      <c r="U14391" s="73"/>
      <c r="V14391" s="58"/>
    </row>
    <row r="14392" spans="21:22">
      <c r="U14392" s="73"/>
      <c r="V14392" s="58"/>
    </row>
    <row r="14393" spans="21:22">
      <c r="U14393" s="73"/>
      <c r="V14393" s="58"/>
    </row>
    <row r="14394" spans="21:22">
      <c r="U14394" s="73"/>
      <c r="V14394" s="58"/>
    </row>
    <row r="14395" spans="21:22">
      <c r="U14395" s="73"/>
      <c r="V14395" s="58"/>
    </row>
    <row r="14396" spans="21:22">
      <c r="U14396" s="73"/>
      <c r="V14396" s="58"/>
    </row>
    <row r="14397" spans="21:22">
      <c r="U14397" s="73"/>
      <c r="V14397" s="58"/>
    </row>
    <row r="14398" spans="21:22">
      <c r="U14398" s="73"/>
      <c r="V14398" s="58"/>
    </row>
    <row r="14399" spans="21:22">
      <c r="U14399" s="73"/>
      <c r="V14399" s="58"/>
    </row>
    <row r="14400" spans="21:22">
      <c r="U14400" s="73"/>
      <c r="V14400" s="58"/>
    </row>
    <row r="14401" spans="21:22">
      <c r="U14401" s="73"/>
      <c r="V14401" s="58"/>
    </row>
    <row r="14402" spans="21:22">
      <c r="U14402" s="73"/>
      <c r="V14402" s="58"/>
    </row>
    <row r="14403" spans="21:22">
      <c r="U14403" s="73"/>
      <c r="V14403" s="58"/>
    </row>
    <row r="14404" spans="21:22">
      <c r="U14404" s="73"/>
      <c r="V14404" s="58"/>
    </row>
    <row r="14405" spans="21:22">
      <c r="U14405" s="73"/>
      <c r="V14405" s="58"/>
    </row>
    <row r="14406" spans="21:22">
      <c r="U14406" s="73"/>
      <c r="V14406" s="58"/>
    </row>
    <row r="14407" spans="21:22">
      <c r="U14407" s="73"/>
      <c r="V14407" s="58"/>
    </row>
    <row r="14408" spans="21:22">
      <c r="U14408" s="73"/>
      <c r="V14408" s="58"/>
    </row>
    <row r="14409" spans="21:22">
      <c r="U14409" s="73"/>
      <c r="V14409" s="58"/>
    </row>
    <row r="14410" spans="21:22">
      <c r="U14410" s="73"/>
      <c r="V14410" s="58"/>
    </row>
    <row r="14411" spans="21:22">
      <c r="U14411" s="73"/>
      <c r="V14411" s="58"/>
    </row>
    <row r="14412" spans="21:22">
      <c r="U14412" s="73"/>
      <c r="V14412" s="58"/>
    </row>
    <row r="14413" spans="21:22">
      <c r="U14413" s="73"/>
      <c r="V14413" s="58"/>
    </row>
    <row r="14414" spans="21:22">
      <c r="U14414" s="73"/>
      <c r="V14414" s="58"/>
    </row>
    <row r="14415" spans="21:22">
      <c r="U14415" s="73"/>
      <c r="V14415" s="58"/>
    </row>
    <row r="14416" spans="21:22">
      <c r="U14416" s="73"/>
      <c r="V14416" s="58"/>
    </row>
    <row r="14417" spans="21:22">
      <c r="U14417" s="73"/>
      <c r="V14417" s="58"/>
    </row>
    <row r="14418" spans="21:22">
      <c r="U14418" s="73"/>
      <c r="V14418" s="58"/>
    </row>
    <row r="14419" spans="21:22">
      <c r="U14419" s="73"/>
      <c r="V14419" s="58"/>
    </row>
    <row r="14420" spans="21:22">
      <c r="U14420" s="73"/>
      <c r="V14420" s="58"/>
    </row>
    <row r="14421" spans="21:22">
      <c r="U14421" s="73"/>
      <c r="V14421" s="58"/>
    </row>
    <row r="14422" spans="21:22">
      <c r="U14422" s="73"/>
      <c r="V14422" s="58"/>
    </row>
    <row r="14423" spans="21:22">
      <c r="U14423" s="73"/>
      <c r="V14423" s="58"/>
    </row>
    <row r="14424" spans="21:22">
      <c r="U14424" s="73"/>
      <c r="V14424" s="58"/>
    </row>
    <row r="14425" spans="21:22">
      <c r="U14425" s="73"/>
      <c r="V14425" s="58"/>
    </row>
    <row r="14426" spans="21:22">
      <c r="U14426" s="73"/>
      <c r="V14426" s="58"/>
    </row>
    <row r="14427" spans="21:22">
      <c r="U14427" s="73"/>
      <c r="V14427" s="58"/>
    </row>
    <row r="14428" spans="21:22">
      <c r="U14428" s="73"/>
      <c r="V14428" s="58"/>
    </row>
    <row r="14429" spans="21:22">
      <c r="U14429" s="73"/>
      <c r="V14429" s="58"/>
    </row>
    <row r="14430" spans="21:22">
      <c r="U14430" s="73"/>
      <c r="V14430" s="58"/>
    </row>
    <row r="14431" spans="21:22">
      <c r="U14431" s="73"/>
      <c r="V14431" s="58"/>
    </row>
    <row r="14432" spans="21:22">
      <c r="U14432" s="73"/>
      <c r="V14432" s="58"/>
    </row>
    <row r="14433" spans="21:22">
      <c r="U14433" s="73"/>
      <c r="V14433" s="58"/>
    </row>
    <row r="14434" spans="21:22">
      <c r="U14434" s="73"/>
      <c r="V14434" s="58"/>
    </row>
    <row r="14435" spans="21:22">
      <c r="U14435" s="73"/>
      <c r="V14435" s="58"/>
    </row>
    <row r="14436" spans="21:22">
      <c r="U14436" s="73"/>
      <c r="V14436" s="58"/>
    </row>
    <row r="14437" spans="21:22">
      <c r="U14437" s="73"/>
      <c r="V14437" s="58"/>
    </row>
    <row r="14438" spans="21:22">
      <c r="U14438" s="73"/>
      <c r="V14438" s="58"/>
    </row>
    <row r="14439" spans="21:22">
      <c r="U14439" s="73"/>
      <c r="V14439" s="58"/>
    </row>
    <row r="14440" spans="21:22">
      <c r="U14440" s="73"/>
      <c r="V14440" s="58"/>
    </row>
    <row r="14441" spans="21:22">
      <c r="U14441" s="73"/>
      <c r="V14441" s="58"/>
    </row>
    <row r="14442" spans="21:22">
      <c r="U14442" s="73"/>
      <c r="V14442" s="58"/>
    </row>
    <row r="14443" spans="21:22">
      <c r="U14443" s="73"/>
      <c r="V14443" s="58"/>
    </row>
    <row r="14444" spans="21:22">
      <c r="U14444" s="73"/>
      <c r="V14444" s="58"/>
    </row>
    <row r="14445" spans="21:22">
      <c r="U14445" s="73"/>
      <c r="V14445" s="58"/>
    </row>
    <row r="14446" spans="21:22">
      <c r="U14446" s="73"/>
      <c r="V14446" s="58"/>
    </row>
    <row r="14447" spans="21:22">
      <c r="U14447" s="73"/>
      <c r="V14447" s="58"/>
    </row>
    <row r="14448" spans="21:22">
      <c r="U14448" s="73"/>
      <c r="V14448" s="58"/>
    </row>
    <row r="14449" spans="21:22">
      <c r="U14449" s="73"/>
      <c r="V14449" s="58"/>
    </row>
    <row r="14450" spans="21:22">
      <c r="U14450" s="73"/>
      <c r="V14450" s="58"/>
    </row>
    <row r="14451" spans="21:22">
      <c r="U14451" s="73"/>
      <c r="V14451" s="58"/>
    </row>
    <row r="14452" spans="21:22">
      <c r="U14452" s="73"/>
      <c r="V14452" s="58"/>
    </row>
    <row r="14453" spans="21:22">
      <c r="U14453" s="73"/>
      <c r="V14453" s="58"/>
    </row>
    <row r="14454" spans="21:22">
      <c r="U14454" s="73"/>
      <c r="V14454" s="58"/>
    </row>
    <row r="14455" spans="21:22">
      <c r="U14455" s="73"/>
      <c r="V14455" s="58"/>
    </row>
    <row r="14456" spans="21:22">
      <c r="U14456" s="73"/>
      <c r="V14456" s="58"/>
    </row>
    <row r="14457" spans="21:22">
      <c r="U14457" s="73"/>
      <c r="V14457" s="58"/>
    </row>
    <row r="14458" spans="21:22">
      <c r="U14458" s="73"/>
      <c r="V14458" s="58"/>
    </row>
    <row r="14459" spans="21:22">
      <c r="U14459" s="73"/>
      <c r="V14459" s="58"/>
    </row>
    <row r="14460" spans="21:22">
      <c r="U14460" s="73"/>
      <c r="V14460" s="58"/>
    </row>
    <row r="14461" spans="21:22">
      <c r="U14461" s="73"/>
      <c r="V14461" s="58"/>
    </row>
    <row r="14462" spans="21:22">
      <c r="U14462" s="73"/>
      <c r="V14462" s="58"/>
    </row>
    <row r="14463" spans="21:22">
      <c r="U14463" s="73"/>
      <c r="V14463" s="58"/>
    </row>
    <row r="14464" spans="21:22">
      <c r="U14464" s="73"/>
      <c r="V14464" s="58"/>
    </row>
    <row r="14465" spans="21:22">
      <c r="U14465" s="73"/>
      <c r="V14465" s="58"/>
    </row>
    <row r="14466" spans="21:22">
      <c r="U14466" s="73"/>
      <c r="V14466" s="58"/>
    </row>
    <row r="14467" spans="21:22">
      <c r="U14467" s="73"/>
      <c r="V14467" s="58"/>
    </row>
    <row r="14468" spans="21:22">
      <c r="U14468" s="73"/>
      <c r="V14468" s="58"/>
    </row>
    <row r="14469" spans="21:22">
      <c r="U14469" s="73"/>
      <c r="V14469" s="58"/>
    </row>
    <row r="14470" spans="21:22">
      <c r="U14470" s="73"/>
      <c r="V14470" s="58"/>
    </row>
    <row r="14471" spans="21:22">
      <c r="U14471" s="73"/>
      <c r="V14471" s="58"/>
    </row>
    <row r="14472" spans="21:22">
      <c r="U14472" s="73"/>
      <c r="V14472" s="58"/>
    </row>
    <row r="14473" spans="21:22">
      <c r="U14473" s="73"/>
      <c r="V14473" s="58"/>
    </row>
    <row r="14474" spans="21:22">
      <c r="U14474" s="73"/>
      <c r="V14474" s="58"/>
    </row>
    <row r="14475" spans="21:22">
      <c r="U14475" s="73"/>
      <c r="V14475" s="58"/>
    </row>
    <row r="14476" spans="21:22">
      <c r="U14476" s="73"/>
      <c r="V14476" s="58"/>
    </row>
    <row r="14477" spans="21:22">
      <c r="U14477" s="73"/>
      <c r="V14477" s="58"/>
    </row>
    <row r="14478" spans="21:22">
      <c r="U14478" s="73"/>
      <c r="V14478" s="58"/>
    </row>
    <row r="14479" spans="21:22">
      <c r="U14479" s="73"/>
      <c r="V14479" s="58"/>
    </row>
    <row r="14480" spans="21:22">
      <c r="U14480" s="73"/>
      <c r="V14480" s="58"/>
    </row>
    <row r="14481" spans="21:22">
      <c r="U14481" s="73"/>
      <c r="V14481" s="58"/>
    </row>
    <row r="14482" spans="21:22">
      <c r="U14482" s="73"/>
      <c r="V14482" s="58"/>
    </row>
    <row r="14483" spans="21:22">
      <c r="U14483" s="73"/>
      <c r="V14483" s="58"/>
    </row>
    <row r="14484" spans="21:22">
      <c r="U14484" s="73"/>
      <c r="V14484" s="58"/>
    </row>
    <row r="14485" spans="21:22">
      <c r="U14485" s="73"/>
      <c r="V14485" s="58"/>
    </row>
    <row r="14486" spans="21:22">
      <c r="U14486" s="73"/>
      <c r="V14486" s="58"/>
    </row>
    <row r="14487" spans="21:22">
      <c r="U14487" s="73"/>
      <c r="V14487" s="58"/>
    </row>
    <row r="14488" spans="21:22">
      <c r="U14488" s="73"/>
      <c r="V14488" s="58"/>
    </row>
    <row r="14489" spans="21:22">
      <c r="U14489" s="73"/>
      <c r="V14489" s="58"/>
    </row>
    <row r="14490" spans="21:22">
      <c r="U14490" s="73"/>
      <c r="V14490" s="58"/>
    </row>
    <row r="14491" spans="21:22">
      <c r="U14491" s="73"/>
      <c r="V14491" s="58"/>
    </row>
    <row r="14492" spans="21:22">
      <c r="U14492" s="73"/>
      <c r="V14492" s="58"/>
    </row>
    <row r="14493" spans="21:22">
      <c r="U14493" s="73"/>
      <c r="V14493" s="58"/>
    </row>
    <row r="14494" spans="21:22">
      <c r="U14494" s="73"/>
      <c r="V14494" s="58"/>
    </row>
    <row r="14495" spans="21:22">
      <c r="U14495" s="73"/>
      <c r="V14495" s="58"/>
    </row>
    <row r="14496" spans="21:22">
      <c r="U14496" s="73"/>
      <c r="V14496" s="58"/>
    </row>
    <row r="14497" spans="21:22">
      <c r="U14497" s="73"/>
      <c r="V14497" s="58"/>
    </row>
    <row r="14498" spans="21:22">
      <c r="U14498" s="73"/>
      <c r="V14498" s="58"/>
    </row>
    <row r="14499" spans="21:22">
      <c r="U14499" s="73"/>
      <c r="V14499" s="58"/>
    </row>
    <row r="14500" spans="21:22">
      <c r="U14500" s="73"/>
      <c r="V14500" s="58"/>
    </row>
    <row r="14501" spans="21:22">
      <c r="U14501" s="73"/>
      <c r="V14501" s="58"/>
    </row>
    <row r="14502" spans="21:22">
      <c r="U14502" s="73"/>
      <c r="V14502" s="58"/>
    </row>
    <row r="14503" spans="21:22">
      <c r="U14503" s="73"/>
      <c r="V14503" s="58"/>
    </row>
    <row r="14504" spans="21:22">
      <c r="U14504" s="73"/>
      <c r="V14504" s="58"/>
    </row>
    <row r="14505" spans="21:22">
      <c r="U14505" s="73"/>
      <c r="V14505" s="58"/>
    </row>
    <row r="14506" spans="21:22">
      <c r="U14506" s="73"/>
      <c r="V14506" s="58"/>
    </row>
    <row r="14507" spans="21:22">
      <c r="U14507" s="73"/>
      <c r="V14507" s="58"/>
    </row>
    <row r="14508" spans="21:22">
      <c r="U14508" s="73"/>
      <c r="V14508" s="58"/>
    </row>
    <row r="14509" spans="21:22">
      <c r="U14509" s="73"/>
      <c r="V14509" s="58"/>
    </row>
    <row r="14510" spans="21:22">
      <c r="U14510" s="73"/>
      <c r="V14510" s="58"/>
    </row>
    <row r="14511" spans="21:22">
      <c r="U14511" s="73"/>
      <c r="V14511" s="58"/>
    </row>
    <row r="14512" spans="21:22">
      <c r="U14512" s="73"/>
      <c r="V14512" s="58"/>
    </row>
    <row r="14513" spans="21:22">
      <c r="U14513" s="73"/>
      <c r="V14513" s="58"/>
    </row>
    <row r="14514" spans="21:22">
      <c r="U14514" s="73"/>
      <c r="V14514" s="58"/>
    </row>
    <row r="14515" spans="21:22">
      <c r="U14515" s="73"/>
      <c r="V14515" s="58"/>
    </row>
    <row r="14516" spans="21:22">
      <c r="U14516" s="73"/>
      <c r="V14516" s="58"/>
    </row>
    <row r="14517" spans="21:22">
      <c r="U14517" s="73"/>
      <c r="V14517" s="58"/>
    </row>
    <row r="14518" spans="21:22">
      <c r="U14518" s="73"/>
      <c r="V14518" s="58"/>
    </row>
    <row r="14519" spans="21:22">
      <c r="U14519" s="73"/>
      <c r="V14519" s="58"/>
    </row>
    <row r="14520" spans="21:22">
      <c r="U14520" s="73"/>
      <c r="V14520" s="58"/>
    </row>
    <row r="14521" spans="21:22">
      <c r="U14521" s="73"/>
      <c r="V14521" s="58"/>
    </row>
    <row r="14522" spans="21:22">
      <c r="U14522" s="73"/>
      <c r="V14522" s="58"/>
    </row>
    <row r="14523" spans="21:22">
      <c r="U14523" s="73"/>
      <c r="V14523" s="58"/>
    </row>
    <row r="14524" spans="21:22">
      <c r="U14524" s="73"/>
      <c r="V14524" s="58"/>
    </row>
    <row r="14525" spans="21:22">
      <c r="U14525" s="73"/>
      <c r="V14525" s="58"/>
    </row>
    <row r="14526" spans="21:22">
      <c r="U14526" s="73"/>
      <c r="V14526" s="58"/>
    </row>
    <row r="14527" spans="21:22">
      <c r="U14527" s="73"/>
      <c r="V14527" s="58"/>
    </row>
    <row r="14528" spans="21:22">
      <c r="U14528" s="73"/>
      <c r="V14528" s="58"/>
    </row>
    <row r="14529" spans="21:22">
      <c r="U14529" s="73"/>
      <c r="V14529" s="58"/>
    </row>
    <row r="14530" spans="21:22">
      <c r="U14530" s="73"/>
      <c r="V14530" s="58"/>
    </row>
    <row r="14531" spans="21:22">
      <c r="U14531" s="73"/>
      <c r="V14531" s="58"/>
    </row>
    <row r="14532" spans="21:22">
      <c r="U14532" s="73"/>
      <c r="V14532" s="58"/>
    </row>
    <row r="14533" spans="21:22">
      <c r="U14533" s="73"/>
      <c r="V14533" s="58"/>
    </row>
    <row r="14534" spans="21:22">
      <c r="U14534" s="73"/>
      <c r="V14534" s="58"/>
    </row>
    <row r="14535" spans="21:22">
      <c r="U14535" s="73"/>
      <c r="V14535" s="58"/>
    </row>
    <row r="14536" spans="21:22">
      <c r="U14536" s="73"/>
      <c r="V14536" s="58"/>
    </row>
    <row r="14537" spans="21:22">
      <c r="U14537" s="73"/>
      <c r="V14537" s="58"/>
    </row>
    <row r="14538" spans="21:22">
      <c r="U14538" s="73"/>
      <c r="V14538" s="58"/>
    </row>
    <row r="14539" spans="21:22">
      <c r="U14539" s="73"/>
      <c r="V14539" s="58"/>
    </row>
    <row r="14540" spans="21:22">
      <c r="U14540" s="73"/>
      <c r="V14540" s="58"/>
    </row>
    <row r="14541" spans="21:22">
      <c r="U14541" s="73"/>
      <c r="V14541" s="58"/>
    </row>
    <row r="14542" spans="21:22">
      <c r="U14542" s="73"/>
      <c r="V14542" s="58"/>
    </row>
    <row r="14543" spans="21:22">
      <c r="U14543" s="73"/>
      <c r="V14543" s="58"/>
    </row>
    <row r="14544" spans="21:22">
      <c r="U14544" s="73"/>
      <c r="V14544" s="58"/>
    </row>
    <row r="14545" spans="21:22">
      <c r="U14545" s="73"/>
      <c r="V14545" s="58"/>
    </row>
    <row r="14546" spans="21:22">
      <c r="U14546" s="73"/>
      <c r="V14546" s="58"/>
    </row>
    <row r="14547" spans="21:22">
      <c r="U14547" s="73"/>
      <c r="V14547" s="58"/>
    </row>
    <row r="14548" spans="21:22">
      <c r="U14548" s="73"/>
      <c r="V14548" s="58"/>
    </row>
    <row r="14549" spans="21:22">
      <c r="U14549" s="73"/>
      <c r="V14549" s="58"/>
    </row>
    <row r="14550" spans="21:22">
      <c r="U14550" s="73"/>
      <c r="V14550" s="58"/>
    </row>
    <row r="14551" spans="21:22">
      <c r="U14551" s="73"/>
      <c r="V14551" s="58"/>
    </row>
    <row r="14552" spans="21:22">
      <c r="U14552" s="73"/>
      <c r="V14552" s="58"/>
    </row>
    <row r="14553" spans="21:22">
      <c r="U14553" s="73"/>
      <c r="V14553" s="58"/>
    </row>
    <row r="14554" spans="21:22">
      <c r="U14554" s="73"/>
      <c r="V14554" s="58"/>
    </row>
    <row r="14555" spans="21:22">
      <c r="U14555" s="73"/>
      <c r="V14555" s="58"/>
    </row>
    <row r="14556" spans="21:22">
      <c r="U14556" s="73"/>
      <c r="V14556" s="58"/>
    </row>
    <row r="14557" spans="21:22">
      <c r="U14557" s="73"/>
      <c r="V14557" s="58"/>
    </row>
    <row r="14558" spans="21:22">
      <c r="U14558" s="73"/>
      <c r="V14558" s="58"/>
    </row>
    <row r="14559" spans="21:22">
      <c r="U14559" s="73"/>
      <c r="V14559" s="58"/>
    </row>
    <row r="14560" spans="21:22">
      <c r="U14560" s="73"/>
      <c r="V14560" s="58"/>
    </row>
    <row r="14561" spans="21:22">
      <c r="U14561" s="73"/>
      <c r="V14561" s="58"/>
    </row>
    <row r="14562" spans="21:22">
      <c r="U14562" s="73"/>
      <c r="V14562" s="58"/>
    </row>
    <row r="14563" spans="21:22">
      <c r="U14563" s="73"/>
      <c r="V14563" s="58"/>
    </row>
    <row r="14564" spans="21:22">
      <c r="U14564" s="73"/>
      <c r="V14564" s="58"/>
    </row>
    <row r="14565" spans="21:22">
      <c r="U14565" s="73"/>
      <c r="V14565" s="58"/>
    </row>
    <row r="14566" spans="21:22">
      <c r="U14566" s="73"/>
      <c r="V14566" s="58"/>
    </row>
    <row r="14567" spans="21:22">
      <c r="U14567" s="73"/>
      <c r="V14567" s="58"/>
    </row>
    <row r="14568" spans="21:22">
      <c r="U14568" s="73"/>
      <c r="V14568" s="58"/>
    </row>
    <row r="14569" spans="21:22">
      <c r="U14569" s="73"/>
      <c r="V14569" s="58"/>
    </row>
    <row r="14570" spans="21:22">
      <c r="U14570" s="73"/>
      <c r="V14570" s="58"/>
    </row>
    <row r="14571" spans="21:22">
      <c r="U14571" s="73"/>
      <c r="V14571" s="58"/>
    </row>
    <row r="14572" spans="21:22">
      <c r="U14572" s="73"/>
      <c r="V14572" s="58"/>
    </row>
    <row r="14573" spans="21:22">
      <c r="U14573" s="73"/>
      <c r="V14573" s="58"/>
    </row>
    <row r="14574" spans="21:22">
      <c r="U14574" s="73"/>
      <c r="V14574" s="58"/>
    </row>
    <row r="14575" spans="21:22">
      <c r="U14575" s="73"/>
      <c r="V14575" s="58"/>
    </row>
    <row r="14576" spans="21:22">
      <c r="U14576" s="73"/>
      <c r="V14576" s="58"/>
    </row>
    <row r="14577" spans="21:22">
      <c r="U14577" s="73"/>
      <c r="V14577" s="58"/>
    </row>
    <row r="14578" spans="21:22">
      <c r="U14578" s="73"/>
      <c r="V14578" s="58"/>
    </row>
    <row r="14579" spans="21:22">
      <c r="U14579" s="73"/>
      <c r="V14579" s="58"/>
    </row>
    <row r="14580" spans="21:22">
      <c r="U14580" s="73"/>
      <c r="V14580" s="58"/>
    </row>
    <row r="14581" spans="21:22">
      <c r="U14581" s="73"/>
      <c r="V14581" s="58"/>
    </row>
    <row r="14582" spans="21:22">
      <c r="U14582" s="73"/>
      <c r="V14582" s="58"/>
    </row>
    <row r="14583" spans="21:22">
      <c r="U14583" s="73"/>
      <c r="V14583" s="58"/>
    </row>
    <row r="14584" spans="21:22">
      <c r="U14584" s="73"/>
      <c r="V14584" s="58"/>
    </row>
    <row r="14585" spans="21:22">
      <c r="U14585" s="73"/>
      <c r="V14585" s="58"/>
    </row>
    <row r="14586" spans="21:22">
      <c r="U14586" s="73"/>
      <c r="V14586" s="58"/>
    </row>
    <row r="14587" spans="21:22">
      <c r="U14587" s="73"/>
      <c r="V14587" s="58"/>
    </row>
    <row r="14588" spans="21:22">
      <c r="U14588" s="73"/>
      <c r="V14588" s="58"/>
    </row>
    <row r="14589" spans="21:22">
      <c r="U14589" s="73"/>
      <c r="V14589" s="58"/>
    </row>
    <row r="14590" spans="21:22">
      <c r="U14590" s="73"/>
      <c r="V14590" s="58"/>
    </row>
    <row r="14591" spans="21:22">
      <c r="U14591" s="73"/>
      <c r="V14591" s="58"/>
    </row>
    <row r="14592" spans="21:22">
      <c r="U14592" s="73"/>
      <c r="V14592" s="58"/>
    </row>
    <row r="14593" spans="21:22">
      <c r="U14593" s="73"/>
      <c r="V14593" s="58"/>
    </row>
    <row r="14594" spans="21:22">
      <c r="U14594" s="73"/>
      <c r="V14594" s="58"/>
    </row>
    <row r="14595" spans="21:22">
      <c r="U14595" s="73"/>
      <c r="V14595" s="58"/>
    </row>
    <row r="14596" spans="21:22">
      <c r="U14596" s="73"/>
      <c r="V14596" s="58"/>
    </row>
    <row r="14597" spans="21:22">
      <c r="U14597" s="73"/>
      <c r="V14597" s="58"/>
    </row>
    <row r="14598" spans="21:22">
      <c r="U14598" s="73"/>
      <c r="V14598" s="58"/>
    </row>
    <row r="14599" spans="21:22">
      <c r="U14599" s="73"/>
      <c r="V14599" s="58"/>
    </row>
    <row r="14600" spans="21:22">
      <c r="U14600" s="73"/>
      <c r="V14600" s="58"/>
    </row>
    <row r="14601" spans="21:22">
      <c r="U14601" s="73"/>
      <c r="V14601" s="58"/>
    </row>
    <row r="14602" spans="21:22">
      <c r="U14602" s="73"/>
      <c r="V14602" s="58"/>
    </row>
    <row r="14603" spans="21:22">
      <c r="U14603" s="73"/>
      <c r="V14603" s="58"/>
    </row>
    <row r="14604" spans="21:22">
      <c r="U14604" s="73"/>
      <c r="V14604" s="58"/>
    </row>
    <row r="14605" spans="21:22">
      <c r="U14605" s="73"/>
      <c r="V14605" s="58"/>
    </row>
    <row r="14606" spans="21:22">
      <c r="U14606" s="73"/>
      <c r="V14606" s="58"/>
    </row>
    <row r="14607" spans="21:22">
      <c r="U14607" s="73"/>
      <c r="V14607" s="58"/>
    </row>
    <row r="14608" spans="21:22">
      <c r="U14608" s="73"/>
      <c r="V14608" s="58"/>
    </row>
    <row r="14609" spans="21:22">
      <c r="U14609" s="73"/>
      <c r="V14609" s="58"/>
    </row>
    <row r="14610" spans="21:22">
      <c r="U14610" s="73"/>
      <c r="V14610" s="58"/>
    </row>
    <row r="14611" spans="21:22">
      <c r="U14611" s="73"/>
      <c r="V14611" s="58"/>
    </row>
    <row r="14612" spans="21:22">
      <c r="U14612" s="73"/>
      <c r="V14612" s="58"/>
    </row>
    <row r="14613" spans="21:22">
      <c r="U14613" s="73"/>
      <c r="V14613" s="58"/>
    </row>
    <row r="14614" spans="21:22">
      <c r="U14614" s="73"/>
      <c r="V14614" s="58"/>
    </row>
    <row r="14615" spans="21:22">
      <c r="U14615" s="73"/>
      <c r="V14615" s="58"/>
    </row>
    <row r="14616" spans="21:22">
      <c r="U14616" s="73"/>
      <c r="V14616" s="58"/>
    </row>
    <row r="14617" spans="21:22">
      <c r="U14617" s="73"/>
      <c r="V14617" s="58"/>
    </row>
    <row r="14618" spans="21:22">
      <c r="U14618" s="73"/>
      <c r="V14618" s="58"/>
    </row>
    <row r="14619" spans="21:22">
      <c r="U14619" s="73"/>
      <c r="V14619" s="58"/>
    </row>
    <row r="14620" spans="21:22">
      <c r="U14620" s="73"/>
      <c r="V14620" s="58"/>
    </row>
    <row r="14621" spans="21:22">
      <c r="U14621" s="73"/>
      <c r="V14621" s="58"/>
    </row>
    <row r="14622" spans="21:22">
      <c r="U14622" s="73"/>
      <c r="V14622" s="58"/>
    </row>
    <row r="14623" spans="21:22">
      <c r="U14623" s="73"/>
      <c r="V14623" s="58"/>
    </row>
    <row r="14624" spans="21:22">
      <c r="U14624" s="73"/>
      <c r="V14624" s="58"/>
    </row>
    <row r="14625" spans="21:22">
      <c r="U14625" s="73"/>
      <c r="V14625" s="58"/>
    </row>
    <row r="14626" spans="21:22">
      <c r="U14626" s="73"/>
      <c r="V14626" s="58"/>
    </row>
    <row r="14627" spans="21:22">
      <c r="U14627" s="73"/>
      <c r="V14627" s="58"/>
    </row>
    <row r="14628" spans="21:22">
      <c r="U14628" s="73"/>
      <c r="V14628" s="58"/>
    </row>
    <row r="14629" spans="21:22">
      <c r="U14629" s="73"/>
      <c r="V14629" s="58"/>
    </row>
    <row r="14630" spans="21:22">
      <c r="U14630" s="73"/>
      <c r="V14630" s="58"/>
    </row>
    <row r="14631" spans="21:22">
      <c r="U14631" s="73"/>
      <c r="V14631" s="58"/>
    </row>
    <row r="14632" spans="21:22">
      <c r="U14632" s="73"/>
      <c r="V14632" s="58"/>
    </row>
    <row r="14633" spans="21:22">
      <c r="U14633" s="73"/>
      <c r="V14633" s="58"/>
    </row>
    <row r="14634" spans="21:22">
      <c r="U14634" s="73"/>
      <c r="V14634" s="58"/>
    </row>
    <row r="14635" spans="21:22">
      <c r="U14635" s="73"/>
      <c r="V14635" s="58"/>
    </row>
    <row r="14636" spans="21:22">
      <c r="U14636" s="73"/>
      <c r="V14636" s="58"/>
    </row>
    <row r="14637" spans="21:22">
      <c r="U14637" s="73"/>
      <c r="V14637" s="58"/>
    </row>
    <row r="14638" spans="21:22">
      <c r="U14638" s="73"/>
      <c r="V14638" s="58"/>
    </row>
    <row r="14639" spans="21:22">
      <c r="U14639" s="73"/>
      <c r="V14639" s="58"/>
    </row>
    <row r="14640" spans="21:22">
      <c r="U14640" s="73"/>
      <c r="V14640" s="58"/>
    </row>
    <row r="14641" spans="21:22">
      <c r="U14641" s="73"/>
      <c r="V14641" s="58"/>
    </row>
    <row r="14642" spans="21:22">
      <c r="U14642" s="73"/>
      <c r="V14642" s="58"/>
    </row>
    <row r="14643" spans="21:22">
      <c r="U14643" s="73"/>
      <c r="V14643" s="58"/>
    </row>
    <row r="14644" spans="21:22">
      <c r="U14644" s="73"/>
      <c r="V14644" s="58"/>
    </row>
    <row r="14645" spans="21:22">
      <c r="U14645" s="73"/>
      <c r="V14645" s="58"/>
    </row>
    <row r="14646" spans="21:22">
      <c r="U14646" s="73"/>
      <c r="V14646" s="58"/>
    </row>
    <row r="14647" spans="21:22">
      <c r="U14647" s="73"/>
      <c r="V14647" s="58"/>
    </row>
    <row r="14648" spans="21:22">
      <c r="U14648" s="73"/>
      <c r="V14648" s="58"/>
    </row>
    <row r="14649" spans="21:22">
      <c r="U14649" s="73"/>
      <c r="V14649" s="58"/>
    </row>
    <row r="14650" spans="21:22">
      <c r="U14650" s="73"/>
      <c r="V14650" s="58"/>
    </row>
    <row r="14651" spans="21:22">
      <c r="U14651" s="73"/>
      <c r="V14651" s="58"/>
    </row>
    <row r="14652" spans="21:22">
      <c r="U14652" s="73"/>
      <c r="V14652" s="58"/>
    </row>
    <row r="14653" spans="21:22">
      <c r="U14653" s="73"/>
      <c r="V14653" s="58"/>
    </row>
    <row r="14654" spans="21:22">
      <c r="U14654" s="73"/>
      <c r="V14654" s="58"/>
    </row>
    <row r="14655" spans="21:22">
      <c r="U14655" s="73"/>
      <c r="V14655" s="58"/>
    </row>
    <row r="14656" spans="21:22">
      <c r="U14656" s="73"/>
      <c r="V14656" s="58"/>
    </row>
    <row r="14657" spans="21:22">
      <c r="U14657" s="73"/>
      <c r="V14657" s="58"/>
    </row>
    <row r="14658" spans="21:22">
      <c r="U14658" s="73"/>
      <c r="V14658" s="58"/>
    </row>
    <row r="14659" spans="21:22">
      <c r="U14659" s="73"/>
      <c r="V14659" s="58"/>
    </row>
    <row r="14660" spans="21:22">
      <c r="U14660" s="73"/>
      <c r="V14660" s="58"/>
    </row>
    <row r="14661" spans="21:22">
      <c r="U14661" s="73"/>
      <c r="V14661" s="58"/>
    </row>
    <row r="14662" spans="21:22">
      <c r="U14662" s="73"/>
      <c r="V14662" s="58"/>
    </row>
    <row r="14663" spans="21:22">
      <c r="U14663" s="73"/>
      <c r="V14663" s="58"/>
    </row>
    <row r="14664" spans="21:22">
      <c r="U14664" s="73"/>
      <c r="V14664" s="58"/>
    </row>
    <row r="14665" spans="21:22">
      <c r="U14665" s="73"/>
      <c r="V14665" s="58"/>
    </row>
    <row r="14666" spans="21:22">
      <c r="U14666" s="73"/>
      <c r="V14666" s="58"/>
    </row>
    <row r="14667" spans="21:22">
      <c r="U14667" s="73"/>
      <c r="V14667" s="58"/>
    </row>
    <row r="14668" spans="21:22">
      <c r="U14668" s="73"/>
      <c r="V14668" s="58"/>
    </row>
    <row r="14669" spans="21:22">
      <c r="U14669" s="73"/>
      <c r="V14669" s="58"/>
    </row>
    <row r="14670" spans="21:22">
      <c r="U14670" s="73"/>
      <c r="V14670" s="58"/>
    </row>
    <row r="14671" spans="21:22">
      <c r="U14671" s="73"/>
      <c r="V14671" s="58"/>
    </row>
    <row r="14672" spans="21:22">
      <c r="U14672" s="73"/>
      <c r="V14672" s="58"/>
    </row>
    <row r="14673" spans="21:22">
      <c r="U14673" s="73"/>
      <c r="V14673" s="58"/>
    </row>
    <row r="14674" spans="21:22">
      <c r="U14674" s="73"/>
      <c r="V14674" s="58"/>
    </row>
    <row r="14675" spans="21:22">
      <c r="U14675" s="73"/>
      <c r="V14675" s="58"/>
    </row>
    <row r="14676" spans="21:22">
      <c r="U14676" s="73"/>
      <c r="V14676" s="58"/>
    </row>
    <row r="14677" spans="21:22">
      <c r="U14677" s="73"/>
      <c r="V14677" s="58"/>
    </row>
    <row r="14678" spans="21:22">
      <c r="U14678" s="73"/>
      <c r="V14678" s="58"/>
    </row>
    <row r="14679" spans="21:22">
      <c r="U14679" s="73"/>
      <c r="V14679" s="58"/>
    </row>
    <row r="14680" spans="21:22">
      <c r="U14680" s="73"/>
      <c r="V14680" s="58"/>
    </row>
    <row r="14681" spans="21:22">
      <c r="U14681" s="73"/>
      <c r="V14681" s="58"/>
    </row>
    <row r="14682" spans="21:22">
      <c r="U14682" s="73"/>
      <c r="V14682" s="58"/>
    </row>
    <row r="14683" spans="21:22">
      <c r="U14683" s="73"/>
      <c r="V14683" s="58"/>
    </row>
    <row r="14684" spans="21:22">
      <c r="U14684" s="73"/>
      <c r="V14684" s="58"/>
    </row>
    <row r="14685" spans="21:22">
      <c r="U14685" s="73"/>
      <c r="V14685" s="58"/>
    </row>
    <row r="14686" spans="21:22">
      <c r="U14686" s="73"/>
      <c r="V14686" s="58"/>
    </row>
    <row r="14687" spans="21:22">
      <c r="U14687" s="73"/>
      <c r="V14687" s="58"/>
    </row>
    <row r="14688" spans="21:22">
      <c r="U14688" s="73"/>
      <c r="V14688" s="58"/>
    </row>
    <row r="14689" spans="21:22">
      <c r="U14689" s="73"/>
      <c r="V14689" s="58"/>
    </row>
    <row r="14690" spans="21:22">
      <c r="U14690" s="73"/>
      <c r="V14690" s="58"/>
    </row>
    <row r="14691" spans="21:22">
      <c r="U14691" s="73"/>
      <c r="V14691" s="58"/>
    </row>
    <row r="14692" spans="21:22">
      <c r="U14692" s="73"/>
      <c r="V14692" s="58"/>
    </row>
    <row r="14693" spans="21:22">
      <c r="U14693" s="73"/>
      <c r="V14693" s="58"/>
    </row>
    <row r="14694" spans="21:22">
      <c r="U14694" s="73"/>
      <c r="V14694" s="58"/>
    </row>
    <row r="14695" spans="21:22">
      <c r="U14695" s="73"/>
      <c r="V14695" s="58"/>
    </row>
    <row r="14696" spans="21:22">
      <c r="U14696" s="73"/>
      <c r="V14696" s="58"/>
    </row>
    <row r="14697" spans="21:22">
      <c r="U14697" s="73"/>
      <c r="V14697" s="58"/>
    </row>
    <row r="14698" spans="21:22">
      <c r="U14698" s="73"/>
      <c r="V14698" s="58"/>
    </row>
    <row r="14699" spans="21:22">
      <c r="U14699" s="73"/>
      <c r="V14699" s="58"/>
    </row>
    <row r="14700" spans="21:22">
      <c r="U14700" s="73"/>
      <c r="V14700" s="58"/>
    </row>
    <row r="14701" spans="21:22">
      <c r="U14701" s="73"/>
      <c r="V14701" s="58"/>
    </row>
    <row r="14702" spans="21:22">
      <c r="U14702" s="73"/>
      <c r="V14702" s="58"/>
    </row>
    <row r="14703" spans="21:22">
      <c r="U14703" s="73"/>
      <c r="V14703" s="58"/>
    </row>
    <row r="14704" spans="21:22">
      <c r="U14704" s="73"/>
      <c r="V14704" s="58"/>
    </row>
    <row r="14705" spans="21:22">
      <c r="U14705" s="73"/>
      <c r="V14705" s="58"/>
    </row>
    <row r="14706" spans="21:22">
      <c r="U14706" s="73"/>
      <c r="V14706" s="58"/>
    </row>
    <row r="14707" spans="21:22">
      <c r="U14707" s="73"/>
      <c r="V14707" s="58"/>
    </row>
    <row r="14708" spans="21:22">
      <c r="U14708" s="73"/>
      <c r="V14708" s="58"/>
    </row>
    <row r="14709" spans="21:22">
      <c r="U14709" s="73"/>
      <c r="V14709" s="58"/>
    </row>
    <row r="14710" spans="21:22">
      <c r="U14710" s="73"/>
      <c r="V14710" s="58"/>
    </row>
    <row r="14711" spans="21:22">
      <c r="U14711" s="73"/>
      <c r="V14711" s="58"/>
    </row>
    <row r="14712" spans="21:22">
      <c r="U14712" s="73"/>
      <c r="V14712" s="58"/>
    </row>
    <row r="14713" spans="21:22">
      <c r="U14713" s="73"/>
      <c r="V14713" s="58"/>
    </row>
    <row r="14714" spans="21:22">
      <c r="U14714" s="73"/>
      <c r="V14714" s="58"/>
    </row>
    <row r="14715" spans="21:22">
      <c r="U14715" s="73"/>
      <c r="V14715" s="58"/>
    </row>
    <row r="14716" spans="21:22">
      <c r="U14716" s="73"/>
      <c r="V14716" s="58"/>
    </row>
    <row r="14717" spans="21:22">
      <c r="U14717" s="73"/>
      <c r="V14717" s="58"/>
    </row>
    <row r="14718" spans="21:22">
      <c r="U14718" s="73"/>
      <c r="V14718" s="58"/>
    </row>
    <row r="14719" spans="21:22">
      <c r="U14719" s="73"/>
      <c r="V14719" s="58"/>
    </row>
    <row r="14720" spans="21:22">
      <c r="U14720" s="73"/>
      <c r="V14720" s="58"/>
    </row>
    <row r="14721" spans="21:22">
      <c r="U14721" s="73"/>
      <c r="V14721" s="58"/>
    </row>
    <row r="14722" spans="21:22">
      <c r="U14722" s="73"/>
      <c r="V14722" s="58"/>
    </row>
    <row r="14723" spans="21:22">
      <c r="U14723" s="73"/>
      <c r="V14723" s="58"/>
    </row>
    <row r="14724" spans="21:22">
      <c r="U14724" s="73"/>
      <c r="V14724" s="58"/>
    </row>
    <row r="14725" spans="21:22">
      <c r="U14725" s="73"/>
      <c r="V14725" s="58"/>
    </row>
    <row r="14726" spans="21:22">
      <c r="U14726" s="73"/>
      <c r="V14726" s="58"/>
    </row>
    <row r="14727" spans="21:22">
      <c r="U14727" s="73"/>
      <c r="V14727" s="58"/>
    </row>
    <row r="14728" spans="21:22">
      <c r="U14728" s="73"/>
      <c r="V14728" s="58"/>
    </row>
    <row r="14729" spans="21:22">
      <c r="U14729" s="73"/>
      <c r="V14729" s="58"/>
    </row>
    <row r="14730" spans="21:22">
      <c r="U14730" s="73"/>
      <c r="V14730" s="58"/>
    </row>
    <row r="14731" spans="21:22">
      <c r="U14731" s="73"/>
      <c r="V14731" s="58"/>
    </row>
    <row r="14732" spans="21:22">
      <c r="U14732" s="73"/>
      <c r="V14732" s="58"/>
    </row>
    <row r="14733" spans="21:22">
      <c r="U14733" s="73"/>
      <c r="V14733" s="58"/>
    </row>
    <row r="14734" spans="21:22">
      <c r="U14734" s="73"/>
      <c r="V14734" s="58"/>
    </row>
    <row r="14735" spans="21:22">
      <c r="U14735" s="73"/>
      <c r="V14735" s="58"/>
    </row>
    <row r="14736" spans="21:22">
      <c r="U14736" s="73"/>
      <c r="V14736" s="58"/>
    </row>
    <row r="14737" spans="21:22">
      <c r="U14737" s="73"/>
      <c r="V14737" s="58"/>
    </row>
    <row r="14738" spans="21:22">
      <c r="U14738" s="73"/>
      <c r="V14738" s="58"/>
    </row>
    <row r="14739" spans="21:22">
      <c r="U14739" s="73"/>
      <c r="V14739" s="58"/>
    </row>
    <row r="14740" spans="21:22">
      <c r="U14740" s="73"/>
      <c r="V14740" s="58"/>
    </row>
    <row r="14741" spans="21:22">
      <c r="U14741" s="73"/>
      <c r="V14741" s="58"/>
    </row>
    <row r="14742" spans="21:22">
      <c r="U14742" s="73"/>
      <c r="V14742" s="58"/>
    </row>
    <row r="14743" spans="21:22">
      <c r="U14743" s="73"/>
      <c r="V14743" s="58"/>
    </row>
    <row r="14744" spans="21:22">
      <c r="U14744" s="73"/>
      <c r="V14744" s="58"/>
    </row>
    <row r="14745" spans="21:22">
      <c r="U14745" s="73"/>
      <c r="V14745" s="58"/>
    </row>
    <row r="14746" spans="21:22">
      <c r="U14746" s="73"/>
      <c r="V14746" s="58"/>
    </row>
    <row r="14747" spans="21:22">
      <c r="U14747" s="73"/>
      <c r="V14747" s="58"/>
    </row>
    <row r="14748" spans="21:22">
      <c r="U14748" s="73"/>
      <c r="V14748" s="58"/>
    </row>
    <row r="14749" spans="21:22">
      <c r="U14749" s="73"/>
      <c r="V14749" s="58"/>
    </row>
    <row r="14750" spans="21:22">
      <c r="U14750" s="73"/>
      <c r="V14750" s="58"/>
    </row>
    <row r="14751" spans="21:22">
      <c r="U14751" s="73"/>
      <c r="V14751" s="58"/>
    </row>
    <row r="14752" spans="21:22">
      <c r="U14752" s="73"/>
      <c r="V14752" s="58"/>
    </row>
    <row r="14753" spans="21:22">
      <c r="U14753" s="73"/>
      <c r="V14753" s="58"/>
    </row>
    <row r="14754" spans="21:22">
      <c r="U14754" s="73"/>
      <c r="V14754" s="58"/>
    </row>
    <row r="14755" spans="21:22">
      <c r="U14755" s="73"/>
      <c r="V14755" s="58"/>
    </row>
    <row r="14756" spans="21:22">
      <c r="U14756" s="73"/>
      <c r="V14756" s="58"/>
    </row>
    <row r="14757" spans="21:22">
      <c r="U14757" s="73"/>
      <c r="V14757" s="58"/>
    </row>
    <row r="14758" spans="21:22">
      <c r="U14758" s="73"/>
      <c r="V14758" s="58"/>
    </row>
    <row r="14759" spans="21:22">
      <c r="U14759" s="73"/>
      <c r="V14759" s="58"/>
    </row>
    <row r="14760" spans="21:22">
      <c r="U14760" s="73"/>
      <c r="V14760" s="58"/>
    </row>
    <row r="14761" spans="21:22">
      <c r="U14761" s="73"/>
      <c r="V14761" s="58"/>
    </row>
    <row r="14762" spans="21:22">
      <c r="U14762" s="73"/>
      <c r="V14762" s="58"/>
    </row>
    <row r="14763" spans="21:22">
      <c r="U14763" s="73"/>
      <c r="V14763" s="58"/>
    </row>
    <row r="14764" spans="21:22">
      <c r="U14764" s="73"/>
      <c r="V14764" s="58"/>
    </row>
    <row r="14765" spans="21:22">
      <c r="U14765" s="73"/>
      <c r="V14765" s="58"/>
    </row>
    <row r="14766" spans="21:22">
      <c r="U14766" s="73"/>
      <c r="V14766" s="58"/>
    </row>
    <row r="14767" spans="21:22">
      <c r="U14767" s="73"/>
      <c r="V14767" s="58"/>
    </row>
    <row r="14768" spans="21:22">
      <c r="U14768" s="73"/>
      <c r="V14768" s="58"/>
    </row>
    <row r="14769" spans="21:22">
      <c r="U14769" s="73"/>
      <c r="V14769" s="58"/>
    </row>
    <row r="14770" spans="21:22">
      <c r="U14770" s="73"/>
      <c r="V14770" s="58"/>
    </row>
    <row r="14771" spans="21:22">
      <c r="U14771" s="73"/>
      <c r="V14771" s="58"/>
    </row>
    <row r="14772" spans="21:22">
      <c r="U14772" s="73"/>
      <c r="V14772" s="58"/>
    </row>
    <row r="14773" spans="21:22">
      <c r="U14773" s="73"/>
      <c r="V14773" s="58"/>
    </row>
    <row r="14774" spans="21:22">
      <c r="U14774" s="73"/>
      <c r="V14774" s="58"/>
    </row>
    <row r="14775" spans="21:22">
      <c r="U14775" s="73"/>
      <c r="V14775" s="58"/>
    </row>
    <row r="14776" spans="21:22">
      <c r="U14776" s="73"/>
      <c r="V14776" s="58"/>
    </row>
    <row r="14777" spans="21:22">
      <c r="U14777" s="73"/>
      <c r="V14777" s="58"/>
    </row>
    <row r="14778" spans="21:22">
      <c r="U14778" s="73"/>
      <c r="V14778" s="58"/>
    </row>
    <row r="14779" spans="21:22">
      <c r="U14779" s="73"/>
      <c r="V14779" s="58"/>
    </row>
    <row r="14780" spans="21:22">
      <c r="U14780" s="73"/>
      <c r="V14780" s="58"/>
    </row>
    <row r="14781" spans="21:22">
      <c r="U14781" s="73"/>
      <c r="V14781" s="58"/>
    </row>
    <row r="14782" spans="21:22">
      <c r="U14782" s="73"/>
      <c r="V14782" s="58"/>
    </row>
    <row r="14783" spans="21:22">
      <c r="U14783" s="73"/>
      <c r="V14783" s="58"/>
    </row>
    <row r="14784" spans="21:22">
      <c r="U14784" s="73"/>
      <c r="V14784" s="58"/>
    </row>
    <row r="14785" spans="21:22">
      <c r="U14785" s="73"/>
      <c r="V14785" s="58"/>
    </row>
    <row r="14786" spans="21:22">
      <c r="U14786" s="73"/>
      <c r="V14786" s="58"/>
    </row>
    <row r="14787" spans="21:22">
      <c r="U14787" s="73"/>
      <c r="V14787" s="58"/>
    </row>
    <row r="14788" spans="21:22">
      <c r="U14788" s="73"/>
      <c r="V14788" s="58"/>
    </row>
    <row r="14789" spans="21:22">
      <c r="U14789" s="73"/>
      <c r="V14789" s="58"/>
    </row>
    <row r="14790" spans="21:22">
      <c r="U14790" s="73"/>
      <c r="V14790" s="58"/>
    </row>
    <row r="14791" spans="21:22">
      <c r="U14791" s="73"/>
      <c r="V14791" s="58"/>
    </row>
    <row r="14792" spans="21:22">
      <c r="U14792" s="73"/>
      <c r="V14792" s="58"/>
    </row>
    <row r="14793" spans="21:22">
      <c r="U14793" s="73"/>
      <c r="V14793" s="58"/>
    </row>
    <row r="14794" spans="21:22">
      <c r="U14794" s="73"/>
      <c r="V14794" s="58"/>
    </row>
    <row r="14795" spans="21:22">
      <c r="U14795" s="73"/>
      <c r="V14795" s="58"/>
    </row>
    <row r="14796" spans="21:22">
      <c r="U14796" s="73"/>
      <c r="V14796" s="58"/>
    </row>
    <row r="14797" spans="21:22">
      <c r="U14797" s="73"/>
      <c r="V14797" s="58"/>
    </row>
    <row r="14798" spans="21:22">
      <c r="U14798" s="73"/>
      <c r="V14798" s="58"/>
    </row>
    <row r="14799" spans="21:22">
      <c r="U14799" s="73"/>
      <c r="V14799" s="58"/>
    </row>
    <row r="14800" spans="21:22">
      <c r="U14800" s="73"/>
      <c r="V14800" s="58"/>
    </row>
    <row r="14801" spans="21:22">
      <c r="U14801" s="73"/>
      <c r="V14801" s="58"/>
    </row>
    <row r="14802" spans="21:22">
      <c r="U14802" s="73"/>
      <c r="V14802" s="58"/>
    </row>
    <row r="14803" spans="21:22">
      <c r="U14803" s="73"/>
      <c r="V14803" s="58"/>
    </row>
    <row r="14804" spans="21:22">
      <c r="U14804" s="73"/>
      <c r="V14804" s="58"/>
    </row>
    <row r="14805" spans="21:22">
      <c r="U14805" s="73"/>
      <c r="V14805" s="58"/>
    </row>
    <row r="14806" spans="21:22">
      <c r="U14806" s="73"/>
      <c r="V14806" s="58"/>
    </row>
    <row r="14807" spans="21:22">
      <c r="U14807" s="73"/>
      <c r="V14807" s="58"/>
    </row>
    <row r="14808" spans="21:22">
      <c r="U14808" s="73"/>
      <c r="V14808" s="58"/>
    </row>
    <row r="14809" spans="21:22">
      <c r="U14809" s="73"/>
      <c r="V14809" s="58"/>
    </row>
    <row r="14810" spans="21:22">
      <c r="U14810" s="73"/>
      <c r="V14810" s="58"/>
    </row>
    <row r="14811" spans="21:22">
      <c r="U14811" s="73"/>
      <c r="V14811" s="58"/>
    </row>
    <row r="14812" spans="21:22">
      <c r="U14812" s="73"/>
      <c r="V14812" s="58"/>
    </row>
    <row r="14813" spans="21:22">
      <c r="U14813" s="73"/>
      <c r="V14813" s="58"/>
    </row>
    <row r="14814" spans="21:22">
      <c r="U14814" s="73"/>
      <c r="V14814" s="58"/>
    </row>
    <row r="14815" spans="21:22">
      <c r="U14815" s="73"/>
      <c r="V14815" s="58"/>
    </row>
    <row r="14816" spans="21:22">
      <c r="U14816" s="73"/>
      <c r="V14816" s="58"/>
    </row>
    <row r="14817" spans="21:22">
      <c r="U14817" s="73"/>
      <c r="V14817" s="58"/>
    </row>
    <row r="14818" spans="21:22">
      <c r="U14818" s="73"/>
      <c r="V14818" s="58"/>
    </row>
    <row r="14819" spans="21:22">
      <c r="U14819" s="73"/>
      <c r="V14819" s="58"/>
    </row>
    <row r="14820" spans="21:22">
      <c r="U14820" s="73"/>
      <c r="V14820" s="58"/>
    </row>
    <row r="14821" spans="21:22">
      <c r="U14821" s="73"/>
      <c r="V14821" s="58"/>
    </row>
    <row r="14822" spans="21:22">
      <c r="U14822" s="73"/>
      <c r="V14822" s="58"/>
    </row>
    <row r="14823" spans="21:22">
      <c r="U14823" s="73"/>
      <c r="V14823" s="58"/>
    </row>
    <row r="14824" spans="21:22">
      <c r="U14824" s="73"/>
      <c r="V14824" s="58"/>
    </row>
    <row r="14825" spans="21:22">
      <c r="U14825" s="73"/>
      <c r="V14825" s="58"/>
    </row>
    <row r="14826" spans="21:22">
      <c r="U14826" s="73"/>
      <c r="V14826" s="58"/>
    </row>
    <row r="14827" spans="21:22">
      <c r="U14827" s="73"/>
      <c r="V14827" s="58"/>
    </row>
    <row r="14828" spans="21:22">
      <c r="U14828" s="73"/>
      <c r="V14828" s="58"/>
    </row>
    <row r="14829" spans="21:22">
      <c r="U14829" s="73"/>
      <c r="V14829" s="58"/>
    </row>
    <row r="14830" spans="21:22">
      <c r="U14830" s="73"/>
      <c r="V14830" s="58"/>
    </row>
    <row r="14831" spans="21:22">
      <c r="U14831" s="73"/>
      <c r="V14831" s="58"/>
    </row>
    <row r="14832" spans="21:22">
      <c r="U14832" s="73"/>
      <c r="V14832" s="58"/>
    </row>
    <row r="14833" spans="21:22">
      <c r="U14833" s="73"/>
      <c r="V14833" s="58"/>
    </row>
    <row r="14834" spans="21:22">
      <c r="U14834" s="73"/>
      <c r="V14834" s="58"/>
    </row>
    <row r="14835" spans="21:22">
      <c r="U14835" s="73"/>
      <c r="V14835" s="58"/>
    </row>
    <row r="14836" spans="21:22">
      <c r="U14836" s="73"/>
      <c r="V14836" s="58"/>
    </row>
    <row r="14837" spans="21:22">
      <c r="U14837" s="73"/>
      <c r="V14837" s="58"/>
    </row>
    <row r="14838" spans="21:22">
      <c r="U14838" s="73"/>
      <c r="V14838" s="58"/>
    </row>
    <row r="14839" spans="21:22">
      <c r="U14839" s="73"/>
      <c r="V14839" s="58"/>
    </row>
    <row r="14840" spans="21:22">
      <c r="U14840" s="73"/>
      <c r="V14840" s="58"/>
    </row>
    <row r="14841" spans="21:22">
      <c r="U14841" s="73"/>
      <c r="V14841" s="58"/>
    </row>
    <row r="14842" spans="21:22">
      <c r="U14842" s="73"/>
      <c r="V14842" s="58"/>
    </row>
    <row r="14843" spans="21:22">
      <c r="U14843" s="73"/>
      <c r="V14843" s="58"/>
    </row>
    <row r="14844" spans="21:22">
      <c r="U14844" s="73"/>
      <c r="V14844" s="58"/>
    </row>
    <row r="14845" spans="21:22">
      <c r="U14845" s="73"/>
      <c r="V14845" s="58"/>
    </row>
    <row r="14846" spans="21:22">
      <c r="U14846" s="73"/>
      <c r="V14846" s="58"/>
    </row>
    <row r="14847" spans="21:22">
      <c r="U14847" s="73"/>
      <c r="V14847" s="58"/>
    </row>
    <row r="14848" spans="21:22">
      <c r="U14848" s="73"/>
      <c r="V14848" s="58"/>
    </row>
    <row r="14849" spans="21:22">
      <c r="U14849" s="73"/>
      <c r="V14849" s="58"/>
    </row>
    <row r="14850" spans="21:22">
      <c r="U14850" s="73"/>
      <c r="V14850" s="58"/>
    </row>
    <row r="14851" spans="21:22">
      <c r="U14851" s="73"/>
      <c r="V14851" s="58"/>
    </row>
    <row r="14852" spans="21:22">
      <c r="U14852" s="73"/>
      <c r="V14852" s="58"/>
    </row>
    <row r="14853" spans="21:22">
      <c r="U14853" s="73"/>
      <c r="V14853" s="58"/>
    </row>
    <row r="14854" spans="21:22">
      <c r="U14854" s="73"/>
      <c r="V14854" s="58"/>
    </row>
    <row r="14855" spans="21:22">
      <c r="U14855" s="73"/>
      <c r="V14855" s="58"/>
    </row>
    <row r="14856" spans="21:22">
      <c r="U14856" s="73"/>
      <c r="V14856" s="58"/>
    </row>
    <row r="14857" spans="21:22">
      <c r="U14857" s="73"/>
      <c r="V14857" s="58"/>
    </row>
    <row r="14858" spans="21:22">
      <c r="U14858" s="73"/>
      <c r="V14858" s="58"/>
    </row>
    <row r="14859" spans="21:22">
      <c r="U14859" s="73"/>
      <c r="V14859" s="58"/>
    </row>
    <row r="14860" spans="21:22">
      <c r="U14860" s="73"/>
      <c r="V14860" s="58"/>
    </row>
    <row r="14861" spans="21:22">
      <c r="U14861" s="73"/>
      <c r="V14861" s="58"/>
    </row>
    <row r="14862" spans="21:22">
      <c r="U14862" s="73"/>
      <c r="V14862" s="58"/>
    </row>
    <row r="14863" spans="21:22">
      <c r="U14863" s="73"/>
      <c r="V14863" s="58"/>
    </row>
    <row r="14864" spans="21:22">
      <c r="U14864" s="73"/>
      <c r="V14864" s="58"/>
    </row>
    <row r="14865" spans="21:22">
      <c r="U14865" s="73"/>
      <c r="V14865" s="58"/>
    </row>
    <row r="14866" spans="21:22">
      <c r="U14866" s="73"/>
      <c r="V14866" s="58"/>
    </row>
    <row r="14867" spans="21:22">
      <c r="U14867" s="73"/>
      <c r="V14867" s="58"/>
    </row>
    <row r="14868" spans="21:22">
      <c r="U14868" s="73"/>
      <c r="V14868" s="58"/>
    </row>
    <row r="14869" spans="21:22">
      <c r="U14869" s="73"/>
      <c r="V14869" s="58"/>
    </row>
    <row r="14870" spans="21:22">
      <c r="U14870" s="73"/>
      <c r="V14870" s="58"/>
    </row>
    <row r="14871" spans="21:22">
      <c r="U14871" s="73"/>
      <c r="V14871" s="58"/>
    </row>
    <row r="14872" spans="21:22">
      <c r="U14872" s="73"/>
      <c r="V14872" s="58"/>
    </row>
    <row r="14873" spans="21:22">
      <c r="U14873" s="73"/>
      <c r="V14873" s="58"/>
    </row>
    <row r="14874" spans="21:22">
      <c r="U14874" s="73"/>
      <c r="V14874" s="58"/>
    </row>
    <row r="14875" spans="21:22">
      <c r="U14875" s="73"/>
      <c r="V14875" s="58"/>
    </row>
    <row r="14876" spans="21:22">
      <c r="U14876" s="73"/>
      <c r="V14876" s="58"/>
    </row>
    <row r="14877" spans="21:22">
      <c r="U14877" s="73"/>
      <c r="V14877" s="58"/>
    </row>
    <row r="14878" spans="21:22">
      <c r="U14878" s="73"/>
      <c r="V14878" s="58"/>
    </row>
    <row r="14879" spans="21:22">
      <c r="U14879" s="73"/>
      <c r="V14879" s="58"/>
    </row>
    <row r="14880" spans="21:22">
      <c r="U14880" s="73"/>
      <c r="V14880" s="58"/>
    </row>
    <row r="14881" spans="21:22">
      <c r="U14881" s="73"/>
      <c r="V14881" s="58"/>
    </row>
    <row r="14882" spans="21:22">
      <c r="U14882" s="73"/>
      <c r="V14882" s="58"/>
    </row>
    <row r="14883" spans="21:22">
      <c r="U14883" s="73"/>
      <c r="V14883" s="58"/>
    </row>
    <row r="14884" spans="21:22">
      <c r="U14884" s="73"/>
      <c r="V14884" s="58"/>
    </row>
    <row r="14885" spans="21:22">
      <c r="U14885" s="73"/>
      <c r="V14885" s="58"/>
    </row>
    <row r="14886" spans="21:22">
      <c r="U14886" s="73"/>
      <c r="V14886" s="58"/>
    </row>
    <row r="14887" spans="21:22">
      <c r="U14887" s="73"/>
      <c r="V14887" s="58"/>
    </row>
    <row r="14888" spans="21:22">
      <c r="U14888" s="73"/>
      <c r="V14888" s="58"/>
    </row>
    <row r="14889" spans="21:22">
      <c r="U14889" s="73"/>
      <c r="V14889" s="58"/>
    </row>
    <row r="14890" spans="21:22">
      <c r="U14890" s="73"/>
      <c r="V14890" s="58"/>
    </row>
    <row r="14891" spans="21:22">
      <c r="U14891" s="73"/>
      <c r="V14891" s="58"/>
    </row>
    <row r="14892" spans="21:22">
      <c r="U14892" s="73"/>
      <c r="V14892" s="58"/>
    </row>
    <row r="14893" spans="21:22">
      <c r="U14893" s="73"/>
      <c r="V14893" s="58"/>
    </row>
    <row r="14894" spans="21:22">
      <c r="U14894" s="73"/>
      <c r="V14894" s="58"/>
    </row>
    <row r="14895" spans="21:22">
      <c r="U14895" s="73"/>
      <c r="V14895" s="58"/>
    </row>
    <row r="14896" spans="21:22">
      <c r="U14896" s="73"/>
      <c r="V14896" s="58"/>
    </row>
    <row r="14897" spans="21:22">
      <c r="U14897" s="73"/>
      <c r="V14897" s="58"/>
    </row>
    <row r="14898" spans="21:22">
      <c r="U14898" s="73"/>
      <c r="V14898" s="58"/>
    </row>
    <row r="14899" spans="21:22">
      <c r="U14899" s="73"/>
      <c r="V14899" s="58"/>
    </row>
    <row r="14900" spans="21:22">
      <c r="U14900" s="73"/>
      <c r="V14900" s="58"/>
    </row>
    <row r="14901" spans="21:22">
      <c r="U14901" s="73"/>
      <c r="V14901" s="58"/>
    </row>
    <row r="14902" spans="21:22">
      <c r="U14902" s="73"/>
      <c r="V14902" s="58"/>
    </row>
    <row r="14903" spans="21:22">
      <c r="U14903" s="73"/>
      <c r="V14903" s="58"/>
    </row>
    <row r="14904" spans="21:22">
      <c r="U14904" s="73"/>
      <c r="V14904" s="58"/>
    </row>
    <row r="14905" spans="21:22">
      <c r="U14905" s="73"/>
      <c r="V14905" s="58"/>
    </row>
    <row r="14906" spans="21:22">
      <c r="U14906" s="73"/>
      <c r="V14906" s="58"/>
    </row>
    <row r="14907" spans="21:22">
      <c r="U14907" s="73"/>
      <c r="V14907" s="58"/>
    </row>
    <row r="14908" spans="21:22">
      <c r="U14908" s="73"/>
      <c r="V14908" s="58"/>
    </row>
    <row r="14909" spans="21:22">
      <c r="U14909" s="73"/>
      <c r="V14909" s="58"/>
    </row>
    <row r="14910" spans="21:22">
      <c r="U14910" s="73"/>
      <c r="V14910" s="58"/>
    </row>
    <row r="14911" spans="21:22">
      <c r="U14911" s="73"/>
      <c r="V14911" s="58"/>
    </row>
    <row r="14912" spans="21:22">
      <c r="U14912" s="73"/>
      <c r="V14912" s="58"/>
    </row>
    <row r="14913" spans="21:22">
      <c r="U14913" s="73"/>
      <c r="V14913" s="58"/>
    </row>
    <row r="14914" spans="21:22">
      <c r="U14914" s="73"/>
      <c r="V14914" s="58"/>
    </row>
    <row r="14915" spans="21:22">
      <c r="U14915" s="73"/>
      <c r="V14915" s="58"/>
    </row>
    <row r="14916" spans="21:22">
      <c r="U14916" s="73"/>
      <c r="V14916" s="58"/>
    </row>
    <row r="14917" spans="21:22">
      <c r="U14917" s="73"/>
      <c r="V14917" s="58"/>
    </row>
    <row r="14918" spans="21:22">
      <c r="U14918" s="73"/>
      <c r="V14918" s="58"/>
    </row>
    <row r="14919" spans="21:22">
      <c r="U14919" s="73"/>
      <c r="V14919" s="58"/>
    </row>
    <row r="14920" spans="21:22">
      <c r="U14920" s="73"/>
      <c r="V14920" s="58"/>
    </row>
    <row r="14921" spans="21:22">
      <c r="U14921" s="73"/>
      <c r="V14921" s="58"/>
    </row>
    <row r="14922" spans="21:22">
      <c r="U14922" s="73"/>
      <c r="V14922" s="58"/>
    </row>
    <row r="14923" spans="21:22">
      <c r="U14923" s="73"/>
      <c r="V14923" s="58"/>
    </row>
    <row r="14924" spans="21:22">
      <c r="U14924" s="73"/>
      <c r="V14924" s="58"/>
    </row>
    <row r="14925" spans="21:22">
      <c r="U14925" s="73"/>
      <c r="V14925" s="58"/>
    </row>
    <row r="14926" spans="21:22">
      <c r="U14926" s="73"/>
      <c r="V14926" s="58"/>
    </row>
    <row r="14927" spans="21:22">
      <c r="U14927" s="73"/>
      <c r="V14927" s="58"/>
    </row>
    <row r="14928" spans="21:22">
      <c r="U14928" s="73"/>
      <c r="V14928" s="58"/>
    </row>
    <row r="14929" spans="21:22">
      <c r="U14929" s="73"/>
      <c r="V14929" s="58"/>
    </row>
    <row r="14930" spans="21:22">
      <c r="U14930" s="73"/>
      <c r="V14930" s="58"/>
    </row>
    <row r="14931" spans="21:22">
      <c r="U14931" s="73"/>
      <c r="V14931" s="58"/>
    </row>
    <row r="14932" spans="21:22">
      <c r="U14932" s="73"/>
      <c r="V14932" s="58"/>
    </row>
    <row r="14933" spans="21:22">
      <c r="U14933" s="73"/>
      <c r="V14933" s="58"/>
    </row>
    <row r="14934" spans="21:22">
      <c r="U14934" s="73"/>
      <c r="V14934" s="58"/>
    </row>
    <row r="14935" spans="21:22">
      <c r="U14935" s="73"/>
      <c r="V14935" s="58"/>
    </row>
    <row r="14936" spans="21:22">
      <c r="U14936" s="73"/>
      <c r="V14936" s="58"/>
    </row>
    <row r="14937" spans="21:22">
      <c r="U14937" s="73"/>
      <c r="V14937" s="58"/>
    </row>
    <row r="14938" spans="21:22">
      <c r="U14938" s="73"/>
      <c r="V14938" s="58"/>
    </row>
    <row r="14939" spans="21:22">
      <c r="U14939" s="73"/>
      <c r="V14939" s="58"/>
    </row>
    <row r="14940" spans="21:22">
      <c r="U14940" s="73"/>
      <c r="V14940" s="58"/>
    </row>
    <row r="14941" spans="21:22">
      <c r="U14941" s="73"/>
      <c r="V14941" s="58"/>
    </row>
    <row r="14942" spans="21:22">
      <c r="U14942" s="73"/>
      <c r="V14942" s="58"/>
    </row>
    <row r="14943" spans="21:22">
      <c r="U14943" s="73"/>
      <c r="V14943" s="58"/>
    </row>
    <row r="14944" spans="21:22">
      <c r="U14944" s="73"/>
      <c r="V14944" s="58"/>
    </row>
    <row r="14945" spans="21:22">
      <c r="U14945" s="73"/>
      <c r="V14945" s="58"/>
    </row>
    <row r="14946" spans="21:22">
      <c r="U14946" s="73"/>
      <c r="V14946" s="58"/>
    </row>
    <row r="14947" spans="21:22">
      <c r="U14947" s="73"/>
      <c r="V14947" s="58"/>
    </row>
    <row r="14948" spans="21:22">
      <c r="U14948" s="73"/>
      <c r="V14948" s="58"/>
    </row>
    <row r="14949" spans="21:22">
      <c r="U14949" s="73"/>
      <c r="V14949" s="58"/>
    </row>
    <row r="14950" spans="21:22">
      <c r="U14950" s="73"/>
      <c r="V14950" s="58"/>
    </row>
    <row r="14951" spans="21:22">
      <c r="U14951" s="73"/>
      <c r="V14951" s="58"/>
    </row>
    <row r="14952" spans="21:22">
      <c r="U14952" s="73"/>
      <c r="V14952" s="58"/>
    </row>
    <row r="14953" spans="21:22">
      <c r="U14953" s="73"/>
      <c r="V14953" s="58"/>
    </row>
    <row r="14954" spans="21:22">
      <c r="U14954" s="73"/>
      <c r="V14954" s="58"/>
    </row>
    <row r="14955" spans="21:22">
      <c r="U14955" s="73"/>
      <c r="V14955" s="58"/>
    </row>
    <row r="14956" spans="21:22">
      <c r="U14956" s="73"/>
      <c r="V14956" s="58"/>
    </row>
    <row r="14957" spans="21:22">
      <c r="U14957" s="73"/>
      <c r="V14957" s="58"/>
    </row>
    <row r="14958" spans="21:22">
      <c r="U14958" s="73"/>
      <c r="V14958" s="58"/>
    </row>
    <row r="14959" spans="21:22">
      <c r="U14959" s="73"/>
      <c r="V14959" s="58"/>
    </row>
    <row r="14960" spans="21:22">
      <c r="U14960" s="73"/>
      <c r="V14960" s="58"/>
    </row>
    <row r="14961" spans="21:22">
      <c r="U14961" s="73"/>
      <c r="V14961" s="58"/>
    </row>
    <row r="14962" spans="21:22">
      <c r="U14962" s="73"/>
      <c r="V14962" s="58"/>
    </row>
    <row r="14963" spans="21:22">
      <c r="U14963" s="73"/>
      <c r="V14963" s="58"/>
    </row>
    <row r="14964" spans="21:22">
      <c r="U14964" s="73"/>
      <c r="V14964" s="58"/>
    </row>
    <row r="14965" spans="21:22">
      <c r="U14965" s="73"/>
      <c r="V14965" s="58"/>
    </row>
    <row r="14966" spans="21:22">
      <c r="U14966" s="73"/>
      <c r="V14966" s="58"/>
    </row>
    <row r="14967" spans="21:22">
      <c r="U14967" s="73"/>
      <c r="V14967" s="58"/>
    </row>
    <row r="14968" spans="21:22">
      <c r="U14968" s="73"/>
      <c r="V14968" s="58"/>
    </row>
    <row r="14969" spans="21:22">
      <c r="U14969" s="73"/>
      <c r="V14969" s="58"/>
    </row>
    <row r="14970" spans="21:22">
      <c r="U14970" s="73"/>
      <c r="V14970" s="58"/>
    </row>
    <row r="14971" spans="21:22">
      <c r="U14971" s="73"/>
      <c r="V14971" s="58"/>
    </row>
    <row r="14972" spans="21:22">
      <c r="U14972" s="73"/>
      <c r="V14972" s="58"/>
    </row>
    <row r="14973" spans="21:22">
      <c r="U14973" s="73"/>
      <c r="V14973" s="58"/>
    </row>
    <row r="14974" spans="21:22">
      <c r="U14974" s="73"/>
      <c r="V14974" s="58"/>
    </row>
    <row r="14975" spans="21:22">
      <c r="U14975" s="73"/>
      <c r="V14975" s="58"/>
    </row>
    <row r="14976" spans="21:22">
      <c r="U14976" s="73"/>
      <c r="V14976" s="58"/>
    </row>
    <row r="14977" spans="21:22">
      <c r="U14977" s="73"/>
      <c r="V14977" s="58"/>
    </row>
    <row r="14978" spans="21:22">
      <c r="U14978" s="73"/>
      <c r="V14978" s="58"/>
    </row>
    <row r="14979" spans="21:22">
      <c r="U14979" s="73"/>
      <c r="V14979" s="58"/>
    </row>
    <row r="14980" spans="21:22">
      <c r="U14980" s="73"/>
      <c r="V14980" s="58"/>
    </row>
    <row r="14981" spans="21:22">
      <c r="U14981" s="73"/>
      <c r="V14981" s="58"/>
    </row>
    <row r="14982" spans="21:22">
      <c r="U14982" s="73"/>
      <c r="V14982" s="58"/>
    </row>
    <row r="14983" spans="21:22">
      <c r="U14983" s="73"/>
      <c r="V14983" s="58"/>
    </row>
    <row r="14984" spans="21:22">
      <c r="U14984" s="73"/>
      <c r="V14984" s="58"/>
    </row>
    <row r="14985" spans="21:22">
      <c r="U14985" s="73"/>
      <c r="V14985" s="58"/>
    </row>
    <row r="14986" spans="21:22">
      <c r="U14986" s="73"/>
      <c r="V14986" s="58"/>
    </row>
    <row r="14987" spans="21:22">
      <c r="U14987" s="73"/>
      <c r="V14987" s="58"/>
    </row>
    <row r="14988" spans="21:22">
      <c r="U14988" s="73"/>
      <c r="V14988" s="58"/>
    </row>
    <row r="14989" spans="21:22">
      <c r="U14989" s="73"/>
      <c r="V14989" s="58"/>
    </row>
    <row r="14990" spans="21:22">
      <c r="U14990" s="73"/>
      <c r="V14990" s="58"/>
    </row>
    <row r="14991" spans="21:22">
      <c r="U14991" s="73"/>
      <c r="V14991" s="58"/>
    </row>
    <row r="14992" spans="21:22">
      <c r="U14992" s="73"/>
      <c r="V14992" s="58"/>
    </row>
    <row r="14993" spans="21:22">
      <c r="U14993" s="73"/>
      <c r="V14993" s="58"/>
    </row>
    <row r="14994" spans="21:22">
      <c r="U14994" s="73"/>
      <c r="V14994" s="58"/>
    </row>
    <row r="14995" spans="21:22">
      <c r="U14995" s="73"/>
      <c r="V14995" s="58"/>
    </row>
    <row r="14996" spans="21:22">
      <c r="U14996" s="73"/>
      <c r="V14996" s="58"/>
    </row>
    <row r="14997" spans="21:22">
      <c r="U14997" s="73"/>
      <c r="V14997" s="58"/>
    </row>
    <row r="14998" spans="21:22">
      <c r="U14998" s="73"/>
      <c r="V14998" s="58"/>
    </row>
    <row r="14999" spans="21:22">
      <c r="U14999" s="73"/>
      <c r="V14999" s="58"/>
    </row>
    <row r="15000" spans="21:22">
      <c r="U15000" s="73"/>
      <c r="V15000" s="58"/>
    </row>
    <row r="15001" spans="21:22">
      <c r="U15001" s="73"/>
      <c r="V15001" s="58"/>
    </row>
    <row r="15002" spans="21:22">
      <c r="U15002" s="73"/>
      <c r="V15002" s="58"/>
    </row>
    <row r="15003" spans="21:22">
      <c r="U15003" s="73"/>
      <c r="V15003" s="58"/>
    </row>
    <row r="15004" spans="21:22">
      <c r="U15004" s="73"/>
      <c r="V15004" s="58"/>
    </row>
    <row r="15005" spans="21:22">
      <c r="U15005" s="73"/>
      <c r="V15005" s="58"/>
    </row>
    <row r="15006" spans="21:22">
      <c r="U15006" s="73"/>
      <c r="V15006" s="58"/>
    </row>
    <row r="15007" spans="21:22">
      <c r="U15007" s="73"/>
      <c r="V15007" s="58"/>
    </row>
    <row r="15008" spans="21:22">
      <c r="U15008" s="73"/>
      <c r="V15008" s="58"/>
    </row>
    <row r="15009" spans="21:22">
      <c r="U15009" s="73"/>
      <c r="V15009" s="58"/>
    </row>
    <row r="15010" spans="21:22">
      <c r="U15010" s="73"/>
      <c r="V15010" s="58"/>
    </row>
    <row r="15011" spans="21:22">
      <c r="U15011" s="73"/>
      <c r="V15011" s="58"/>
    </row>
    <row r="15012" spans="21:22">
      <c r="U15012" s="73"/>
      <c r="V15012" s="58"/>
    </row>
    <row r="15013" spans="21:22">
      <c r="U15013" s="73"/>
      <c r="V15013" s="58"/>
    </row>
    <row r="15014" spans="21:22">
      <c r="U15014" s="73"/>
      <c r="V15014" s="58"/>
    </row>
    <row r="15015" spans="21:22">
      <c r="U15015" s="73"/>
      <c r="V15015" s="58"/>
    </row>
    <row r="15016" spans="21:22">
      <c r="U15016" s="73"/>
      <c r="V15016" s="58"/>
    </row>
    <row r="15017" spans="21:22">
      <c r="U15017" s="73"/>
      <c r="V15017" s="58"/>
    </row>
    <row r="15018" spans="21:22">
      <c r="U15018" s="73"/>
      <c r="V15018" s="58"/>
    </row>
    <row r="15019" spans="21:22">
      <c r="U15019" s="73"/>
      <c r="V15019" s="58"/>
    </row>
    <row r="15020" spans="21:22">
      <c r="U15020" s="73"/>
      <c r="V15020" s="58"/>
    </row>
    <row r="15021" spans="21:22">
      <c r="U15021" s="73"/>
      <c r="V15021" s="58"/>
    </row>
    <row r="15022" spans="21:22">
      <c r="U15022" s="73"/>
      <c r="V15022" s="58"/>
    </row>
    <row r="15023" spans="21:22">
      <c r="U15023" s="73"/>
      <c r="V15023" s="58"/>
    </row>
    <row r="15024" spans="21:22">
      <c r="U15024" s="73"/>
      <c r="V15024" s="58"/>
    </row>
    <row r="15025" spans="21:22">
      <c r="U15025" s="73"/>
      <c r="V15025" s="58"/>
    </row>
    <row r="15026" spans="21:22">
      <c r="U15026" s="73"/>
      <c r="V15026" s="58"/>
    </row>
    <row r="15027" spans="21:22">
      <c r="U15027" s="73"/>
      <c r="V15027" s="58"/>
    </row>
    <row r="15028" spans="21:22">
      <c r="U15028" s="73"/>
      <c r="V15028" s="58"/>
    </row>
    <row r="15029" spans="21:22">
      <c r="U15029" s="73"/>
      <c r="V15029" s="58"/>
    </row>
    <row r="15030" spans="21:22">
      <c r="U15030" s="73"/>
      <c r="V15030" s="58"/>
    </row>
    <row r="15031" spans="21:22">
      <c r="U15031" s="73"/>
      <c r="V15031" s="58"/>
    </row>
    <row r="15032" spans="21:22">
      <c r="U15032" s="73"/>
      <c r="V15032" s="58"/>
    </row>
    <row r="15033" spans="21:22">
      <c r="U15033" s="73"/>
      <c r="V15033" s="58"/>
    </row>
    <row r="15034" spans="21:22">
      <c r="U15034" s="73"/>
      <c r="V15034" s="58"/>
    </row>
    <row r="15035" spans="21:22">
      <c r="U15035" s="73"/>
      <c r="V15035" s="58"/>
    </row>
    <row r="15036" spans="21:22">
      <c r="U15036" s="73"/>
      <c r="V15036" s="58"/>
    </row>
    <row r="15037" spans="21:22">
      <c r="U15037" s="73"/>
      <c r="V15037" s="58"/>
    </row>
    <row r="15038" spans="21:22">
      <c r="U15038" s="73"/>
      <c r="V15038" s="58"/>
    </row>
    <row r="15039" spans="21:22">
      <c r="U15039" s="73"/>
      <c r="V15039" s="58"/>
    </row>
    <row r="15040" spans="21:22">
      <c r="U15040" s="73"/>
      <c r="V15040" s="58"/>
    </row>
    <row r="15041" spans="21:22">
      <c r="U15041" s="73"/>
      <c r="V15041" s="58"/>
    </row>
    <row r="15042" spans="21:22">
      <c r="U15042" s="73"/>
      <c r="V15042" s="58"/>
    </row>
    <row r="15043" spans="21:22">
      <c r="U15043" s="73"/>
      <c r="V15043" s="58"/>
    </row>
    <row r="15044" spans="21:22">
      <c r="U15044" s="73"/>
      <c r="V15044" s="58"/>
    </row>
    <row r="15045" spans="21:22">
      <c r="U15045" s="73"/>
      <c r="V15045" s="58"/>
    </row>
    <row r="15046" spans="21:22">
      <c r="U15046" s="73"/>
      <c r="V15046" s="58"/>
    </row>
    <row r="15047" spans="21:22">
      <c r="U15047" s="73"/>
      <c r="V15047" s="58"/>
    </row>
    <row r="15048" spans="21:22">
      <c r="U15048" s="73"/>
      <c r="V15048" s="58"/>
    </row>
    <row r="15049" spans="21:22">
      <c r="U15049" s="73"/>
      <c r="V15049" s="58"/>
    </row>
    <row r="15050" spans="21:22">
      <c r="U15050" s="73"/>
      <c r="V15050" s="58"/>
    </row>
    <row r="15051" spans="21:22">
      <c r="U15051" s="73"/>
      <c r="V15051" s="58"/>
    </row>
    <row r="15052" spans="21:22">
      <c r="U15052" s="73"/>
      <c r="V15052" s="58"/>
    </row>
    <row r="15053" spans="21:22">
      <c r="U15053" s="73"/>
      <c r="V15053" s="58"/>
    </row>
    <row r="15054" spans="21:22">
      <c r="U15054" s="73"/>
      <c r="V15054" s="58"/>
    </row>
    <row r="15055" spans="21:22">
      <c r="U15055" s="73"/>
      <c r="V15055" s="58"/>
    </row>
    <row r="15056" spans="21:22">
      <c r="U15056" s="73"/>
      <c r="V15056" s="58"/>
    </row>
    <row r="15057" spans="21:22">
      <c r="U15057" s="73"/>
      <c r="V15057" s="58"/>
    </row>
    <row r="15058" spans="21:22">
      <c r="U15058" s="73"/>
      <c r="V15058" s="58"/>
    </row>
    <row r="15059" spans="21:22">
      <c r="U15059" s="73"/>
      <c r="V15059" s="58"/>
    </row>
    <row r="15060" spans="21:22">
      <c r="U15060" s="73"/>
      <c r="V15060" s="58"/>
    </row>
    <row r="15061" spans="21:22">
      <c r="U15061" s="73"/>
      <c r="V15061" s="58"/>
    </row>
    <row r="15062" spans="21:22">
      <c r="U15062" s="73"/>
      <c r="V15062" s="58"/>
    </row>
    <row r="15063" spans="21:22">
      <c r="U15063" s="73"/>
      <c r="V15063" s="58"/>
    </row>
    <row r="15064" spans="21:22">
      <c r="U15064" s="73"/>
      <c r="V15064" s="58"/>
    </row>
    <row r="15065" spans="21:22">
      <c r="U15065" s="73"/>
      <c r="V15065" s="58"/>
    </row>
    <row r="15066" spans="21:22">
      <c r="U15066" s="73"/>
      <c r="V15066" s="58"/>
    </row>
    <row r="15067" spans="21:22">
      <c r="U15067" s="73"/>
      <c r="V15067" s="58"/>
    </row>
    <row r="15068" spans="21:22">
      <c r="U15068" s="73"/>
      <c r="V15068" s="58"/>
    </row>
    <row r="15069" spans="21:22">
      <c r="U15069" s="73"/>
      <c r="V15069" s="58"/>
    </row>
    <row r="15070" spans="21:22">
      <c r="U15070" s="73"/>
      <c r="V15070" s="58"/>
    </row>
    <row r="15071" spans="21:22">
      <c r="U15071" s="73"/>
      <c r="V15071" s="58"/>
    </row>
    <row r="15072" spans="21:22">
      <c r="U15072" s="73"/>
      <c r="V15072" s="58"/>
    </row>
    <row r="15073" spans="21:22">
      <c r="U15073" s="73"/>
      <c r="V15073" s="58"/>
    </row>
    <row r="15074" spans="21:22">
      <c r="U15074" s="73"/>
      <c r="V15074" s="58"/>
    </row>
    <row r="15075" spans="21:22">
      <c r="U15075" s="73"/>
      <c r="V15075" s="58"/>
    </row>
    <row r="15076" spans="21:22">
      <c r="U15076" s="73"/>
      <c r="V15076" s="58"/>
    </row>
    <row r="15077" spans="21:22">
      <c r="U15077" s="73"/>
      <c r="V15077" s="58"/>
    </row>
    <row r="15078" spans="21:22">
      <c r="U15078" s="73"/>
      <c r="V15078" s="58"/>
    </row>
    <row r="15079" spans="21:22">
      <c r="U15079" s="73"/>
      <c r="V15079" s="58"/>
    </row>
    <row r="15080" spans="21:22">
      <c r="U15080" s="73"/>
      <c r="V15080" s="58"/>
    </row>
    <row r="15081" spans="21:22">
      <c r="U15081" s="73"/>
      <c r="V15081" s="58"/>
    </row>
    <row r="15082" spans="21:22">
      <c r="U15082" s="73"/>
      <c r="V15082" s="58"/>
    </row>
    <row r="15083" spans="21:22">
      <c r="U15083" s="73"/>
      <c r="V15083" s="58"/>
    </row>
    <row r="15084" spans="21:22">
      <c r="U15084" s="73"/>
      <c r="V15084" s="58"/>
    </row>
    <row r="15085" spans="21:22">
      <c r="U15085" s="73"/>
      <c r="V15085" s="58"/>
    </row>
    <row r="15086" spans="21:22">
      <c r="U15086" s="73"/>
      <c r="V15086" s="58"/>
    </row>
    <row r="15087" spans="21:22">
      <c r="U15087" s="73"/>
      <c r="V15087" s="58"/>
    </row>
    <row r="15088" spans="21:22">
      <c r="U15088" s="73"/>
      <c r="V15088" s="58"/>
    </row>
    <row r="15089" spans="21:22">
      <c r="U15089" s="73"/>
      <c r="V15089" s="58"/>
    </row>
    <row r="15090" spans="21:22">
      <c r="U15090" s="73"/>
      <c r="V15090" s="58"/>
    </row>
    <row r="15091" spans="21:22">
      <c r="U15091" s="73"/>
      <c r="V15091" s="58"/>
    </row>
    <row r="15092" spans="21:22">
      <c r="U15092" s="73"/>
      <c r="V15092" s="58"/>
    </row>
    <row r="15093" spans="21:22">
      <c r="U15093" s="73"/>
      <c r="V15093" s="58"/>
    </row>
    <row r="15094" spans="21:22">
      <c r="U15094" s="73"/>
      <c r="V15094" s="58"/>
    </row>
    <row r="15095" spans="21:22">
      <c r="U15095" s="73"/>
      <c r="V15095" s="58"/>
    </row>
    <row r="15096" spans="21:22">
      <c r="U15096" s="73"/>
      <c r="V15096" s="58"/>
    </row>
    <row r="15097" spans="21:22">
      <c r="U15097" s="73"/>
      <c r="V15097" s="58"/>
    </row>
    <row r="15098" spans="21:22">
      <c r="U15098" s="73"/>
      <c r="V15098" s="58"/>
    </row>
    <row r="15099" spans="21:22">
      <c r="U15099" s="73"/>
      <c r="V15099" s="58"/>
    </row>
    <row r="15100" spans="21:22">
      <c r="U15100" s="73"/>
      <c r="V15100" s="58"/>
    </row>
    <row r="15101" spans="21:22">
      <c r="U15101" s="73"/>
      <c r="V15101" s="58"/>
    </row>
    <row r="15102" spans="21:22">
      <c r="U15102" s="73"/>
      <c r="V15102" s="58"/>
    </row>
    <row r="15103" spans="21:22">
      <c r="U15103" s="73"/>
      <c r="V15103" s="58"/>
    </row>
    <row r="15104" spans="21:22">
      <c r="U15104" s="73"/>
      <c r="V15104" s="58"/>
    </row>
    <row r="15105" spans="21:22">
      <c r="U15105" s="73"/>
      <c r="V15105" s="58"/>
    </row>
    <row r="15106" spans="21:22">
      <c r="U15106" s="73"/>
      <c r="V15106" s="58"/>
    </row>
    <row r="15107" spans="21:22">
      <c r="U15107" s="73"/>
      <c r="V15107" s="58"/>
    </row>
    <row r="15108" spans="21:22">
      <c r="U15108" s="73"/>
      <c r="V15108" s="58"/>
    </row>
    <row r="15109" spans="21:22">
      <c r="U15109" s="73"/>
      <c r="V15109" s="58"/>
    </row>
    <row r="15110" spans="21:22">
      <c r="U15110" s="73"/>
      <c r="V15110" s="58"/>
    </row>
    <row r="15111" spans="21:22">
      <c r="U15111" s="73"/>
      <c r="V15111" s="58"/>
    </row>
    <row r="15112" spans="21:22">
      <c r="U15112" s="73"/>
      <c r="V15112" s="58"/>
    </row>
    <row r="15113" spans="21:22">
      <c r="U15113" s="73"/>
      <c r="V15113" s="58"/>
    </row>
    <row r="15114" spans="21:22">
      <c r="U15114" s="73"/>
      <c r="V15114" s="58"/>
    </row>
    <row r="15115" spans="21:22">
      <c r="U15115" s="73"/>
      <c r="V15115" s="58"/>
    </row>
    <row r="15116" spans="21:22">
      <c r="U15116" s="73"/>
      <c r="V15116" s="58"/>
    </row>
    <row r="15117" spans="21:22">
      <c r="U15117" s="73"/>
      <c r="V15117" s="58"/>
    </row>
    <row r="15118" spans="21:22">
      <c r="U15118" s="73"/>
      <c r="V15118" s="58"/>
    </row>
    <row r="15119" spans="21:22">
      <c r="U15119" s="73"/>
      <c r="V15119" s="58"/>
    </row>
    <row r="15120" spans="21:22">
      <c r="U15120" s="73"/>
      <c r="V15120" s="58"/>
    </row>
    <row r="15121" spans="21:22">
      <c r="U15121" s="73"/>
      <c r="V15121" s="58"/>
    </row>
    <row r="15122" spans="21:22">
      <c r="U15122" s="73"/>
      <c r="V15122" s="58"/>
    </row>
    <row r="15123" spans="21:22">
      <c r="U15123" s="73"/>
      <c r="V15123" s="58"/>
    </row>
    <row r="15124" spans="21:22">
      <c r="U15124" s="73"/>
      <c r="V15124" s="58"/>
    </row>
    <row r="15125" spans="21:22">
      <c r="U15125" s="73"/>
      <c r="V15125" s="58"/>
    </row>
    <row r="15126" spans="21:22">
      <c r="U15126" s="73"/>
      <c r="V15126" s="58"/>
    </row>
    <row r="15127" spans="21:22">
      <c r="U15127" s="73"/>
      <c r="V15127" s="58"/>
    </row>
    <row r="15128" spans="21:22">
      <c r="U15128" s="73"/>
      <c r="V15128" s="58"/>
    </row>
    <row r="15129" spans="21:22">
      <c r="U15129" s="73"/>
      <c r="V15129" s="58"/>
    </row>
    <row r="15130" spans="21:22">
      <c r="U15130" s="73"/>
      <c r="V15130" s="58"/>
    </row>
    <row r="15131" spans="21:22">
      <c r="U15131" s="73"/>
      <c r="V15131" s="58"/>
    </row>
    <row r="15132" spans="21:22">
      <c r="U15132" s="73"/>
      <c r="V15132" s="58"/>
    </row>
    <row r="15133" spans="21:22">
      <c r="U15133" s="73"/>
      <c r="V15133" s="58"/>
    </row>
    <row r="15134" spans="21:22">
      <c r="U15134" s="73"/>
      <c r="V15134" s="58"/>
    </row>
    <row r="15135" spans="21:22">
      <c r="U15135" s="73"/>
      <c r="V15135" s="58"/>
    </row>
    <row r="15136" spans="21:22">
      <c r="U15136" s="73"/>
      <c r="V15136" s="58"/>
    </row>
    <row r="15137" spans="21:22">
      <c r="U15137" s="73"/>
      <c r="V15137" s="58"/>
    </row>
    <row r="15138" spans="21:22">
      <c r="U15138" s="73"/>
      <c r="V15138" s="58"/>
    </row>
    <row r="15139" spans="21:22">
      <c r="U15139" s="73"/>
      <c r="V15139" s="58"/>
    </row>
    <row r="15140" spans="21:22">
      <c r="U15140" s="73"/>
      <c r="V15140" s="58"/>
    </row>
    <row r="15141" spans="21:22">
      <c r="U15141" s="73"/>
      <c r="V15141" s="58"/>
    </row>
    <row r="15142" spans="21:22">
      <c r="U15142" s="73"/>
      <c r="V15142" s="58"/>
    </row>
    <row r="15143" spans="21:22">
      <c r="U15143" s="73"/>
      <c r="V15143" s="58"/>
    </row>
    <row r="15144" spans="21:22">
      <c r="U15144" s="73"/>
      <c r="V15144" s="58"/>
    </row>
    <row r="15145" spans="21:22">
      <c r="U15145" s="73"/>
      <c r="V15145" s="58"/>
    </row>
    <row r="15146" spans="21:22">
      <c r="U15146" s="73"/>
      <c r="V15146" s="58"/>
    </row>
    <row r="15147" spans="21:22">
      <c r="U15147" s="73"/>
      <c r="V15147" s="58"/>
    </row>
    <row r="15148" spans="21:22">
      <c r="U15148" s="73"/>
      <c r="V15148" s="58"/>
    </row>
    <row r="15149" spans="21:22">
      <c r="U15149" s="73"/>
      <c r="V15149" s="58"/>
    </row>
    <row r="15150" spans="21:22">
      <c r="U15150" s="73"/>
      <c r="V15150" s="58"/>
    </row>
    <row r="15151" spans="21:22">
      <c r="U15151" s="73"/>
      <c r="V15151" s="58"/>
    </row>
    <row r="15152" spans="21:22">
      <c r="U15152" s="73"/>
      <c r="V15152" s="58"/>
    </row>
    <row r="15153" spans="21:22">
      <c r="U15153" s="73"/>
      <c r="V15153" s="58"/>
    </row>
    <row r="15154" spans="21:22">
      <c r="U15154" s="73"/>
      <c r="V15154" s="58"/>
    </row>
    <row r="15155" spans="21:22">
      <c r="U15155" s="73"/>
      <c r="V15155" s="58"/>
    </row>
    <row r="15156" spans="21:22">
      <c r="U15156" s="73"/>
      <c r="V15156" s="58"/>
    </row>
    <row r="15157" spans="21:22">
      <c r="U15157" s="73"/>
      <c r="V15157" s="58"/>
    </row>
    <row r="15158" spans="21:22">
      <c r="U15158" s="73"/>
      <c r="V15158" s="58"/>
    </row>
    <row r="15159" spans="21:22">
      <c r="U15159" s="73"/>
      <c r="V15159" s="58"/>
    </row>
    <row r="15160" spans="21:22">
      <c r="U15160" s="73"/>
      <c r="V15160" s="58"/>
    </row>
    <row r="15161" spans="21:22">
      <c r="U15161" s="73"/>
      <c r="V15161" s="58"/>
    </row>
    <row r="15162" spans="21:22">
      <c r="U15162" s="73"/>
      <c r="V15162" s="58"/>
    </row>
    <row r="15163" spans="21:22">
      <c r="U15163" s="73"/>
      <c r="V15163" s="58"/>
    </row>
    <row r="15164" spans="21:22">
      <c r="U15164" s="73"/>
      <c r="V15164" s="58"/>
    </row>
    <row r="15165" spans="21:22">
      <c r="U15165" s="73"/>
      <c r="V15165" s="58"/>
    </row>
    <row r="15166" spans="21:22">
      <c r="U15166" s="73"/>
      <c r="V15166" s="58"/>
    </row>
    <row r="15167" spans="21:22">
      <c r="U15167" s="73"/>
      <c r="V15167" s="58"/>
    </row>
    <row r="15168" spans="21:22">
      <c r="U15168" s="73"/>
      <c r="V15168" s="58"/>
    </row>
    <row r="15169" spans="21:22">
      <c r="U15169" s="73"/>
      <c r="V15169" s="58"/>
    </row>
    <row r="15170" spans="21:22">
      <c r="U15170" s="73"/>
      <c r="V15170" s="58"/>
    </row>
    <row r="15171" spans="21:22">
      <c r="U15171" s="73"/>
      <c r="V15171" s="58"/>
    </row>
    <row r="15172" spans="21:22">
      <c r="U15172" s="73"/>
      <c r="V15172" s="58"/>
    </row>
    <row r="15173" spans="21:22">
      <c r="U15173" s="73"/>
      <c r="V15173" s="58"/>
    </row>
    <row r="15174" spans="21:22">
      <c r="U15174" s="73"/>
      <c r="V15174" s="58"/>
    </row>
    <row r="15175" spans="21:22">
      <c r="U15175" s="73"/>
      <c r="V15175" s="58"/>
    </row>
    <row r="15176" spans="21:22">
      <c r="U15176" s="73"/>
      <c r="V15176" s="58"/>
    </row>
    <row r="15177" spans="21:22">
      <c r="U15177" s="73"/>
      <c r="V15177" s="58"/>
    </row>
    <row r="15178" spans="21:22">
      <c r="U15178" s="73"/>
      <c r="V15178" s="58"/>
    </row>
    <row r="15179" spans="21:22">
      <c r="U15179" s="73"/>
      <c r="V15179" s="58"/>
    </row>
    <row r="15180" spans="21:22">
      <c r="U15180" s="73"/>
      <c r="V15180" s="58"/>
    </row>
    <row r="15181" spans="21:22">
      <c r="U15181" s="73"/>
      <c r="V15181" s="58"/>
    </row>
    <row r="15182" spans="21:22">
      <c r="U15182" s="73"/>
      <c r="V15182" s="58"/>
    </row>
    <row r="15183" spans="21:22">
      <c r="U15183" s="73"/>
      <c r="V15183" s="58"/>
    </row>
    <row r="15184" spans="21:22">
      <c r="U15184" s="73"/>
      <c r="V15184" s="58"/>
    </row>
    <row r="15185" spans="21:22">
      <c r="U15185" s="73"/>
      <c r="V15185" s="58"/>
    </row>
    <row r="15186" spans="21:22">
      <c r="U15186" s="73"/>
      <c r="V15186" s="58"/>
    </row>
    <row r="15187" spans="21:22">
      <c r="U15187" s="73"/>
      <c r="V15187" s="58"/>
    </row>
    <row r="15188" spans="21:22">
      <c r="U15188" s="73"/>
      <c r="V15188" s="58"/>
    </row>
    <row r="15189" spans="21:22">
      <c r="U15189" s="73"/>
      <c r="V15189" s="58"/>
    </row>
    <row r="15190" spans="21:22">
      <c r="U15190" s="73"/>
      <c r="V15190" s="58"/>
    </row>
    <row r="15191" spans="21:22">
      <c r="U15191" s="73"/>
      <c r="V15191" s="58"/>
    </row>
    <row r="15192" spans="21:22">
      <c r="U15192" s="73"/>
      <c r="V15192" s="58"/>
    </row>
    <row r="15193" spans="21:22">
      <c r="U15193" s="73"/>
      <c r="V15193" s="58"/>
    </row>
    <row r="15194" spans="21:22">
      <c r="U15194" s="73"/>
      <c r="V15194" s="58"/>
    </row>
    <row r="15195" spans="21:22">
      <c r="U15195" s="73"/>
      <c r="V15195" s="58"/>
    </row>
    <row r="15196" spans="21:22">
      <c r="U15196" s="73"/>
      <c r="V15196" s="58"/>
    </row>
    <row r="15197" spans="21:22">
      <c r="U15197" s="73"/>
      <c r="V15197" s="58"/>
    </row>
    <row r="15198" spans="21:22">
      <c r="U15198" s="73"/>
      <c r="V15198" s="58"/>
    </row>
    <row r="15199" spans="21:22">
      <c r="U15199" s="73"/>
      <c r="V15199" s="58"/>
    </row>
    <row r="15200" spans="21:22">
      <c r="U15200" s="73"/>
      <c r="V15200" s="58"/>
    </row>
    <row r="15201" spans="21:22">
      <c r="U15201" s="73"/>
      <c r="V15201" s="58"/>
    </row>
    <row r="15202" spans="21:22">
      <c r="U15202" s="73"/>
      <c r="V15202" s="58"/>
    </row>
    <row r="15203" spans="21:22">
      <c r="U15203" s="73"/>
      <c r="V15203" s="58"/>
    </row>
    <row r="15204" spans="21:22">
      <c r="U15204" s="73"/>
      <c r="V15204" s="58"/>
    </row>
    <row r="15205" spans="21:22">
      <c r="U15205" s="73"/>
      <c r="V15205" s="58"/>
    </row>
    <row r="15206" spans="21:22">
      <c r="U15206" s="73"/>
      <c r="V15206" s="58"/>
    </row>
    <row r="15207" spans="21:22">
      <c r="U15207" s="73"/>
      <c r="V15207" s="58"/>
    </row>
    <row r="15208" spans="21:22">
      <c r="U15208" s="73"/>
      <c r="V15208" s="58"/>
    </row>
    <row r="15209" spans="21:22">
      <c r="U15209" s="73"/>
      <c r="V15209" s="58"/>
    </row>
    <row r="15210" spans="21:22">
      <c r="U15210" s="73"/>
      <c r="V15210" s="58"/>
    </row>
    <row r="15211" spans="21:22">
      <c r="U15211" s="73"/>
      <c r="V15211" s="58"/>
    </row>
    <row r="15212" spans="21:22">
      <c r="U15212" s="73"/>
      <c r="V15212" s="58"/>
    </row>
    <row r="15213" spans="21:22">
      <c r="U15213" s="73"/>
      <c r="V15213" s="58"/>
    </row>
    <row r="15214" spans="21:22">
      <c r="U15214" s="73"/>
      <c r="V15214" s="58"/>
    </row>
    <row r="15215" spans="21:22">
      <c r="U15215" s="73"/>
      <c r="V15215" s="58"/>
    </row>
    <row r="15216" spans="21:22">
      <c r="U15216" s="73"/>
      <c r="V15216" s="58"/>
    </row>
    <row r="15217" spans="21:22">
      <c r="U15217" s="73"/>
      <c r="V15217" s="58"/>
    </row>
    <row r="15218" spans="21:22">
      <c r="U15218" s="73"/>
      <c r="V15218" s="58"/>
    </row>
    <row r="15219" spans="21:22">
      <c r="U15219" s="73"/>
      <c r="V15219" s="58"/>
    </row>
    <row r="15220" spans="21:22">
      <c r="U15220" s="73"/>
      <c r="V15220" s="58"/>
    </row>
    <row r="15221" spans="21:22">
      <c r="U15221" s="73"/>
      <c r="V15221" s="58"/>
    </row>
    <row r="15222" spans="21:22">
      <c r="U15222" s="73"/>
      <c r="V15222" s="58"/>
    </row>
    <row r="15223" spans="21:22">
      <c r="U15223" s="73"/>
      <c r="V15223" s="58"/>
    </row>
    <row r="15224" spans="21:22">
      <c r="U15224" s="73"/>
      <c r="V15224" s="58"/>
    </row>
    <row r="15225" spans="21:22">
      <c r="U15225" s="73"/>
      <c r="V15225" s="58"/>
    </row>
    <row r="15226" spans="21:22">
      <c r="U15226" s="73"/>
      <c r="V15226" s="58"/>
    </row>
    <row r="15227" spans="21:22">
      <c r="U15227" s="73"/>
      <c r="V15227" s="58"/>
    </row>
    <row r="15228" spans="21:22">
      <c r="U15228" s="73"/>
      <c r="V15228" s="58"/>
    </row>
    <row r="15229" spans="21:22">
      <c r="U15229" s="73"/>
      <c r="V15229" s="58"/>
    </row>
    <row r="15230" spans="21:22">
      <c r="U15230" s="73"/>
      <c r="V15230" s="58"/>
    </row>
    <row r="15231" spans="21:22">
      <c r="U15231" s="73"/>
      <c r="V15231" s="58"/>
    </row>
    <row r="15232" spans="21:22">
      <c r="U15232" s="73"/>
      <c r="V15232" s="58"/>
    </row>
    <row r="15233" spans="21:22">
      <c r="U15233" s="73"/>
      <c r="V15233" s="58"/>
    </row>
    <row r="15234" spans="21:22">
      <c r="U15234" s="73"/>
      <c r="V15234" s="58"/>
    </row>
    <row r="15235" spans="21:22">
      <c r="U15235" s="73"/>
      <c r="V15235" s="58"/>
    </row>
    <row r="15236" spans="21:22">
      <c r="U15236" s="73"/>
      <c r="V15236" s="58"/>
    </row>
    <row r="15237" spans="21:22">
      <c r="U15237" s="73"/>
      <c r="V15237" s="58"/>
    </row>
    <row r="15238" spans="21:22">
      <c r="U15238" s="73"/>
      <c r="V15238" s="58"/>
    </row>
    <row r="15239" spans="21:22">
      <c r="U15239" s="73"/>
      <c r="V15239" s="58"/>
    </row>
    <row r="15240" spans="21:22">
      <c r="U15240" s="73"/>
      <c r="V15240" s="58"/>
    </row>
    <row r="15241" spans="21:22">
      <c r="U15241" s="73"/>
      <c r="V15241" s="58"/>
    </row>
    <row r="15242" spans="21:22">
      <c r="U15242" s="73"/>
      <c r="V15242" s="58"/>
    </row>
    <row r="15243" spans="21:22">
      <c r="U15243" s="73"/>
      <c r="V15243" s="58"/>
    </row>
    <row r="15244" spans="21:22">
      <c r="U15244" s="73"/>
      <c r="V15244" s="58"/>
    </row>
    <row r="15245" spans="21:22">
      <c r="U15245" s="73"/>
      <c r="V15245" s="58"/>
    </row>
    <row r="15246" spans="21:22">
      <c r="U15246" s="73"/>
      <c r="V15246" s="58"/>
    </row>
    <row r="15247" spans="21:22">
      <c r="U15247" s="73"/>
      <c r="V15247" s="58"/>
    </row>
    <row r="15248" spans="21:22">
      <c r="U15248" s="73"/>
      <c r="V15248" s="58"/>
    </row>
    <row r="15249" spans="21:22">
      <c r="U15249" s="73"/>
      <c r="V15249" s="58"/>
    </row>
    <row r="15250" spans="21:22">
      <c r="U15250" s="73"/>
      <c r="V15250" s="58"/>
    </row>
    <row r="15251" spans="21:22">
      <c r="U15251" s="73"/>
      <c r="V15251" s="58"/>
    </row>
    <row r="15252" spans="21:22">
      <c r="U15252" s="73"/>
      <c r="V15252" s="58"/>
    </row>
    <row r="15253" spans="21:22">
      <c r="U15253" s="73"/>
      <c r="V15253" s="58"/>
    </row>
    <row r="15254" spans="21:22">
      <c r="U15254" s="73"/>
      <c r="V15254" s="58"/>
    </row>
    <row r="15255" spans="21:22">
      <c r="U15255" s="73"/>
      <c r="V15255" s="58"/>
    </row>
    <row r="15256" spans="21:22">
      <c r="U15256" s="73"/>
      <c r="V15256" s="58"/>
    </row>
    <row r="15257" spans="21:22">
      <c r="U15257" s="73"/>
      <c r="V15257" s="58"/>
    </row>
    <row r="15258" spans="21:22">
      <c r="U15258" s="73"/>
      <c r="V15258" s="58"/>
    </row>
    <row r="15259" spans="21:22">
      <c r="U15259" s="73"/>
      <c r="V15259" s="58"/>
    </row>
    <row r="15260" spans="21:22">
      <c r="U15260" s="73"/>
      <c r="V15260" s="58"/>
    </row>
    <row r="15261" spans="21:22">
      <c r="U15261" s="73"/>
      <c r="V15261" s="58"/>
    </row>
    <row r="15262" spans="21:22">
      <c r="U15262" s="73"/>
      <c r="V15262" s="58"/>
    </row>
    <row r="15263" spans="21:22">
      <c r="U15263" s="73"/>
      <c r="V15263" s="58"/>
    </row>
    <row r="15264" spans="21:22">
      <c r="U15264" s="73"/>
      <c r="V15264" s="58"/>
    </row>
    <row r="15265" spans="21:22">
      <c r="U15265" s="73"/>
      <c r="V15265" s="58"/>
    </row>
    <row r="15266" spans="21:22">
      <c r="U15266" s="73"/>
      <c r="V15266" s="58"/>
    </row>
    <row r="15267" spans="21:22">
      <c r="U15267" s="73"/>
      <c r="V15267" s="58"/>
    </row>
    <row r="15268" spans="21:22">
      <c r="U15268" s="73"/>
      <c r="V15268" s="58"/>
    </row>
    <row r="15269" spans="21:22">
      <c r="U15269" s="73"/>
      <c r="V15269" s="58"/>
    </row>
    <row r="15270" spans="21:22">
      <c r="U15270" s="73"/>
      <c r="V15270" s="58"/>
    </row>
    <row r="15271" spans="21:22">
      <c r="U15271" s="73"/>
      <c r="V15271" s="58"/>
    </row>
    <row r="15272" spans="21:22">
      <c r="U15272" s="73"/>
      <c r="V15272" s="58"/>
    </row>
    <row r="15273" spans="21:22">
      <c r="U15273" s="73"/>
      <c r="V15273" s="58"/>
    </row>
    <row r="15274" spans="21:22">
      <c r="U15274" s="73"/>
      <c r="V15274" s="58"/>
    </row>
    <row r="15275" spans="21:22">
      <c r="U15275" s="73"/>
      <c r="V15275" s="58"/>
    </row>
    <row r="15276" spans="21:22">
      <c r="U15276" s="73"/>
      <c r="V15276" s="58"/>
    </row>
    <row r="15277" spans="21:22">
      <c r="U15277" s="73"/>
      <c r="V15277" s="58"/>
    </row>
    <row r="15278" spans="21:22">
      <c r="U15278" s="73"/>
      <c r="V15278" s="58"/>
    </row>
    <row r="15279" spans="21:22">
      <c r="U15279" s="73"/>
      <c r="V15279" s="58"/>
    </row>
    <row r="15280" spans="21:22">
      <c r="U15280" s="73"/>
      <c r="V15280" s="58"/>
    </row>
    <row r="15281" spans="21:22">
      <c r="U15281" s="73"/>
      <c r="V15281" s="58"/>
    </row>
    <row r="15282" spans="21:22">
      <c r="U15282" s="73"/>
      <c r="V15282" s="58"/>
    </row>
    <row r="15283" spans="21:22">
      <c r="U15283" s="73"/>
      <c r="V15283" s="58"/>
    </row>
    <row r="15284" spans="21:22">
      <c r="U15284" s="73"/>
      <c r="V15284" s="58"/>
    </row>
    <row r="15285" spans="21:22">
      <c r="U15285" s="73"/>
      <c r="V15285" s="58"/>
    </row>
    <row r="15286" spans="21:22">
      <c r="U15286" s="73"/>
      <c r="V15286" s="58"/>
    </row>
    <row r="15287" spans="21:22">
      <c r="U15287" s="73"/>
      <c r="V15287" s="58"/>
    </row>
    <row r="15288" spans="21:22">
      <c r="U15288" s="73"/>
      <c r="V15288" s="58"/>
    </row>
    <row r="15289" spans="21:22">
      <c r="U15289" s="73"/>
      <c r="V15289" s="58"/>
    </row>
    <row r="15290" spans="21:22">
      <c r="U15290" s="73"/>
      <c r="V15290" s="58"/>
    </row>
    <row r="15291" spans="21:22">
      <c r="U15291" s="73"/>
      <c r="V15291" s="58"/>
    </row>
    <row r="15292" spans="21:22">
      <c r="U15292" s="73"/>
      <c r="V15292" s="58"/>
    </row>
    <row r="15293" spans="21:22">
      <c r="U15293" s="73"/>
      <c r="V15293" s="58"/>
    </row>
    <row r="15294" spans="21:22">
      <c r="U15294" s="73"/>
      <c r="V15294" s="58"/>
    </row>
    <row r="15295" spans="21:22">
      <c r="U15295" s="73"/>
      <c r="V15295" s="58"/>
    </row>
    <row r="15296" spans="21:22">
      <c r="U15296" s="73"/>
      <c r="V15296" s="58"/>
    </row>
    <row r="15297" spans="21:22">
      <c r="U15297" s="73"/>
      <c r="V15297" s="58"/>
    </row>
    <row r="15298" spans="21:22">
      <c r="U15298" s="73"/>
      <c r="V15298" s="58"/>
    </row>
    <row r="15299" spans="21:22">
      <c r="U15299" s="73"/>
      <c r="V15299" s="58"/>
    </row>
    <row r="15300" spans="21:22">
      <c r="U15300" s="73"/>
      <c r="V15300" s="58"/>
    </row>
    <row r="15301" spans="21:22">
      <c r="U15301" s="73"/>
      <c r="V15301" s="58"/>
    </row>
    <row r="15302" spans="21:22">
      <c r="U15302" s="73"/>
      <c r="V15302" s="58"/>
    </row>
    <row r="15303" spans="21:22">
      <c r="U15303" s="73"/>
      <c r="V15303" s="58"/>
    </row>
    <row r="15304" spans="21:22">
      <c r="U15304" s="73"/>
      <c r="V15304" s="58"/>
    </row>
    <row r="15305" spans="21:22">
      <c r="U15305" s="73"/>
      <c r="V15305" s="58"/>
    </row>
    <row r="15306" spans="21:22">
      <c r="U15306" s="73"/>
      <c r="V15306" s="58"/>
    </row>
    <row r="15307" spans="21:22">
      <c r="U15307" s="73"/>
      <c r="V15307" s="58"/>
    </row>
    <row r="15308" spans="21:22">
      <c r="U15308" s="73"/>
      <c r="V15308" s="58"/>
    </row>
    <row r="15309" spans="21:22">
      <c r="U15309" s="73"/>
      <c r="V15309" s="58"/>
    </row>
    <row r="15310" spans="21:22">
      <c r="U15310" s="73"/>
      <c r="V15310" s="58"/>
    </row>
    <row r="15311" spans="21:22">
      <c r="U15311" s="73"/>
      <c r="V15311" s="58"/>
    </row>
    <row r="15312" spans="21:22">
      <c r="U15312" s="73"/>
      <c r="V15312" s="58"/>
    </row>
    <row r="15313" spans="21:22">
      <c r="U15313" s="73"/>
      <c r="V15313" s="58"/>
    </row>
    <row r="15314" spans="21:22">
      <c r="U15314" s="73"/>
      <c r="V15314" s="58"/>
    </row>
    <row r="15315" spans="21:22">
      <c r="U15315" s="73"/>
      <c r="V15315" s="58"/>
    </row>
    <row r="15316" spans="21:22">
      <c r="U15316" s="73"/>
      <c r="V15316" s="58"/>
    </row>
    <row r="15317" spans="21:22">
      <c r="U15317" s="73"/>
      <c r="V15317" s="58"/>
    </row>
    <row r="15318" spans="21:22">
      <c r="U15318" s="73"/>
      <c r="V15318" s="58"/>
    </row>
    <row r="15319" spans="21:22">
      <c r="U15319" s="73"/>
      <c r="V15319" s="58"/>
    </row>
    <row r="15320" spans="21:22">
      <c r="U15320" s="73"/>
      <c r="V15320" s="58"/>
    </row>
    <row r="15321" spans="21:22">
      <c r="U15321" s="73"/>
      <c r="V15321" s="58"/>
    </row>
    <row r="15322" spans="21:22">
      <c r="U15322" s="73"/>
      <c r="V15322" s="58"/>
    </row>
    <row r="15323" spans="21:22">
      <c r="U15323" s="73"/>
      <c r="V15323" s="58"/>
    </row>
    <row r="15324" spans="21:22">
      <c r="U15324" s="73"/>
      <c r="V15324" s="58"/>
    </row>
    <row r="15325" spans="21:22">
      <c r="U15325" s="73"/>
      <c r="V15325" s="58"/>
    </row>
    <row r="15326" spans="21:22">
      <c r="U15326" s="73"/>
      <c r="V15326" s="58"/>
    </row>
    <row r="15327" spans="21:22">
      <c r="U15327" s="73"/>
      <c r="V15327" s="58"/>
    </row>
    <row r="15328" spans="21:22">
      <c r="U15328" s="73"/>
      <c r="V15328" s="58"/>
    </row>
    <row r="15329" spans="21:22">
      <c r="U15329" s="73"/>
      <c r="V15329" s="58"/>
    </row>
    <row r="15330" spans="21:22">
      <c r="U15330" s="73"/>
      <c r="V15330" s="58"/>
    </row>
    <row r="15331" spans="21:22">
      <c r="U15331" s="73"/>
      <c r="V15331" s="58"/>
    </row>
    <row r="15332" spans="21:22">
      <c r="U15332" s="73"/>
      <c r="V15332" s="58"/>
    </row>
    <row r="15333" spans="21:22">
      <c r="U15333" s="73"/>
      <c r="V15333" s="58"/>
    </row>
    <row r="15334" spans="21:22">
      <c r="U15334" s="73"/>
      <c r="V15334" s="58"/>
    </row>
    <row r="15335" spans="21:22">
      <c r="U15335" s="73"/>
      <c r="V15335" s="58"/>
    </row>
    <row r="15336" spans="21:22">
      <c r="U15336" s="73"/>
      <c r="V15336" s="58"/>
    </row>
    <row r="15337" spans="21:22">
      <c r="U15337" s="73"/>
      <c r="V15337" s="58"/>
    </row>
    <row r="15338" spans="21:22">
      <c r="U15338" s="73"/>
      <c r="V15338" s="58"/>
    </row>
    <row r="15339" spans="21:22">
      <c r="U15339" s="73"/>
      <c r="V15339" s="58"/>
    </row>
    <row r="15340" spans="21:22">
      <c r="U15340" s="73"/>
      <c r="V15340" s="58"/>
    </row>
    <row r="15341" spans="21:22">
      <c r="U15341" s="73"/>
      <c r="V15341" s="58"/>
    </row>
    <row r="15342" spans="21:22">
      <c r="U15342" s="73"/>
      <c r="V15342" s="58"/>
    </row>
    <row r="15343" spans="21:22">
      <c r="U15343" s="73"/>
      <c r="V15343" s="58"/>
    </row>
    <row r="15344" spans="21:22">
      <c r="U15344" s="73"/>
      <c r="V15344" s="58"/>
    </row>
    <row r="15345" spans="21:22">
      <c r="U15345" s="73"/>
      <c r="V15345" s="58"/>
    </row>
    <row r="15346" spans="21:22">
      <c r="U15346" s="73"/>
      <c r="V15346" s="58"/>
    </row>
    <row r="15347" spans="21:22">
      <c r="U15347" s="73"/>
      <c r="V15347" s="58"/>
    </row>
    <row r="15348" spans="21:22">
      <c r="U15348" s="73"/>
      <c r="V15348" s="58"/>
    </row>
    <row r="15349" spans="21:22">
      <c r="U15349" s="73"/>
      <c r="V15349" s="58"/>
    </row>
    <row r="15350" spans="21:22">
      <c r="U15350" s="73"/>
      <c r="V15350" s="58"/>
    </row>
    <row r="15351" spans="21:22">
      <c r="U15351" s="73"/>
      <c r="V15351" s="58"/>
    </row>
    <row r="15352" spans="21:22">
      <c r="U15352" s="73"/>
      <c r="V15352" s="58"/>
    </row>
    <row r="15353" spans="21:22">
      <c r="U15353" s="73"/>
      <c r="V15353" s="58"/>
    </row>
    <row r="15354" spans="21:22">
      <c r="U15354" s="73"/>
      <c r="V15354" s="58"/>
    </row>
    <row r="15355" spans="21:22">
      <c r="U15355" s="73"/>
      <c r="V15355" s="58"/>
    </row>
    <row r="15356" spans="21:22">
      <c r="U15356" s="73"/>
      <c r="V15356" s="58"/>
    </row>
    <row r="15357" spans="21:22">
      <c r="U15357" s="73"/>
      <c r="V15357" s="58"/>
    </row>
    <row r="15358" spans="21:22">
      <c r="U15358" s="73"/>
      <c r="V15358" s="58"/>
    </row>
    <row r="15359" spans="21:22">
      <c r="U15359" s="73"/>
      <c r="V15359" s="58"/>
    </row>
    <row r="15360" spans="21:22">
      <c r="U15360" s="73"/>
      <c r="V15360" s="58"/>
    </row>
    <row r="15361" spans="21:22">
      <c r="U15361" s="73"/>
      <c r="V15361" s="58"/>
    </row>
    <row r="15362" spans="21:22">
      <c r="U15362" s="73"/>
      <c r="V15362" s="58"/>
    </row>
    <row r="15363" spans="21:22">
      <c r="U15363" s="73"/>
      <c r="V15363" s="58"/>
    </row>
    <row r="15364" spans="21:22">
      <c r="U15364" s="73"/>
      <c r="V15364" s="58"/>
    </row>
    <row r="15365" spans="21:22">
      <c r="U15365" s="73"/>
      <c r="V15365" s="58"/>
    </row>
    <row r="15366" spans="21:22">
      <c r="U15366" s="73"/>
      <c r="V15366" s="58"/>
    </row>
    <row r="15367" spans="21:22">
      <c r="U15367" s="73"/>
      <c r="V15367" s="58"/>
    </row>
    <row r="15368" spans="21:22">
      <c r="U15368" s="73"/>
      <c r="V15368" s="58"/>
    </row>
    <row r="15369" spans="21:22">
      <c r="U15369" s="73"/>
      <c r="V15369" s="58"/>
    </row>
    <row r="15370" spans="21:22">
      <c r="U15370" s="73"/>
      <c r="V15370" s="58"/>
    </row>
    <row r="15371" spans="21:22">
      <c r="U15371" s="73"/>
      <c r="V15371" s="58"/>
    </row>
    <row r="15372" spans="21:22">
      <c r="U15372" s="73"/>
      <c r="V15372" s="58"/>
    </row>
    <row r="15373" spans="21:22">
      <c r="U15373" s="73"/>
      <c r="V15373" s="58"/>
    </row>
    <row r="15374" spans="21:22">
      <c r="U15374" s="73"/>
      <c r="V15374" s="58"/>
    </row>
    <row r="15375" spans="21:22">
      <c r="U15375" s="73"/>
      <c r="V15375" s="58"/>
    </row>
    <row r="15376" spans="21:22">
      <c r="U15376" s="73"/>
      <c r="V15376" s="58"/>
    </row>
    <row r="15377" spans="21:22">
      <c r="U15377" s="73"/>
      <c r="V15377" s="58"/>
    </row>
    <row r="15378" spans="21:22">
      <c r="U15378" s="73"/>
      <c r="V15378" s="58"/>
    </row>
    <row r="15379" spans="21:22">
      <c r="U15379" s="73"/>
      <c r="V15379" s="58"/>
    </row>
    <row r="15380" spans="21:22">
      <c r="U15380" s="73"/>
      <c r="V15380" s="58"/>
    </row>
    <row r="15381" spans="21:22">
      <c r="U15381" s="73"/>
      <c r="V15381" s="58"/>
    </row>
    <row r="15382" spans="21:22">
      <c r="U15382" s="73"/>
      <c r="V15382" s="58"/>
    </row>
    <row r="15383" spans="21:22">
      <c r="U15383" s="73"/>
      <c r="V15383" s="58"/>
    </row>
    <row r="15384" spans="21:22">
      <c r="U15384" s="73"/>
      <c r="V15384" s="58"/>
    </row>
    <row r="15385" spans="21:22">
      <c r="U15385" s="73"/>
      <c r="V15385" s="58"/>
    </row>
    <row r="15386" spans="21:22">
      <c r="U15386" s="73"/>
      <c r="V15386" s="58"/>
    </row>
    <row r="15387" spans="21:22">
      <c r="U15387" s="73"/>
      <c r="V15387" s="58"/>
    </row>
    <row r="15388" spans="21:22">
      <c r="U15388" s="73"/>
      <c r="V15388" s="58"/>
    </row>
    <row r="15389" spans="21:22">
      <c r="U15389" s="73"/>
      <c r="V15389" s="58"/>
    </row>
    <row r="15390" spans="21:22">
      <c r="U15390" s="73"/>
      <c r="V15390" s="58"/>
    </row>
    <row r="15391" spans="21:22">
      <c r="U15391" s="73"/>
      <c r="V15391" s="58"/>
    </row>
    <row r="15392" spans="21:22">
      <c r="U15392" s="73"/>
      <c r="V15392" s="58"/>
    </row>
    <row r="15393" spans="21:22">
      <c r="U15393" s="73"/>
      <c r="V15393" s="58"/>
    </row>
    <row r="15394" spans="21:22">
      <c r="U15394" s="73"/>
      <c r="V15394" s="58"/>
    </row>
    <row r="15395" spans="21:22">
      <c r="U15395" s="73"/>
      <c r="V15395" s="58"/>
    </row>
    <row r="15396" spans="21:22">
      <c r="U15396" s="73"/>
      <c r="V15396" s="58"/>
    </row>
    <row r="15397" spans="21:22">
      <c r="U15397" s="73"/>
      <c r="V15397" s="58"/>
    </row>
    <row r="15398" spans="21:22">
      <c r="U15398" s="73"/>
      <c r="V15398" s="58"/>
    </row>
    <row r="15399" spans="21:22">
      <c r="U15399" s="73"/>
      <c r="V15399" s="58"/>
    </row>
    <row r="15400" spans="21:22">
      <c r="U15400" s="73"/>
      <c r="V15400" s="58"/>
    </row>
    <row r="15401" spans="21:22">
      <c r="U15401" s="73"/>
      <c r="V15401" s="58"/>
    </row>
    <row r="15402" spans="21:22">
      <c r="U15402" s="73"/>
      <c r="V15402" s="58"/>
    </row>
    <row r="15403" spans="21:22">
      <c r="U15403" s="73"/>
      <c r="V15403" s="58"/>
    </row>
    <row r="15404" spans="21:22">
      <c r="U15404" s="73"/>
      <c r="V15404" s="58"/>
    </row>
    <row r="15405" spans="21:22">
      <c r="U15405" s="73"/>
      <c r="V15405" s="58"/>
    </row>
    <row r="15406" spans="21:22">
      <c r="U15406" s="73"/>
      <c r="V15406" s="58"/>
    </row>
    <row r="15407" spans="21:22">
      <c r="U15407" s="73"/>
      <c r="V15407" s="58"/>
    </row>
    <row r="15408" spans="21:22">
      <c r="U15408" s="73"/>
      <c r="V15408" s="58"/>
    </row>
    <row r="15409" spans="21:22">
      <c r="U15409" s="73"/>
      <c r="V15409" s="58"/>
    </row>
    <row r="15410" spans="21:22">
      <c r="U15410" s="73"/>
      <c r="V15410" s="58"/>
    </row>
    <row r="15411" spans="21:22">
      <c r="U15411" s="73"/>
      <c r="V15411" s="58"/>
    </row>
    <row r="15412" spans="21:22">
      <c r="U15412" s="73"/>
      <c r="V15412" s="58"/>
    </row>
    <row r="15413" spans="21:22">
      <c r="U15413" s="73"/>
      <c r="V15413" s="58"/>
    </row>
    <row r="15414" spans="21:22">
      <c r="U15414" s="73"/>
      <c r="V15414" s="58"/>
    </row>
    <row r="15415" spans="21:22">
      <c r="U15415" s="73"/>
      <c r="V15415" s="58"/>
    </row>
    <row r="15416" spans="21:22">
      <c r="U15416" s="73"/>
      <c r="V15416" s="58"/>
    </row>
    <row r="15417" spans="21:22">
      <c r="U15417" s="73"/>
      <c r="V15417" s="58"/>
    </row>
    <row r="15418" spans="21:22">
      <c r="U15418" s="73"/>
      <c r="V15418" s="58"/>
    </row>
    <row r="15419" spans="21:22">
      <c r="U15419" s="73"/>
      <c r="V15419" s="58"/>
    </row>
    <row r="15420" spans="21:22">
      <c r="U15420" s="73"/>
      <c r="V15420" s="58"/>
    </row>
    <row r="15421" spans="21:22">
      <c r="U15421" s="73"/>
      <c r="V15421" s="58"/>
    </row>
    <row r="15422" spans="21:22">
      <c r="U15422" s="73"/>
      <c r="V15422" s="58"/>
    </row>
    <row r="15423" spans="21:22">
      <c r="U15423" s="73"/>
      <c r="V15423" s="58"/>
    </row>
    <row r="15424" spans="21:22">
      <c r="U15424" s="73"/>
      <c r="V15424" s="58"/>
    </row>
    <row r="15425" spans="21:22">
      <c r="U15425" s="73"/>
      <c r="V15425" s="58"/>
    </row>
    <row r="15426" spans="21:22">
      <c r="U15426" s="73"/>
      <c r="V15426" s="58"/>
    </row>
    <row r="15427" spans="21:22">
      <c r="U15427" s="73"/>
      <c r="V15427" s="58"/>
    </row>
    <row r="15428" spans="21:22">
      <c r="U15428" s="73"/>
      <c r="V15428" s="58"/>
    </row>
    <row r="15429" spans="21:22">
      <c r="U15429" s="73"/>
      <c r="V15429" s="58"/>
    </row>
    <row r="15430" spans="21:22">
      <c r="U15430" s="73"/>
      <c r="V15430" s="58"/>
    </row>
    <row r="15431" spans="21:22">
      <c r="U15431" s="73"/>
      <c r="V15431" s="58"/>
    </row>
    <row r="15432" spans="21:22">
      <c r="U15432" s="73"/>
      <c r="V15432" s="58"/>
    </row>
    <row r="15433" spans="21:22">
      <c r="U15433" s="73"/>
      <c r="V15433" s="58"/>
    </row>
    <row r="15434" spans="21:22">
      <c r="U15434" s="73"/>
      <c r="V15434" s="58"/>
    </row>
    <row r="15435" spans="21:22">
      <c r="U15435" s="73"/>
      <c r="V15435" s="58"/>
    </row>
    <row r="15436" spans="21:22">
      <c r="U15436" s="73"/>
      <c r="V15436" s="58"/>
    </row>
    <row r="15437" spans="21:22">
      <c r="U15437" s="73"/>
      <c r="V15437" s="58"/>
    </row>
    <row r="15438" spans="21:22">
      <c r="U15438" s="73"/>
      <c r="V15438" s="58"/>
    </row>
    <row r="15439" spans="21:22">
      <c r="U15439" s="73"/>
      <c r="V15439" s="58"/>
    </row>
    <row r="15440" spans="21:22">
      <c r="U15440" s="73"/>
      <c r="V15440" s="58"/>
    </row>
    <row r="15441" spans="21:22">
      <c r="U15441" s="73"/>
      <c r="V15441" s="58"/>
    </row>
    <row r="15442" spans="21:22">
      <c r="U15442" s="73"/>
      <c r="V15442" s="58"/>
    </row>
    <row r="15443" spans="21:22">
      <c r="U15443" s="73"/>
      <c r="V15443" s="58"/>
    </row>
    <row r="15444" spans="21:22">
      <c r="U15444" s="73"/>
      <c r="V15444" s="58"/>
    </row>
    <row r="15445" spans="21:22">
      <c r="U15445" s="73"/>
      <c r="V15445" s="58"/>
    </row>
    <row r="15446" spans="21:22">
      <c r="U15446" s="73"/>
      <c r="V15446" s="58"/>
    </row>
    <row r="15447" spans="21:22">
      <c r="U15447" s="73"/>
      <c r="V15447" s="58"/>
    </row>
    <row r="15448" spans="21:22">
      <c r="U15448" s="73"/>
      <c r="V15448" s="58"/>
    </row>
    <row r="15449" spans="21:22">
      <c r="U15449" s="73"/>
      <c r="V15449" s="58"/>
    </row>
    <row r="15450" spans="21:22">
      <c r="U15450" s="73"/>
      <c r="V15450" s="58"/>
    </row>
    <row r="15451" spans="21:22">
      <c r="U15451" s="73"/>
      <c r="V15451" s="58"/>
    </row>
    <row r="15452" spans="21:22">
      <c r="U15452" s="73"/>
      <c r="V15452" s="58"/>
    </row>
    <row r="15453" spans="21:22">
      <c r="U15453" s="73"/>
      <c r="V15453" s="58"/>
    </row>
    <row r="15454" spans="21:22">
      <c r="U15454" s="73"/>
      <c r="V15454" s="58"/>
    </row>
    <row r="15455" spans="21:22">
      <c r="U15455" s="73"/>
      <c r="V15455" s="58"/>
    </row>
    <row r="15456" spans="21:22">
      <c r="U15456" s="73"/>
      <c r="V15456" s="58"/>
    </row>
    <row r="15457" spans="21:22">
      <c r="U15457" s="73"/>
      <c r="V15457" s="58"/>
    </row>
    <row r="15458" spans="21:22">
      <c r="U15458" s="73"/>
      <c r="V15458" s="58"/>
    </row>
    <row r="15459" spans="21:22">
      <c r="U15459" s="73"/>
      <c r="V15459" s="58"/>
    </row>
    <row r="15460" spans="21:22">
      <c r="U15460" s="73"/>
      <c r="V15460" s="58"/>
    </row>
    <row r="15461" spans="21:22">
      <c r="U15461" s="73"/>
      <c r="V15461" s="58"/>
    </row>
    <row r="15462" spans="21:22">
      <c r="U15462" s="73"/>
      <c r="V15462" s="58"/>
    </row>
    <row r="15463" spans="21:22">
      <c r="U15463" s="73"/>
      <c r="V15463" s="58"/>
    </row>
    <row r="15464" spans="21:22">
      <c r="U15464" s="73"/>
      <c r="V15464" s="58"/>
    </row>
    <row r="15465" spans="21:22">
      <c r="U15465" s="73"/>
      <c r="V15465" s="58"/>
    </row>
    <row r="15466" spans="21:22">
      <c r="U15466" s="73"/>
      <c r="V15466" s="58"/>
    </row>
    <row r="15467" spans="21:22">
      <c r="U15467" s="73"/>
      <c r="V15467" s="58"/>
    </row>
    <row r="15468" spans="21:22">
      <c r="U15468" s="73"/>
      <c r="V15468" s="58"/>
    </row>
    <row r="15469" spans="21:22">
      <c r="U15469" s="73"/>
      <c r="V15469" s="58"/>
    </row>
    <row r="15470" spans="21:22">
      <c r="U15470" s="73"/>
      <c r="V15470" s="58"/>
    </row>
    <row r="15471" spans="21:22">
      <c r="U15471" s="73"/>
      <c r="V15471" s="58"/>
    </row>
    <row r="15472" spans="21:22">
      <c r="U15472" s="73"/>
      <c r="V15472" s="58"/>
    </row>
    <row r="15473" spans="21:22">
      <c r="U15473" s="73"/>
      <c r="V15473" s="58"/>
    </row>
    <row r="15474" spans="21:22">
      <c r="U15474" s="73"/>
      <c r="V15474" s="58"/>
    </row>
    <row r="15475" spans="21:22">
      <c r="U15475" s="73"/>
      <c r="V15475" s="58"/>
    </row>
    <row r="15476" spans="21:22">
      <c r="U15476" s="73"/>
      <c r="V15476" s="58"/>
    </row>
    <row r="15477" spans="21:22">
      <c r="U15477" s="73"/>
      <c r="V15477" s="58"/>
    </row>
    <row r="15478" spans="21:22">
      <c r="U15478" s="73"/>
      <c r="V15478" s="58"/>
    </row>
    <row r="15479" spans="21:22">
      <c r="U15479" s="73"/>
      <c r="V15479" s="58"/>
    </row>
    <row r="15480" spans="21:22">
      <c r="U15480" s="73"/>
      <c r="V15480" s="58"/>
    </row>
    <row r="15481" spans="21:22">
      <c r="U15481" s="73"/>
      <c r="V15481" s="58"/>
    </row>
    <row r="15482" spans="21:22">
      <c r="U15482" s="73"/>
      <c r="V15482" s="58"/>
    </row>
    <row r="15483" spans="21:22">
      <c r="U15483" s="73"/>
      <c r="V15483" s="58"/>
    </row>
    <row r="15484" spans="21:22">
      <c r="U15484" s="73"/>
      <c r="V15484" s="58"/>
    </row>
    <row r="15485" spans="21:22">
      <c r="U15485" s="73"/>
      <c r="V15485" s="58"/>
    </row>
    <row r="15486" spans="21:22">
      <c r="U15486" s="73"/>
      <c r="V15486" s="58"/>
    </row>
    <row r="15487" spans="21:22">
      <c r="U15487" s="73"/>
      <c r="V15487" s="58"/>
    </row>
    <row r="15488" spans="21:22">
      <c r="U15488" s="73"/>
      <c r="V15488" s="58"/>
    </row>
    <row r="15489" spans="21:22">
      <c r="U15489" s="73"/>
      <c r="V15489" s="58"/>
    </row>
    <row r="15490" spans="21:22">
      <c r="U15490" s="73"/>
      <c r="V15490" s="58"/>
    </row>
    <row r="15491" spans="21:22">
      <c r="U15491" s="73"/>
      <c r="V15491" s="58"/>
    </row>
    <row r="15492" spans="21:22">
      <c r="U15492" s="73"/>
      <c r="V15492" s="58"/>
    </row>
    <row r="15493" spans="21:22">
      <c r="U15493" s="73"/>
      <c r="V15493" s="58"/>
    </row>
    <row r="15494" spans="21:22">
      <c r="U15494" s="73"/>
      <c r="V15494" s="58"/>
    </row>
    <row r="15495" spans="21:22">
      <c r="U15495" s="73"/>
      <c r="V15495" s="58"/>
    </row>
    <row r="15496" spans="21:22">
      <c r="U15496" s="73"/>
      <c r="V15496" s="58"/>
    </row>
    <row r="15497" spans="21:22">
      <c r="U15497" s="73"/>
      <c r="V15497" s="58"/>
    </row>
    <row r="15498" spans="21:22">
      <c r="U15498" s="73"/>
      <c r="V15498" s="58"/>
    </row>
    <row r="15499" spans="21:22">
      <c r="U15499" s="73"/>
      <c r="V15499" s="58"/>
    </row>
    <row r="15500" spans="21:22">
      <c r="U15500" s="73"/>
      <c r="V15500" s="58"/>
    </row>
    <row r="15501" spans="21:22">
      <c r="U15501" s="73"/>
      <c r="V15501" s="58"/>
    </row>
    <row r="15502" spans="21:22">
      <c r="U15502" s="73"/>
      <c r="V15502" s="58"/>
    </row>
    <row r="15503" spans="21:22">
      <c r="U15503" s="73"/>
      <c r="V15503" s="58"/>
    </row>
    <row r="15504" spans="21:22">
      <c r="U15504" s="73"/>
      <c r="V15504" s="58"/>
    </row>
    <row r="15505" spans="21:22">
      <c r="U15505" s="73"/>
      <c r="V15505" s="58"/>
    </row>
    <row r="15506" spans="21:22">
      <c r="U15506" s="73"/>
      <c r="V15506" s="58"/>
    </row>
    <row r="15507" spans="21:22">
      <c r="U15507" s="73"/>
      <c r="V15507" s="58"/>
    </row>
    <row r="15508" spans="21:22">
      <c r="U15508" s="73"/>
      <c r="V15508" s="58"/>
    </row>
    <row r="15509" spans="21:22">
      <c r="U15509" s="73"/>
      <c r="V15509" s="58"/>
    </row>
    <row r="15510" spans="21:22">
      <c r="U15510" s="73"/>
      <c r="V15510" s="58"/>
    </row>
    <row r="15511" spans="21:22">
      <c r="U15511" s="73"/>
      <c r="V15511" s="58"/>
    </row>
    <row r="15512" spans="21:22">
      <c r="U15512" s="73"/>
      <c r="V15512" s="58"/>
    </row>
    <row r="15513" spans="21:22">
      <c r="U15513" s="73"/>
      <c r="V15513" s="58"/>
    </row>
    <row r="15514" spans="21:22">
      <c r="U15514" s="73"/>
      <c r="V15514" s="58"/>
    </row>
    <row r="15515" spans="21:22">
      <c r="U15515" s="73"/>
      <c r="V15515" s="58"/>
    </row>
    <row r="15516" spans="21:22">
      <c r="U15516" s="73"/>
      <c r="V15516" s="58"/>
    </row>
    <row r="15517" spans="21:22">
      <c r="U15517" s="73"/>
      <c r="V15517" s="58"/>
    </row>
    <row r="15518" spans="21:22">
      <c r="U15518" s="73"/>
      <c r="V15518" s="58"/>
    </row>
    <row r="15519" spans="21:22">
      <c r="U15519" s="73"/>
      <c r="V15519" s="58"/>
    </row>
    <row r="15520" spans="21:22">
      <c r="U15520" s="73"/>
      <c r="V15520" s="58"/>
    </row>
    <row r="15521" spans="21:22">
      <c r="U15521" s="73"/>
      <c r="V15521" s="58"/>
    </row>
    <row r="15522" spans="21:22">
      <c r="U15522" s="73"/>
      <c r="V15522" s="58"/>
    </row>
    <row r="15523" spans="21:22">
      <c r="U15523" s="73"/>
      <c r="V15523" s="58"/>
    </row>
    <row r="15524" spans="21:22">
      <c r="U15524" s="73"/>
      <c r="V15524" s="58"/>
    </row>
    <row r="15525" spans="21:22">
      <c r="U15525" s="73"/>
      <c r="V15525" s="58"/>
    </row>
    <row r="15526" spans="21:22">
      <c r="U15526" s="73"/>
      <c r="V15526" s="58"/>
    </row>
    <row r="15527" spans="21:22">
      <c r="U15527" s="73"/>
      <c r="V15527" s="58"/>
    </row>
    <row r="15528" spans="21:22">
      <c r="U15528" s="73"/>
      <c r="V15528" s="58"/>
    </row>
    <row r="15529" spans="21:22">
      <c r="U15529" s="73"/>
      <c r="V15529" s="58"/>
    </row>
    <row r="15530" spans="21:22">
      <c r="U15530" s="73"/>
      <c r="V15530" s="58"/>
    </row>
    <row r="15531" spans="21:22">
      <c r="U15531" s="73"/>
      <c r="V15531" s="58"/>
    </row>
    <row r="15532" spans="21:22">
      <c r="U15532" s="73"/>
      <c r="V15532" s="58"/>
    </row>
    <row r="15533" spans="21:22">
      <c r="U15533" s="73"/>
      <c r="V15533" s="58"/>
    </row>
    <row r="15534" spans="21:22">
      <c r="U15534" s="73"/>
      <c r="V15534" s="58"/>
    </row>
    <row r="15535" spans="21:22">
      <c r="U15535" s="73"/>
      <c r="V15535" s="58"/>
    </row>
    <row r="15536" spans="21:22">
      <c r="U15536" s="73"/>
      <c r="V15536" s="58"/>
    </row>
    <row r="15537" spans="21:22">
      <c r="U15537" s="73"/>
      <c r="V15537" s="58"/>
    </row>
    <row r="15538" spans="21:22">
      <c r="U15538" s="73"/>
      <c r="V15538" s="58"/>
    </row>
    <row r="15539" spans="21:22">
      <c r="U15539" s="73"/>
      <c r="V15539" s="58"/>
    </row>
    <row r="15540" spans="21:22">
      <c r="U15540" s="73"/>
      <c r="V15540" s="58"/>
    </row>
    <row r="15541" spans="21:22">
      <c r="U15541" s="73"/>
      <c r="V15541" s="58"/>
    </row>
    <row r="15542" spans="21:22">
      <c r="U15542" s="73"/>
      <c r="V15542" s="58"/>
    </row>
    <row r="15543" spans="21:22">
      <c r="U15543" s="73"/>
      <c r="V15543" s="58"/>
    </row>
    <row r="15544" spans="21:22">
      <c r="U15544" s="73"/>
      <c r="V15544" s="58"/>
    </row>
    <row r="15545" spans="21:22">
      <c r="U15545" s="73"/>
      <c r="V15545" s="58"/>
    </row>
    <row r="15546" spans="21:22">
      <c r="U15546" s="73"/>
      <c r="V15546" s="58"/>
    </row>
    <row r="15547" spans="21:22">
      <c r="U15547" s="73"/>
      <c r="V15547" s="58"/>
    </row>
    <row r="15548" spans="21:22">
      <c r="U15548" s="73"/>
      <c r="V15548" s="58"/>
    </row>
    <row r="15549" spans="21:22">
      <c r="U15549" s="73"/>
      <c r="V15549" s="58"/>
    </row>
    <row r="15550" spans="21:22">
      <c r="U15550" s="73"/>
      <c r="V15550" s="58"/>
    </row>
    <row r="15551" spans="21:22">
      <c r="U15551" s="73"/>
      <c r="V15551" s="58"/>
    </row>
    <row r="15552" spans="21:22">
      <c r="U15552" s="73"/>
      <c r="V15552" s="58"/>
    </row>
    <row r="15553" spans="21:22">
      <c r="U15553" s="73"/>
      <c r="V15553" s="58"/>
    </row>
    <row r="15554" spans="21:22">
      <c r="U15554" s="73"/>
      <c r="V15554" s="58"/>
    </row>
    <row r="15555" spans="21:22">
      <c r="U15555" s="73"/>
      <c r="V15555" s="58"/>
    </row>
    <row r="15556" spans="21:22">
      <c r="U15556" s="73"/>
      <c r="V15556" s="58"/>
    </row>
    <row r="15557" spans="21:22">
      <c r="U15557" s="73"/>
      <c r="V15557" s="58"/>
    </row>
    <row r="15558" spans="21:22">
      <c r="U15558" s="73"/>
      <c r="V15558" s="58"/>
    </row>
    <row r="15559" spans="21:22">
      <c r="U15559" s="73"/>
      <c r="V15559" s="58"/>
    </row>
    <row r="15560" spans="21:22">
      <c r="U15560" s="73"/>
      <c r="V15560" s="58"/>
    </row>
    <row r="15561" spans="21:22">
      <c r="U15561" s="73"/>
      <c r="V15561" s="58"/>
    </row>
    <row r="15562" spans="21:22">
      <c r="U15562" s="73"/>
      <c r="V15562" s="58"/>
    </row>
    <row r="15563" spans="21:22">
      <c r="U15563" s="73"/>
      <c r="V15563" s="58"/>
    </row>
    <row r="15564" spans="21:22">
      <c r="U15564" s="73"/>
      <c r="V15564" s="58"/>
    </row>
    <row r="15565" spans="21:22">
      <c r="U15565" s="73"/>
      <c r="V15565" s="58"/>
    </row>
    <row r="15566" spans="21:22">
      <c r="U15566" s="73"/>
      <c r="V15566" s="58"/>
    </row>
    <row r="15567" spans="21:22">
      <c r="U15567" s="73"/>
      <c r="V15567" s="58"/>
    </row>
    <row r="15568" spans="21:22">
      <c r="U15568" s="73"/>
      <c r="V15568" s="58"/>
    </row>
    <row r="15569" spans="21:22">
      <c r="U15569" s="73"/>
      <c r="V15569" s="58"/>
    </row>
    <row r="15570" spans="21:22">
      <c r="U15570" s="73"/>
      <c r="V15570" s="58"/>
    </row>
    <row r="15571" spans="21:22">
      <c r="U15571" s="73"/>
      <c r="V15571" s="58"/>
    </row>
    <row r="15572" spans="21:22">
      <c r="U15572" s="73"/>
      <c r="V15572" s="58"/>
    </row>
    <row r="15573" spans="21:22">
      <c r="U15573" s="73"/>
      <c r="V15573" s="58"/>
    </row>
    <row r="15574" spans="21:22">
      <c r="U15574" s="73"/>
      <c r="V15574" s="58"/>
    </row>
    <row r="15575" spans="21:22">
      <c r="U15575" s="73"/>
      <c r="V15575" s="58"/>
    </row>
    <row r="15576" spans="21:22">
      <c r="U15576" s="73"/>
      <c r="V15576" s="58"/>
    </row>
    <row r="15577" spans="21:22">
      <c r="U15577" s="73"/>
      <c r="V15577" s="58"/>
    </row>
    <row r="15578" spans="21:22">
      <c r="U15578" s="73"/>
      <c r="V15578" s="58"/>
    </row>
    <row r="15579" spans="21:22">
      <c r="U15579" s="73"/>
      <c r="V15579" s="58"/>
    </row>
    <row r="15580" spans="21:22">
      <c r="U15580" s="73"/>
      <c r="V15580" s="58"/>
    </row>
    <row r="15581" spans="21:22">
      <c r="U15581" s="73"/>
      <c r="V15581" s="58"/>
    </row>
    <row r="15582" spans="21:22">
      <c r="U15582" s="73"/>
      <c r="V15582" s="58"/>
    </row>
    <row r="15583" spans="21:22">
      <c r="U15583" s="73"/>
      <c r="V15583" s="58"/>
    </row>
    <row r="15584" spans="21:22">
      <c r="U15584" s="73"/>
      <c r="V15584" s="58"/>
    </row>
    <row r="15585" spans="21:22">
      <c r="U15585" s="73"/>
      <c r="V15585" s="58"/>
    </row>
    <row r="15586" spans="21:22">
      <c r="U15586" s="73"/>
      <c r="V15586" s="58"/>
    </row>
    <row r="15587" spans="21:22">
      <c r="U15587" s="73"/>
      <c r="V15587" s="58"/>
    </row>
    <row r="15588" spans="21:22">
      <c r="U15588" s="73"/>
      <c r="V15588" s="58"/>
    </row>
    <row r="15589" spans="21:22">
      <c r="U15589" s="73"/>
      <c r="V15589" s="58"/>
    </row>
    <row r="15590" spans="21:22">
      <c r="U15590" s="73"/>
      <c r="V15590" s="58"/>
    </row>
    <row r="15591" spans="21:22">
      <c r="U15591" s="73"/>
      <c r="V15591" s="58"/>
    </row>
    <row r="15592" spans="21:22">
      <c r="U15592" s="73"/>
      <c r="V15592" s="58"/>
    </row>
    <row r="15593" spans="21:22">
      <c r="U15593" s="73"/>
      <c r="V15593" s="58"/>
    </row>
    <row r="15594" spans="21:22">
      <c r="U15594" s="73"/>
      <c r="V15594" s="58"/>
    </row>
    <row r="15595" spans="21:22">
      <c r="U15595" s="73"/>
      <c r="V15595" s="58"/>
    </row>
    <row r="15596" spans="21:22">
      <c r="U15596" s="73"/>
      <c r="V15596" s="58"/>
    </row>
    <row r="15597" spans="21:22">
      <c r="U15597" s="73"/>
      <c r="V15597" s="58"/>
    </row>
    <row r="15598" spans="21:22">
      <c r="U15598" s="73"/>
      <c r="V15598" s="58"/>
    </row>
    <row r="15599" spans="21:22">
      <c r="U15599" s="73"/>
      <c r="V15599" s="58"/>
    </row>
    <row r="15600" spans="21:22">
      <c r="U15600" s="73"/>
      <c r="V15600" s="58"/>
    </row>
    <row r="15601" spans="21:22">
      <c r="U15601" s="73"/>
      <c r="V15601" s="58"/>
    </row>
    <row r="15602" spans="21:22">
      <c r="U15602" s="73"/>
      <c r="V15602" s="58"/>
    </row>
    <row r="15603" spans="21:22">
      <c r="U15603" s="73"/>
      <c r="V15603" s="58"/>
    </row>
    <row r="15604" spans="21:22">
      <c r="U15604" s="73"/>
      <c r="V15604" s="58"/>
    </row>
    <row r="15605" spans="21:22">
      <c r="U15605" s="73"/>
      <c r="V15605" s="58"/>
    </row>
    <row r="15606" spans="21:22">
      <c r="U15606" s="73"/>
      <c r="V15606" s="58"/>
    </row>
    <row r="15607" spans="21:22">
      <c r="U15607" s="73"/>
      <c r="V15607" s="58"/>
    </row>
    <row r="15608" spans="21:22">
      <c r="U15608" s="73"/>
      <c r="V15608" s="58"/>
    </row>
    <row r="15609" spans="21:22">
      <c r="U15609" s="73"/>
      <c r="V15609" s="58"/>
    </row>
    <row r="15610" spans="21:22">
      <c r="U15610" s="73"/>
      <c r="V15610" s="58"/>
    </row>
    <row r="15611" spans="21:22">
      <c r="U15611" s="73"/>
      <c r="V15611" s="58"/>
    </row>
    <row r="15612" spans="21:22">
      <c r="U15612" s="73"/>
      <c r="V15612" s="58"/>
    </row>
    <row r="15613" spans="21:22">
      <c r="U15613" s="73"/>
      <c r="V15613" s="58"/>
    </row>
    <row r="15614" spans="21:22">
      <c r="U15614" s="73"/>
      <c r="V15614" s="58"/>
    </row>
    <row r="15615" spans="21:22">
      <c r="U15615" s="73"/>
      <c r="V15615" s="58"/>
    </row>
    <row r="15616" spans="21:22">
      <c r="U15616" s="73"/>
      <c r="V15616" s="58"/>
    </row>
    <row r="15617" spans="21:22">
      <c r="U15617" s="73"/>
      <c r="V15617" s="58"/>
    </row>
    <row r="15618" spans="21:22">
      <c r="U15618" s="73"/>
      <c r="V15618" s="58"/>
    </row>
    <row r="15619" spans="21:22">
      <c r="U15619" s="73"/>
      <c r="V15619" s="58"/>
    </row>
    <row r="15620" spans="21:22">
      <c r="U15620" s="73"/>
      <c r="V15620" s="58"/>
    </row>
    <row r="15621" spans="21:22">
      <c r="U15621" s="73"/>
      <c r="V15621" s="58"/>
    </row>
    <row r="15622" spans="21:22">
      <c r="U15622" s="73"/>
      <c r="V15622" s="58"/>
    </row>
    <row r="15623" spans="21:22">
      <c r="U15623" s="73"/>
      <c r="V15623" s="58"/>
    </row>
    <row r="15624" spans="21:22">
      <c r="U15624" s="73"/>
      <c r="V15624" s="58"/>
    </row>
    <row r="15625" spans="21:22">
      <c r="U15625" s="73"/>
      <c r="V15625" s="58"/>
    </row>
    <row r="15626" spans="21:22">
      <c r="U15626" s="73"/>
      <c r="V15626" s="58"/>
    </row>
    <row r="15627" spans="21:22">
      <c r="U15627" s="73"/>
      <c r="V15627" s="58"/>
    </row>
    <row r="15628" spans="21:22">
      <c r="U15628" s="73"/>
      <c r="V15628" s="58"/>
    </row>
    <row r="15629" spans="21:22">
      <c r="U15629" s="73"/>
      <c r="V15629" s="58"/>
    </row>
    <row r="15630" spans="21:22">
      <c r="U15630" s="73"/>
      <c r="V15630" s="58"/>
    </row>
    <row r="15631" spans="21:22">
      <c r="U15631" s="73"/>
      <c r="V15631" s="58"/>
    </row>
    <row r="15632" spans="21:22">
      <c r="U15632" s="73"/>
      <c r="V15632" s="58"/>
    </row>
    <row r="15633" spans="21:22">
      <c r="U15633" s="73"/>
      <c r="V15633" s="58"/>
    </row>
    <row r="15634" spans="21:22">
      <c r="U15634" s="73"/>
      <c r="V15634" s="58"/>
    </row>
    <row r="15635" spans="21:22">
      <c r="U15635" s="73"/>
      <c r="V15635" s="58"/>
    </row>
    <row r="15636" spans="21:22">
      <c r="U15636" s="73"/>
      <c r="V15636" s="58"/>
    </row>
    <row r="15637" spans="21:22">
      <c r="U15637" s="73"/>
      <c r="V15637" s="58"/>
    </row>
    <row r="15638" spans="21:22">
      <c r="U15638" s="73"/>
      <c r="V15638" s="58"/>
    </row>
    <row r="15639" spans="21:22">
      <c r="U15639" s="73"/>
      <c r="V15639" s="58"/>
    </row>
    <row r="15640" spans="21:22">
      <c r="U15640" s="73"/>
      <c r="V15640" s="58"/>
    </row>
    <row r="15641" spans="21:22">
      <c r="U15641" s="73"/>
      <c r="V15641" s="58"/>
    </row>
    <row r="15642" spans="21:22">
      <c r="U15642" s="73"/>
      <c r="V15642" s="58"/>
    </row>
    <row r="15643" spans="21:22">
      <c r="U15643" s="73"/>
      <c r="V15643" s="58"/>
    </row>
    <row r="15644" spans="21:22">
      <c r="U15644" s="73"/>
      <c r="V15644" s="58"/>
    </row>
    <row r="15645" spans="21:22">
      <c r="U15645" s="73"/>
      <c r="V15645" s="58"/>
    </row>
    <row r="15646" spans="21:22">
      <c r="U15646" s="73"/>
      <c r="V15646" s="58"/>
    </row>
    <row r="15647" spans="21:22">
      <c r="U15647" s="73"/>
      <c r="V15647" s="58"/>
    </row>
  </sheetData>
  <sheetProtection formatCells="0" formatColumns="0" formatRows="0" insertColumns="0" insertRows="0" insertHyperlinks="0" deleteColumns="0" deleteRows="0" sort="0" autoFilter="0" pivotTables="0"/>
  <autoFilter ref="A9:AM15647">
    <filterColumn colId="1" showButton="0"/>
    <filterColumn colId="2" showButton="0"/>
    <filterColumn colId="3" showButton="0"/>
    <filterColumn colId="4" showButton="0"/>
    <filterColumn colId="20"/>
  </autoFilter>
  <sortState ref="A10:AM761">
    <sortCondition ref="A10:A761"/>
  </sortState>
  <mergeCells count="38">
    <mergeCell ref="O7:O8"/>
    <mergeCell ref="P7:P9"/>
    <mergeCell ref="F7:F8"/>
    <mergeCell ref="B9:F9"/>
    <mergeCell ref="L7:L8"/>
    <mergeCell ref="M7:M8"/>
    <mergeCell ref="Y4:Y7"/>
    <mergeCell ref="Z4:Z7"/>
    <mergeCell ref="AA4:AA7"/>
    <mergeCell ref="B7:B8"/>
    <mergeCell ref="C7:C8"/>
    <mergeCell ref="D7:E8"/>
    <mergeCell ref="H7:H8"/>
    <mergeCell ref="I7:I8"/>
    <mergeCell ref="J7:J8"/>
    <mergeCell ref="R7:R8"/>
    <mergeCell ref="S7:S9"/>
    <mergeCell ref="T7:T9"/>
    <mergeCell ref="D4:I4"/>
    <mergeCell ref="F5:I5"/>
    <mergeCell ref="Q7:Q8"/>
    <mergeCell ref="AF4:AG6"/>
    <mergeCell ref="AH4:AI6"/>
    <mergeCell ref="AJ4:AK6"/>
    <mergeCell ref="AL4:AM6"/>
    <mergeCell ref="AB4:AE6"/>
    <mergeCell ref="B2:F2"/>
    <mergeCell ref="B3:F3"/>
    <mergeCell ref="G3:T3"/>
    <mergeCell ref="G2:S2"/>
    <mergeCell ref="B5:C5"/>
    <mergeCell ref="B4:C4"/>
    <mergeCell ref="K1:M1"/>
    <mergeCell ref="K7:K8"/>
    <mergeCell ref="G7:G8"/>
    <mergeCell ref="N7:N8"/>
    <mergeCell ref="J4:R4"/>
    <mergeCell ref="J5:R5"/>
  </mergeCells>
  <conditionalFormatting sqref="O10:O761 G10:M761">
    <cfRule type="cellIs" dxfId="53" priority="759" operator="greaterThan">
      <formula>10</formula>
    </cfRule>
  </conditionalFormatting>
  <conditionalFormatting sqref="O10:O761">
    <cfRule type="cellIs" dxfId="52" priority="743" operator="greaterThan">
      <formula>10</formula>
    </cfRule>
    <cfRule type="cellIs" dxfId="51" priority="745" operator="greaterThan">
      <formula>10</formula>
    </cfRule>
    <cfRule type="cellIs" dxfId="50" priority="746" operator="greaterThan">
      <formula>10</formula>
    </cfRule>
    <cfRule type="cellIs" dxfId="49" priority="747" operator="greaterThan">
      <formula>10</formula>
    </cfRule>
    <cfRule type="cellIs" dxfId="48" priority="748" operator="greaterThan">
      <formula>10</formula>
    </cfRule>
    <cfRule type="cellIs" dxfId="47" priority="749" operator="greaterThan">
      <formula>10</formula>
    </cfRule>
  </conditionalFormatting>
  <conditionalFormatting sqref="G10:J761">
    <cfRule type="cellIs" dxfId="46" priority="742" operator="greaterThan">
      <formula>10</formula>
    </cfRule>
  </conditionalFormatting>
  <conditionalFormatting sqref="G10:J761">
    <cfRule type="cellIs" priority="720" operator="greaterThan">
      <formula>10</formula>
    </cfRule>
  </conditionalFormatting>
  <conditionalFormatting sqref="N652:N681 N701:N710 N563:N602">
    <cfRule type="duplicateValues" dxfId="45" priority="377"/>
  </conditionalFormatting>
  <conditionalFormatting sqref="C652:C681 C701:C710 C563:C602">
    <cfRule type="duplicateValues" dxfId="44" priority="378"/>
  </conditionalFormatting>
  <conditionalFormatting sqref="N603:N651">
    <cfRule type="duplicateValues" dxfId="43" priority="367"/>
  </conditionalFormatting>
  <conditionalFormatting sqref="C603:C651">
    <cfRule type="duplicateValues" dxfId="42" priority="368"/>
  </conditionalFormatting>
  <conditionalFormatting sqref="N682:N700">
    <cfRule type="duplicateValues" dxfId="41" priority="357"/>
  </conditionalFormatting>
  <conditionalFormatting sqref="C682:C700">
    <cfRule type="duplicateValues" dxfId="40" priority="358"/>
  </conditionalFormatting>
  <conditionalFormatting sqref="N504:N533 N553:N562 N415:N454">
    <cfRule type="duplicateValues" dxfId="39" priority="346"/>
  </conditionalFormatting>
  <conditionalFormatting sqref="C504:C533 C553:C562 C415:C454">
    <cfRule type="duplicateValues" dxfId="38" priority="347"/>
  </conditionalFormatting>
  <conditionalFormatting sqref="N455:N503">
    <cfRule type="duplicateValues" dxfId="37" priority="336"/>
  </conditionalFormatting>
  <conditionalFormatting sqref="C455:C503">
    <cfRule type="duplicateValues" dxfId="36" priority="337"/>
  </conditionalFormatting>
  <conditionalFormatting sqref="N534:N552">
    <cfRule type="duplicateValues" dxfId="35" priority="326"/>
  </conditionalFormatting>
  <conditionalFormatting sqref="C534:C552">
    <cfRule type="duplicateValues" dxfId="34" priority="327"/>
  </conditionalFormatting>
  <conditionalFormatting sqref="N356:N385 N405:N414 N267:N306">
    <cfRule type="duplicateValues" dxfId="33" priority="315"/>
  </conditionalFormatting>
  <conditionalFormatting sqref="C356:C385 C405:C414 C267:C306">
    <cfRule type="duplicateValues" dxfId="32" priority="316"/>
  </conditionalFormatting>
  <conditionalFormatting sqref="N307:N355">
    <cfRule type="duplicateValues" dxfId="31" priority="305"/>
  </conditionalFormatting>
  <conditionalFormatting sqref="C307:C355">
    <cfRule type="duplicateValues" dxfId="30" priority="306"/>
  </conditionalFormatting>
  <conditionalFormatting sqref="N386:N404">
    <cfRule type="duplicateValues" dxfId="29" priority="295"/>
  </conditionalFormatting>
  <conditionalFormatting sqref="C386:C404">
    <cfRule type="duplicateValues" dxfId="28" priority="296"/>
  </conditionalFormatting>
  <conditionalFormatting sqref="N208:N237 N257:N266 N131:N158">
    <cfRule type="duplicateValues" dxfId="27" priority="284"/>
  </conditionalFormatting>
  <conditionalFormatting sqref="C208:C237 C257:C266 C131:C158">
    <cfRule type="duplicateValues" dxfId="26" priority="285"/>
  </conditionalFormatting>
  <conditionalFormatting sqref="N159:N207">
    <cfRule type="duplicateValues" dxfId="25" priority="274"/>
  </conditionalFormatting>
  <conditionalFormatting sqref="C159:C207">
    <cfRule type="duplicateValues" dxfId="24" priority="275"/>
  </conditionalFormatting>
  <conditionalFormatting sqref="N238:N256">
    <cfRule type="duplicateValues" dxfId="23" priority="264"/>
  </conditionalFormatting>
  <conditionalFormatting sqref="C238:C256">
    <cfRule type="duplicateValues" dxfId="22" priority="265"/>
  </conditionalFormatting>
  <conditionalFormatting sqref="N64:N73">
    <cfRule type="duplicateValues" dxfId="21" priority="74"/>
  </conditionalFormatting>
  <conditionalFormatting sqref="C64:C73">
    <cfRule type="duplicateValues" dxfId="20" priority="75"/>
  </conditionalFormatting>
  <conditionalFormatting sqref="N74:N101">
    <cfRule type="duplicateValues" dxfId="19" priority="63"/>
  </conditionalFormatting>
  <conditionalFormatting sqref="C74:C101">
    <cfRule type="duplicateValues" dxfId="18" priority="64"/>
  </conditionalFormatting>
  <conditionalFormatting sqref="N102:N120">
    <cfRule type="duplicateValues" dxfId="17" priority="53"/>
  </conditionalFormatting>
  <conditionalFormatting sqref="C102:C120">
    <cfRule type="duplicateValues" dxfId="16" priority="54"/>
  </conditionalFormatting>
  <conditionalFormatting sqref="N12">
    <cfRule type="duplicateValues" dxfId="15" priority="42"/>
  </conditionalFormatting>
  <conditionalFormatting sqref="C12">
    <cfRule type="duplicateValues" dxfId="14" priority="43"/>
  </conditionalFormatting>
  <conditionalFormatting sqref="N13:N22">
    <cfRule type="duplicateValues" dxfId="13" priority="31"/>
  </conditionalFormatting>
  <conditionalFormatting sqref="C13:C22">
    <cfRule type="duplicateValues" dxfId="12" priority="32"/>
  </conditionalFormatting>
  <conditionalFormatting sqref="N23:N50">
    <cfRule type="duplicateValues" dxfId="11" priority="20"/>
  </conditionalFormatting>
  <conditionalFormatting sqref="C23:C50">
    <cfRule type="duplicateValues" dxfId="10" priority="21"/>
  </conditionalFormatting>
  <conditionalFormatting sqref="N51:N62">
    <cfRule type="duplicateValues" dxfId="9" priority="10"/>
  </conditionalFormatting>
  <conditionalFormatting sqref="C51:C62">
    <cfRule type="duplicateValues" dxfId="8" priority="11"/>
  </conditionalFormatting>
  <conditionalFormatting sqref="N11 N121:N130 N63">
    <cfRule type="duplicateValues" dxfId="7" priority="850"/>
  </conditionalFormatting>
  <conditionalFormatting sqref="C11 C121:C130 C63">
    <cfRule type="duplicateValues" dxfId="6" priority="853"/>
  </conditionalFormatting>
  <conditionalFormatting sqref="N711:N750">
    <cfRule type="duplicateValues" dxfId="5" priority="868"/>
  </conditionalFormatting>
  <conditionalFormatting sqref="C711:C750">
    <cfRule type="duplicateValues" dxfId="4" priority="869"/>
  </conditionalFormatting>
  <conditionalFormatting sqref="N751:N761">
    <cfRule type="duplicateValues" dxfId="3" priority="879"/>
  </conditionalFormatting>
  <conditionalFormatting sqref="C751:C761">
    <cfRule type="duplicateValues" dxfId="2" priority="880"/>
  </conditionalFormatting>
  <conditionalFormatting sqref="N762:N1048576 N3 N6:N10">
    <cfRule type="duplicateValues" dxfId="1" priority="977"/>
  </conditionalFormatting>
  <conditionalFormatting sqref="C762:C1048576 C2:C10">
    <cfRule type="duplicateValues" dxfId="0" priority="981"/>
  </conditionalFormatting>
  <dataValidations count="1">
    <dataValidation allowBlank="1" showInputMessage="1" showErrorMessage="1" errorTitle="Không xóa dữ liệu" error="Không xóa dữ liệu" prompt="Không xóa dữ liệu" sqref="Y3:AM8 X10:X761"/>
  </dataValidations>
  <pageMargins left="0.17" right="3.9370078740157501E-2" top="0.25" bottom="0.42" header="0.15748031496063" footer="0.118110236220472"/>
  <pageSetup paperSize="9" scale="95" orientation="portrait" r:id="rId1"/>
  <headerFooter alignWithMargins="0">
    <oddFooter>&amp;R&amp;"Times New Roman,Italic"&amp;11Trang &amp;P</oddFooter>
  </headerFooter>
  <colBreaks count="1" manualBreakCount="1">
    <brk id="19" max="1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TS</vt:lpstr>
      <vt:lpstr>Data</vt:lpstr>
      <vt:lpstr>Nhóm(1)</vt:lpstr>
      <vt:lpstr>DATE</vt:lpstr>
      <vt:lpstr>'Nhóm(1)'!Print_Titles</vt:lpstr>
      <vt:lpstr>Trong_so</vt:lpstr>
    </vt:vector>
  </TitlesOfParts>
  <Company>Micrsoft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Admin</cp:lastModifiedBy>
  <cp:lastPrinted>2019-12-25T05:55:11Z</cp:lastPrinted>
  <dcterms:created xsi:type="dcterms:W3CDTF">2015-04-17T02:48:53Z</dcterms:created>
  <dcterms:modified xsi:type="dcterms:W3CDTF">2020-01-31T07:43:56Z</dcterms:modified>
</cp:coreProperties>
</file>