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vbaProject.bin" ContentType="application/vnd.ms-office.vbaProject"/>
  <Default Extension="rels" ContentType="application/vnd.openxmlformats-package.relationships+xml"/>
  <Default Extension="xml" ContentType="application/xml"/>
  <Override PartName="/xl/workbook.xml" ContentType="application/vnd.ms-excel.sheet.macroEnabled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 codeName="{37E998C4-C9E5-D4B9-71C8-EB1FF731991C}"/>
  <workbookPr codeName="ThisWorkbook" defaultThemeVersion="124226"/>
  <bookViews>
    <workbookView xWindow="360" yWindow="360" windowWidth="14940" windowHeight="7365" firstSheet="2" activeTab="2"/>
  </bookViews>
  <sheets>
    <sheet name="TS" sheetId="3" state="hidden" r:id="rId1"/>
    <sheet name="Data" sheetId="2" state="hidden" r:id="rId2"/>
    <sheet name="Nhóm(1)" sheetId="1" r:id="rId3"/>
  </sheets>
  <functionGroups/>
  <definedNames>
    <definedName name="_xlnm._FilterDatabase" localSheetId="1" hidden="1">Data!$A$1:$F$5146</definedName>
    <definedName name="_xlnm._FilterDatabase" localSheetId="2" hidden="1">'Nhóm(1)'!$A$9:$AM$15214</definedName>
    <definedName name="_xlnm._FilterDatabase" localSheetId="0" hidden="1">TS!$A$1:$G$54750</definedName>
    <definedName name="DATE">Data!$D$2:$F$5146</definedName>
    <definedName name="_xlnm.Print_Titles" localSheetId="2">'Nhóm(1)'!$4:$9</definedName>
    <definedName name="Trong_so">TS!$A$1:$G$10000</definedName>
  </definedNames>
  <calcPr calcId="124519"/>
</workbook>
</file>

<file path=xl/calcChain.xml><?xml version="1.0" encoding="utf-8"?>
<calcChain xmlns="http://schemas.openxmlformats.org/spreadsheetml/2006/main">
  <c r="P124" i="1"/>
  <c r="P125"/>
  <c r="P126"/>
  <c r="P127"/>
  <c r="P128"/>
  <c r="P129"/>
  <c r="P130"/>
  <c r="P131"/>
  <c r="P132"/>
  <c r="P133"/>
  <c r="P134"/>
  <c r="P135"/>
  <c r="P136"/>
  <c r="P137"/>
  <c r="P138"/>
  <c r="P139"/>
  <c r="P140"/>
  <c r="P141"/>
  <c r="P142"/>
  <c r="P143"/>
  <c r="P144"/>
  <c r="P145"/>
  <c r="P146"/>
  <c r="P147"/>
  <c r="P148"/>
  <c r="P149"/>
  <c r="P150"/>
  <c r="P151"/>
  <c r="P152"/>
  <c r="P153"/>
  <c r="P154"/>
  <c r="P155"/>
  <c r="P156"/>
  <c r="P157"/>
  <c r="P158"/>
  <c r="P159"/>
  <c r="P160"/>
  <c r="P161"/>
  <c r="P162"/>
  <c r="P163"/>
  <c r="P164"/>
  <c r="P165"/>
  <c r="P166"/>
  <c r="P167"/>
  <c r="P168"/>
  <c r="P169"/>
  <c r="P170"/>
  <c r="P171"/>
  <c r="P172"/>
  <c r="P173"/>
  <c r="P174"/>
  <c r="P175"/>
  <c r="P176"/>
  <c r="P177"/>
  <c r="P178"/>
  <c r="P179"/>
  <c r="P180"/>
  <c r="P181"/>
  <c r="P182"/>
  <c r="P183"/>
  <c r="P184"/>
  <c r="P185"/>
  <c r="P186"/>
  <c r="P187"/>
  <c r="P188"/>
  <c r="P189"/>
  <c r="P190"/>
  <c r="P191"/>
  <c r="P192"/>
  <c r="P193"/>
  <c r="P194"/>
  <c r="P195"/>
  <c r="P196"/>
  <c r="P197"/>
  <c r="P198"/>
  <c r="P199"/>
  <c r="P200"/>
  <c r="P201"/>
  <c r="P202"/>
  <c r="P203"/>
  <c r="P204"/>
  <c r="P205"/>
  <c r="P206"/>
  <c r="P207"/>
  <c r="P208"/>
  <c r="P209"/>
  <c r="P210"/>
  <c r="P211"/>
  <c r="P212"/>
  <c r="P213"/>
  <c r="P214"/>
  <c r="P215"/>
  <c r="P216"/>
  <c r="P217"/>
  <c r="P218"/>
  <c r="P219"/>
  <c r="P220"/>
  <c r="P221"/>
  <c r="P222"/>
  <c r="P223"/>
  <c r="P224"/>
  <c r="P225"/>
  <c r="P226"/>
  <c r="P227"/>
  <c r="P228"/>
  <c r="P229"/>
  <c r="P230"/>
  <c r="P231"/>
  <c r="P232"/>
  <c r="P233"/>
  <c r="P234"/>
  <c r="P235"/>
  <c r="P236"/>
  <c r="P237"/>
  <c r="P238"/>
  <c r="P239"/>
  <c r="P240"/>
  <c r="P241"/>
  <c r="P242"/>
  <c r="P243"/>
  <c r="P244"/>
  <c r="P245"/>
  <c r="P246"/>
  <c r="P247"/>
  <c r="P248"/>
  <c r="P249"/>
  <c r="P250"/>
  <c r="P251"/>
  <c r="P252"/>
  <c r="P253"/>
  <c r="P123"/>
  <c r="P122"/>
  <c r="T11" a="1"/>
  <c r="T11" s="1"/>
  <c r="T12" a="1"/>
  <c r="T12" s="1"/>
  <c r="T13" a="1"/>
  <c r="T13" s="1"/>
  <c r="T14" a="1"/>
  <c r="T14" s="1"/>
  <c r="T15" a="1"/>
  <c r="T15" s="1"/>
  <c r="T16" a="1"/>
  <c r="T16" s="1"/>
  <c r="T17" a="1"/>
  <c r="T17" s="1"/>
  <c r="T18" a="1"/>
  <c r="T18" s="1"/>
  <c r="T19" a="1"/>
  <c r="T19" s="1"/>
  <c r="T20" a="1"/>
  <c r="T20" s="1"/>
  <c r="T21" a="1"/>
  <c r="T21" s="1"/>
  <c r="T22" a="1"/>
  <c r="T22" s="1"/>
  <c r="T23" a="1"/>
  <c r="T23" s="1"/>
  <c r="T24" a="1"/>
  <c r="T24" s="1"/>
  <c r="T25" a="1"/>
  <c r="T25" s="1"/>
  <c r="T26" a="1"/>
  <c r="T26" s="1"/>
  <c r="T27" a="1"/>
  <c r="T27" s="1"/>
  <c r="T28" a="1"/>
  <c r="T28" s="1"/>
  <c r="T29" a="1"/>
  <c r="T29" s="1"/>
  <c r="T30" a="1"/>
  <c r="T30" s="1"/>
  <c r="T31" a="1"/>
  <c r="T31" s="1"/>
  <c r="T32" a="1"/>
  <c r="T32" s="1"/>
  <c r="T33" a="1"/>
  <c r="T33" s="1"/>
  <c r="T34" a="1"/>
  <c r="T34" s="1"/>
  <c r="T35" a="1"/>
  <c r="T35" s="1"/>
  <c r="T36" a="1"/>
  <c r="T36" s="1"/>
  <c r="T37" a="1"/>
  <c r="T37" s="1"/>
  <c r="T38" a="1"/>
  <c r="T38" s="1"/>
  <c r="T39" a="1"/>
  <c r="T39" s="1"/>
  <c r="T40" a="1"/>
  <c r="T40" s="1"/>
  <c r="T41" a="1"/>
  <c r="T41" s="1"/>
  <c r="T42" a="1"/>
  <c r="T42" s="1"/>
  <c r="T43" a="1"/>
  <c r="T43" s="1"/>
  <c r="T44" a="1"/>
  <c r="T44" s="1"/>
  <c r="T45" a="1"/>
  <c r="T45" s="1"/>
  <c r="T46" a="1"/>
  <c r="T46" s="1"/>
  <c r="T47" a="1"/>
  <c r="T47" s="1"/>
  <c r="T48" a="1"/>
  <c r="T48" s="1"/>
  <c r="T49" a="1"/>
  <c r="T49" s="1"/>
  <c r="T50" a="1"/>
  <c r="T50" s="1"/>
  <c r="T51" a="1"/>
  <c r="T51" s="1"/>
  <c r="T52" a="1"/>
  <c r="T52" s="1"/>
  <c r="T53" a="1"/>
  <c r="T53" s="1"/>
  <c r="T54" a="1"/>
  <c r="T54" s="1"/>
  <c r="T55" a="1"/>
  <c r="T55" s="1"/>
  <c r="T56" a="1"/>
  <c r="T56" s="1"/>
  <c r="T57" a="1"/>
  <c r="T57" s="1"/>
  <c r="T58" a="1"/>
  <c r="T58" s="1"/>
  <c r="T59" a="1"/>
  <c r="T59" s="1"/>
  <c r="T60" a="1"/>
  <c r="T60" s="1"/>
  <c r="T61" a="1"/>
  <c r="T61" s="1"/>
  <c r="T62" a="1"/>
  <c r="T62" s="1"/>
  <c r="T63" a="1"/>
  <c r="T63" s="1"/>
  <c r="T64" a="1"/>
  <c r="T64" s="1"/>
  <c r="T65" a="1"/>
  <c r="T65" s="1"/>
  <c r="T66" a="1"/>
  <c r="T66" s="1"/>
  <c r="T67" a="1"/>
  <c r="T67" s="1"/>
  <c r="T68" a="1"/>
  <c r="T68" s="1"/>
  <c r="T69" a="1"/>
  <c r="T69" s="1"/>
  <c r="T70" a="1"/>
  <c r="T70" s="1"/>
  <c r="T71" a="1"/>
  <c r="T71" s="1"/>
  <c r="T72" a="1"/>
  <c r="T72" s="1"/>
  <c r="T73" a="1"/>
  <c r="T73" s="1"/>
  <c r="T74" a="1"/>
  <c r="T74" s="1"/>
  <c r="T75" a="1"/>
  <c r="T75" s="1"/>
  <c r="T76" a="1"/>
  <c r="T76" s="1"/>
  <c r="T77" a="1"/>
  <c r="T77" s="1"/>
  <c r="T78" a="1"/>
  <c r="T78" s="1"/>
  <c r="T79" a="1"/>
  <c r="T79" s="1"/>
  <c r="T80" a="1"/>
  <c r="T80" s="1"/>
  <c r="T81" a="1"/>
  <c r="T81" s="1"/>
  <c r="T82" a="1"/>
  <c r="T82" s="1"/>
  <c r="T83" a="1"/>
  <c r="T83" s="1"/>
  <c r="T84" a="1"/>
  <c r="T84" s="1"/>
  <c r="T85" a="1"/>
  <c r="T85" s="1"/>
  <c r="T86" a="1"/>
  <c r="T86" s="1"/>
  <c r="T87" a="1"/>
  <c r="T87" s="1"/>
  <c r="T88" a="1"/>
  <c r="T88" s="1"/>
  <c r="T89" a="1"/>
  <c r="T89" s="1"/>
  <c r="T90" a="1"/>
  <c r="T90" s="1"/>
  <c r="T91" a="1"/>
  <c r="T91" s="1"/>
  <c r="T92" a="1"/>
  <c r="T92" s="1"/>
  <c r="T93" a="1"/>
  <c r="T93" s="1"/>
  <c r="T94" a="1"/>
  <c r="T94" s="1"/>
  <c r="T95" a="1"/>
  <c r="T95" s="1"/>
  <c r="T96" a="1"/>
  <c r="T96" s="1"/>
  <c r="T97" a="1"/>
  <c r="T97" s="1"/>
  <c r="T98" a="1"/>
  <c r="T98" s="1"/>
  <c r="T99" a="1"/>
  <c r="T99" s="1"/>
  <c r="T100" a="1"/>
  <c r="T100" s="1"/>
  <c r="T101" a="1"/>
  <c r="T101" s="1"/>
  <c r="T102" a="1"/>
  <c r="T102" s="1"/>
  <c r="T103" a="1"/>
  <c r="T103" s="1"/>
  <c r="T104" a="1"/>
  <c r="T104" s="1"/>
  <c r="T105" a="1"/>
  <c r="T105" s="1"/>
  <c r="T106" a="1"/>
  <c r="T106" s="1"/>
  <c r="T107" a="1"/>
  <c r="T107" s="1"/>
  <c r="T108" a="1"/>
  <c r="T108" s="1"/>
  <c r="T109" a="1"/>
  <c r="T109" s="1"/>
  <c r="T110" a="1"/>
  <c r="T110" s="1"/>
  <c r="T111" a="1"/>
  <c r="T111" s="1"/>
  <c r="T112" a="1"/>
  <c r="T112" s="1"/>
  <c r="T113" a="1"/>
  <c r="T113" s="1"/>
  <c r="T114" a="1"/>
  <c r="T114" s="1"/>
  <c r="T115" a="1"/>
  <c r="T115" s="1"/>
  <c r="T116" a="1"/>
  <c r="T116" s="1"/>
  <c r="T117" a="1"/>
  <c r="T117" s="1"/>
  <c r="T118" a="1"/>
  <c r="T118" s="1"/>
  <c r="T119" a="1"/>
  <c r="T119" s="1"/>
  <c r="T120" a="1"/>
  <c r="T120" s="1"/>
  <c r="T121" a="1"/>
  <c r="T121" s="1"/>
  <c r="T122" a="1"/>
  <c r="T122" s="1"/>
  <c r="T123" a="1"/>
  <c r="T123" s="1"/>
  <c r="T124" a="1"/>
  <c r="T124" s="1"/>
  <c r="T125" a="1"/>
  <c r="T125" s="1"/>
  <c r="T126" a="1"/>
  <c r="T126" s="1"/>
  <c r="T127" a="1"/>
  <c r="T127" s="1"/>
  <c r="T128" a="1"/>
  <c r="T128" s="1"/>
  <c r="T129" a="1"/>
  <c r="T129" s="1"/>
  <c r="T130" a="1"/>
  <c r="T130" s="1"/>
  <c r="T131" a="1"/>
  <c r="T131" s="1"/>
  <c r="T132" a="1"/>
  <c r="T132" s="1"/>
  <c r="T133" a="1"/>
  <c r="T133" s="1"/>
  <c r="T134" a="1"/>
  <c r="T134" s="1"/>
  <c r="T135" a="1"/>
  <c r="T135" s="1"/>
  <c r="T136" a="1"/>
  <c r="T136" s="1"/>
  <c r="T137" a="1"/>
  <c r="T137" s="1"/>
  <c r="T138" a="1"/>
  <c r="T138" s="1"/>
  <c r="T139" a="1"/>
  <c r="T139" s="1"/>
  <c r="T140" a="1"/>
  <c r="T140" s="1"/>
  <c r="T141" a="1"/>
  <c r="T141" s="1"/>
  <c r="T142" a="1"/>
  <c r="T142" s="1"/>
  <c r="T143" a="1"/>
  <c r="T143" s="1"/>
  <c r="T144" a="1"/>
  <c r="T144" s="1"/>
  <c r="T145" a="1"/>
  <c r="T145" s="1"/>
  <c r="T146" a="1"/>
  <c r="T146" s="1"/>
  <c r="T147" a="1"/>
  <c r="T147" s="1"/>
  <c r="T148" a="1"/>
  <c r="T148" s="1"/>
  <c r="T149" a="1"/>
  <c r="T149" s="1"/>
  <c r="T150" a="1"/>
  <c r="T150" s="1"/>
  <c r="T151" a="1"/>
  <c r="T151" s="1"/>
  <c r="T152" a="1"/>
  <c r="T152" s="1"/>
  <c r="T153" a="1"/>
  <c r="T153" s="1"/>
  <c r="T154" a="1"/>
  <c r="T154" s="1"/>
  <c r="T155" a="1"/>
  <c r="T155" s="1"/>
  <c r="T156" a="1"/>
  <c r="T156" s="1"/>
  <c r="T157" a="1"/>
  <c r="T157" s="1"/>
  <c r="T158" a="1"/>
  <c r="T158" s="1"/>
  <c r="T159" a="1"/>
  <c r="T159" s="1"/>
  <c r="T160" a="1"/>
  <c r="T160" s="1"/>
  <c r="T161" a="1"/>
  <c r="T161" s="1"/>
  <c r="T162" a="1"/>
  <c r="T162" s="1"/>
  <c r="T163" a="1"/>
  <c r="T163" s="1"/>
  <c r="T164" a="1"/>
  <c r="T164" s="1"/>
  <c r="T165" a="1"/>
  <c r="T165" s="1"/>
  <c r="T166" a="1"/>
  <c r="T166" s="1"/>
  <c r="T167" a="1"/>
  <c r="T167" s="1"/>
  <c r="T168" a="1"/>
  <c r="T168" s="1"/>
  <c r="T169" a="1"/>
  <c r="T169" s="1"/>
  <c r="T170" a="1"/>
  <c r="T170" s="1"/>
  <c r="T171" a="1"/>
  <c r="T171" s="1"/>
  <c r="T172" a="1"/>
  <c r="T172" s="1"/>
  <c r="T173" a="1"/>
  <c r="T173" s="1"/>
  <c r="T174" a="1"/>
  <c r="T174" s="1"/>
  <c r="T175" a="1"/>
  <c r="T175" s="1"/>
  <c r="T176" a="1"/>
  <c r="T176" s="1"/>
  <c r="T177" a="1"/>
  <c r="T177" s="1"/>
  <c r="T178" a="1"/>
  <c r="T178" s="1"/>
  <c r="T179" a="1"/>
  <c r="T179" s="1"/>
  <c r="T180" a="1"/>
  <c r="T180" s="1"/>
  <c r="T181" a="1"/>
  <c r="T181" s="1"/>
  <c r="T182" a="1"/>
  <c r="T182" s="1"/>
  <c r="T183" a="1"/>
  <c r="T183" s="1"/>
  <c r="T184" a="1"/>
  <c r="T184" s="1"/>
  <c r="T185" a="1"/>
  <c r="T185" s="1"/>
  <c r="T186" a="1"/>
  <c r="T186" s="1"/>
  <c r="T187" a="1"/>
  <c r="T187" s="1"/>
  <c r="T188" a="1"/>
  <c r="T188" s="1"/>
  <c r="T189" a="1"/>
  <c r="T189" s="1"/>
  <c r="T190" a="1"/>
  <c r="T190" s="1"/>
  <c r="T191" a="1"/>
  <c r="T191" s="1"/>
  <c r="T192" a="1"/>
  <c r="T192" s="1"/>
  <c r="T193" a="1"/>
  <c r="T193" s="1"/>
  <c r="T194" a="1"/>
  <c r="T194" s="1"/>
  <c r="T195" a="1"/>
  <c r="T195" s="1"/>
  <c r="T196" a="1"/>
  <c r="T196" s="1"/>
  <c r="T197" a="1"/>
  <c r="T197" s="1"/>
  <c r="T198" a="1"/>
  <c r="T198" s="1"/>
  <c r="T199" a="1"/>
  <c r="T199" s="1"/>
  <c r="T200" a="1"/>
  <c r="T200" s="1"/>
  <c r="T201" a="1"/>
  <c r="T201" s="1"/>
  <c r="T202" a="1"/>
  <c r="T202" s="1"/>
  <c r="T203" a="1"/>
  <c r="T203" s="1"/>
  <c r="T204" a="1"/>
  <c r="T204" s="1"/>
  <c r="T205" a="1"/>
  <c r="T205" s="1"/>
  <c r="T206" a="1"/>
  <c r="T206" s="1"/>
  <c r="T207" a="1"/>
  <c r="T207" s="1"/>
  <c r="T208" a="1"/>
  <c r="T208" s="1"/>
  <c r="T209" a="1"/>
  <c r="T209" s="1"/>
  <c r="T210" a="1"/>
  <c r="T210" s="1"/>
  <c r="T211" a="1"/>
  <c r="T211" s="1"/>
  <c r="T212" a="1"/>
  <c r="T212" s="1"/>
  <c r="T213" a="1"/>
  <c r="T213" s="1"/>
  <c r="T214" a="1"/>
  <c r="T214" s="1"/>
  <c r="T215" a="1"/>
  <c r="T215" s="1"/>
  <c r="T216" a="1"/>
  <c r="T216" s="1"/>
  <c r="T217" a="1"/>
  <c r="T217" s="1"/>
  <c r="T218" a="1"/>
  <c r="T218" s="1"/>
  <c r="T219" a="1"/>
  <c r="T219" s="1"/>
  <c r="T220" a="1"/>
  <c r="T220" s="1"/>
  <c r="T221" a="1"/>
  <c r="T221" s="1"/>
  <c r="T222" a="1"/>
  <c r="T222" s="1"/>
  <c r="T223" a="1"/>
  <c r="T223" s="1"/>
  <c r="T224" a="1"/>
  <c r="T224" s="1"/>
  <c r="T225" a="1"/>
  <c r="T225" s="1"/>
  <c r="T226" a="1"/>
  <c r="T226" s="1"/>
  <c r="T227" a="1"/>
  <c r="T227" s="1"/>
  <c r="T228" a="1"/>
  <c r="T228" s="1"/>
  <c r="T229" a="1"/>
  <c r="T229" s="1"/>
  <c r="T230" a="1"/>
  <c r="T230" s="1"/>
  <c r="T231" a="1"/>
  <c r="T231" s="1"/>
  <c r="T232" a="1"/>
  <c r="T232" s="1"/>
  <c r="T233" a="1"/>
  <c r="T233" s="1"/>
  <c r="T234" a="1"/>
  <c r="T234" s="1"/>
  <c r="T235" a="1"/>
  <c r="T235" s="1"/>
  <c r="T236" a="1"/>
  <c r="T236" s="1"/>
  <c r="T237" a="1"/>
  <c r="T237" s="1"/>
  <c r="T238" a="1"/>
  <c r="T238" s="1"/>
  <c r="T239" a="1"/>
  <c r="T239" s="1"/>
  <c r="T240" a="1"/>
  <c r="T240" s="1"/>
  <c r="T241" a="1"/>
  <c r="T241" s="1"/>
  <c r="T242" a="1"/>
  <c r="T242" s="1"/>
  <c r="T243" a="1"/>
  <c r="T243" s="1"/>
  <c r="T244" a="1"/>
  <c r="T244" s="1"/>
  <c r="T245" a="1"/>
  <c r="T245" s="1"/>
  <c r="T246" a="1"/>
  <c r="T246" s="1"/>
  <c r="T247" a="1"/>
  <c r="T247" s="1"/>
  <c r="T248" a="1"/>
  <c r="T248" s="1"/>
  <c r="T249" a="1"/>
  <c r="T249" s="1"/>
  <c r="T250" a="1"/>
  <c r="T250" s="1"/>
  <c r="T251" a="1"/>
  <c r="T251" s="1"/>
  <c r="T252" a="1"/>
  <c r="T252" s="1"/>
  <c r="T253" a="1"/>
  <c r="T253" s="1"/>
  <c r="T10" a="1"/>
  <c r="T10" s="1"/>
  <c r="W62" l="1"/>
  <c r="V62"/>
  <c r="B62"/>
  <c r="W61"/>
  <c r="V61"/>
  <c r="B61"/>
  <c r="W60"/>
  <c r="V60"/>
  <c r="B60"/>
  <c r="W59"/>
  <c r="V59"/>
  <c r="B59"/>
  <c r="W58"/>
  <c r="V58"/>
  <c r="B58"/>
  <c r="W57"/>
  <c r="V57"/>
  <c r="B57"/>
  <c r="W56"/>
  <c r="V56"/>
  <c r="B56"/>
  <c r="W55"/>
  <c r="V55"/>
  <c r="B55"/>
  <c r="W54"/>
  <c r="V54"/>
  <c r="B54"/>
  <c r="W53"/>
  <c r="V53"/>
  <c r="B53"/>
  <c r="W52"/>
  <c r="V52"/>
  <c r="B52"/>
  <c r="W51"/>
  <c r="V51"/>
  <c r="B51"/>
  <c r="W50"/>
  <c r="V50"/>
  <c r="B50"/>
  <c r="W49"/>
  <c r="V49"/>
  <c r="B49"/>
  <c r="W48"/>
  <c r="V48"/>
  <c r="B48"/>
  <c r="W47"/>
  <c r="V47"/>
  <c r="B47"/>
  <c r="W46"/>
  <c r="V46"/>
  <c r="B46"/>
  <c r="W45"/>
  <c r="V45"/>
  <c r="B45"/>
  <c r="W44"/>
  <c r="V44"/>
  <c r="B44"/>
  <c r="W43"/>
  <c r="V43"/>
  <c r="B43"/>
  <c r="W42"/>
  <c r="V42"/>
  <c r="B42"/>
  <c r="W41"/>
  <c r="V41"/>
  <c r="B41"/>
  <c r="W40"/>
  <c r="V40"/>
  <c r="B40"/>
  <c r="W39"/>
  <c r="V39"/>
  <c r="B39"/>
  <c r="W38"/>
  <c r="V38"/>
  <c r="B38"/>
  <c r="W37"/>
  <c r="V37"/>
  <c r="B37"/>
  <c r="W36"/>
  <c r="V36"/>
  <c r="B36"/>
  <c r="W35"/>
  <c r="V35"/>
  <c r="B35"/>
  <c r="W34"/>
  <c r="V34"/>
  <c r="B34"/>
  <c r="W33"/>
  <c r="V33"/>
  <c r="B33"/>
  <c r="W32"/>
  <c r="V32"/>
  <c r="B32"/>
  <c r="W31"/>
  <c r="V31"/>
  <c r="B31"/>
  <c r="W30"/>
  <c r="V30"/>
  <c r="B30"/>
  <c r="W29"/>
  <c r="V29"/>
  <c r="B29"/>
  <c r="W28"/>
  <c r="V28"/>
  <c r="B28"/>
  <c r="W27"/>
  <c r="V27"/>
  <c r="B27"/>
  <c r="W26"/>
  <c r="V26"/>
  <c r="B26"/>
  <c r="W25"/>
  <c r="V25"/>
  <c r="B25"/>
  <c r="W24"/>
  <c r="V24"/>
  <c r="B24"/>
  <c r="W23"/>
  <c r="V23"/>
  <c r="B23"/>
  <c r="W22"/>
  <c r="V22"/>
  <c r="B22"/>
  <c r="W21"/>
  <c r="V21"/>
  <c r="B21"/>
  <c r="W20"/>
  <c r="V20"/>
  <c r="B20"/>
  <c r="W19"/>
  <c r="V19"/>
  <c r="B19"/>
  <c r="W18"/>
  <c r="V18"/>
  <c r="B18"/>
  <c r="W17"/>
  <c r="V17"/>
  <c r="B17"/>
  <c r="W16"/>
  <c r="V16"/>
  <c r="B16"/>
  <c r="W15"/>
  <c r="V15"/>
  <c r="B15"/>
  <c r="W14"/>
  <c r="V14"/>
  <c r="B14"/>
  <c r="W13"/>
  <c r="V13"/>
  <c r="B13"/>
  <c r="W12"/>
  <c r="V12"/>
  <c r="B12"/>
  <c r="W120"/>
  <c r="V120"/>
  <c r="B120"/>
  <c r="W119"/>
  <c r="V119"/>
  <c r="B119"/>
  <c r="W118"/>
  <c r="V118"/>
  <c r="B118"/>
  <c r="W117"/>
  <c r="V117"/>
  <c r="B117"/>
  <c r="W116"/>
  <c r="V116"/>
  <c r="B116"/>
  <c r="W115"/>
  <c r="V115"/>
  <c r="B115"/>
  <c r="W114"/>
  <c r="V114"/>
  <c r="B114"/>
  <c r="W113"/>
  <c r="V113"/>
  <c r="B113"/>
  <c r="W112"/>
  <c r="V112"/>
  <c r="B112"/>
  <c r="W111"/>
  <c r="V111"/>
  <c r="B111"/>
  <c r="W110"/>
  <c r="V110"/>
  <c r="B110"/>
  <c r="W109"/>
  <c r="V109"/>
  <c r="B109"/>
  <c r="W108"/>
  <c r="V108"/>
  <c r="B108"/>
  <c r="W107"/>
  <c r="V107"/>
  <c r="B107"/>
  <c r="W106"/>
  <c r="V106"/>
  <c r="B106"/>
  <c r="W105"/>
  <c r="V105"/>
  <c r="B105"/>
  <c r="W104"/>
  <c r="V104"/>
  <c r="B104"/>
  <c r="W103"/>
  <c r="V103"/>
  <c r="B103"/>
  <c r="W102"/>
  <c r="V102"/>
  <c r="B102"/>
  <c r="W101"/>
  <c r="V101"/>
  <c r="B101"/>
  <c r="W100"/>
  <c r="V100"/>
  <c r="B100"/>
  <c r="W99"/>
  <c r="V99"/>
  <c r="B99"/>
  <c r="W98"/>
  <c r="V98"/>
  <c r="B98"/>
  <c r="W97"/>
  <c r="V97"/>
  <c r="B97"/>
  <c r="W96"/>
  <c r="V96"/>
  <c r="B96"/>
  <c r="W95"/>
  <c r="V95"/>
  <c r="B95"/>
  <c r="W94"/>
  <c r="V94"/>
  <c r="B94"/>
  <c r="W93"/>
  <c r="V93"/>
  <c r="B93"/>
  <c r="W92"/>
  <c r="V92"/>
  <c r="B92"/>
  <c r="W91"/>
  <c r="V91"/>
  <c r="B91"/>
  <c r="W90"/>
  <c r="V90"/>
  <c r="B90"/>
  <c r="W89"/>
  <c r="V89"/>
  <c r="B89"/>
  <c r="W88"/>
  <c r="V88"/>
  <c r="B88"/>
  <c r="W87"/>
  <c r="V87"/>
  <c r="B87"/>
  <c r="W86"/>
  <c r="V86"/>
  <c r="B86"/>
  <c r="W85"/>
  <c r="V85"/>
  <c r="B85"/>
  <c r="W84"/>
  <c r="V84"/>
  <c r="B84"/>
  <c r="W83"/>
  <c r="V83"/>
  <c r="B83"/>
  <c r="W82"/>
  <c r="V82"/>
  <c r="B82"/>
  <c r="W81"/>
  <c r="V81"/>
  <c r="B81"/>
  <c r="W80"/>
  <c r="V80"/>
  <c r="B80"/>
  <c r="W79"/>
  <c r="V79"/>
  <c r="B79"/>
  <c r="W78"/>
  <c r="V78"/>
  <c r="B78"/>
  <c r="W77"/>
  <c r="V77"/>
  <c r="B77"/>
  <c r="W76"/>
  <c r="V76"/>
  <c r="B76"/>
  <c r="W75"/>
  <c r="V75"/>
  <c r="B75"/>
  <c r="W74"/>
  <c r="V74"/>
  <c r="B74"/>
  <c r="W73"/>
  <c r="V73"/>
  <c r="B73"/>
  <c r="W72"/>
  <c r="V72"/>
  <c r="B72"/>
  <c r="W71"/>
  <c r="V71"/>
  <c r="B71"/>
  <c r="W70"/>
  <c r="V70"/>
  <c r="B70"/>
  <c r="W69"/>
  <c r="V69"/>
  <c r="B69"/>
  <c r="W68"/>
  <c r="V68"/>
  <c r="B68"/>
  <c r="W67"/>
  <c r="V67"/>
  <c r="B67"/>
  <c r="W66"/>
  <c r="V66"/>
  <c r="B66"/>
  <c r="W65"/>
  <c r="V65"/>
  <c r="B65"/>
  <c r="W64"/>
  <c r="V64"/>
  <c r="B64"/>
  <c r="W253"/>
  <c r="V253"/>
  <c r="B253"/>
  <c r="W252"/>
  <c r="V252"/>
  <c r="B252"/>
  <c r="W251"/>
  <c r="V251"/>
  <c r="B251"/>
  <c r="W250"/>
  <c r="V250"/>
  <c r="B250"/>
  <c r="W249"/>
  <c r="V249"/>
  <c r="B249"/>
  <c r="W248"/>
  <c r="V248"/>
  <c r="B248"/>
  <c r="W247"/>
  <c r="V247"/>
  <c r="B247"/>
  <c r="W246"/>
  <c r="V246"/>
  <c r="B246"/>
  <c r="W245"/>
  <c r="V245"/>
  <c r="B245"/>
  <c r="W244"/>
  <c r="V244"/>
  <c r="B244"/>
  <c r="W243"/>
  <c r="V243"/>
  <c r="B243"/>
  <c r="W242"/>
  <c r="V242"/>
  <c r="B242"/>
  <c r="W241"/>
  <c r="V241"/>
  <c r="B241"/>
  <c r="W240"/>
  <c r="V240"/>
  <c r="B240"/>
  <c r="W239"/>
  <c r="V239"/>
  <c r="B239"/>
  <c r="W238"/>
  <c r="V238"/>
  <c r="B238"/>
  <c r="W237"/>
  <c r="V237"/>
  <c r="B237"/>
  <c r="W236"/>
  <c r="V236"/>
  <c r="B236"/>
  <c r="W235"/>
  <c r="V235"/>
  <c r="B235"/>
  <c r="W234"/>
  <c r="V234"/>
  <c r="B234"/>
  <c r="W233"/>
  <c r="V233"/>
  <c r="B233"/>
  <c r="W232"/>
  <c r="V232"/>
  <c r="B232"/>
  <c r="W231"/>
  <c r="V231"/>
  <c r="B231"/>
  <c r="W230"/>
  <c r="V230"/>
  <c r="B230"/>
  <c r="W229"/>
  <c r="V229"/>
  <c r="B229"/>
  <c r="W228"/>
  <c r="V228"/>
  <c r="B228"/>
  <c r="W227"/>
  <c r="V227"/>
  <c r="B227"/>
  <c r="W226"/>
  <c r="V226"/>
  <c r="B226"/>
  <c r="W225"/>
  <c r="V225"/>
  <c r="B225"/>
  <c r="W224"/>
  <c r="V224"/>
  <c r="B224"/>
  <c r="W223"/>
  <c r="V223"/>
  <c r="B223"/>
  <c r="W222"/>
  <c r="V222"/>
  <c r="B222"/>
  <c r="W221"/>
  <c r="V221"/>
  <c r="B221"/>
  <c r="W220"/>
  <c r="V220"/>
  <c r="B220"/>
  <c r="W219"/>
  <c r="V219"/>
  <c r="B219"/>
  <c r="W218"/>
  <c r="V218"/>
  <c r="B218"/>
  <c r="W217"/>
  <c r="V217"/>
  <c r="B217"/>
  <c r="W216"/>
  <c r="V216"/>
  <c r="B216"/>
  <c r="W215"/>
  <c r="V215"/>
  <c r="B215"/>
  <c r="W214"/>
  <c r="V214"/>
  <c r="B214"/>
  <c r="W213"/>
  <c r="V213"/>
  <c r="B213"/>
  <c r="W212"/>
  <c r="V212"/>
  <c r="B212"/>
  <c r="W211"/>
  <c r="V211"/>
  <c r="B211"/>
  <c r="W210"/>
  <c r="V210"/>
  <c r="B210"/>
  <c r="W209"/>
  <c r="V209"/>
  <c r="B209"/>
  <c r="W208"/>
  <c r="V208"/>
  <c r="B208"/>
  <c r="W207"/>
  <c r="V207"/>
  <c r="B207"/>
  <c r="W206"/>
  <c r="V206"/>
  <c r="B206"/>
  <c r="W205"/>
  <c r="V205"/>
  <c r="B205"/>
  <c r="W204"/>
  <c r="V204"/>
  <c r="B204"/>
  <c r="W203"/>
  <c r="V203"/>
  <c r="B203"/>
  <c r="W202"/>
  <c r="V202"/>
  <c r="B202"/>
  <c r="W201"/>
  <c r="V201"/>
  <c r="B201"/>
  <c r="W200"/>
  <c r="V200"/>
  <c r="B200"/>
  <c r="W199"/>
  <c r="V199"/>
  <c r="B199"/>
  <c r="W198"/>
  <c r="V198"/>
  <c r="B198"/>
  <c r="W197"/>
  <c r="V197"/>
  <c r="B197"/>
  <c r="W196"/>
  <c r="V196"/>
  <c r="B196"/>
  <c r="W195"/>
  <c r="V195"/>
  <c r="B195"/>
  <c r="W194"/>
  <c r="V194"/>
  <c r="B194"/>
  <c r="W193"/>
  <c r="V193"/>
  <c r="B193"/>
  <c r="W192"/>
  <c r="V192"/>
  <c r="B192"/>
  <c r="W191"/>
  <c r="V191"/>
  <c r="B191"/>
  <c r="W190"/>
  <c r="V190"/>
  <c r="B190"/>
  <c r="W189"/>
  <c r="V189"/>
  <c r="B189"/>
  <c r="W188"/>
  <c r="V188"/>
  <c r="B188"/>
  <c r="W187"/>
  <c r="V187"/>
  <c r="B187"/>
  <c r="W186"/>
  <c r="V186"/>
  <c r="B186"/>
  <c r="W185"/>
  <c r="V185"/>
  <c r="B185"/>
  <c r="W184"/>
  <c r="V184"/>
  <c r="B184"/>
  <c r="W183"/>
  <c r="V183"/>
  <c r="B183"/>
  <c r="W182"/>
  <c r="V182"/>
  <c r="B182"/>
  <c r="W181"/>
  <c r="V181"/>
  <c r="B181"/>
  <c r="W180"/>
  <c r="V180"/>
  <c r="B180"/>
  <c r="W179"/>
  <c r="V179"/>
  <c r="B179"/>
  <c r="W178"/>
  <c r="V178"/>
  <c r="B178"/>
  <c r="W177"/>
  <c r="V177"/>
  <c r="B177"/>
  <c r="W176"/>
  <c r="V176"/>
  <c r="B176"/>
  <c r="W175"/>
  <c r="V175"/>
  <c r="B175"/>
  <c r="W174"/>
  <c r="V174"/>
  <c r="B174"/>
  <c r="W173"/>
  <c r="V173"/>
  <c r="B173"/>
  <c r="W172"/>
  <c r="V172"/>
  <c r="B172"/>
  <c r="W171"/>
  <c r="V171"/>
  <c r="B171"/>
  <c r="W170"/>
  <c r="V170"/>
  <c r="B170"/>
  <c r="W169"/>
  <c r="V169"/>
  <c r="B169"/>
  <c r="W168"/>
  <c r="V168"/>
  <c r="B168"/>
  <c r="W167"/>
  <c r="V167"/>
  <c r="B167"/>
  <c r="W166"/>
  <c r="V166"/>
  <c r="B166"/>
  <c r="W165"/>
  <c r="V165"/>
  <c r="B165"/>
  <c r="W164"/>
  <c r="V164"/>
  <c r="B164"/>
  <c r="W163"/>
  <c r="V163"/>
  <c r="B163"/>
  <c r="W162"/>
  <c r="V162"/>
  <c r="B162"/>
  <c r="W161"/>
  <c r="V161"/>
  <c r="B161"/>
  <c r="W160"/>
  <c r="V160"/>
  <c r="B160"/>
  <c r="W159"/>
  <c r="V159"/>
  <c r="B159"/>
  <c r="W158"/>
  <c r="V158"/>
  <c r="B158"/>
  <c r="W157"/>
  <c r="V157"/>
  <c r="B157"/>
  <c r="W156"/>
  <c r="V156"/>
  <c r="B156"/>
  <c r="W155"/>
  <c r="V155"/>
  <c r="B155"/>
  <c r="W154"/>
  <c r="V154"/>
  <c r="B154"/>
  <c r="W153"/>
  <c r="V153"/>
  <c r="B153"/>
  <c r="W152"/>
  <c r="V152"/>
  <c r="B152"/>
  <c r="W151"/>
  <c r="V151"/>
  <c r="B151"/>
  <c r="W150"/>
  <c r="V150"/>
  <c r="B150"/>
  <c r="W149"/>
  <c r="V149"/>
  <c r="B149"/>
  <c r="W148"/>
  <c r="V148"/>
  <c r="B148"/>
  <c r="W147"/>
  <c r="V147"/>
  <c r="B147"/>
  <c r="W146"/>
  <c r="V146"/>
  <c r="B146"/>
  <c r="W145"/>
  <c r="V145"/>
  <c r="B145"/>
  <c r="W144"/>
  <c r="V144"/>
  <c r="B144"/>
  <c r="W143"/>
  <c r="V143"/>
  <c r="B143"/>
  <c r="W142"/>
  <c r="V142"/>
  <c r="B142"/>
  <c r="W141"/>
  <c r="V141"/>
  <c r="B141"/>
  <c r="W140"/>
  <c r="V140"/>
  <c r="B140"/>
  <c r="W139"/>
  <c r="V139"/>
  <c r="B139"/>
  <c r="W138"/>
  <c r="V138"/>
  <c r="B138"/>
  <c r="W137"/>
  <c r="V137"/>
  <c r="B137"/>
  <c r="W136"/>
  <c r="V136"/>
  <c r="B136"/>
  <c r="W135"/>
  <c r="V135"/>
  <c r="B135"/>
  <c r="W134"/>
  <c r="V134"/>
  <c r="B134"/>
  <c r="W133"/>
  <c r="V133"/>
  <c r="B133"/>
  <c r="W132"/>
  <c r="V132"/>
  <c r="B132"/>
  <c r="W131"/>
  <c r="V131"/>
  <c r="B131"/>
  <c r="W130"/>
  <c r="V130"/>
  <c r="B130"/>
  <c r="W129"/>
  <c r="V129"/>
  <c r="B129"/>
  <c r="W128"/>
  <c r="V128"/>
  <c r="B128"/>
  <c r="W127"/>
  <c r="V127"/>
  <c r="B127"/>
  <c r="W126"/>
  <c r="V126"/>
  <c r="B126"/>
  <c r="W125"/>
  <c r="V125"/>
  <c r="B125"/>
  <c r="W124"/>
  <c r="V124"/>
  <c r="B124"/>
  <c r="W123"/>
  <c r="V123"/>
  <c r="B123"/>
  <c r="W122"/>
  <c r="V122"/>
  <c r="B122"/>
  <c r="W121"/>
  <c r="V121"/>
  <c r="B121"/>
  <c r="W63"/>
  <c r="V63"/>
  <c r="B63"/>
  <c r="W11"/>
  <c r="V11"/>
  <c r="B11"/>
  <c r="W10" l="1"/>
  <c r="V10"/>
  <c r="B10" l="1"/>
  <c r="S4"/>
  <c r="H9" l="1"/>
  <c r="G9"/>
  <c r="J9"/>
  <c r="D5"/>
  <c r="I9"/>
  <c r="D4"/>
  <c r="S5"/>
  <c r="F5"/>
  <c r="Z8"/>
  <c r="O9" l="1"/>
  <c r="P12" l="1"/>
  <c r="Q12" s="1"/>
  <c r="P29"/>
  <c r="Q29" s="1"/>
  <c r="P61"/>
  <c r="Q61" s="1"/>
  <c r="P31"/>
  <c r="R31" s="1"/>
  <c r="P21"/>
  <c r="P53"/>
  <c r="P23"/>
  <c r="P55"/>
  <c r="P33"/>
  <c r="P17"/>
  <c r="P43"/>
  <c r="P24"/>
  <c r="P32"/>
  <c r="P40"/>
  <c r="P48"/>
  <c r="P56"/>
  <c r="P15"/>
  <c r="P18"/>
  <c r="P26"/>
  <c r="P42"/>
  <c r="P58"/>
  <c r="P19"/>
  <c r="P37"/>
  <c r="P13"/>
  <c r="P39"/>
  <c r="P16"/>
  <c r="P49"/>
  <c r="P27"/>
  <c r="P59"/>
  <c r="P28"/>
  <c r="P36"/>
  <c r="P44"/>
  <c r="P52"/>
  <c r="P60"/>
  <c r="P41"/>
  <c r="P51"/>
  <c r="P34"/>
  <c r="P50"/>
  <c r="P20"/>
  <c r="P45"/>
  <c r="P14"/>
  <c r="P47"/>
  <c r="P25"/>
  <c r="P57"/>
  <c r="P35"/>
  <c r="P22"/>
  <c r="P30"/>
  <c r="P38"/>
  <c r="P46"/>
  <c r="P54"/>
  <c r="P62"/>
  <c r="P67"/>
  <c r="P71"/>
  <c r="P70"/>
  <c r="P85"/>
  <c r="P101"/>
  <c r="P117"/>
  <c r="P65"/>
  <c r="P79"/>
  <c r="P95"/>
  <c r="P111"/>
  <c r="P82"/>
  <c r="P90"/>
  <c r="P98"/>
  <c r="P106"/>
  <c r="P114"/>
  <c r="P75"/>
  <c r="P74"/>
  <c r="P89"/>
  <c r="P105"/>
  <c r="P69"/>
  <c r="P68"/>
  <c r="P83"/>
  <c r="P99"/>
  <c r="P115"/>
  <c r="P84"/>
  <c r="P92"/>
  <c r="P100"/>
  <c r="P108"/>
  <c r="P116"/>
  <c r="P64"/>
  <c r="P78"/>
  <c r="P93"/>
  <c r="P109"/>
  <c r="P73"/>
  <c r="P72"/>
  <c r="P87"/>
  <c r="P103"/>
  <c r="P119"/>
  <c r="P86"/>
  <c r="P94"/>
  <c r="P102"/>
  <c r="P110"/>
  <c r="P118"/>
  <c r="P66"/>
  <c r="P81"/>
  <c r="P97"/>
  <c r="P113"/>
  <c r="P77"/>
  <c r="P76"/>
  <c r="P91"/>
  <c r="P107"/>
  <c r="P80"/>
  <c r="P88"/>
  <c r="P96"/>
  <c r="P104"/>
  <c r="P112"/>
  <c r="P120"/>
  <c r="P63"/>
  <c r="P11"/>
  <c r="P121"/>
  <c r="Y8"/>
  <c r="S12" l="1"/>
  <c r="X12" s="1"/>
  <c r="R12"/>
  <c r="S31"/>
  <c r="X31" s="1"/>
  <c r="Q31"/>
  <c r="R29"/>
  <c r="S29"/>
  <c r="X29" s="1"/>
  <c r="R61"/>
  <c r="S61"/>
  <c r="X61" s="1"/>
  <c r="S38"/>
  <c r="X38" s="1"/>
  <c r="Q38"/>
  <c r="R38"/>
  <c r="R57"/>
  <c r="Q57"/>
  <c r="S57"/>
  <c r="X57" s="1"/>
  <c r="R45"/>
  <c r="Q45"/>
  <c r="S45"/>
  <c r="X45" s="1"/>
  <c r="R51"/>
  <c r="Q51"/>
  <c r="S51"/>
  <c r="X51" s="1"/>
  <c r="S60"/>
  <c r="X60" s="1"/>
  <c r="R60"/>
  <c r="Q60"/>
  <c r="S28"/>
  <c r="X28" s="1"/>
  <c r="R28"/>
  <c r="Q28"/>
  <c r="S16"/>
  <c r="X16" s="1"/>
  <c r="Q16"/>
  <c r="R16"/>
  <c r="Q19"/>
  <c r="S19"/>
  <c r="X19" s="1"/>
  <c r="R19"/>
  <c r="S18"/>
  <c r="X18" s="1"/>
  <c r="R18"/>
  <c r="Q18"/>
  <c r="S56"/>
  <c r="X56" s="1"/>
  <c r="R56"/>
  <c r="Q56"/>
  <c r="S24"/>
  <c r="X24" s="1"/>
  <c r="R24"/>
  <c r="Q24"/>
  <c r="R55"/>
  <c r="Q55"/>
  <c r="S55"/>
  <c r="X55" s="1"/>
  <c r="S62"/>
  <c r="X62" s="1"/>
  <c r="Q62"/>
  <c r="R62"/>
  <c r="S30"/>
  <c r="X30" s="1"/>
  <c r="Q30"/>
  <c r="R30"/>
  <c r="R25"/>
  <c r="Q25"/>
  <c r="S25"/>
  <c r="X25" s="1"/>
  <c r="S20"/>
  <c r="X20" s="1"/>
  <c r="R20"/>
  <c r="Q20"/>
  <c r="R41"/>
  <c r="Q41"/>
  <c r="S41"/>
  <c r="X41" s="1"/>
  <c r="S52"/>
  <c r="X52" s="1"/>
  <c r="R52"/>
  <c r="Q52"/>
  <c r="R59"/>
  <c r="Q59"/>
  <c r="S59"/>
  <c r="X59" s="1"/>
  <c r="R39"/>
  <c r="Q39"/>
  <c r="S39"/>
  <c r="X39" s="1"/>
  <c r="S58"/>
  <c r="X58" s="1"/>
  <c r="R58"/>
  <c r="Q58"/>
  <c r="Q15"/>
  <c r="R15"/>
  <c r="S15"/>
  <c r="X15" s="1"/>
  <c r="S48"/>
  <c r="X48" s="1"/>
  <c r="R48"/>
  <c r="Q48"/>
  <c r="R43"/>
  <c r="Q43"/>
  <c r="S43"/>
  <c r="X43" s="1"/>
  <c r="R23"/>
  <c r="Q23"/>
  <c r="S23"/>
  <c r="X23" s="1"/>
  <c r="S54"/>
  <c r="X54" s="1"/>
  <c r="Q54"/>
  <c r="R54"/>
  <c r="S22"/>
  <c r="X22" s="1"/>
  <c r="Q22"/>
  <c r="R22"/>
  <c r="R47"/>
  <c r="Q47"/>
  <c r="S47"/>
  <c r="X47" s="1"/>
  <c r="S50"/>
  <c r="X50" s="1"/>
  <c r="R50"/>
  <c r="Q50"/>
  <c r="S44"/>
  <c r="X44" s="1"/>
  <c r="R44"/>
  <c r="Q44"/>
  <c r="R27"/>
  <c r="Q27"/>
  <c r="S27"/>
  <c r="X27" s="1"/>
  <c r="Q13"/>
  <c r="S13"/>
  <c r="X13" s="1"/>
  <c r="R13"/>
  <c r="S42"/>
  <c r="X42" s="1"/>
  <c r="R42"/>
  <c r="Q42"/>
  <c r="S40"/>
  <c r="X40" s="1"/>
  <c r="R40"/>
  <c r="Q40"/>
  <c r="Q17"/>
  <c r="S17"/>
  <c r="X17" s="1"/>
  <c r="R17"/>
  <c r="R53"/>
  <c r="Q53"/>
  <c r="S53"/>
  <c r="X53" s="1"/>
  <c r="S46"/>
  <c r="X46" s="1"/>
  <c r="Q46"/>
  <c r="R46"/>
  <c r="R35"/>
  <c r="Q35"/>
  <c r="S35"/>
  <c r="X35" s="1"/>
  <c r="S14"/>
  <c r="X14" s="1"/>
  <c r="R14"/>
  <c r="Q14"/>
  <c r="S34"/>
  <c r="X34" s="1"/>
  <c r="R34"/>
  <c r="Q34"/>
  <c r="S36"/>
  <c r="X36" s="1"/>
  <c r="R36"/>
  <c r="Q36"/>
  <c r="R49"/>
  <c r="Q49"/>
  <c r="S49"/>
  <c r="X49" s="1"/>
  <c r="R37"/>
  <c r="Q37"/>
  <c r="S37"/>
  <c r="X37" s="1"/>
  <c r="S26"/>
  <c r="X26" s="1"/>
  <c r="R26"/>
  <c r="Q26"/>
  <c r="S32"/>
  <c r="X32" s="1"/>
  <c r="R32"/>
  <c r="Q32"/>
  <c r="R33"/>
  <c r="Q33"/>
  <c r="S33"/>
  <c r="X33" s="1"/>
  <c r="R21"/>
  <c r="Q21"/>
  <c r="S21"/>
  <c r="X21" s="1"/>
  <c r="S112"/>
  <c r="X112" s="1"/>
  <c r="Q112"/>
  <c r="R112"/>
  <c r="S80"/>
  <c r="X80" s="1"/>
  <c r="Q80"/>
  <c r="R80"/>
  <c r="Q77"/>
  <c r="S77"/>
  <c r="X77" s="1"/>
  <c r="R77"/>
  <c r="S66"/>
  <c r="X66" s="1"/>
  <c r="Q66"/>
  <c r="R66"/>
  <c r="S94"/>
  <c r="X94" s="1"/>
  <c r="Q94"/>
  <c r="R94"/>
  <c r="R87"/>
  <c r="Q87"/>
  <c r="S87"/>
  <c r="X87" s="1"/>
  <c r="R93"/>
  <c r="Q93"/>
  <c r="S93"/>
  <c r="X93" s="1"/>
  <c r="S108"/>
  <c r="X108" s="1"/>
  <c r="Q108"/>
  <c r="R108"/>
  <c r="R115"/>
  <c r="Q115"/>
  <c r="S115"/>
  <c r="X115" s="1"/>
  <c r="Q69"/>
  <c r="S69"/>
  <c r="X69" s="1"/>
  <c r="R69"/>
  <c r="Q75"/>
  <c r="S75"/>
  <c r="X75" s="1"/>
  <c r="R75"/>
  <c r="S90"/>
  <c r="X90" s="1"/>
  <c r="Q90"/>
  <c r="R90"/>
  <c r="R79"/>
  <c r="Q79"/>
  <c r="S79"/>
  <c r="X79" s="1"/>
  <c r="R85"/>
  <c r="Q85"/>
  <c r="S85"/>
  <c r="X85" s="1"/>
  <c r="S104"/>
  <c r="X104" s="1"/>
  <c r="Q104"/>
  <c r="R104"/>
  <c r="R107"/>
  <c r="Q107"/>
  <c r="S107"/>
  <c r="X107" s="1"/>
  <c r="R113"/>
  <c r="Q113"/>
  <c r="S113"/>
  <c r="X113" s="1"/>
  <c r="S118"/>
  <c r="X118" s="1"/>
  <c r="Q118"/>
  <c r="R118"/>
  <c r="S86"/>
  <c r="X86" s="1"/>
  <c r="Q86"/>
  <c r="R86"/>
  <c r="S72"/>
  <c r="X72" s="1"/>
  <c r="Q72"/>
  <c r="R72"/>
  <c r="S78"/>
  <c r="X78" s="1"/>
  <c r="Q78"/>
  <c r="R78"/>
  <c r="S100"/>
  <c r="X100" s="1"/>
  <c r="Q100"/>
  <c r="R100"/>
  <c r="R99"/>
  <c r="Q99"/>
  <c r="S99"/>
  <c r="X99" s="1"/>
  <c r="R105"/>
  <c r="Q105"/>
  <c r="S105"/>
  <c r="X105" s="1"/>
  <c r="S114"/>
  <c r="X114" s="1"/>
  <c r="Q114"/>
  <c r="R114"/>
  <c r="S82"/>
  <c r="X82" s="1"/>
  <c r="Q82"/>
  <c r="R82"/>
  <c r="S65"/>
  <c r="X65" s="1"/>
  <c r="R65"/>
  <c r="Q65"/>
  <c r="S70"/>
  <c r="X70" s="1"/>
  <c r="Q70"/>
  <c r="R70"/>
  <c r="S96"/>
  <c r="X96" s="1"/>
  <c r="Q96"/>
  <c r="R96"/>
  <c r="R91"/>
  <c r="Q91"/>
  <c r="S91"/>
  <c r="X91" s="1"/>
  <c r="R97"/>
  <c r="Q97"/>
  <c r="S97"/>
  <c r="X97" s="1"/>
  <c r="S110"/>
  <c r="X110" s="1"/>
  <c r="Q110"/>
  <c r="R110"/>
  <c r="R119"/>
  <c r="Q119"/>
  <c r="S119"/>
  <c r="X119" s="1"/>
  <c r="Q73"/>
  <c r="S73"/>
  <c r="X73" s="1"/>
  <c r="R73"/>
  <c r="R64"/>
  <c r="Q64"/>
  <c r="S64"/>
  <c r="X64" s="1"/>
  <c r="S92"/>
  <c r="X92" s="1"/>
  <c r="Q92"/>
  <c r="R92"/>
  <c r="R83"/>
  <c r="Q83"/>
  <c r="S83"/>
  <c r="X83" s="1"/>
  <c r="R89"/>
  <c r="Q89"/>
  <c r="S89"/>
  <c r="X89" s="1"/>
  <c r="S106"/>
  <c r="X106" s="1"/>
  <c r="Q106"/>
  <c r="R106"/>
  <c r="R111"/>
  <c r="Q111"/>
  <c r="S111"/>
  <c r="X111" s="1"/>
  <c r="R117"/>
  <c r="Q117"/>
  <c r="S117"/>
  <c r="X117" s="1"/>
  <c r="Q71"/>
  <c r="S71"/>
  <c r="X71" s="1"/>
  <c r="R71"/>
  <c r="S120"/>
  <c r="X120" s="1"/>
  <c r="Q120"/>
  <c r="R120"/>
  <c r="S88"/>
  <c r="X88" s="1"/>
  <c r="Q88"/>
  <c r="R88"/>
  <c r="S76"/>
  <c r="X76" s="1"/>
  <c r="Q76"/>
  <c r="R76"/>
  <c r="R81"/>
  <c r="Q81"/>
  <c r="S81"/>
  <c r="X81" s="1"/>
  <c r="S102"/>
  <c r="X102" s="1"/>
  <c r="Q102"/>
  <c r="R102"/>
  <c r="R103"/>
  <c r="Q103"/>
  <c r="S103"/>
  <c r="X103" s="1"/>
  <c r="R109"/>
  <c r="Q109"/>
  <c r="S109"/>
  <c r="X109" s="1"/>
  <c r="S116"/>
  <c r="X116" s="1"/>
  <c r="Q116"/>
  <c r="R116"/>
  <c r="S84"/>
  <c r="X84" s="1"/>
  <c r="Q84"/>
  <c r="R84"/>
  <c r="S68"/>
  <c r="X68" s="1"/>
  <c r="Q68"/>
  <c r="R68"/>
  <c r="S74"/>
  <c r="X74" s="1"/>
  <c r="Q74"/>
  <c r="R74"/>
  <c r="S98"/>
  <c r="X98" s="1"/>
  <c r="Q98"/>
  <c r="R98"/>
  <c r="R95"/>
  <c r="Q95"/>
  <c r="S95"/>
  <c r="X95" s="1"/>
  <c r="R101"/>
  <c r="Q101"/>
  <c r="S101"/>
  <c r="X101" s="1"/>
  <c r="Q67"/>
  <c r="S67"/>
  <c r="X67" s="1"/>
  <c r="R67"/>
  <c r="Q246"/>
  <c r="S246"/>
  <c r="X246" s="1"/>
  <c r="R246"/>
  <c r="Q214"/>
  <c r="S214"/>
  <c r="X214" s="1"/>
  <c r="R214"/>
  <c r="Q182"/>
  <c r="S182"/>
  <c r="X182" s="1"/>
  <c r="R182"/>
  <c r="Q150"/>
  <c r="S150"/>
  <c r="X150" s="1"/>
  <c r="R150"/>
  <c r="S233"/>
  <c r="X233" s="1"/>
  <c r="R233"/>
  <c r="Q233"/>
  <c r="S201"/>
  <c r="X201" s="1"/>
  <c r="R201"/>
  <c r="Q201"/>
  <c r="S169"/>
  <c r="X169" s="1"/>
  <c r="R169"/>
  <c r="Q169"/>
  <c r="S137"/>
  <c r="X137" s="1"/>
  <c r="R137"/>
  <c r="Q137"/>
  <c r="Q252"/>
  <c r="S252"/>
  <c r="X252" s="1"/>
  <c r="R252"/>
  <c r="Q220"/>
  <c r="S220"/>
  <c r="X220" s="1"/>
  <c r="R220"/>
  <c r="Q188"/>
  <c r="S188"/>
  <c r="X188" s="1"/>
  <c r="R188"/>
  <c r="Q156"/>
  <c r="S156"/>
  <c r="X156" s="1"/>
  <c r="R156"/>
  <c r="S239"/>
  <c r="X239" s="1"/>
  <c r="R239"/>
  <c r="Q239"/>
  <c r="S207"/>
  <c r="X207" s="1"/>
  <c r="R207"/>
  <c r="Q207"/>
  <c r="S175"/>
  <c r="X175" s="1"/>
  <c r="R175"/>
  <c r="Q175"/>
  <c r="S143"/>
  <c r="X143" s="1"/>
  <c r="R143"/>
  <c r="Q143"/>
  <c r="Q226"/>
  <c r="S226"/>
  <c r="X226" s="1"/>
  <c r="R226"/>
  <c r="Q194"/>
  <c r="S194"/>
  <c r="X194" s="1"/>
  <c r="R194"/>
  <c r="Q162"/>
  <c r="S162"/>
  <c r="X162" s="1"/>
  <c r="R162"/>
  <c r="S245"/>
  <c r="X245" s="1"/>
  <c r="R245"/>
  <c r="Q245"/>
  <c r="S213"/>
  <c r="X213" s="1"/>
  <c r="R213"/>
  <c r="Q213"/>
  <c r="S181"/>
  <c r="X181" s="1"/>
  <c r="R181"/>
  <c r="Q181"/>
  <c r="S149"/>
  <c r="X149" s="1"/>
  <c r="R149"/>
  <c r="Q149"/>
  <c r="Q232"/>
  <c r="S232"/>
  <c r="X232" s="1"/>
  <c r="R232"/>
  <c r="Q200"/>
  <c r="S200"/>
  <c r="X200" s="1"/>
  <c r="R200"/>
  <c r="Q168"/>
  <c r="S168"/>
  <c r="X168" s="1"/>
  <c r="R168"/>
  <c r="Q136"/>
  <c r="S136"/>
  <c r="X136" s="1"/>
  <c r="R136"/>
  <c r="S251"/>
  <c r="X251" s="1"/>
  <c r="R251"/>
  <c r="Q251"/>
  <c r="S219"/>
  <c r="X219" s="1"/>
  <c r="R219"/>
  <c r="Q219"/>
  <c r="S187"/>
  <c r="X187" s="1"/>
  <c r="R187"/>
  <c r="Q187"/>
  <c r="S155"/>
  <c r="X155" s="1"/>
  <c r="R155"/>
  <c r="Q155"/>
  <c r="Q238"/>
  <c r="S238"/>
  <c r="X238" s="1"/>
  <c r="R238"/>
  <c r="Q206"/>
  <c r="S206"/>
  <c r="X206" s="1"/>
  <c r="R206"/>
  <c r="Q174"/>
  <c r="S174"/>
  <c r="X174" s="1"/>
  <c r="R174"/>
  <c r="Q142"/>
  <c r="S142"/>
  <c r="X142" s="1"/>
  <c r="R142"/>
  <c r="S225"/>
  <c r="X225" s="1"/>
  <c r="R225"/>
  <c r="Q225"/>
  <c r="S193"/>
  <c r="X193" s="1"/>
  <c r="R193"/>
  <c r="Q193"/>
  <c r="S161"/>
  <c r="X161" s="1"/>
  <c r="R161"/>
  <c r="Q161"/>
  <c r="Q244"/>
  <c r="S244"/>
  <c r="X244" s="1"/>
  <c r="R244"/>
  <c r="Q212"/>
  <c r="S212"/>
  <c r="X212" s="1"/>
  <c r="R212"/>
  <c r="Q180"/>
  <c r="S180"/>
  <c r="X180" s="1"/>
  <c r="R180"/>
  <c r="Q148"/>
  <c r="S148"/>
  <c r="X148" s="1"/>
  <c r="R148"/>
  <c r="S231"/>
  <c r="X231" s="1"/>
  <c r="R231"/>
  <c r="Q231"/>
  <c r="S199"/>
  <c r="X199" s="1"/>
  <c r="R199"/>
  <c r="Q199"/>
  <c r="S167"/>
  <c r="X167" s="1"/>
  <c r="R167"/>
  <c r="Q167"/>
  <c r="S135"/>
  <c r="X135" s="1"/>
  <c r="R135"/>
  <c r="Q135"/>
  <c r="Q250"/>
  <c r="S250"/>
  <c r="X250" s="1"/>
  <c r="R250"/>
  <c r="Q218"/>
  <c r="S218"/>
  <c r="X218" s="1"/>
  <c r="R218"/>
  <c r="Q186"/>
  <c r="S186"/>
  <c r="X186" s="1"/>
  <c r="R186"/>
  <c r="Q154"/>
  <c r="S154"/>
  <c r="X154" s="1"/>
  <c r="R154"/>
  <c r="S237"/>
  <c r="X237" s="1"/>
  <c r="R237"/>
  <c r="Q237"/>
  <c r="S205"/>
  <c r="X205" s="1"/>
  <c r="R205"/>
  <c r="Q205"/>
  <c r="S173"/>
  <c r="X173" s="1"/>
  <c r="R173"/>
  <c r="Q173"/>
  <c r="S141"/>
  <c r="X141" s="1"/>
  <c r="R141"/>
  <c r="Q141"/>
  <c r="Q224"/>
  <c r="S224"/>
  <c r="X224" s="1"/>
  <c r="R224"/>
  <c r="Q192"/>
  <c r="S192"/>
  <c r="X192" s="1"/>
  <c r="R192"/>
  <c r="Q160"/>
  <c r="S160"/>
  <c r="X160" s="1"/>
  <c r="R160"/>
  <c r="S243"/>
  <c r="X243" s="1"/>
  <c r="R243"/>
  <c r="Q243"/>
  <c r="S211"/>
  <c r="X211" s="1"/>
  <c r="R211"/>
  <c r="Q211"/>
  <c r="S179"/>
  <c r="X179" s="1"/>
  <c r="R179"/>
  <c r="Q179"/>
  <c r="S147"/>
  <c r="X147" s="1"/>
  <c r="R147"/>
  <c r="Q147"/>
  <c r="Q230"/>
  <c r="S230"/>
  <c r="X230" s="1"/>
  <c r="R230"/>
  <c r="Q198"/>
  <c r="S198"/>
  <c r="X198" s="1"/>
  <c r="R198"/>
  <c r="Q166"/>
  <c r="S166"/>
  <c r="X166" s="1"/>
  <c r="R166"/>
  <c r="Q134"/>
  <c r="S134"/>
  <c r="X134" s="1"/>
  <c r="R134"/>
  <c r="S249"/>
  <c r="X249" s="1"/>
  <c r="R249"/>
  <c r="Q249"/>
  <c r="S217"/>
  <c r="X217" s="1"/>
  <c r="R217"/>
  <c r="Q217"/>
  <c r="S185"/>
  <c r="X185" s="1"/>
  <c r="R185"/>
  <c r="Q185"/>
  <c r="S153"/>
  <c r="X153" s="1"/>
  <c r="R153"/>
  <c r="Q153"/>
  <c r="Q236"/>
  <c r="S236"/>
  <c r="X236" s="1"/>
  <c r="R236"/>
  <c r="Q204"/>
  <c r="S204"/>
  <c r="X204" s="1"/>
  <c r="R204"/>
  <c r="Q172"/>
  <c r="S172"/>
  <c r="X172" s="1"/>
  <c r="R172"/>
  <c r="Q140"/>
  <c r="S140"/>
  <c r="X140" s="1"/>
  <c r="R140"/>
  <c r="S223"/>
  <c r="X223" s="1"/>
  <c r="R223"/>
  <c r="Q223"/>
  <c r="S191"/>
  <c r="X191" s="1"/>
  <c r="R191"/>
  <c r="Q191"/>
  <c r="S159"/>
  <c r="X159" s="1"/>
  <c r="R159"/>
  <c r="Q159"/>
  <c r="Q242"/>
  <c r="S242"/>
  <c r="X242" s="1"/>
  <c r="R242"/>
  <c r="Q210"/>
  <c r="S210"/>
  <c r="X210" s="1"/>
  <c r="R210"/>
  <c r="Q178"/>
  <c r="S178"/>
  <c r="X178" s="1"/>
  <c r="R178"/>
  <c r="Q146"/>
  <c r="S146"/>
  <c r="X146" s="1"/>
  <c r="R146"/>
  <c r="S229"/>
  <c r="X229" s="1"/>
  <c r="R229"/>
  <c r="Q229"/>
  <c r="S197"/>
  <c r="X197" s="1"/>
  <c r="R197"/>
  <c r="Q197"/>
  <c r="S165"/>
  <c r="X165" s="1"/>
  <c r="R165"/>
  <c r="Q165"/>
  <c r="S133"/>
  <c r="X133" s="1"/>
  <c r="R133"/>
  <c r="Q133"/>
  <c r="Q248"/>
  <c r="S248"/>
  <c r="X248" s="1"/>
  <c r="R248"/>
  <c r="Q216"/>
  <c r="S216"/>
  <c r="X216" s="1"/>
  <c r="R216"/>
  <c r="Q184"/>
  <c r="S184"/>
  <c r="X184" s="1"/>
  <c r="R184"/>
  <c r="Q152"/>
  <c r="S152"/>
  <c r="X152" s="1"/>
  <c r="R152"/>
  <c r="S235"/>
  <c r="X235" s="1"/>
  <c r="R235"/>
  <c r="Q235"/>
  <c r="S203"/>
  <c r="X203" s="1"/>
  <c r="R203"/>
  <c r="Q203"/>
  <c r="S171"/>
  <c r="X171" s="1"/>
  <c r="R171"/>
  <c r="Q171"/>
  <c r="S139"/>
  <c r="X139" s="1"/>
  <c r="R139"/>
  <c r="Q139"/>
  <c r="Q222"/>
  <c r="S222"/>
  <c r="X222" s="1"/>
  <c r="R222"/>
  <c r="Q190"/>
  <c r="S190"/>
  <c r="X190" s="1"/>
  <c r="R190"/>
  <c r="Q158"/>
  <c r="S158"/>
  <c r="X158" s="1"/>
  <c r="R158"/>
  <c r="S241"/>
  <c r="X241" s="1"/>
  <c r="R241"/>
  <c r="Q241"/>
  <c r="S209"/>
  <c r="X209" s="1"/>
  <c r="R209"/>
  <c r="Q209"/>
  <c r="S177"/>
  <c r="X177" s="1"/>
  <c r="R177"/>
  <c r="Q177"/>
  <c r="S145"/>
  <c r="X145" s="1"/>
  <c r="R145"/>
  <c r="Q145"/>
  <c r="Q228"/>
  <c r="S228"/>
  <c r="X228" s="1"/>
  <c r="R228"/>
  <c r="Q196"/>
  <c r="S196"/>
  <c r="X196" s="1"/>
  <c r="R196"/>
  <c r="Q164"/>
  <c r="S164"/>
  <c r="X164" s="1"/>
  <c r="R164"/>
  <c r="Q132"/>
  <c r="S132"/>
  <c r="X132" s="1"/>
  <c r="R132"/>
  <c r="S247"/>
  <c r="X247" s="1"/>
  <c r="R247"/>
  <c r="Q247"/>
  <c r="S215"/>
  <c r="X215" s="1"/>
  <c r="R215"/>
  <c r="Q215"/>
  <c r="S183"/>
  <c r="X183" s="1"/>
  <c r="R183"/>
  <c r="Q183"/>
  <c r="S151"/>
  <c r="X151" s="1"/>
  <c r="R151"/>
  <c r="Q151"/>
  <c r="Q234"/>
  <c r="S234"/>
  <c r="X234" s="1"/>
  <c r="R234"/>
  <c r="Q202"/>
  <c r="S202"/>
  <c r="X202" s="1"/>
  <c r="R202"/>
  <c r="Q170"/>
  <c r="S170"/>
  <c r="X170" s="1"/>
  <c r="R170"/>
  <c r="Q138"/>
  <c r="S138"/>
  <c r="X138" s="1"/>
  <c r="R138"/>
  <c r="S253"/>
  <c r="X253" s="1"/>
  <c r="R253"/>
  <c r="Q253"/>
  <c r="S221"/>
  <c r="X221" s="1"/>
  <c r="R221"/>
  <c r="Q221"/>
  <c r="S189"/>
  <c r="X189" s="1"/>
  <c r="R189"/>
  <c r="Q189"/>
  <c r="S157"/>
  <c r="X157" s="1"/>
  <c r="R157"/>
  <c r="Q157"/>
  <c r="Q240"/>
  <c r="S240"/>
  <c r="X240" s="1"/>
  <c r="R240"/>
  <c r="Q208"/>
  <c r="S208"/>
  <c r="X208" s="1"/>
  <c r="R208"/>
  <c r="Q176"/>
  <c r="S176"/>
  <c r="X176" s="1"/>
  <c r="R176"/>
  <c r="Q144"/>
  <c r="S144"/>
  <c r="X144" s="1"/>
  <c r="R144"/>
  <c r="S227"/>
  <c r="X227" s="1"/>
  <c r="R227"/>
  <c r="Q227"/>
  <c r="S195"/>
  <c r="X195" s="1"/>
  <c r="R195"/>
  <c r="Q195"/>
  <c r="S163"/>
  <c r="X163" s="1"/>
  <c r="R163"/>
  <c r="Q163"/>
  <c r="S131"/>
  <c r="X131" s="1"/>
  <c r="R131"/>
  <c r="Q131"/>
  <c r="R128"/>
  <c r="Q128"/>
  <c r="S128"/>
  <c r="X128" s="1"/>
  <c r="Q125"/>
  <c r="S125"/>
  <c r="X125" s="1"/>
  <c r="R125"/>
  <c r="R126"/>
  <c r="Q126"/>
  <c r="S126"/>
  <c r="X126" s="1"/>
  <c r="R124"/>
  <c r="Q124"/>
  <c r="S124"/>
  <c r="X124" s="1"/>
  <c r="Q129"/>
  <c r="S129"/>
  <c r="X129" s="1"/>
  <c r="R129"/>
  <c r="Q121"/>
  <c r="R121"/>
  <c r="S121"/>
  <c r="X121" s="1"/>
  <c r="Q11"/>
  <c r="R11"/>
  <c r="S11"/>
  <c r="X11" s="1"/>
  <c r="Q123"/>
  <c r="S123"/>
  <c r="X123" s="1"/>
  <c r="R123"/>
  <c r="R130"/>
  <c r="Q130"/>
  <c r="S130"/>
  <c r="X130" s="1"/>
  <c r="R63"/>
  <c r="Q63"/>
  <c r="S63"/>
  <c r="X63" s="1"/>
  <c r="Q127"/>
  <c r="S127"/>
  <c r="X127" s="1"/>
  <c r="R127"/>
  <c r="R122"/>
  <c r="Q122"/>
  <c r="S122"/>
  <c r="X122" s="1"/>
  <c r="P10"/>
  <c r="R10" l="1"/>
  <c r="Q10"/>
  <c r="S10"/>
  <c r="X10" s="1"/>
  <c r="AC8" l="1"/>
  <c r="AB8"/>
  <c r="AF8"/>
  <c r="AD8"/>
  <c r="AH8"/>
  <c r="AJ8"/>
  <c r="AL8"/>
  <c r="AA8" l="1"/>
  <c r="AM8" s="1"/>
  <c r="AK8" l="1"/>
  <c r="AI8"/>
  <c r="AG8"/>
  <c r="AE8"/>
  <c r="S1"/>
</calcChain>
</file>

<file path=xl/sharedStrings.xml><?xml version="1.0" encoding="utf-8"?>
<sst xmlns="http://schemas.openxmlformats.org/spreadsheetml/2006/main" count="6869" uniqueCount="1857">
  <si>
    <t>HỌC VIỆN CÔNG NGHỆ BƯU CHÍNH VIỄN THÔNG</t>
  </si>
  <si>
    <t>TRUNG TÂM KHẢO THÍ VÀ ĐẢM BẢO CHẤT LƯỢNG GIÁO DỤC</t>
  </si>
  <si>
    <t>Học phần:</t>
  </si>
  <si>
    <t>Số tín chỉ:</t>
  </si>
  <si>
    <t>Số
TT</t>
  </si>
  <si>
    <t>Mã SV</t>
  </si>
  <si>
    <t>Họ và tên</t>
  </si>
  <si>
    <t>Lớp</t>
  </si>
  <si>
    <t>Điểm CC</t>
  </si>
  <si>
    <t>Điểm TBKT</t>
  </si>
  <si>
    <t>Điểm TN-TH</t>
  </si>
  <si>
    <t>Điểm BTTL</t>
  </si>
  <si>
    <t>Mã đề</t>
  </si>
  <si>
    <t>Số tờ</t>
  </si>
  <si>
    <t>Ký tên</t>
  </si>
  <si>
    <t>Số Phách</t>
  </si>
  <si>
    <t>Điểm
THI</t>
  </si>
  <si>
    <t>Điểm
KTHP</t>
  </si>
  <si>
    <t>Điểm hệ
chữ</t>
  </si>
  <si>
    <t>Xếp loại</t>
  </si>
  <si>
    <t>Ghi chú</t>
  </si>
  <si>
    <t>Phòng thi</t>
  </si>
  <si>
    <t>KT</t>
  </si>
  <si>
    <t>CC</t>
  </si>
  <si>
    <t>ĐCT</t>
  </si>
  <si>
    <t>Tỷ lệ</t>
  </si>
  <si>
    <t>SL</t>
  </si>
  <si>
    <t>Trọng số:</t>
  </si>
  <si>
    <t/>
  </si>
  <si>
    <t>Thi đạt</t>
  </si>
  <si>
    <t>Thi lại</t>
  </si>
  <si>
    <t>Học lại</t>
  </si>
  <si>
    <t>Vắng thi</t>
  </si>
  <si>
    <t>Vi phạm quy chế thi</t>
  </si>
  <si>
    <t>Sỹ số</t>
  </si>
  <si>
    <t>Học phần</t>
  </si>
  <si>
    <t xml:space="preserve">Ngày thi: </t>
  </si>
  <si>
    <t>GioThi</t>
  </si>
  <si>
    <t>NgayThi</t>
  </si>
  <si>
    <t>Phòng thi:</t>
  </si>
  <si>
    <t>Nhóm:</t>
  </si>
  <si>
    <t>MaSV</t>
  </si>
  <si>
    <t>INT1156</t>
  </si>
  <si>
    <t>Tin học cơ sở 3</t>
  </si>
  <si>
    <t>INT14100</t>
  </si>
  <si>
    <t>An ninh mạng</t>
  </si>
  <si>
    <t>INT1484</t>
  </si>
  <si>
    <t>An toàn hệ điều hành</t>
  </si>
  <si>
    <t>INT1482</t>
  </si>
  <si>
    <t>An toàn mạng</t>
  </si>
  <si>
    <t>INT1483</t>
  </si>
  <si>
    <t>An toàn mạng nâng cao</t>
  </si>
  <si>
    <t>INT1499</t>
  </si>
  <si>
    <t>An toàn phần mềm</t>
  </si>
  <si>
    <t>INT14105</t>
  </si>
  <si>
    <t>An toàn ứng dụng web và cơ sở dữ liệu</t>
  </si>
  <si>
    <t>INT1303</t>
  </si>
  <si>
    <t>An toàn và bảo mật hệ thống thông tin</t>
  </si>
  <si>
    <t>INT1404</t>
  </si>
  <si>
    <t>Các hệ thống dựa trên tri thức</t>
  </si>
  <si>
    <t>INT1405</t>
  </si>
  <si>
    <t>Các hệ thống phân tán</t>
  </si>
  <si>
    <t>INT14102</t>
  </si>
  <si>
    <t>Các kỹ thuật giấu tin</t>
  </si>
  <si>
    <t>INT1470</t>
  </si>
  <si>
    <t>Các kỹ thuật lập trình</t>
  </si>
  <si>
    <t>INT1306</t>
  </si>
  <si>
    <t>Cấu trúc dữ liệu và giải thuật</t>
  </si>
  <si>
    <t>INT1408</t>
  </si>
  <si>
    <t>Chuyên đề công nghệ phần mềm</t>
  </si>
  <si>
    <t>INT1409</t>
  </si>
  <si>
    <t>Chuyên đề hệ thống thông tin</t>
  </si>
  <si>
    <t>INT1472</t>
  </si>
  <si>
    <t>Cơ sở an toàn thông tin</t>
  </si>
  <si>
    <t>INT1313</t>
  </si>
  <si>
    <t>Cơ sở dữ liệu</t>
  </si>
  <si>
    <t>INT1414</t>
  </si>
  <si>
    <t>Cơ sở dữ liệu phân tán</t>
  </si>
  <si>
    <t>INT1416</t>
  </si>
  <si>
    <t>Đảm bảo chất lượng phần mềm</t>
  </si>
  <si>
    <t>INT1418</t>
  </si>
  <si>
    <t>Hệ cơ sở dữ liệu đa phương tiện</t>
  </si>
  <si>
    <t>INT1319</t>
  </si>
  <si>
    <t>Hệ điều hành</t>
  </si>
  <si>
    <t>INT1487</t>
  </si>
  <si>
    <t>Hệ điều hành Windows và Linux/Unix</t>
  </si>
  <si>
    <t>INT1422</t>
  </si>
  <si>
    <t>Kho dữ liệu và khai phá dữ liệu</t>
  </si>
  <si>
    <t>INT14107</t>
  </si>
  <si>
    <t>Kiểm thử xâm nhập mạng</t>
  </si>
  <si>
    <t>INT1323</t>
  </si>
  <si>
    <t>Kiến trúc máy tính</t>
  </si>
  <si>
    <t>INT1427</t>
  </si>
  <si>
    <t>Kiến trúc và thiết kế phần mềm</t>
  </si>
  <si>
    <t>Kỹ thuật đồ họa</t>
  </si>
  <si>
    <t>INT13111</t>
  </si>
  <si>
    <t>INT14103</t>
  </si>
  <si>
    <t>Kỹ thuật lập trình hướng đối tượng</t>
  </si>
  <si>
    <t>INT1429M</t>
  </si>
  <si>
    <t>Kỹ thuật theo dõi và giám sát an toàn mạng</t>
  </si>
  <si>
    <t>INT1330</t>
  </si>
  <si>
    <t>Kỹ thuật vi xử lý</t>
  </si>
  <si>
    <t>INT1332</t>
  </si>
  <si>
    <t>Lập trình hướng đối tượng</t>
  </si>
  <si>
    <t>INT1433</t>
  </si>
  <si>
    <t>Lập trình mạng</t>
  </si>
  <si>
    <t>INT1434</t>
  </si>
  <si>
    <t>Lập trình Web</t>
  </si>
  <si>
    <t>INT1336</t>
  </si>
  <si>
    <t>Mạng máy tính</t>
  </si>
  <si>
    <t>INT1344</t>
  </si>
  <si>
    <t>Mật mã học cơ sở</t>
  </si>
  <si>
    <t>INT1491</t>
  </si>
  <si>
    <t>Mật mã học nâng cao</t>
  </si>
  <si>
    <t>INT1339</t>
  </si>
  <si>
    <t>Ngôn ngữ lập trình C++</t>
  </si>
  <si>
    <t>INT13108</t>
  </si>
  <si>
    <t>Ngôn ngữ lập trình Java</t>
  </si>
  <si>
    <t>INT1340</t>
  </si>
  <si>
    <t>Nhập môn công nghệ phần mềm</t>
  </si>
  <si>
    <t>INT1341</t>
  </si>
  <si>
    <t>Nhập môn trí tuệ nhân tạo</t>
  </si>
  <si>
    <t>INT14104</t>
  </si>
  <si>
    <t>Phân tích thiết kế đảm bảo chất lượng phần mềm</t>
  </si>
  <si>
    <t>INT1342M</t>
  </si>
  <si>
    <t>Phân tích và thiết kế hệ thống thông tin</t>
  </si>
  <si>
    <t>INT1497</t>
  </si>
  <si>
    <t>Phát triển hệ thống dựa trên tri thức</t>
  </si>
  <si>
    <t>INT1445</t>
  </si>
  <si>
    <t>Phát triển hệ thống thông tin quản lý</t>
  </si>
  <si>
    <t>INT1446</t>
  </si>
  <si>
    <t>Phát triển hệ thống thương mại điện tử</t>
  </si>
  <si>
    <t>INT1448</t>
  </si>
  <si>
    <t>Phát triển phần mềm hướng dịch vụ</t>
  </si>
  <si>
    <t>INT1449</t>
  </si>
  <si>
    <t>Phát triển ứng dụng cho các thiết bị di động</t>
  </si>
  <si>
    <t>INT1498</t>
  </si>
  <si>
    <t>Phát triển ứng dụng phân tán</t>
  </si>
  <si>
    <t>INT14106</t>
  </si>
  <si>
    <t>Quản lý an toàn thông tin</t>
  </si>
  <si>
    <t>INT1450</t>
  </si>
  <si>
    <t>Quản lý dự án phần mềm</t>
  </si>
  <si>
    <t>INT1154</t>
  </si>
  <si>
    <t>Tin học cơ sở 1</t>
  </si>
  <si>
    <t>INT1155</t>
  </si>
  <si>
    <t>Tin học cơ sở 2</t>
  </si>
  <si>
    <t>INT1357</t>
  </si>
  <si>
    <t>Tin học quản lý</t>
  </si>
  <si>
    <t>INT1358</t>
  </si>
  <si>
    <t>Toán rời rạc 1</t>
  </si>
  <si>
    <t>INT1359</t>
  </si>
  <si>
    <t>Toán rời rạc 2</t>
  </si>
  <si>
    <t>INT1461</t>
  </si>
  <si>
    <t>Xây dựng các hệ thống nhúng</t>
  </si>
  <si>
    <t>202-A2</t>
  </si>
  <si>
    <t>201-A2</t>
  </si>
  <si>
    <t>305-A2</t>
  </si>
  <si>
    <t>101-A2</t>
  </si>
  <si>
    <t>302-A2</t>
  </si>
  <si>
    <t>203-A2</t>
  </si>
  <si>
    <t>102-A2</t>
  </si>
  <si>
    <t>B16DCDT032</t>
  </si>
  <si>
    <t>304-A2</t>
  </si>
  <si>
    <t>B16DCDT022</t>
  </si>
  <si>
    <t>B16DCDT078</t>
  </si>
  <si>
    <t>B15DCDT194</t>
  </si>
  <si>
    <t>B16DCDT204</t>
  </si>
  <si>
    <t>B16DCDT191</t>
  </si>
  <si>
    <t>B15DCCN556</t>
  </si>
  <si>
    <t>B15DCPT052</t>
  </si>
  <si>
    <t>B15DCCN183</t>
  </si>
  <si>
    <t>B16DCVT139</t>
  </si>
  <si>
    <t>B15DCCN133</t>
  </si>
  <si>
    <t>B15DCDT115</t>
  </si>
  <si>
    <t>B16DCDT001</t>
  </si>
  <si>
    <t>Nhóm thi</t>
  </si>
  <si>
    <t>Giờ thi:</t>
  </si>
  <si>
    <t>B16DCDT011</t>
  </si>
  <si>
    <t>B16DCDT203</t>
  </si>
  <si>
    <t>B16DCDT002</t>
  </si>
  <si>
    <t>B16DCDT007</t>
  </si>
  <si>
    <t>B16DCDT033</t>
  </si>
  <si>
    <t>B16DCDT178</t>
  </si>
  <si>
    <t>B16DCDT210</t>
  </si>
  <si>
    <t>B16DCDT214</t>
  </si>
  <si>
    <t>B16DCDT228</t>
  </si>
  <si>
    <t>B15DCDT188</t>
  </si>
  <si>
    <t>B16DCDT017</t>
  </si>
  <si>
    <t>B16DCDT026</t>
  </si>
  <si>
    <t>B16DCDT037</t>
  </si>
  <si>
    <t>B16DCDT206</t>
  </si>
  <si>
    <t>B16DCDT104</t>
  </si>
  <si>
    <t>B15DCDT210</t>
  </si>
  <si>
    <t>B16DCDT147</t>
  </si>
  <si>
    <t>B16DCDT208</t>
  </si>
  <si>
    <t>B16DCDT110</t>
  </si>
  <si>
    <t>B16DCDT159</t>
  </si>
  <si>
    <t>B16DCDT187</t>
  </si>
  <si>
    <t>B16DCDT195</t>
  </si>
  <si>
    <t>B16DCDT234</t>
  </si>
  <si>
    <t>B16DCDT091</t>
  </si>
  <si>
    <t>B16DCDT127</t>
  </si>
  <si>
    <t>B16DCDT207</t>
  </si>
  <si>
    <t>B16DCDT075</t>
  </si>
  <si>
    <t>B16DCDT100</t>
  </si>
  <si>
    <t>B16DCDT129</t>
  </si>
  <si>
    <t>B16DCDT117</t>
  </si>
  <si>
    <t>B16DCDT175</t>
  </si>
  <si>
    <t>B16DCDT066</t>
  </si>
  <si>
    <t>B16DCDT023</t>
  </si>
  <si>
    <t>B16DCDT153</t>
  </si>
  <si>
    <t>B16DCDT151</t>
  </si>
  <si>
    <t>B15DCDT020</t>
  </si>
  <si>
    <t>B16DCDT070</t>
  </si>
  <si>
    <t>B15DCDT133</t>
  </si>
  <si>
    <t>B16DCDT170</t>
  </si>
  <si>
    <t>B16DCDT198</t>
  </si>
  <si>
    <t>B16DCDT226</t>
  </si>
  <si>
    <t>B16DCDT107</t>
  </si>
  <si>
    <t>B15DCDT152</t>
  </si>
  <si>
    <t>B16DCDT047</t>
  </si>
  <si>
    <t>B15DCDT032</t>
  </si>
  <si>
    <t>B16DCDT057</t>
  </si>
  <si>
    <t>B16DCDT073</t>
  </si>
  <si>
    <t>B16DCDT085</t>
  </si>
  <si>
    <t>B16DCDT092</t>
  </si>
  <si>
    <t>B16DCDT111</t>
  </si>
  <si>
    <t>B16DCDT098</t>
  </si>
  <si>
    <t>B16DCDT158</t>
  </si>
  <si>
    <t>B16DCDT186</t>
  </si>
  <si>
    <t>B16DCDT231</t>
  </si>
  <si>
    <t>B16DCDT010</t>
  </si>
  <si>
    <t>B16DCDT088</t>
  </si>
  <si>
    <t>B16DCDT119</t>
  </si>
  <si>
    <t>B16DCDT121</t>
  </si>
  <si>
    <t>B16DCDT139</t>
  </si>
  <si>
    <t>B16DCDT029</t>
  </si>
  <si>
    <t>B16DCDT063</t>
  </si>
  <si>
    <t>B16DCDT069</t>
  </si>
  <si>
    <t>B16DCDT077</t>
  </si>
  <si>
    <t>B16DCDT218</t>
  </si>
  <si>
    <t>B16DCDT236</t>
  </si>
  <si>
    <t>B16DCDT061</t>
  </si>
  <si>
    <t>B16DCDT062</t>
  </si>
  <si>
    <t>B16DCDT192</t>
  </si>
  <si>
    <t>B15DCDT039</t>
  </si>
  <si>
    <t>B16DCDT072</t>
  </si>
  <si>
    <t>B16DCDT179</t>
  </si>
  <si>
    <t>B16DCDT052</t>
  </si>
  <si>
    <t>B16DCDT039</t>
  </si>
  <si>
    <t>B16DCDT084</t>
  </si>
  <si>
    <t>B16DCDT096</t>
  </si>
  <si>
    <t>B16DCDT118</t>
  </si>
  <si>
    <t>B16DCDT120</t>
  </si>
  <si>
    <t>B16DCDT122</t>
  </si>
  <si>
    <t>B16DCDT161</t>
  </si>
  <si>
    <t>B16DCDT201</t>
  </si>
  <si>
    <t>B16DCDT216</t>
  </si>
  <si>
    <t>B16DCDT229</t>
  </si>
  <si>
    <t>B16DCDT232</t>
  </si>
  <si>
    <t>B16DCDT233</t>
  </si>
  <si>
    <t>B16DCDT003</t>
  </si>
  <si>
    <t>B16DCDT035</t>
  </si>
  <si>
    <t>B16DCDT048</t>
  </si>
  <si>
    <t>B16DCDT055</t>
  </si>
  <si>
    <t>B16DCDT093</t>
  </si>
  <si>
    <t>B16DCDT142</t>
  </si>
  <si>
    <t>B16DCDT167</t>
  </si>
  <si>
    <t>B16DCDT173</t>
  </si>
  <si>
    <t>B16DCDT176</t>
  </si>
  <si>
    <t>B16DCDT181</t>
  </si>
  <si>
    <t>B16DCDT219</t>
  </si>
  <si>
    <t>B16DCDT115</t>
  </si>
  <si>
    <t>B15DCDT196</t>
  </si>
  <si>
    <t>B15DCDT219</t>
  </si>
  <si>
    <t>B16DCDT042</t>
  </si>
  <si>
    <t>B16DCDT065</t>
  </si>
  <si>
    <t>B16DCDT140</t>
  </si>
  <si>
    <t>B16DCDT004</t>
  </si>
  <si>
    <t>B16DCDT005</t>
  </si>
  <si>
    <t>B16DCDT024</t>
  </si>
  <si>
    <t>B16DCDT027</t>
  </si>
  <si>
    <t>B16DCDT038</t>
  </si>
  <si>
    <t>B16DCDT041</t>
  </si>
  <si>
    <t>B16DCDT059</t>
  </si>
  <si>
    <t>B16DCDT067</t>
  </si>
  <si>
    <t>B16DCDT132</t>
  </si>
  <si>
    <t>B16DCDT165</t>
  </si>
  <si>
    <t>B16DCDT169</t>
  </si>
  <si>
    <t>B16DCDT183</t>
  </si>
  <si>
    <t>B16DCDT009</t>
  </si>
  <si>
    <t>B16DCDT006</t>
  </si>
  <si>
    <t>B16DCDT182</t>
  </si>
  <si>
    <t>B16DCDT143</t>
  </si>
  <si>
    <t>B16DCDT149</t>
  </si>
  <si>
    <t>B16DCDT212</t>
  </si>
  <si>
    <t>B16DCDT141</t>
  </si>
  <si>
    <t>B16DCDT114</t>
  </si>
  <si>
    <t>B16DCDT152</t>
  </si>
  <si>
    <t>B16DCDT087</t>
  </si>
  <si>
    <t>B16DCDT103</t>
  </si>
  <si>
    <t>B16DCDT196</t>
  </si>
  <si>
    <t>B16DCDT015</t>
  </si>
  <si>
    <t>B16DCDT156</t>
  </si>
  <si>
    <t>B16DCDT205</t>
  </si>
  <si>
    <t>B16DCDT116</t>
  </si>
  <si>
    <t>B16DCDT155</t>
  </si>
  <si>
    <t>B16DCDT036</t>
  </si>
  <si>
    <t>B16DCDT148</t>
  </si>
  <si>
    <t>B16DCDT180</t>
  </si>
  <si>
    <t>B16DCDT200</t>
  </si>
  <si>
    <t>B16DCDT019</t>
  </si>
  <si>
    <t>B16DCDT034</t>
  </si>
  <si>
    <t>B16DCDT049</t>
  </si>
  <si>
    <t>B16DCDT068</t>
  </si>
  <si>
    <t>B16DCDT081</t>
  </si>
  <si>
    <t>B16DCDT133</t>
  </si>
  <si>
    <t>B16DCDT154</t>
  </si>
  <si>
    <t>B16DCDT168</t>
  </si>
  <si>
    <t>B16DCDT209</t>
  </si>
  <si>
    <t>B16DCDT222</t>
  </si>
  <si>
    <t>B16DCDT230</t>
  </si>
  <si>
    <t>B16DCDT235</t>
  </si>
  <si>
    <t>An toàn cơ sở dữ liệu</t>
  </si>
  <si>
    <t>INT1486</t>
  </si>
  <si>
    <t>Chuyên đề an toàn thông tin</t>
  </si>
  <si>
    <t>MaMH</t>
  </si>
  <si>
    <t>BAS1106</t>
  </si>
  <si>
    <t>BAS1115</t>
  </si>
  <si>
    <t>BAS1143</t>
  </si>
  <si>
    <t>BAS1146</t>
  </si>
  <si>
    <t>BAS1117</t>
  </si>
  <si>
    <t>BAS1144</t>
  </si>
  <si>
    <t>BAS1107</t>
  </si>
  <si>
    <t>BAS1145</t>
  </si>
  <si>
    <t>BAS1142</t>
  </si>
  <si>
    <t>OTC1301</t>
  </si>
  <si>
    <t>BSA1403</t>
  </si>
  <si>
    <t>TEL1417</t>
  </si>
  <si>
    <t>MUL13121</t>
  </si>
  <si>
    <t>CDT1236</t>
  </si>
  <si>
    <t>CDT1459</t>
  </si>
  <si>
    <t>ELE1325</t>
  </si>
  <si>
    <t>MUL13124</t>
  </si>
  <si>
    <t>MUL1314</t>
  </si>
  <si>
    <t>MUL1454</t>
  </si>
  <si>
    <t>TEL1435</t>
  </si>
  <si>
    <t>BAS1122</t>
  </si>
  <si>
    <t>FIA1312</t>
  </si>
  <si>
    <t>BAS1220</t>
  </si>
  <si>
    <t>ELE1319</t>
  </si>
  <si>
    <t>FIA1324</t>
  </si>
  <si>
    <t>TEL1405</t>
  </si>
  <si>
    <t>BAS1224</t>
  </si>
  <si>
    <t>BSA1309</t>
  </si>
  <si>
    <t>ELE1310</t>
  </si>
  <si>
    <t>ELE1426</t>
  </si>
  <si>
    <t>FIA1313</t>
  </si>
  <si>
    <t>FIA1321</t>
  </si>
  <si>
    <t>MAR1322</t>
  </si>
  <si>
    <t>MUL1307</t>
  </si>
  <si>
    <t>TEL1414</t>
  </si>
  <si>
    <t>TEL1415</t>
  </si>
  <si>
    <t>BSA1328</t>
  </si>
  <si>
    <t>ELE1309</t>
  </si>
  <si>
    <t>FIA1326</t>
  </si>
  <si>
    <t>TEL1420</t>
  </si>
  <si>
    <t>CDT1241</t>
  </si>
  <si>
    <t>CDT1343</t>
  </si>
  <si>
    <t>CDT1456</t>
  </si>
  <si>
    <t>ELE1438</t>
  </si>
  <si>
    <t>MUL14133</t>
  </si>
  <si>
    <t>MUL1425</t>
  </si>
  <si>
    <t>TEL1436</t>
  </si>
  <si>
    <t>CDT1457</t>
  </si>
  <si>
    <t>ELE1421</t>
  </si>
  <si>
    <t>BAS1226</t>
  </si>
  <si>
    <t>BSA1241</t>
  </si>
  <si>
    <t>ELE1304</t>
  </si>
  <si>
    <t>TEL1418</t>
  </si>
  <si>
    <t>BAS1111</t>
  </si>
  <si>
    <t>BAS1118</t>
  </si>
  <si>
    <t>BAS1204</t>
  </si>
  <si>
    <t>BAS1210</t>
  </si>
  <si>
    <t>ELE1318</t>
  </si>
  <si>
    <t>FIA1416</t>
  </si>
  <si>
    <t>BAS1201</t>
  </si>
  <si>
    <t>BAS1219</t>
  </si>
  <si>
    <t>BSA1305</t>
  </si>
  <si>
    <t>BSA1314</t>
  </si>
  <si>
    <t>ELE1320</t>
  </si>
  <si>
    <t>ELE1432</t>
  </si>
  <si>
    <t>FIA1310</t>
  </si>
  <si>
    <t>FIA1408</t>
  </si>
  <si>
    <t>TEL1422</t>
  </si>
  <si>
    <t>BAS1208</t>
  </si>
  <si>
    <t>BSA1307</t>
  </si>
  <si>
    <t>BSA1310</t>
  </si>
  <si>
    <t>BSA1313</t>
  </si>
  <si>
    <t>ELE1428</t>
  </si>
  <si>
    <t>FIA1406</t>
  </si>
  <si>
    <t>MAR1315</t>
  </si>
  <si>
    <t>MAR1323</t>
  </si>
  <si>
    <t>SKD1108</t>
  </si>
  <si>
    <t>TEL1403</t>
  </si>
  <si>
    <t>TEL1412</t>
  </si>
  <si>
    <t>ELE1412</t>
  </si>
  <si>
    <t>MUL1218</t>
  </si>
  <si>
    <t>BAS1141</t>
  </si>
  <si>
    <t>MUL13122</t>
  </si>
  <si>
    <t>BAS1109</t>
  </si>
  <si>
    <t>BAS1221</t>
  </si>
  <si>
    <t>BSA1311</t>
  </si>
  <si>
    <t>ELE1433</t>
  </si>
  <si>
    <t>FIA1315</t>
  </si>
  <si>
    <t>TEL1406</t>
  </si>
  <si>
    <t>BAS1203</t>
  </si>
  <si>
    <t>BSA1333</t>
  </si>
  <si>
    <t>BSA1338</t>
  </si>
  <si>
    <t>ELE1330</t>
  </si>
  <si>
    <t>FIA1401</t>
  </si>
  <si>
    <t>TEL1401M</t>
  </si>
  <si>
    <t>TEL1409</t>
  </si>
  <si>
    <t>TEL1411</t>
  </si>
  <si>
    <t>TEL1416</t>
  </si>
  <si>
    <t>BAS1227</t>
  </si>
  <si>
    <t>BSA1349</t>
  </si>
  <si>
    <t>ELE1302</t>
  </si>
  <si>
    <t>FIA1334</t>
  </si>
  <si>
    <t>FIA1404</t>
  </si>
  <si>
    <t>FIA1405</t>
  </si>
  <si>
    <t>FIA1407</t>
  </si>
  <si>
    <t>FIA1420</t>
  </si>
  <si>
    <t>FIA1441M</t>
  </si>
  <si>
    <t>TEL1402</t>
  </si>
  <si>
    <t>TEL1410</t>
  </si>
  <si>
    <t>BAS1102</t>
  </si>
  <si>
    <t>BAS1225</t>
  </si>
  <si>
    <t>BSA1221</t>
  </si>
  <si>
    <t>BSA1320</t>
  </si>
  <si>
    <t>BSA1325</t>
  </si>
  <si>
    <t>ELE1406</t>
  </si>
  <si>
    <t>FIA1318</t>
  </si>
  <si>
    <t>FIA1414</t>
  </si>
  <si>
    <t>FIA1440</t>
  </si>
  <si>
    <t>MAR1333</t>
  </si>
  <si>
    <t>MAR1405</t>
  </si>
  <si>
    <t>TEL1408</t>
  </si>
  <si>
    <t>TEL1419</t>
  </si>
  <si>
    <t>CDT1466</t>
  </si>
  <si>
    <t>MUL1240</t>
  </si>
  <si>
    <t>SKD1101</t>
  </si>
  <si>
    <t>SKD1103</t>
  </si>
  <si>
    <t>CDT1473</t>
  </si>
  <si>
    <t>SKD1102</t>
  </si>
  <si>
    <t>BAS1112</t>
  </si>
  <si>
    <t>BSA1418</t>
  </si>
  <si>
    <t>CDT1302M</t>
  </si>
  <si>
    <t>TEL1407</t>
  </si>
  <si>
    <t>TEL1421</t>
  </si>
  <si>
    <t>CDT1460</t>
  </si>
  <si>
    <t>Giáo dục thể chất 1</t>
  </si>
  <si>
    <t>Tiếng Anh 3</t>
  </si>
  <si>
    <t>Tiếng anh A21</t>
  </si>
  <si>
    <t>Tiếng anh B12</t>
  </si>
  <si>
    <t>Tiếng Anh 5</t>
  </si>
  <si>
    <t>Tiếng anh A22</t>
  </si>
  <si>
    <t>Giáo dục thể chất 2</t>
  </si>
  <si>
    <t>Tiếng anh B11</t>
  </si>
  <si>
    <t>Tiếng anh A12</t>
  </si>
  <si>
    <t>Thực hành cơ sở</t>
  </si>
  <si>
    <t>Chuyên đề Thương mại điện tử</t>
  </si>
  <si>
    <t>Thực hành chuyên sâu</t>
  </si>
  <si>
    <t>Thiết kế đồ họa</t>
  </si>
  <si>
    <t>Hình họa</t>
  </si>
  <si>
    <t>Thiết kế nhận diện thương hiệu</t>
  </si>
  <si>
    <t>Matlab và ứng dụng</t>
  </si>
  <si>
    <t>Dựng audio và video phi tuyến</t>
  </si>
  <si>
    <t>Kỹ thuật quay phim</t>
  </si>
  <si>
    <t>Lập trình game cơ bản</t>
  </si>
  <si>
    <t>Thiết kế đồ họa 3D</t>
  </si>
  <si>
    <t>Tư tưởng Hồ Chí Minh</t>
  </si>
  <si>
    <t>Kế toán tài chính 1</t>
  </si>
  <si>
    <t>Toán cao cấp 2</t>
  </si>
  <si>
    <t>Lý thuyết thông tin</t>
  </si>
  <si>
    <t>Quản trị tài chính doanh nghiệp</t>
  </si>
  <si>
    <t>Cơ sở kỹ thuật mạng truyền thông</t>
  </si>
  <si>
    <t>Vật lý 1 và thí nghiệm</t>
  </si>
  <si>
    <t>Kinh tế lượng</t>
  </si>
  <si>
    <t>Điện tử tương tự</t>
  </si>
  <si>
    <t>Thiết kế logic số</t>
  </si>
  <si>
    <t>Kế toán tài chính 2</t>
  </si>
  <si>
    <t>Nguyên lý kế toán</t>
  </si>
  <si>
    <t>Marketing căn bản</t>
  </si>
  <si>
    <t>Xử lý và truyền thông đa phương tiện</t>
  </si>
  <si>
    <t>Quản lý mạng viễn thông</t>
  </si>
  <si>
    <t>Thông tin di động</t>
  </si>
  <si>
    <t>Quản trị học</t>
  </si>
  <si>
    <t>Điện tử số</t>
  </si>
  <si>
    <t>Tài chính tiền tệ</t>
  </si>
  <si>
    <t>Truyền dẫn số</t>
  </si>
  <si>
    <t>Tâm lý học đại cương</t>
  </si>
  <si>
    <t>Ngôn ngữ hình ảnh</t>
  </si>
  <si>
    <t>Thiết kế hoạt hình 3D</t>
  </si>
  <si>
    <t>Mỹ thuật nâng cao</t>
  </si>
  <si>
    <t>Thiết kế tương tác đa phương tiện</t>
  </si>
  <si>
    <t>Công nghệ truy nhập quang</t>
  </si>
  <si>
    <t>Công nghệ vô tuyến băng rộng</t>
  </si>
  <si>
    <t>Thiết kế web nâng cao</t>
  </si>
  <si>
    <t>Mạng cảm biến</t>
  </si>
  <si>
    <t>Kịch bản phân cảnh</t>
  </si>
  <si>
    <t>Xác suất thống kê</t>
  </si>
  <si>
    <t>Toán kinh tế</t>
  </si>
  <si>
    <t>Cơ sở điều khiển tự động</t>
  </si>
  <si>
    <t>Tín hiệu và hệ thống</t>
  </si>
  <si>
    <t>Tiếng Anh 6</t>
  </si>
  <si>
    <t>Giải tích 2</t>
  </si>
  <si>
    <t>Lý thuyết xác suất và thống kê</t>
  </si>
  <si>
    <t>Lý thuyết mạch</t>
  </si>
  <si>
    <t>Kiểm toán tài chính</t>
  </si>
  <si>
    <t>Đại số</t>
  </si>
  <si>
    <t>Toán cao cấp 1</t>
  </si>
  <si>
    <t>Luật kinh doanh</t>
  </si>
  <si>
    <t>Xử lý tiếng nói</t>
  </si>
  <si>
    <t>Kế toán quản trị 1</t>
  </si>
  <si>
    <t>Kế toán ngân hàng thương mại</t>
  </si>
  <si>
    <t>Xử lý âm thanh và hình ảnh</t>
  </si>
  <si>
    <t>Hóa học</t>
  </si>
  <si>
    <t>Hệ thống thông tin quản lý</t>
  </si>
  <si>
    <t>Kinh tế vi mô 1</t>
  </si>
  <si>
    <t>Lập và thẩm định dự án đầu tư</t>
  </si>
  <si>
    <t>Truyền thông số</t>
  </si>
  <si>
    <t>Kế toán doanh nghiệp bảo hiểm</t>
  </si>
  <si>
    <t>Thương mại điện tử</t>
  </si>
  <si>
    <t>Các mạng thông tin vô tuyến</t>
  </si>
  <si>
    <t>Mô phỏng hệ thống truyền thông</t>
  </si>
  <si>
    <t>Đồ án thiết kế mạch điện tử</t>
  </si>
  <si>
    <t>Mỹ thuật cơ bản</t>
  </si>
  <si>
    <t>Tiếng anh A11</t>
  </si>
  <si>
    <t>Kỹ thuật nhiếp ảnh</t>
  </si>
  <si>
    <t>Lịch sử các học thuyết kinh tế</t>
  </si>
  <si>
    <t>Toán kỹ thuật</t>
  </si>
  <si>
    <t>Kinh tế vĩ mô 1</t>
  </si>
  <si>
    <t>Kỹ thuật số</t>
  </si>
  <si>
    <t>Kiểm toán căn bản</t>
  </si>
  <si>
    <t>Cơ sở kỹ thuật thông tin quang</t>
  </si>
  <si>
    <t>Giải tích 1</t>
  </si>
  <si>
    <t>Quản trị sản xuất</t>
  </si>
  <si>
    <t>Thống kê doanh nghiệp</t>
  </si>
  <si>
    <t>Xử lý tín hiệu số</t>
  </si>
  <si>
    <t>ACCA</t>
  </si>
  <si>
    <t>An ninh mạng thông tin</t>
  </si>
  <si>
    <t>Internet và giao thức</t>
  </si>
  <si>
    <t>Kỹ thuật phát thanh và truyền hình</t>
  </si>
  <si>
    <t>Thu phát vô tuyến</t>
  </si>
  <si>
    <t>Vật lý 3 và thí nghiệm</t>
  </si>
  <si>
    <t>Quản lý dự án</t>
  </si>
  <si>
    <t>Cấu kiện điện tử</t>
  </si>
  <si>
    <t>Kế toán quản trị</t>
  </si>
  <si>
    <t>Hệ thống thông tin kế toán</t>
  </si>
  <si>
    <t>Kế toán công</t>
  </si>
  <si>
    <t>Thuế và kế toán thuế</t>
  </si>
  <si>
    <t>Kế toán quản trị 2</t>
  </si>
  <si>
    <t>Báo hiệu và điều khiển kết nối</t>
  </si>
  <si>
    <t>Đa truy nhập vô tuyến</t>
  </si>
  <si>
    <t>Vật lý 2 và thí nghiệm</t>
  </si>
  <si>
    <t>Pháp luật đại cương</t>
  </si>
  <si>
    <t>Phân tích hoạt động kinh doanh</t>
  </si>
  <si>
    <t>Quản trị chiến lược</t>
  </si>
  <si>
    <t>Cơ sở mật mã học</t>
  </si>
  <si>
    <t>Kinh doanh chứng khoán</t>
  </si>
  <si>
    <t>Kế toán tài chính 3</t>
  </si>
  <si>
    <t>Định giá doanh nghiệp</t>
  </si>
  <si>
    <t>Marketing bằng công cụ tìm kiếm</t>
  </si>
  <si>
    <t>Công nghệ truyền tải quang</t>
  </si>
  <si>
    <t>Tổng quan về viễn thông</t>
  </si>
  <si>
    <t>Tâm lý học truyền thông</t>
  </si>
  <si>
    <t>Cơ sở văn hóa Việt Nam</t>
  </si>
  <si>
    <t>Kỹ năng thuyết trình</t>
  </si>
  <si>
    <t>Kỹ năng tạo lập Văn bản</t>
  </si>
  <si>
    <t>Kỹ năng làm việc nhóm</t>
  </si>
  <si>
    <t>Nghiệp vụ thương mại</t>
  </si>
  <si>
    <t>Tổ chức và biên tập văn bản báo chí</t>
  </si>
  <si>
    <t>Cơ sở kỹ thuật thông tin vô tuyến</t>
  </si>
  <si>
    <t>Truyền sóng và anten</t>
  </si>
  <si>
    <t>Cơ sở lý thuyết quảng cáo</t>
  </si>
  <si>
    <t>TenMH</t>
  </si>
  <si>
    <t>SoTinChi</t>
  </si>
  <si>
    <t>B1(Bài tập)</t>
  </si>
  <si>
    <t>K1(Kiểm tra)</t>
  </si>
  <si>
    <t>K2(Thực hành)</t>
  </si>
  <si>
    <t>K3(Chuyên cần)</t>
  </si>
  <si>
    <t>TEL1401</t>
  </si>
  <si>
    <t>An ninh mạng viễn thông</t>
  </si>
  <si>
    <t>INT1485</t>
  </si>
  <si>
    <t>MUL14106</t>
  </si>
  <si>
    <t>Báo chí đa phương tiện</t>
  </si>
  <si>
    <t>MUL13101</t>
  </si>
  <si>
    <t>Báo chí điều tra</t>
  </si>
  <si>
    <t>MUL1488</t>
  </si>
  <si>
    <t>Báo mạng điện tử</t>
  </si>
  <si>
    <t>MUL1397</t>
  </si>
  <si>
    <t>Biên tập văn bản báo chí</t>
  </si>
  <si>
    <t>Các công nghệ mạng truyền thông tiên tiến</t>
  </si>
  <si>
    <t>Các hệ thống thông tin trong doanh nghiệp</t>
  </si>
  <si>
    <t>MUL13119</t>
  </si>
  <si>
    <t>Các loại hình báo chí hiện đại</t>
  </si>
  <si>
    <t>ELE1401</t>
  </si>
  <si>
    <t>CAD/CAM</t>
  </si>
  <si>
    <t>FIA1402</t>
  </si>
  <si>
    <t>CFA</t>
  </si>
  <si>
    <t>TEL1404</t>
  </si>
  <si>
    <t>Chuyên đề</t>
  </si>
  <si>
    <t>CD_ECN</t>
  </si>
  <si>
    <t>Chuyên đề (CLC CNTT)</t>
  </si>
  <si>
    <t>CDT1451</t>
  </si>
  <si>
    <t>Chuyên đề phát triển ứng dụng đa phương tiện</t>
  </si>
  <si>
    <t>BSA1402</t>
  </si>
  <si>
    <t>Chuyên đề Quản trị doanh nghiệp</t>
  </si>
  <si>
    <t>CDT1465</t>
  </si>
  <si>
    <t>Chuyên đề thiết kế đa phương tiện</t>
  </si>
  <si>
    <t>CDT1481M</t>
  </si>
  <si>
    <t>Chuyên đề truyền thông đa phương tiện</t>
  </si>
  <si>
    <t>ELE1403</t>
  </si>
  <si>
    <t>Chuyên đề xử lý tín hiệu và truyền thông</t>
  </si>
  <si>
    <t>ELE1305</t>
  </si>
  <si>
    <t>Cơ sở đo lường điện tử</t>
  </si>
  <si>
    <t>CDT1238</t>
  </si>
  <si>
    <t>Cơ sở tạo hình</t>
  </si>
  <si>
    <t>MUL14132</t>
  </si>
  <si>
    <t>Cơ sở tạo hình nâng cao</t>
  </si>
  <si>
    <t>ELE1407</t>
  </si>
  <si>
    <t>Công nghệ phát thanh truyền hình số</t>
  </si>
  <si>
    <t>TEL1433</t>
  </si>
  <si>
    <t>BSA1304</t>
  </si>
  <si>
    <t>Đàm phán kinh doanh</t>
  </si>
  <si>
    <t>Đạo đức kinh doanh và văn hóa doanh nghiệp</t>
  </si>
  <si>
    <t>MAR1402</t>
  </si>
  <si>
    <t>Đề án: Kế hoạch Internet Marketing</t>
  </si>
  <si>
    <t>MUL13100</t>
  </si>
  <si>
    <t>Diễn thuyết trước công chúng</t>
  </si>
  <si>
    <t>ELE1308</t>
  </si>
  <si>
    <t>Điện tử công suất</t>
  </si>
  <si>
    <t>ELE1413</t>
  </si>
  <si>
    <t>Đồ án thiết kế hệ thống nhúng</t>
  </si>
  <si>
    <t>ELE1411</t>
  </si>
  <si>
    <t>Đồ án thiết kế hệ thống số</t>
  </si>
  <si>
    <t>MUL14141</t>
  </si>
  <si>
    <t>Đồ án thiết kế sản phẩm đa phương tiện</t>
  </si>
  <si>
    <t>INT1478</t>
  </si>
  <si>
    <t>Đồ án tốt nghiệp</t>
  </si>
  <si>
    <t>ELE1414</t>
  </si>
  <si>
    <t>Đồ án xử lý tín hiệu số</t>
  </si>
  <si>
    <t>Đường lối cách mạng của Đảng cộng sản Việt Nam</t>
  </si>
  <si>
    <t>MAR1427</t>
  </si>
  <si>
    <t>E-Marketing</t>
  </si>
  <si>
    <t>BAS1105M</t>
  </si>
  <si>
    <t>Giáo dục quốc phòng</t>
  </si>
  <si>
    <t>MAR1304</t>
  </si>
  <si>
    <t>Hành vi khách hàng</t>
  </si>
  <si>
    <t>ELE1415</t>
  </si>
  <si>
    <t>Hệ thống nhúng</t>
  </si>
  <si>
    <t>CDT1479</t>
  </si>
  <si>
    <t>Hoạch định chiến lược trong truyền thông</t>
  </si>
  <si>
    <t>Internet và ứng dụng trong kinh doanh</t>
  </si>
  <si>
    <t>FIA1435</t>
  </si>
  <si>
    <t>Kế toán doanh nghiệp BCVT</t>
  </si>
  <si>
    <t>FIA1437</t>
  </si>
  <si>
    <t>Kế toán doanh nghiệp du lịch</t>
  </si>
  <si>
    <t>Kế toán doanh nghiệp thương mại dịch vụ</t>
  </si>
  <si>
    <t>FIA1436</t>
  </si>
  <si>
    <t>Kế toán doanh nghiệp vận tải</t>
  </si>
  <si>
    <t>FIA1409</t>
  </si>
  <si>
    <t>Kế toán máy</t>
  </si>
  <si>
    <t>MAR1438</t>
  </si>
  <si>
    <t>Khai phá dữ liệu trong Marketing</t>
  </si>
  <si>
    <t>FIA1429</t>
  </si>
  <si>
    <t>Khóa luận tốt nghiệp</t>
  </si>
  <si>
    <t>BSA1412</t>
  </si>
  <si>
    <t>Khởi sự kinh doanh</t>
  </si>
  <si>
    <t>MUL1423</t>
  </si>
  <si>
    <t>Kịch bản đa phương tiện</t>
  </si>
  <si>
    <t>CDT1411</t>
  </si>
  <si>
    <t>TA_A1</t>
  </si>
  <si>
    <t>Kiểm tra trình độ tiếng anh (A1)</t>
  </si>
  <si>
    <t>INT1325</t>
  </si>
  <si>
    <t>Kiến trúc máy tính và hệ điều hành</t>
  </si>
  <si>
    <t>BSA1449</t>
  </si>
  <si>
    <t>Kỹ năng quản lý thời gian</t>
  </si>
  <si>
    <t>MUL14146.</t>
  </si>
  <si>
    <t>Kỹ thuật lập trình ứng dụng đa phương tiện</t>
  </si>
  <si>
    <t>ELE1416</t>
  </si>
  <si>
    <t>Kỹ thuật logic khả trình PLC</t>
  </si>
  <si>
    <t>MUL1415</t>
  </si>
  <si>
    <t>Kỹ xảo đa phương tiện</t>
  </si>
  <si>
    <t>MUL14126</t>
  </si>
  <si>
    <t>Lập trình âm thanh</t>
  </si>
  <si>
    <t>CDT1446</t>
  </si>
  <si>
    <t>INT13109</t>
  </si>
  <si>
    <t>Lập trình hướng đối tượng với C++</t>
  </si>
  <si>
    <t>CDT1445</t>
  </si>
  <si>
    <t>Lập trình mạng với C++</t>
  </si>
  <si>
    <t>CDT1448</t>
  </si>
  <si>
    <t>Lập trình ứng dụng trên đầu cuối di động</t>
  </si>
  <si>
    <t>MUL12117</t>
  </si>
  <si>
    <t>Lịch sử văn minh thế giới</t>
  </si>
  <si>
    <t>MUL14108</t>
  </si>
  <si>
    <t>Lý thuyết PR</t>
  </si>
  <si>
    <t>Lý thuyết trường điện từ và siêu cao tần</t>
  </si>
  <si>
    <t>MUL1392M</t>
  </si>
  <si>
    <t>Lý thuyết truyền thông</t>
  </si>
  <si>
    <t>MAR1426</t>
  </si>
  <si>
    <t>Marketing công nghiệp</t>
  </si>
  <si>
    <t>MAR1425</t>
  </si>
  <si>
    <t>Marketing dịch vụ</t>
  </si>
  <si>
    <t>MAR1421</t>
  </si>
  <si>
    <t>Marketing dựa trên giá trị</t>
  </si>
  <si>
    <t>MAR1406</t>
  </si>
  <si>
    <t>Marketing qua phương tiện truyền thông xã hội</t>
  </si>
  <si>
    <t>FIA1439</t>
  </si>
  <si>
    <t>Ngân hàng và nghiệp vụ ngân hàng</t>
  </si>
  <si>
    <t>MUL1398</t>
  </si>
  <si>
    <t>Nghệ thuật kể chuyện đa phương tiện</t>
  </si>
  <si>
    <t>CDT1472</t>
  </si>
  <si>
    <t>Ngôn ngữ báo chí truyền thông</t>
  </si>
  <si>
    <t>BSA1348</t>
  </si>
  <si>
    <t>Nguyên lý thống kê kính tế</t>
  </si>
  <si>
    <t>MUL1320</t>
  </si>
  <si>
    <t>Nhập môn đa phương tiện</t>
  </si>
  <si>
    <t>MUL1395</t>
  </si>
  <si>
    <t>Nhập môn PR</t>
  </si>
  <si>
    <t>MUL13120</t>
  </si>
  <si>
    <t>Nhập môn quảng cáo</t>
  </si>
  <si>
    <t>MUL1391</t>
  </si>
  <si>
    <t>Nhập môn truyền thông</t>
  </si>
  <si>
    <t>Những nguyên lý cơ bản của Chủ nghĩa Mác Lênin 1</t>
  </si>
  <si>
    <t>Những nguyên lý cơ bản của Chủ nghĩa Mác Lênin 2</t>
  </si>
  <si>
    <t>FIA1422</t>
  </si>
  <si>
    <t>Phân tích báo cáo tài chính doanh nghiệp</t>
  </si>
  <si>
    <t>MAR1437</t>
  </si>
  <si>
    <t>Phân tích Marketing</t>
  </si>
  <si>
    <t>MAR1408</t>
  </si>
  <si>
    <t>Phân tích Web</t>
  </si>
  <si>
    <t>BSA1422</t>
  </si>
  <si>
    <t>Pháp luật thương mại điện tử</t>
  </si>
  <si>
    <t>MUL13118</t>
  </si>
  <si>
    <t>Pháp luật và đạo đức truyền thông</t>
  </si>
  <si>
    <t>CDT1450</t>
  </si>
  <si>
    <t>Phát triển dịch vụ giá trị gia tăng trên mạng viễn thông</t>
  </si>
  <si>
    <t>CDT1449</t>
  </si>
  <si>
    <t>Phát triển hệ thống quản lý E-Learning</t>
  </si>
  <si>
    <t>MAR1334</t>
  </si>
  <si>
    <t>Phát triển và ứng dụng web trong marketing</t>
  </si>
  <si>
    <t>MUL1487</t>
  </si>
  <si>
    <t>Phóng sự truyền hình</t>
  </si>
  <si>
    <t>MUL1399</t>
  </si>
  <si>
    <t>Phỏng vấn: Lý thuyết và thực hành</t>
  </si>
  <si>
    <t>Phương pháp luận nghiên cứu khoa học</t>
  </si>
  <si>
    <t>MAR1309</t>
  </si>
  <si>
    <t>Phương pháp nghiên cứu marketing</t>
  </si>
  <si>
    <t>MUL1289</t>
  </si>
  <si>
    <t>Phương pháp nghiên cứu truyền thông</t>
  </si>
  <si>
    <t>MAR1329</t>
  </si>
  <si>
    <t>Quản trị bán hàng</t>
  </si>
  <si>
    <t>BSA1324</t>
  </si>
  <si>
    <t>Quản trị chất lượng</t>
  </si>
  <si>
    <t>MAR1312</t>
  </si>
  <si>
    <t>Quản trị cơ sở dữ liệu kinh doanh</t>
  </si>
  <si>
    <t>BSA1326</t>
  </si>
  <si>
    <t>Quản trị công nghệ</t>
  </si>
  <si>
    <t>BSA1427</t>
  </si>
  <si>
    <t>Quản trị doanh nghiệp</t>
  </si>
  <si>
    <t>BSA1429</t>
  </si>
  <si>
    <t>Quản trị kinh doanh bán lẻ trực tuyến</t>
  </si>
  <si>
    <t>BSA1432</t>
  </si>
  <si>
    <t>Quản trị kinh doanh quốc tế</t>
  </si>
  <si>
    <t>MAR1424</t>
  </si>
  <si>
    <t>Quản trị Marketing</t>
  </si>
  <si>
    <t>BSA1331</t>
  </si>
  <si>
    <t>Quản trị nhân lực</t>
  </si>
  <si>
    <t>MAR1440</t>
  </si>
  <si>
    <t>Quản trị quan hệ khách hàng</t>
  </si>
  <si>
    <t>MAR1328</t>
  </si>
  <si>
    <t>Quản trị thương hiệu</t>
  </si>
  <si>
    <t>BSA1335</t>
  </si>
  <si>
    <t>Quản trị văn phòng</t>
  </si>
  <si>
    <t>MUL14110</t>
  </si>
  <si>
    <t>Quảng cáo đa phương tiện</t>
  </si>
  <si>
    <t>MUL13147</t>
  </si>
  <si>
    <t>Quay phim</t>
  </si>
  <si>
    <t>MUL13102</t>
  </si>
  <si>
    <t>Rủi ro và xử lý khủng hoảng truyền thông</t>
  </si>
  <si>
    <t>BSA1236</t>
  </si>
  <si>
    <t>Tâm lý quản lý</t>
  </si>
  <si>
    <t>BSA1437</t>
  </si>
  <si>
    <t>Thanh toán điện tử</t>
  </si>
  <si>
    <t>FIA1327M</t>
  </si>
  <si>
    <t>Thanh toán quốc tế</t>
  </si>
  <si>
    <t>FIA1327</t>
  </si>
  <si>
    <t>Thanh toán tín dụng quốc tế</t>
  </si>
  <si>
    <t>ELE1422</t>
  </si>
  <si>
    <t>Thị giác máy tính</t>
  </si>
  <si>
    <t>FIA1433</t>
  </si>
  <si>
    <t>Thị trường chứng khoán</t>
  </si>
  <si>
    <t>CDT1463</t>
  </si>
  <si>
    <t>Thiết kế ấn phẩm báo chí</t>
  </si>
  <si>
    <t>MUL1426</t>
  </si>
  <si>
    <t>Thiết kế đồ họa cơ bản</t>
  </si>
  <si>
    <t>CDT1458</t>
  </si>
  <si>
    <t>Thiết kế đồ họa Game</t>
  </si>
  <si>
    <t>MUL1485</t>
  </si>
  <si>
    <t>Thiết kế đồ họa nâng cao</t>
  </si>
  <si>
    <t>CDT1427</t>
  </si>
  <si>
    <t>Thiết kế games cơ bản</t>
  </si>
  <si>
    <t>ELE1423</t>
  </si>
  <si>
    <t>Thiết kế hệ thống VLSI</t>
  </si>
  <si>
    <t>MUL14134</t>
  </si>
  <si>
    <t>Thiết kế hình động 1</t>
  </si>
  <si>
    <t>MUL1486</t>
  </si>
  <si>
    <t>Thiết kế hoạt hình nâng cao</t>
  </si>
  <si>
    <t>ELE1427</t>
  </si>
  <si>
    <t>Thiết kế ngoại vi và kỹ thuật ghép nối</t>
  </si>
  <si>
    <t>CDT1462</t>
  </si>
  <si>
    <t>Thiết kế nội dung E-Learning</t>
  </si>
  <si>
    <t>CDT1461</t>
  </si>
  <si>
    <t>Thiết kế Poster quảng cáo</t>
  </si>
  <si>
    <t>CDT1421</t>
  </si>
  <si>
    <t>Thiết kế quảng cáo truyền hình</t>
  </si>
  <si>
    <t>MUL14137</t>
  </si>
  <si>
    <t>Thiết kế tương tác đa phương tiện nâng cao</t>
  </si>
  <si>
    <t>CDT1447</t>
  </si>
  <si>
    <t>Thiết kế ứng dụng trên đầu cuối di động</t>
  </si>
  <si>
    <t>MUL1484</t>
  </si>
  <si>
    <t>Thiết kế và tổ chức sản xuất sản phẩm đa phương tiện</t>
  </si>
  <si>
    <t>MUL1429</t>
  </si>
  <si>
    <t>Thiết kế web cơ bản</t>
  </si>
  <si>
    <t>TEL1432</t>
  </si>
  <si>
    <t>Thông tin vệ tinh</t>
  </si>
  <si>
    <t>MUL13116</t>
  </si>
  <si>
    <t>EPT1415</t>
  </si>
  <si>
    <t>Thực tập</t>
  </si>
  <si>
    <t>FIA1428</t>
  </si>
  <si>
    <t>Thực tập tốt nghiệp</t>
  </si>
  <si>
    <t>BAS1147</t>
  </si>
  <si>
    <t>Tiếng anh B21</t>
  </si>
  <si>
    <t>BAS1148</t>
  </si>
  <si>
    <t>Tiếng anh B22</t>
  </si>
  <si>
    <t>MUL1422</t>
  </si>
  <si>
    <t>Tổ chức sản xuất sản phẩm đa phương tiện</t>
  </si>
  <si>
    <t>BSA1440</t>
  </si>
  <si>
    <t>Tổ chức sản xuất trong doanh nghiệp</t>
  </si>
  <si>
    <t>CDT1480</t>
  </si>
  <si>
    <t>Tổ chức sự kiện</t>
  </si>
  <si>
    <t>Tổ chức và biên tập chương trình truyền hình</t>
  </si>
  <si>
    <t>MAR1413</t>
  </si>
  <si>
    <t>Tổng quan về biên tập web</t>
  </si>
  <si>
    <t>MAR1439</t>
  </si>
  <si>
    <t>Trí tuệ Marketing</t>
  </si>
  <si>
    <t>ELE1434</t>
  </si>
  <si>
    <t>Truyền thông đa phương tiện</t>
  </si>
  <si>
    <t>MAR1314</t>
  </si>
  <si>
    <t>Truyền thông marketing tích hợp</t>
  </si>
  <si>
    <t>MAR1419</t>
  </si>
  <si>
    <t>Truyền thông nội bộ trong tổ chức</t>
  </si>
  <si>
    <t>CDT1474</t>
  </si>
  <si>
    <t>Truyền thông trên Internet</t>
  </si>
  <si>
    <t>MUL1394</t>
  </si>
  <si>
    <t>Truyền thông và dư luận xã hội</t>
  </si>
  <si>
    <t>MUL1393</t>
  </si>
  <si>
    <t>Truyền thông xã hội</t>
  </si>
  <si>
    <t>MAR1318</t>
  </si>
  <si>
    <t>ứng dụng đa phương tiện trong kinh doanh</t>
  </si>
  <si>
    <t>MUL14113</t>
  </si>
  <si>
    <t>ứng dụng đồ họa đa phương tiện</t>
  </si>
  <si>
    <t>MUL14115</t>
  </si>
  <si>
    <t>Ứng dụng sản xuất audio và video</t>
  </si>
  <si>
    <t>MUL14114</t>
  </si>
  <si>
    <t>ứng dụng thiết kế web</t>
  </si>
  <si>
    <t>MUL1396</t>
  </si>
  <si>
    <t>Viết đa phương tiện</t>
  </si>
  <si>
    <t>ELE1439</t>
  </si>
  <si>
    <t>Xây dựng hệ thống số</t>
  </si>
  <si>
    <t>BSA1408</t>
  </si>
  <si>
    <t>Xây dựng website thương mại điện tử</t>
  </si>
  <si>
    <t>INT1362</t>
  </si>
  <si>
    <t>Xử lý ảnh</t>
  </si>
  <si>
    <t>ELE1431</t>
  </si>
  <si>
    <t>Xử lý tín hiệu số thời gian thực</t>
  </si>
  <si>
    <t>Xử lý tín hiệu trong hệ thống truyền thông</t>
  </si>
  <si>
    <t>MUL14107</t>
  </si>
  <si>
    <t>Báo chí dữ liệu</t>
  </si>
  <si>
    <t>MUL1465</t>
  </si>
  <si>
    <t>MUL1451</t>
  </si>
  <si>
    <t>TEL1434M</t>
  </si>
  <si>
    <t>Công nghệ truy nhập quang băng rộng</t>
  </si>
  <si>
    <t>FIA_E1350</t>
  </si>
  <si>
    <t>Ghi nhận các giao dịch tài chính</t>
  </si>
  <si>
    <t>FIA_E1354</t>
  </si>
  <si>
    <t>Kế toán trong kinh doanh 1</t>
  </si>
  <si>
    <t>MUL13104</t>
  </si>
  <si>
    <t>Kinh tế truyền thông</t>
  </si>
  <si>
    <t>MUL1446</t>
  </si>
  <si>
    <t>MUL1448</t>
  </si>
  <si>
    <t>MUL14136</t>
  </si>
  <si>
    <t>Nghệ thuật đồ họa chữ (Typography)</t>
  </si>
  <si>
    <t>INT13112</t>
  </si>
  <si>
    <t>Nguyên lý lập trình</t>
  </si>
  <si>
    <t>MUL14129</t>
  </si>
  <si>
    <t>Phát triển ứng dụng thực tại ảo</t>
  </si>
  <si>
    <t>MUL14109</t>
  </si>
  <si>
    <t>PR: Chiến lược và thực hành</t>
  </si>
  <si>
    <t>MUL13112</t>
  </si>
  <si>
    <t>Quản lý dự án truyền thông</t>
  </si>
  <si>
    <t>MUL14111</t>
  </si>
  <si>
    <t>Quảng cáo: Chiến lược và thực hành</t>
  </si>
  <si>
    <t>MUL1463</t>
  </si>
  <si>
    <t>MUL14138</t>
  </si>
  <si>
    <t>Thiết kế ấn phẩm điện tử 1</t>
  </si>
  <si>
    <t>MUL14140</t>
  </si>
  <si>
    <t>Thiết kế hình động 2</t>
  </si>
  <si>
    <t>MUL1421</t>
  </si>
  <si>
    <t>MUL14135</t>
  </si>
  <si>
    <t>Thiết kế sản phẩm đa phương tiện</t>
  </si>
  <si>
    <t>FIA_E1352</t>
  </si>
  <si>
    <t>Thông tin kế toán quản trị</t>
  </si>
  <si>
    <t>MUL14125</t>
  </si>
  <si>
    <t>Xử lý ảnh và video</t>
  </si>
  <si>
    <t>Ma MH_Nhom</t>
  </si>
  <si>
    <t>B16DCDT102</t>
  </si>
  <si>
    <t>B16DCDT128</t>
  </si>
  <si>
    <t>B16DCDT054</t>
  </si>
  <si>
    <t>B16DCDT193</t>
  </si>
  <si>
    <t>B16DCDT124</t>
  </si>
  <si>
    <t>B15DCDT141</t>
  </si>
  <si>
    <t>B16DCDT053</t>
  </si>
  <si>
    <t>B16DCDT160</t>
  </si>
  <si>
    <t>B16DCDT135</t>
  </si>
  <si>
    <t>B16DCDT145</t>
  </si>
  <si>
    <t>B16DCDT177</t>
  </si>
  <si>
    <t>B16DCDT199</t>
  </si>
  <si>
    <t>B16DCDT217</t>
  </si>
  <si>
    <t>B16DCDT220</t>
  </si>
  <si>
    <t>B16DCDT018</t>
  </si>
  <si>
    <t>B16DCDT028</t>
  </si>
  <si>
    <t>B16DCDT056</t>
  </si>
  <si>
    <t>B16DCDT109</t>
  </si>
  <si>
    <t>B16DCDT130</t>
  </si>
  <si>
    <t>B16DCDT131</t>
  </si>
  <si>
    <t>B16DCDT136</t>
  </si>
  <si>
    <t>B16DCDT166</t>
  </si>
  <si>
    <t>B16DCDT224</t>
  </si>
  <si>
    <t>B16DCDT008</t>
  </si>
  <si>
    <t>B16DCDT021</t>
  </si>
  <si>
    <t>B16DCDT040</t>
  </si>
  <si>
    <t>B16DCDT082</t>
  </si>
  <si>
    <t>B16DCDT086</t>
  </si>
  <si>
    <t>B16DCDT099</t>
  </si>
  <si>
    <t>B16DCDT123</t>
  </si>
  <si>
    <t>B16DCDT185</t>
  </si>
  <si>
    <t>B16DCDT190</t>
  </si>
  <si>
    <t>B16DCDT211</t>
  </si>
  <si>
    <t>B16DCDT215</t>
  </si>
  <si>
    <t>B16DCDT221</t>
  </si>
  <si>
    <t>B16DCDT012</t>
  </si>
  <si>
    <t>B16DCDT025</t>
  </si>
  <si>
    <t>B16DCDT089</t>
  </si>
  <si>
    <t>B16DCDT106</t>
  </si>
  <si>
    <t>B16DCDT097</t>
  </si>
  <si>
    <t>B16DCDT150</t>
  </si>
  <si>
    <t>B16DCDT197</t>
  </si>
  <si>
    <t>B16DCDT213</t>
  </si>
  <si>
    <t>B16DCDT223</t>
  </si>
  <si>
    <t>B16DCDT225</t>
  </si>
  <si>
    <t>B15DCCN123</t>
  </si>
  <si>
    <t>10/12/2019</t>
  </si>
  <si>
    <t>24/12/2019</t>
  </si>
  <si>
    <t>30/12/2019</t>
  </si>
  <si>
    <t>31/12/2019</t>
  </si>
  <si>
    <t>08:00</t>
  </si>
  <si>
    <t>13:30</t>
  </si>
  <si>
    <t>10:00</t>
  </si>
  <si>
    <t>MaPH</t>
  </si>
  <si>
    <t>PM10-A3</t>
  </si>
  <si>
    <t>PM07-A3</t>
  </si>
  <si>
    <t>Nhom</t>
  </si>
  <si>
    <t>ELE1317</t>
  </si>
  <si>
    <t>B17DCPT007</t>
  </si>
  <si>
    <t>INT13109-02</t>
  </si>
  <si>
    <t>B17DCPT269</t>
  </si>
  <si>
    <t>B17DCPT011</t>
  </si>
  <si>
    <t>B17DCPT019</t>
  </si>
  <si>
    <t>B17DCPT025</t>
  </si>
  <si>
    <t>B16DCPT233</t>
  </si>
  <si>
    <t>B17DCPT027</t>
  </si>
  <si>
    <t>B17DCPT029</t>
  </si>
  <si>
    <t>B17DCPT033</t>
  </si>
  <si>
    <t>B17DCPT047</t>
  </si>
  <si>
    <t>B17DCPT049</t>
  </si>
  <si>
    <t>B17DCPT051</t>
  </si>
  <si>
    <t>B17DCPT057</t>
  </si>
  <si>
    <t>B17DCPT055</t>
  </si>
  <si>
    <t>B17DCPT038</t>
  </si>
  <si>
    <t>B17DCPT263</t>
  </si>
  <si>
    <t>B17DCPT037</t>
  </si>
  <si>
    <t>B17DCPT260</t>
  </si>
  <si>
    <t>B17DCPT043</t>
  </si>
  <si>
    <t>B17DCPT067</t>
  </si>
  <si>
    <t>B17DCPT073</t>
  </si>
  <si>
    <t>B17DCPT242</t>
  </si>
  <si>
    <t>B17DCPT081</t>
  </si>
  <si>
    <t>B17DCPT083</t>
  </si>
  <si>
    <t>B17DCPT084</t>
  </si>
  <si>
    <t>B17DCPT093</t>
  </si>
  <si>
    <t>B17DCPT098</t>
  </si>
  <si>
    <t>B17DCPT099</t>
  </si>
  <si>
    <t>B17DCPT100</t>
  </si>
  <si>
    <t>B17DCPT258</t>
  </si>
  <si>
    <t>B17DCPT103</t>
  </si>
  <si>
    <t>B17DCPT096</t>
  </si>
  <si>
    <t>B17DCPT105</t>
  </si>
  <si>
    <t>B17DCPT109</t>
  </si>
  <si>
    <t>B17DCPT111</t>
  </si>
  <si>
    <t>B17DCPT113</t>
  </si>
  <si>
    <t>B17DCPT115</t>
  </si>
  <si>
    <t>B17DCPT252</t>
  </si>
  <si>
    <t>B17DCPT130</t>
  </si>
  <si>
    <t>B17DCPT249</t>
  </si>
  <si>
    <t>B17DCPT131</t>
  </si>
  <si>
    <t>B17DCPT134</t>
  </si>
  <si>
    <t>B17DCPT135</t>
  </si>
  <si>
    <t>B17DCPT139</t>
  </si>
  <si>
    <t>B17DCPT141</t>
  </si>
  <si>
    <t>B17DCPT142</t>
  </si>
  <si>
    <t>B17DCPT145</t>
  </si>
  <si>
    <t>B17DCPT146</t>
  </si>
  <si>
    <t>B17DCPT147</t>
  </si>
  <si>
    <t>B17DCPT151</t>
  </si>
  <si>
    <t>B17DCPT155</t>
  </si>
  <si>
    <t>B17DCPT158</t>
  </si>
  <si>
    <t>B17DCPT159</t>
  </si>
  <si>
    <t>B17DCPT167</t>
  </si>
  <si>
    <t>B17DCPT255</t>
  </si>
  <si>
    <t>B17DCPT259</t>
  </si>
  <si>
    <t>B17DCPT241</t>
  </si>
  <si>
    <t>B17DCPT183</t>
  </si>
  <si>
    <t>B17DCPT192</t>
  </si>
  <si>
    <t>B17DCPT203</t>
  </si>
  <si>
    <t>B17DCPT200</t>
  </si>
  <si>
    <t>B17DCPT210</t>
  </si>
  <si>
    <t>B17DCPT211</t>
  </si>
  <si>
    <t>B17DCPT219</t>
  </si>
  <si>
    <t>B17DCPT222</t>
  </si>
  <si>
    <t>B17DCPT226</t>
  </si>
  <si>
    <t>B17DCPT003</t>
  </si>
  <si>
    <t>INT13109-04</t>
  </si>
  <si>
    <t>B17DCPT264</t>
  </si>
  <si>
    <t>B15DCPT005</t>
  </si>
  <si>
    <t>B17DCPT015</t>
  </si>
  <si>
    <t>B17DCPT018</t>
  </si>
  <si>
    <t>B17DCPT257</t>
  </si>
  <si>
    <t>B17DCPT026</t>
  </si>
  <si>
    <t>B17DCPT030</t>
  </si>
  <si>
    <t>B17DCPT031</t>
  </si>
  <si>
    <t>B17DCPT048</t>
  </si>
  <si>
    <t>B17DCPT050</t>
  </si>
  <si>
    <t>B17DCPT053</t>
  </si>
  <si>
    <t>B17DCPT071</t>
  </si>
  <si>
    <t>B17DCPT238</t>
  </si>
  <si>
    <t>B17DCPT237</t>
  </si>
  <si>
    <t>B17DCPT072</t>
  </si>
  <si>
    <t>B17DCPT074</t>
  </si>
  <si>
    <t>B17DCPT266</t>
  </si>
  <si>
    <t>B17DCPT079</t>
  </si>
  <si>
    <t>B17DCPT086</t>
  </si>
  <si>
    <t>B17DCPT101</t>
  </si>
  <si>
    <t>B17DCPT094</t>
  </si>
  <si>
    <t>B17DCPT119</t>
  </si>
  <si>
    <t>B17DCPT121</t>
  </si>
  <si>
    <t>B17DCPT122</t>
  </si>
  <si>
    <t>B17DCPT125</t>
  </si>
  <si>
    <t>B17DCPT244</t>
  </si>
  <si>
    <t>B17DCPT123</t>
  </si>
  <si>
    <t>B17DCPT265</t>
  </si>
  <si>
    <t>B17DCPT262</t>
  </si>
  <si>
    <t>B17DCPT268</t>
  </si>
  <si>
    <t>B17DCPT148</t>
  </si>
  <si>
    <t>B17DCPT160</t>
  </si>
  <si>
    <t>B17DCPT162</t>
  </si>
  <si>
    <t>B17DCPT166</t>
  </si>
  <si>
    <t>B17DCPT164</t>
  </si>
  <si>
    <t>B17DCPT171</t>
  </si>
  <si>
    <t>B17DCPT174</t>
  </si>
  <si>
    <t>B17DCPT177</t>
  </si>
  <si>
    <t>B17DCPT179</t>
  </si>
  <si>
    <t>B17DCPT189</t>
  </si>
  <si>
    <t>B17DCPT193</t>
  </si>
  <si>
    <t>B17DCPT185</t>
  </si>
  <si>
    <t>B17DCPT197</t>
  </si>
  <si>
    <t>B17DCPT205</t>
  </si>
  <si>
    <t>B17DCPT209</t>
  </si>
  <si>
    <t>B17DCPT214</t>
  </si>
  <si>
    <t>B17DCPT218</t>
  </si>
  <si>
    <t>B17DCPT245</t>
  </si>
  <si>
    <t>B17DCPT220</t>
  </si>
  <si>
    <t>B17DCPT223</t>
  </si>
  <si>
    <t>B17DCPT225</t>
  </si>
  <si>
    <t>B17DCPT227</t>
  </si>
  <si>
    <t>B17DCPT230</t>
  </si>
  <si>
    <t>B17DCPT233</t>
  </si>
  <si>
    <t>B17DCPT250</t>
  </si>
  <si>
    <t>B17DCPT235</t>
  </si>
  <si>
    <t>B15DCPT006</t>
  </si>
  <si>
    <t>INT13109-01</t>
  </si>
  <si>
    <t>B17DCPT012</t>
  </si>
  <si>
    <t>B17DCPT013</t>
  </si>
  <si>
    <t>B17DCPT014</t>
  </si>
  <si>
    <t>B17DCPT020</t>
  </si>
  <si>
    <t>B17DCPT021</t>
  </si>
  <si>
    <t>B17DCPT024</t>
  </si>
  <si>
    <t>B13DCPT007</t>
  </si>
  <si>
    <t>B17DCPT034</t>
  </si>
  <si>
    <t>B17DCPT035</t>
  </si>
  <si>
    <t>B17DCPT056</t>
  </si>
  <si>
    <t>B17DCPT039</t>
  </si>
  <si>
    <t>B17DCPT239</t>
  </si>
  <si>
    <t>B17DCPT059</t>
  </si>
  <si>
    <t>B17DCPT060</t>
  </si>
  <si>
    <t>B17DCPT062</t>
  </si>
  <si>
    <t>B17DCPT063</t>
  </si>
  <si>
    <t>B17DCPT254</t>
  </si>
  <si>
    <t>B17DCPT065</t>
  </si>
  <si>
    <t>B15DCPT067</t>
  </si>
  <si>
    <t>B17DCPT070</t>
  </si>
  <si>
    <t>B17DCPT068</t>
  </si>
  <si>
    <t>B17DCPT076</t>
  </si>
  <si>
    <t>B17DCPT077</t>
  </si>
  <si>
    <t>B17DCPT080</t>
  </si>
  <si>
    <t>B17DCPT085</t>
  </si>
  <si>
    <t>B17DCPT088</t>
  </si>
  <si>
    <t>B17DCPT090</t>
  </si>
  <si>
    <t>B17DCPT091</t>
  </si>
  <si>
    <t>B17DCPT102</t>
  </si>
  <si>
    <t>B17DCPT104</t>
  </si>
  <si>
    <t>B17DCPT106</t>
  </si>
  <si>
    <t>B17DCPT112</t>
  </si>
  <si>
    <t>B17DCPT116</t>
  </si>
  <si>
    <t>B17DCPT117</t>
  </si>
  <si>
    <t>B17DCPT118</t>
  </si>
  <si>
    <t>B17DCPT246</t>
  </si>
  <si>
    <t>B17DCPT127</t>
  </si>
  <si>
    <t>B17DCPT133</t>
  </si>
  <si>
    <t>B17DCPT137</t>
  </si>
  <si>
    <t>B17DCPT140</t>
  </si>
  <si>
    <t>B17DCPT156</t>
  </si>
  <si>
    <t>B17DCPT161</t>
  </si>
  <si>
    <t>B17DCPT165</t>
  </si>
  <si>
    <t>B17DCPT163</t>
  </si>
  <si>
    <t>B17DCPT168</t>
  </si>
  <si>
    <t>B17DCPT172</t>
  </si>
  <si>
    <t>B17DCPT173</t>
  </si>
  <si>
    <t>B17DCPT175</t>
  </si>
  <si>
    <t>B17DCPT190</t>
  </si>
  <si>
    <t>B17DCPT195</t>
  </si>
  <si>
    <t>B17DCPT196</t>
  </si>
  <si>
    <t>B15DCPT202</t>
  </si>
  <si>
    <t>B17DCPT187</t>
  </si>
  <si>
    <t>B17DCPT199</t>
  </si>
  <si>
    <t>B17DCPT202</t>
  </si>
  <si>
    <t>B15DCPT231</t>
  </si>
  <si>
    <t>B17DCPT206</t>
  </si>
  <si>
    <t>B17DCPT207</t>
  </si>
  <si>
    <t>B17DCPT208</t>
  </si>
  <si>
    <t>B17DCPT213</t>
  </si>
  <si>
    <t>B17DCPT217</t>
  </si>
  <si>
    <t>B15DCPT251</t>
  </si>
  <si>
    <t>B17DCPT224</t>
  </si>
  <si>
    <t>B17DCPT231</t>
  </si>
  <si>
    <t>B17DCPT234</t>
  </si>
  <si>
    <t>B17DCPT001</t>
  </si>
  <si>
    <t>INT13109-03</t>
  </si>
  <si>
    <t>PM05-A3</t>
  </si>
  <si>
    <t>B17DCPT002</t>
  </si>
  <si>
    <t>B17DCPT006</t>
  </si>
  <si>
    <t>B17DCPT010</t>
  </si>
  <si>
    <t>B17DCPT017</t>
  </si>
  <si>
    <t>B17DCPT022</t>
  </si>
  <si>
    <t>B17DCPT023</t>
  </si>
  <si>
    <t>B15DCPT030</t>
  </si>
  <si>
    <t>B17DCPT036</t>
  </si>
  <si>
    <t>B17DCPT052</t>
  </si>
  <si>
    <t>B17DCPT042</t>
  </si>
  <si>
    <t>B17DCPT044</t>
  </si>
  <si>
    <t>B17DCPT045</t>
  </si>
  <si>
    <t>B15DCPT046</t>
  </si>
  <si>
    <t>B17DCPT046</t>
  </si>
  <si>
    <t>B17DCPT058</t>
  </si>
  <si>
    <t>B17DCPT061</t>
  </si>
  <si>
    <t>B17DCPT064</t>
  </si>
  <si>
    <t>B17DCPT066</t>
  </si>
  <si>
    <t>B17DCPT069</t>
  </si>
  <si>
    <t>B17DCPT075</t>
  </si>
  <si>
    <t>B17DCPT078</t>
  </si>
  <si>
    <t>B17DCPT087</t>
  </si>
  <si>
    <t>B17DCPT089</t>
  </si>
  <si>
    <t>B17DCPT092</t>
  </si>
  <si>
    <t>B17DCPT253</t>
  </si>
  <si>
    <t>B17DCPT097</t>
  </si>
  <si>
    <t>B17DCPT107</t>
  </si>
  <si>
    <t>B17DCPT108</t>
  </si>
  <si>
    <t>B17DCPT114</t>
  </si>
  <si>
    <t>B17DCPT120</t>
  </si>
  <si>
    <t>B17DCPT124</t>
  </si>
  <si>
    <t>B17DCPT126</t>
  </si>
  <si>
    <t>B17DCPT129</t>
  </si>
  <si>
    <t>B17DCPT128</t>
  </si>
  <si>
    <t>B17DCPT136</t>
  </si>
  <si>
    <t>B17DCPT143</t>
  </si>
  <si>
    <t>B17DCPT149</t>
  </si>
  <si>
    <t>B17DCPT150</t>
  </si>
  <si>
    <t>B17DCPT152</t>
  </si>
  <si>
    <t>B17DCPT153</t>
  </si>
  <si>
    <t>B17DCPT154</t>
  </si>
  <si>
    <t>B17DCPT157</t>
  </si>
  <si>
    <t>B16DCPT119</t>
  </si>
  <si>
    <t>B17DCPT169</t>
  </si>
  <si>
    <t>B17DCPT170</t>
  </si>
  <si>
    <t>B17DCPT176</t>
  </si>
  <si>
    <t>B17DCPT180</t>
  </si>
  <si>
    <t>B17DCPT181</t>
  </si>
  <si>
    <t>B17DCPT182</t>
  </si>
  <si>
    <t>B17DCPT201</t>
  </si>
  <si>
    <t>B17DCPT204</t>
  </si>
  <si>
    <t>B17DCPT221</t>
  </si>
  <si>
    <t>B17DCPT228</t>
  </si>
  <si>
    <t>B17DCPT229</t>
  </si>
  <si>
    <t>B18DCPT002</t>
  </si>
  <si>
    <t>INT13108-01</t>
  </si>
  <si>
    <t>B18DCPT003</t>
  </si>
  <si>
    <t>B18DCPT011</t>
  </si>
  <si>
    <t>B18DCPT015</t>
  </si>
  <si>
    <t>B18DCPT017</t>
  </si>
  <si>
    <t>B18DCPT023</t>
  </si>
  <si>
    <t>B18DCPT029</t>
  </si>
  <si>
    <t>B18DCPT038</t>
  </si>
  <si>
    <t>B18DCPT040</t>
  </si>
  <si>
    <t>B18DCPT047</t>
  </si>
  <si>
    <t>B18DCPT048</t>
  </si>
  <si>
    <t>B18DCPT060</t>
  </si>
  <si>
    <t>B18DCPT061</t>
  </si>
  <si>
    <t>B18DCPT063</t>
  </si>
  <si>
    <t>B18DCPT065</t>
  </si>
  <si>
    <t>B18DCPT076</t>
  </si>
  <si>
    <t>B18DCPT083</t>
  </si>
  <si>
    <t>B18DCPT090</t>
  </si>
  <si>
    <t>B18DCPT092</t>
  </si>
  <si>
    <t>B18DCPT093</t>
  </si>
  <si>
    <t>B18DCPT095</t>
  </si>
  <si>
    <t>B18DCPT099</t>
  </si>
  <si>
    <t>B18DCPT100</t>
  </si>
  <si>
    <t>B18DCPT102</t>
  </si>
  <si>
    <t>B18DCPT108</t>
  </si>
  <si>
    <t>B18DCPT109</t>
  </si>
  <si>
    <t>B18DCPT113</t>
  </si>
  <si>
    <t>B18DCPT118</t>
  </si>
  <si>
    <t>B18DCPT119</t>
  </si>
  <si>
    <t>B18DCPT127</t>
  </si>
  <si>
    <t>B18DCPT129</t>
  </si>
  <si>
    <t>B18DCPT130</t>
  </si>
  <si>
    <t>B18DCPT141</t>
  </si>
  <si>
    <t>B18DCPT145</t>
  </si>
  <si>
    <t>B18DCPT148</t>
  </si>
  <si>
    <t>B18DCPT160</t>
  </si>
  <si>
    <t>B18DCPT161</t>
  </si>
  <si>
    <t>B18DCPT162</t>
  </si>
  <si>
    <t>B18DCPT164</t>
  </si>
  <si>
    <t>B18DCPT168</t>
  </si>
  <si>
    <t>B18DCPT178</t>
  </si>
  <si>
    <t>B18DCPT183</t>
  </si>
  <si>
    <t>B18DCPT185</t>
  </si>
  <si>
    <t>B18DCPT191</t>
  </si>
  <si>
    <t>B18DCPT192</t>
  </si>
  <si>
    <t>B18DCPT193</t>
  </si>
  <si>
    <t>B18DCPT195</t>
  </si>
  <si>
    <t>B18DCPT198</t>
  </si>
  <si>
    <t>B18DCPT221</t>
  </si>
  <si>
    <t>B18DCPT225</t>
  </si>
  <si>
    <t>B18DCPT227</t>
  </si>
  <si>
    <t>B18DCPT235</t>
  </si>
  <si>
    <t>B18DCPT237</t>
  </si>
  <si>
    <t>B18DCPT238</t>
  </si>
  <si>
    <t>B18DCPT239</t>
  </si>
  <si>
    <t>B18DCPT243</t>
  </si>
  <si>
    <t>B18DCPT202</t>
  </si>
  <si>
    <t>B18DCPT203</t>
  </si>
  <si>
    <t>B18DCPT205</t>
  </si>
  <si>
    <t>B18DCPT206</t>
  </si>
  <si>
    <t>B18DCPT209</t>
  </si>
  <si>
    <t>B18DCPT212</t>
  </si>
  <si>
    <t>B18DCPT213</t>
  </si>
  <si>
    <t>B18DCPT249</t>
  </si>
  <si>
    <t>B18DCPT252</t>
  </si>
  <si>
    <t>B18DCPT255</t>
  </si>
  <si>
    <t>B18DCPT001</t>
  </si>
  <si>
    <t>INT13108-02</t>
  </si>
  <si>
    <t>PM06-A3</t>
  </si>
  <si>
    <t>B18DCPT006</t>
  </si>
  <si>
    <t>B18DCPT013</t>
  </si>
  <si>
    <t>B18DCPT016</t>
  </si>
  <si>
    <t>B18DCPT022</t>
  </si>
  <si>
    <t>B18DCPT026</t>
  </si>
  <si>
    <t>B18DCPT027</t>
  </si>
  <si>
    <t>B18DCPT037</t>
  </si>
  <si>
    <t>B18DCPT032</t>
  </si>
  <si>
    <t>B18DCPT033</t>
  </si>
  <si>
    <t>B18DCPT039</t>
  </si>
  <si>
    <t>B18DCPT043</t>
  </si>
  <si>
    <t>B18DCPT046</t>
  </si>
  <si>
    <t>B18DCPT051</t>
  </si>
  <si>
    <t>B18DCPT062</t>
  </si>
  <si>
    <t>B18DCPT066</t>
  </si>
  <si>
    <t>B18DCPT071</t>
  </si>
  <si>
    <t>B18DCPT072</t>
  </si>
  <si>
    <t>B18DCPT073</t>
  </si>
  <si>
    <t>B18DCPT074</t>
  </si>
  <si>
    <t>B18DCPT077</t>
  </si>
  <si>
    <t>B18DCPT078</t>
  </si>
  <si>
    <t>B18DCPT086</t>
  </si>
  <si>
    <t>B18DCPT087</t>
  </si>
  <si>
    <t>B18DCPT089</t>
  </si>
  <si>
    <t>B18DCPT105</t>
  </si>
  <si>
    <t>B18DCPT107</t>
  </si>
  <si>
    <t>B18DCPT112</t>
  </si>
  <si>
    <t>B18DCPT117</t>
  </si>
  <si>
    <t>B18DCPT120</t>
  </si>
  <si>
    <t>B18DCPT115</t>
  </si>
  <si>
    <t>B18DCPT116</t>
  </si>
  <si>
    <t>B18DCPT122</t>
  </si>
  <si>
    <t>B18DCPT126</t>
  </si>
  <si>
    <t>B18DCPT131</t>
  </si>
  <si>
    <t>B18DCPT132</t>
  </si>
  <si>
    <t>B18DCPT134</t>
  </si>
  <si>
    <t>B18DCPT139</t>
  </si>
  <si>
    <t>B18DCPT142</t>
  </si>
  <si>
    <t>B18DCPT150</t>
  </si>
  <si>
    <t>B18DCPT152</t>
  </si>
  <si>
    <t>B18DCPT153</t>
  </si>
  <si>
    <t>B18DCPT156</t>
  </si>
  <si>
    <t>B18DCPT157</t>
  </si>
  <si>
    <t>B18DCPT167</t>
  </si>
  <si>
    <t>B18DCPT171</t>
  </si>
  <si>
    <t>B18DCPT173</t>
  </si>
  <si>
    <t>B18DCPT176</t>
  </si>
  <si>
    <t>B18DCPT182</t>
  </si>
  <si>
    <t>B18DCPT186</t>
  </si>
  <si>
    <t>B18DCPT188</t>
  </si>
  <si>
    <t>B18DCPT196</t>
  </si>
  <si>
    <t>B18DCPT216</t>
  </si>
  <si>
    <t>B18DCPT226</t>
  </si>
  <si>
    <t>B18DCPT230</t>
  </si>
  <si>
    <t>B18DCPT242</t>
  </si>
  <si>
    <t>B18DCPT207</t>
  </si>
  <si>
    <t>B18DCPT208</t>
  </si>
  <si>
    <t>B18DCPT210</t>
  </si>
  <si>
    <t>B18DCPT211</t>
  </si>
  <si>
    <t>B18DCPT247</t>
  </si>
  <si>
    <t>B18DCPT254</t>
  </si>
  <si>
    <t>B18DCPT256</t>
  </si>
  <si>
    <t>B18DCPT257</t>
  </si>
  <si>
    <t>B18DCPT258</t>
  </si>
  <si>
    <t>B18DCPT004</t>
  </si>
  <si>
    <t>INT13108-03</t>
  </si>
  <si>
    <t>PM04-A3</t>
  </si>
  <si>
    <t>B18DCPT020</t>
  </si>
  <si>
    <t>B18DCPT024</t>
  </si>
  <si>
    <t>B18DCPT025</t>
  </si>
  <si>
    <t>B18DCPT031</t>
  </si>
  <si>
    <t>B18DCPT034</t>
  </si>
  <si>
    <t>B18DCPT036</t>
  </si>
  <si>
    <t>B18DCPT041</t>
  </si>
  <si>
    <t>B18DCPT045</t>
  </si>
  <si>
    <t>B18DCPT050</t>
  </si>
  <si>
    <t>B18DCPT052</t>
  </si>
  <si>
    <t>B18DCPT054</t>
  </si>
  <si>
    <t>B18DCPT055</t>
  </si>
  <si>
    <t>B18DCPT058</t>
  </si>
  <si>
    <t>B18DCPT059</t>
  </si>
  <si>
    <t>B18DCPT064</t>
  </si>
  <si>
    <t>B18DCPT075</t>
  </si>
  <si>
    <t>B18DCPT079</t>
  </si>
  <si>
    <t>B18DCPT081</t>
  </si>
  <si>
    <t>B18DCPT084</t>
  </si>
  <si>
    <t>B18DCPT091</t>
  </si>
  <si>
    <t>B18DCPT097</t>
  </si>
  <si>
    <t>B18DCPT101</t>
  </si>
  <si>
    <t>B18DCPT121</t>
  </si>
  <si>
    <t>B18DCPT124</t>
  </si>
  <si>
    <t>B18DCPT135</t>
  </si>
  <si>
    <t>B18DCPT133</t>
  </si>
  <si>
    <t>B18DCPT137</t>
  </si>
  <si>
    <t>B18DCPT144</t>
  </si>
  <si>
    <t>B18DCPT147</t>
  </si>
  <si>
    <t>B18DCPT149</t>
  </si>
  <si>
    <t>B18DCPT155</t>
  </si>
  <si>
    <t>B18DCPT159</t>
  </si>
  <si>
    <t>B18DCPT165</t>
  </si>
  <si>
    <t>B18DCPT172</t>
  </si>
  <si>
    <t>B18DCPT163</t>
  </si>
  <si>
    <t>B18DCPT175</t>
  </si>
  <si>
    <t>B16DCPT228</t>
  </si>
  <si>
    <t>B16DCPT227</t>
  </si>
  <si>
    <t>B18DCPT179</t>
  </si>
  <si>
    <t>B18DCPT180</t>
  </si>
  <si>
    <t>B18DCPT187</t>
  </si>
  <si>
    <t>B18DCPT190</t>
  </si>
  <si>
    <t>B18DCPT194</t>
  </si>
  <si>
    <t>B18DCPT215</t>
  </si>
  <si>
    <t>B18DCPT224</t>
  </si>
  <si>
    <t>B18DCPT228</t>
  </si>
  <si>
    <t>B18DCPT232</t>
  </si>
  <si>
    <t>B18DCPT200</t>
  </si>
  <si>
    <t>B18DCPT240</t>
  </si>
  <si>
    <t>B18DCPT241</t>
  </si>
  <si>
    <t>B18DCPT244</t>
  </si>
  <si>
    <t>B18DCPT204</t>
  </si>
  <si>
    <t>B18DCPT245</t>
  </si>
  <si>
    <t>B18DCPT246</t>
  </si>
  <si>
    <t>B18DCPT248</t>
  </si>
  <si>
    <t>B18DCPT251</t>
  </si>
  <si>
    <t>B18DCPT005</t>
  </si>
  <si>
    <t>INT13108-04</t>
  </si>
  <si>
    <t>B18DCPT007</t>
  </si>
  <si>
    <t>B18DCPT008</t>
  </si>
  <si>
    <t>B18DCPT009</t>
  </si>
  <si>
    <t>B18DCPT010</t>
  </si>
  <si>
    <t>B18DCPT012</t>
  </si>
  <si>
    <t>B18DCPT014</t>
  </si>
  <si>
    <t>B18DCPT018</t>
  </si>
  <si>
    <t>B18DCPT028</t>
  </si>
  <si>
    <t>B18DCPT030</t>
  </si>
  <si>
    <t>B18DCPT035</t>
  </si>
  <si>
    <t>B18DCPT049</t>
  </si>
  <si>
    <t>B17DCPT054</t>
  </si>
  <si>
    <t>B18DCPT053</t>
  </si>
  <si>
    <t>B18DCPT067</t>
  </si>
  <si>
    <t>B18DCPT068</t>
  </si>
  <si>
    <t>B18DCPT069</t>
  </si>
  <si>
    <t>B18DCPT070</t>
  </si>
  <si>
    <t>B18DCPT080</t>
  </si>
  <si>
    <t>B18DCPT082</t>
  </si>
  <si>
    <t>B18DCPT259</t>
  </si>
  <si>
    <t>B18DCPT085</t>
  </si>
  <si>
    <t>B18DCPT088</t>
  </si>
  <si>
    <t>B18DCPT094</t>
  </si>
  <si>
    <t>B18DCPT096</t>
  </si>
  <si>
    <t>B18DCPT098</t>
  </si>
  <si>
    <t>B18DCPT104</t>
  </si>
  <si>
    <t>B18DCPT106</t>
  </si>
  <si>
    <t>B18DCPT110</t>
  </si>
  <si>
    <t>B18DCPT111</t>
  </si>
  <si>
    <t>B18DCPT114</t>
  </si>
  <si>
    <t>B18DCPT123</t>
  </si>
  <si>
    <t>B18DCPT125</t>
  </si>
  <si>
    <t>B18DCPT128</t>
  </si>
  <si>
    <t>B18DCPT136</t>
  </si>
  <si>
    <t>B18DCPT138</t>
  </si>
  <si>
    <t>B18DCPT143</t>
  </si>
  <si>
    <t>B18DCPT151</t>
  </si>
  <si>
    <t>B18DCPT154</t>
  </si>
  <si>
    <t>B18DCPT158</t>
  </si>
  <si>
    <t>B18DCPT166</t>
  </si>
  <si>
    <t>B18DCPT169</t>
  </si>
  <si>
    <t>B18DCPT170</t>
  </si>
  <si>
    <t>B18DCPT174</t>
  </si>
  <si>
    <t>B18DCPT189</t>
  </si>
  <si>
    <t>B18DCPT197</t>
  </si>
  <si>
    <t>B18DCPT214</t>
  </si>
  <si>
    <t>B18DCPT217</t>
  </si>
  <si>
    <t>B18DCPT218</t>
  </si>
  <si>
    <t>B18DCPT219</t>
  </si>
  <si>
    <t>B18DCPT220</t>
  </si>
  <si>
    <t>B18DCPT222</t>
  </si>
  <si>
    <t>B18DCPT229</t>
  </si>
  <si>
    <t>B18DCPT231</t>
  </si>
  <si>
    <t>B18DCPT233</t>
  </si>
  <si>
    <t>B18DCPT234</t>
  </si>
  <si>
    <t>B18DCPT236</t>
  </si>
  <si>
    <t>B18DCPT201</t>
  </si>
  <si>
    <t>B18DCPT253</t>
  </si>
  <si>
    <t>B16DCVT015</t>
  </si>
  <si>
    <t>INT1362-05</t>
  </si>
  <si>
    <t>802-A2</t>
  </si>
  <si>
    <t>B16DCAT009</t>
  </si>
  <si>
    <t>B16DCAT012</t>
  </si>
  <si>
    <t>B16DCDT045</t>
  </si>
  <si>
    <t>B16DCDT050</t>
  </si>
  <si>
    <t>B16DCCN103</t>
  </si>
  <si>
    <t>B16DCCN105</t>
  </si>
  <si>
    <t>B16DCAT031</t>
  </si>
  <si>
    <t>B16DCCN079</t>
  </si>
  <si>
    <t>B16DCCN150</t>
  </si>
  <si>
    <t>B16DCDT095</t>
  </si>
  <si>
    <t>B16DCDT112</t>
  </si>
  <si>
    <t>B16DCVT172</t>
  </si>
  <si>
    <t>B16DCDT125</t>
  </si>
  <si>
    <t>B16DCDT134</t>
  </si>
  <si>
    <t>B16DCDT137</t>
  </si>
  <si>
    <t>B16DCCN226</t>
  </si>
  <si>
    <t>B16DCVT226</t>
  </si>
  <si>
    <t>B16DCCN276</t>
  </si>
  <si>
    <t>B16DCCN289</t>
  </si>
  <si>
    <t>B16DCDT171</t>
  </si>
  <si>
    <t>B16DCVT265</t>
  </si>
  <si>
    <t>B16DCVT266</t>
  </si>
  <si>
    <t>B16DCCN313</t>
  </si>
  <si>
    <t>B16DCAT146</t>
  </si>
  <si>
    <t>B16DCCN391</t>
  </si>
  <si>
    <t>B16DCCN397</t>
  </si>
  <si>
    <t>B16DCCN403</t>
  </si>
  <si>
    <t>B15DCCN047</t>
  </si>
  <si>
    <t>INT1362-01</t>
  </si>
  <si>
    <t>28/12/2019</t>
  </si>
  <si>
    <t>B15DCCN075</t>
  </si>
  <si>
    <t>B15DCCN089</t>
  </si>
  <si>
    <t>B12DCCN475</t>
  </si>
  <si>
    <t>B15DCCN188</t>
  </si>
  <si>
    <t>B16DCCN416</t>
  </si>
  <si>
    <t>B15DCCN252</t>
  </si>
  <si>
    <t>B15DCCN287</t>
  </si>
  <si>
    <t>B15DCCN312</t>
  </si>
  <si>
    <t>B14DCCN419</t>
  </si>
  <si>
    <t>B15DCCN510</t>
  </si>
  <si>
    <t>B14DCCN762</t>
  </si>
  <si>
    <t>B15DCCN573</t>
  </si>
  <si>
    <t>B15DCCN593</t>
  </si>
  <si>
    <t>B15DCCN648</t>
  </si>
  <si>
    <t>INT1362-02</t>
  </si>
  <si>
    <t>B13DCCN383</t>
  </si>
  <si>
    <t>INT1362-03</t>
  </si>
  <si>
    <t>B15DCCN157</t>
  </si>
  <si>
    <t>INT1362-04</t>
  </si>
  <si>
    <t>B15DCCN508</t>
  </si>
  <si>
    <t>B15DCCN554</t>
  </si>
  <si>
    <t>B15DCCN653</t>
  </si>
  <si>
    <t>Thi lần 1 Học kỳ I năm học 2019 - 2020</t>
  </si>
  <si>
    <t>Bùi Thái</t>
  </si>
  <si>
    <t>An</t>
  </si>
  <si>
    <t>D17CQPT01-B</t>
  </si>
  <si>
    <t>Bùi Trung</t>
  </si>
  <si>
    <t>Anh</t>
  </si>
  <si>
    <t>D17CQPT02-B</t>
  </si>
  <si>
    <t>Dương Quang</t>
  </si>
  <si>
    <t>Nguyễn Quỳnh</t>
  </si>
  <si>
    <t>Tống Tiến</t>
  </si>
  <si>
    <t>Phùng Thị Ngọc</t>
  </si>
  <si>
    <t>ánh</t>
  </si>
  <si>
    <t>Nguyễn Hải</t>
  </si>
  <si>
    <t>Bắc</t>
  </si>
  <si>
    <t>D17CQPT03-B</t>
  </si>
  <si>
    <t>Đoàn Mạnh</t>
  </si>
  <si>
    <t>Cường</t>
  </si>
  <si>
    <t>D15PTDPT</t>
  </si>
  <si>
    <t>Phạm Chí</t>
  </si>
  <si>
    <t>D17CQPT04-B</t>
  </si>
  <si>
    <t>Bùi Đức</t>
  </si>
  <si>
    <t>Dương</t>
  </si>
  <si>
    <t>Đức</t>
  </si>
  <si>
    <t>Nguyễn Minh</t>
  </si>
  <si>
    <t>Nguyễn Tuấn</t>
  </si>
  <si>
    <t>Phạm Minh</t>
  </si>
  <si>
    <t>Nguyễn Hương</t>
  </si>
  <si>
    <t>Giang</t>
  </si>
  <si>
    <t>Nguyễn Thị Thu</t>
  </si>
  <si>
    <t>Hà</t>
  </si>
  <si>
    <t>Hà Tiến</t>
  </si>
  <si>
    <t>Hải</t>
  </si>
  <si>
    <t>Bùi Thị Diễm</t>
  </si>
  <si>
    <t>Hằng</t>
  </si>
  <si>
    <t>Trần Thu</t>
  </si>
  <si>
    <t>Nguyễn Hoàng</t>
  </si>
  <si>
    <t>Hiệp</t>
  </si>
  <si>
    <t>Lê Minh</t>
  </si>
  <si>
    <t>Hiếu</t>
  </si>
  <si>
    <t>Lê Thị</t>
  </si>
  <si>
    <t>Hồng</t>
  </si>
  <si>
    <t>Trần Thị</t>
  </si>
  <si>
    <t>Huế</t>
  </si>
  <si>
    <t>Nguyễn Sinh</t>
  </si>
  <si>
    <t>Hùng</t>
  </si>
  <si>
    <t>Lê Mai</t>
  </si>
  <si>
    <t>Hương</t>
  </si>
  <si>
    <t>D17CQPT05-B</t>
  </si>
  <si>
    <t>Hường</t>
  </si>
  <si>
    <t>Bùi Trọng</t>
  </si>
  <si>
    <t>Khôi</t>
  </si>
  <si>
    <t>Nguyễn Đức</t>
  </si>
  <si>
    <t>Trịnh Chúc</t>
  </si>
  <si>
    <t>Lâm</t>
  </si>
  <si>
    <t>Phạm Thị Thùy</t>
  </si>
  <si>
    <t>Linh</t>
  </si>
  <si>
    <t>Mai Xuân</t>
  </si>
  <si>
    <t>Long</t>
  </si>
  <si>
    <t>Nguyễn Việt</t>
  </si>
  <si>
    <t>Nguyễn Thị</t>
  </si>
  <si>
    <t>Luyến</t>
  </si>
  <si>
    <t>Lê Văn</t>
  </si>
  <si>
    <t>Lượng</t>
  </si>
  <si>
    <t>Vũ Đình</t>
  </si>
  <si>
    <t>Mạnh</t>
  </si>
  <si>
    <t>Lê Đình</t>
  </si>
  <si>
    <t>Nam</t>
  </si>
  <si>
    <t>Vũ Thị</t>
  </si>
  <si>
    <t>Ngân</t>
  </si>
  <si>
    <t>Đinh Xuân</t>
  </si>
  <si>
    <t>Nghĩa</t>
  </si>
  <si>
    <t>Lương Duyên Bình</t>
  </si>
  <si>
    <t>Nguyên</t>
  </si>
  <si>
    <t>Bùi Long</t>
  </si>
  <si>
    <t>Nhật</t>
  </si>
  <si>
    <t>Nguyễn Tiến Minh</t>
  </si>
  <si>
    <t>Lê Thị Hồng</t>
  </si>
  <si>
    <t>Phấn</t>
  </si>
  <si>
    <t>Đoàn Văn</t>
  </si>
  <si>
    <t>Quý</t>
  </si>
  <si>
    <t>Đỗ Hương</t>
  </si>
  <si>
    <t>Quỳnh</t>
  </si>
  <si>
    <t>Lê Thị Diễm</t>
  </si>
  <si>
    <t>Nguyễn Văn</t>
  </si>
  <si>
    <t>Sơn</t>
  </si>
  <si>
    <t>Tài</t>
  </si>
  <si>
    <t>Trần Minh</t>
  </si>
  <si>
    <t>Tâm</t>
  </si>
  <si>
    <t>Phạm Hoài</t>
  </si>
  <si>
    <t>Thương</t>
  </si>
  <si>
    <t>Đỗ Trung</t>
  </si>
  <si>
    <t>Tiến</t>
  </si>
  <si>
    <t>Trương Anh</t>
  </si>
  <si>
    <t>Tuấn</t>
  </si>
  <si>
    <t>Vũ Khắc</t>
  </si>
  <si>
    <t>Tưởng</t>
  </si>
  <si>
    <t>Phan Thị Thu</t>
  </si>
  <si>
    <t>Uyên</t>
  </si>
  <si>
    <t>Bùi Tuấn</t>
  </si>
  <si>
    <t>Huỳnh Tú</t>
  </si>
  <si>
    <t>Lê Tiểu</t>
  </si>
  <si>
    <t>Thế Hoàng</t>
  </si>
  <si>
    <t>Trần Tuấn</t>
  </si>
  <si>
    <t>Vũ Quỳnh Phương</t>
  </si>
  <si>
    <t>Nguyễn Ngọc</t>
  </si>
  <si>
    <t>Châu</t>
  </si>
  <si>
    <t>Hà Văn</t>
  </si>
  <si>
    <t>Chín</t>
  </si>
  <si>
    <t>Trần Văn</t>
  </si>
  <si>
    <t>Chung</t>
  </si>
  <si>
    <t>Đào Việt</t>
  </si>
  <si>
    <t>Dũng</t>
  </si>
  <si>
    <t>Lưu Tiến</t>
  </si>
  <si>
    <t>Đỗ Khánh</t>
  </si>
  <si>
    <t>Nguyễn Trung</t>
  </si>
  <si>
    <t>Hảo</t>
  </si>
  <si>
    <t>Đặng Thu</t>
  </si>
  <si>
    <t>Lê Thị Minh</t>
  </si>
  <si>
    <t>Nguyễn Thái</t>
  </si>
  <si>
    <t>Hậu</t>
  </si>
  <si>
    <t>Đỗ Hoàng</t>
  </si>
  <si>
    <t>Hoàng Minh</t>
  </si>
  <si>
    <t>Hoài</t>
  </si>
  <si>
    <t>Lê Kim</t>
  </si>
  <si>
    <t>Lưu Viết</t>
  </si>
  <si>
    <t>Huy</t>
  </si>
  <si>
    <t>Nguyễn Sĩ</t>
  </si>
  <si>
    <t>Hưng</t>
  </si>
  <si>
    <t>Nguyễn Vũ Hoàng</t>
  </si>
  <si>
    <t>Trần Quang</t>
  </si>
  <si>
    <t>Nguyễn Đắc</t>
  </si>
  <si>
    <t>Nguyễn Phi</t>
  </si>
  <si>
    <t>Nguyễn Thế</t>
  </si>
  <si>
    <t>Lộc</t>
  </si>
  <si>
    <t>Nguyễn Đỗ Tuấn</t>
  </si>
  <si>
    <t>Minh</t>
  </si>
  <si>
    <t>Bùi Thị Trà</t>
  </si>
  <si>
    <t>My</t>
  </si>
  <si>
    <t>Đào Hải</t>
  </si>
  <si>
    <t>Nguyễn Thị Lan</t>
  </si>
  <si>
    <t>Nga</t>
  </si>
  <si>
    <t>Mai Đức</t>
  </si>
  <si>
    <t>Phương</t>
  </si>
  <si>
    <t>Trương Thị Thu</t>
  </si>
  <si>
    <t>Quang</t>
  </si>
  <si>
    <t>Nguyễn Hồng</t>
  </si>
  <si>
    <t>Quân</t>
  </si>
  <si>
    <t>Vũ Viết</t>
  </si>
  <si>
    <t>Sang</t>
  </si>
  <si>
    <t>Nguyễn Đức Tùng</t>
  </si>
  <si>
    <t>Phan Nguyên</t>
  </si>
  <si>
    <t>Ngô Tất</t>
  </si>
  <si>
    <t>Thanh</t>
  </si>
  <si>
    <t>Vũ Tiến</t>
  </si>
  <si>
    <t>Thành</t>
  </si>
  <si>
    <t>Đỗ Đức</t>
  </si>
  <si>
    <t>Thắng</t>
  </si>
  <si>
    <t>Thịnh</t>
  </si>
  <si>
    <t>Hoàng Đỗ Quỳnh</t>
  </si>
  <si>
    <t>Trang</t>
  </si>
  <si>
    <t>Nguyễn Thùy</t>
  </si>
  <si>
    <t>Trường</t>
  </si>
  <si>
    <t>Nguyễn Duy</t>
  </si>
  <si>
    <t>Tùng</t>
  </si>
  <si>
    <t>Nguyễn Thanh</t>
  </si>
  <si>
    <t>Quách Đình</t>
  </si>
  <si>
    <t>Nguyễn Thị Thanh</t>
  </si>
  <si>
    <t>Vân</t>
  </si>
  <si>
    <t>Vương</t>
  </si>
  <si>
    <t>Xuân</t>
  </si>
  <si>
    <t>Yến</t>
  </si>
  <si>
    <t>Nguyễn Quốc</t>
  </si>
  <si>
    <t>Nguyễn Thị Vân</t>
  </si>
  <si>
    <t>Thân Trần Dương</t>
  </si>
  <si>
    <t>Đoàn Thị Minh</t>
  </si>
  <si>
    <t>Nguyễn Thị Ngọc</t>
  </si>
  <si>
    <t>Bích</t>
  </si>
  <si>
    <t>Trần Đăng</t>
  </si>
  <si>
    <t>D13PTDPT</t>
  </si>
  <si>
    <t>Công</t>
  </si>
  <si>
    <t>Duy</t>
  </si>
  <si>
    <t>Nguyễn Thị Kim</t>
  </si>
  <si>
    <t>Đào</t>
  </si>
  <si>
    <t>Trần Anh</t>
  </si>
  <si>
    <t>Phạm Văn</t>
  </si>
  <si>
    <t>Phan Đình</t>
  </si>
  <si>
    <t>Phan Trần An</t>
  </si>
  <si>
    <t>Hoàng Ngọc</t>
  </si>
  <si>
    <t>Mai Văn</t>
  </si>
  <si>
    <t>Nguyễn Thị Hồng</t>
  </si>
  <si>
    <t>Hạnh</t>
  </si>
  <si>
    <t>Trần Nguyệt</t>
  </si>
  <si>
    <t>Đỗ Minh</t>
  </si>
  <si>
    <t>Hoàng Trung</t>
  </si>
  <si>
    <t>Hoàn</t>
  </si>
  <si>
    <t>Nguyễn Xuân</t>
  </si>
  <si>
    <t>Hoàng</t>
  </si>
  <si>
    <t>Nguyễn Bích</t>
  </si>
  <si>
    <t>Bùi Thị Minh</t>
  </si>
  <si>
    <t>Huệ</t>
  </si>
  <si>
    <t>Hoàng Phi</t>
  </si>
  <si>
    <t>Nguyễn Quang</t>
  </si>
  <si>
    <t>Nguyễn Bá</t>
  </si>
  <si>
    <t>Huyên</t>
  </si>
  <si>
    <t>Lê Quốc</t>
  </si>
  <si>
    <t>Khánh</t>
  </si>
  <si>
    <t>Nguyễn Tùng</t>
  </si>
  <si>
    <t>Liên</t>
  </si>
  <si>
    <t>Nguyễn Thiên</t>
  </si>
  <si>
    <t>Đoàn Kim</t>
  </si>
  <si>
    <t>Trần Đức</t>
  </si>
  <si>
    <t>Lực</t>
  </si>
  <si>
    <t>Mai</t>
  </si>
  <si>
    <t>Cung Nhật</t>
  </si>
  <si>
    <t>Lê Ngọc</t>
  </si>
  <si>
    <t>Mỹ</t>
  </si>
  <si>
    <t>Nhung</t>
  </si>
  <si>
    <t>Bùi Minh</t>
  </si>
  <si>
    <t>Lê Anh</t>
  </si>
  <si>
    <t>Nguyễn Công</t>
  </si>
  <si>
    <t>Quyền</t>
  </si>
  <si>
    <t>Đỗ Thị</t>
  </si>
  <si>
    <t>Son</t>
  </si>
  <si>
    <t>Bùi Thanh</t>
  </si>
  <si>
    <t>Phùng Thị Phương</t>
  </si>
  <si>
    <t>Nguyễn Khắc</t>
  </si>
  <si>
    <t>Thảo</t>
  </si>
  <si>
    <t>Phạm Thị Thu</t>
  </si>
  <si>
    <t>Đặng Văn</t>
  </si>
  <si>
    <t>Thuận</t>
  </si>
  <si>
    <t>Thúy</t>
  </si>
  <si>
    <t>Phạm Đình</t>
  </si>
  <si>
    <t>Cao Thùy</t>
  </si>
  <si>
    <t>Nguyễn Thị Minh</t>
  </si>
  <si>
    <t>Nguyễn Doãn</t>
  </si>
  <si>
    <t>Tú</t>
  </si>
  <si>
    <t>Đào Quốc</t>
  </si>
  <si>
    <t>Việt</t>
  </si>
  <si>
    <t>Vượng</t>
  </si>
  <si>
    <t>Hà Thế</t>
  </si>
  <si>
    <t>Nguyễn Tá</t>
  </si>
  <si>
    <t>Vũ Việt</t>
  </si>
  <si>
    <t>Đoàn Tá</t>
  </si>
  <si>
    <t>Bình</t>
  </si>
  <si>
    <t>Cảnh</t>
  </si>
  <si>
    <t>D16TKDPT3</t>
  </si>
  <si>
    <t>Chu Linh</t>
  </si>
  <si>
    <t>Chi</t>
  </si>
  <si>
    <t>Chiến</t>
  </si>
  <si>
    <t>Huỳnh Thành</t>
  </si>
  <si>
    <t>Bùi Thị Thu</t>
  </si>
  <si>
    <t>Dung</t>
  </si>
  <si>
    <t>Dương Xuân</t>
  </si>
  <si>
    <t>Trần Việt</t>
  </si>
  <si>
    <t>Tiêu Khánh</t>
  </si>
  <si>
    <t>Trần Thị Thùy</t>
  </si>
  <si>
    <t>Đảng</t>
  </si>
  <si>
    <t>Phạm Thành</t>
  </si>
  <si>
    <t>Đạt</t>
  </si>
  <si>
    <t>Nguyễn Đình</t>
  </si>
  <si>
    <t>Đắc</t>
  </si>
  <si>
    <t>Đông</t>
  </si>
  <si>
    <t>Đào Minh</t>
  </si>
  <si>
    <t>Ngô Thị Thu</t>
  </si>
  <si>
    <t>Hiển</t>
  </si>
  <si>
    <t>Nguyễn Lê</t>
  </si>
  <si>
    <t>Nguyễn Vũ Tiến</t>
  </si>
  <si>
    <t>Phạm Mạnh</t>
  </si>
  <si>
    <t>Bùi Quang</t>
  </si>
  <si>
    <t>Hà Quốc</t>
  </si>
  <si>
    <t>Nguyễn Lê Minh</t>
  </si>
  <si>
    <t>Phạm Đức</t>
  </si>
  <si>
    <t>Đỗ Thanh</t>
  </si>
  <si>
    <t>Đoàn Bình</t>
  </si>
  <si>
    <t>Khương</t>
  </si>
  <si>
    <t>Kiên</t>
  </si>
  <si>
    <t>Trần Nhật</t>
  </si>
  <si>
    <t>Lệ</t>
  </si>
  <si>
    <t>Nguyễn Thị Khánh</t>
  </si>
  <si>
    <t>Lưu Diệu</t>
  </si>
  <si>
    <t>Ly</t>
  </si>
  <si>
    <t>Trần Thị Khánh</t>
  </si>
  <si>
    <t>Phùng Thị Nguyệt</t>
  </si>
  <si>
    <t>Bùi Văn</t>
  </si>
  <si>
    <t>Hoàng Hà</t>
  </si>
  <si>
    <t>Cao Thành</t>
  </si>
  <si>
    <t>Đỗ Hoài</t>
  </si>
  <si>
    <t>Nguyễn Phương</t>
  </si>
  <si>
    <t>Nguyễn Thành</t>
  </si>
  <si>
    <t>Vũ Văn</t>
  </si>
  <si>
    <t>Đinh Thị</t>
  </si>
  <si>
    <t>Ngoan</t>
  </si>
  <si>
    <t>Hoàng Hải</t>
  </si>
  <si>
    <t>Nhi</t>
  </si>
  <si>
    <t>Nguyễn Đăng</t>
  </si>
  <si>
    <t>Phước</t>
  </si>
  <si>
    <t>Lê Thị Hà</t>
  </si>
  <si>
    <t>Vũ Nhật</t>
  </si>
  <si>
    <t>Vương Ngọc Nhật</t>
  </si>
  <si>
    <t>Phạm Tiến</t>
  </si>
  <si>
    <t>Quyết</t>
  </si>
  <si>
    <t>Lưu Thế</t>
  </si>
  <si>
    <t>Thái</t>
  </si>
  <si>
    <t>Vũ Đức</t>
  </si>
  <si>
    <t>Thiều Thị</t>
  </si>
  <si>
    <t>Lê Thị Lam</t>
  </si>
  <si>
    <t>Ngô Thị</t>
  </si>
  <si>
    <t>Nguyễn Thị Huyền</t>
  </si>
  <si>
    <t>Trần Thanh</t>
  </si>
  <si>
    <t>Tuân</t>
  </si>
  <si>
    <t>Đào Quang</t>
  </si>
  <si>
    <t>BẢNG ĐIỂM HỌC PHẦN</t>
  </si>
  <si>
    <t>C</t>
  </si>
  <si>
    <t>V</t>
  </si>
</sst>
</file>

<file path=xl/styles.xml><?xml version="1.0" encoding="utf-8"?>
<styleSheet xmlns="http://schemas.openxmlformats.org/spreadsheetml/2006/main">
  <numFmts count="2">
    <numFmt numFmtId="164" formatCode="0.0_);[Red]\(0.0\)"/>
    <numFmt numFmtId="165" formatCode="#,##0.0"/>
  </numFmts>
  <fonts count="27">
    <font>
      <sz val="12"/>
      <name val=".VnTime"/>
      <family val="2"/>
    </font>
    <font>
      <sz val="12"/>
      <name val="Times New Roman"/>
      <family val="1"/>
    </font>
    <font>
      <sz val="11"/>
      <name val=".VnTime"/>
      <family val="2"/>
    </font>
    <font>
      <sz val="10"/>
      <name val="Times New Roman"/>
      <family val="1"/>
    </font>
    <font>
      <b/>
      <sz val="16"/>
      <name val="Times New Roman"/>
      <family val="1"/>
    </font>
    <font>
      <sz val="11"/>
      <name val="Times New Roman"/>
      <family val="1"/>
    </font>
    <font>
      <b/>
      <u/>
      <sz val="8"/>
      <name val="Times New Roman"/>
      <family val="1"/>
    </font>
    <font>
      <sz val="8"/>
      <name val="Times New Roman"/>
      <family val="1"/>
    </font>
    <font>
      <b/>
      <sz val="11"/>
      <name val="Times New Roman"/>
      <family val="1"/>
    </font>
    <font>
      <b/>
      <sz val="12"/>
      <name val="Times New Roman"/>
      <family val="1"/>
    </font>
    <font>
      <sz val="10"/>
      <name val="Arial"/>
      <family val="2"/>
    </font>
    <font>
      <u/>
      <sz val="8.25"/>
      <color indexed="12"/>
      <name val=".VnTime"/>
      <family val="2"/>
    </font>
    <font>
      <b/>
      <sz val="10"/>
      <name val="Times New Roman"/>
      <family val="1"/>
    </font>
    <font>
      <b/>
      <sz val="10"/>
      <name val="Arial"/>
      <family val="2"/>
    </font>
    <font>
      <sz val="10"/>
      <name val="MS Sans Serif"/>
      <family val="2"/>
    </font>
    <font>
      <sz val="12"/>
      <color theme="0"/>
      <name val="Times New Roman"/>
      <family val="1"/>
    </font>
    <font>
      <b/>
      <sz val="10"/>
      <color theme="0"/>
      <name val="Times New Roman"/>
      <family val="1"/>
    </font>
    <font>
      <sz val="10"/>
      <color theme="0"/>
      <name val="Times New Roman"/>
      <family val="1"/>
    </font>
    <font>
      <sz val="11"/>
      <color theme="0"/>
      <name val="Times New Roman"/>
      <family val="1"/>
    </font>
    <font>
      <sz val="11"/>
      <name val="Calibri"/>
      <family val="2"/>
    </font>
    <font>
      <sz val="16"/>
      <name val="Times New Roman"/>
      <family val="1"/>
    </font>
    <font>
      <sz val="11"/>
      <color theme="1"/>
      <name val="Arial"/>
      <family val="2"/>
      <scheme val="minor"/>
    </font>
    <font>
      <sz val="10"/>
      <name val="Calibri"/>
      <family val="2"/>
    </font>
    <font>
      <sz val="12"/>
      <color rgb="FFFF0000"/>
      <name val=".VnTime"/>
      <family val="2"/>
    </font>
    <font>
      <sz val="11"/>
      <color rgb="FFFF0000"/>
      <name val="Calibri"/>
      <family val="2"/>
    </font>
    <font>
      <sz val="11"/>
      <name val="Times New Roman"/>
      <family val="1"/>
      <scheme val="major"/>
    </font>
    <font>
      <sz val="12"/>
      <name val="Times New Roman"/>
      <family val="1"/>
      <scheme val="major"/>
    </font>
  </fonts>
  <fills count="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/>
      <diagonal/>
    </border>
  </borders>
  <cellStyleXfs count="7">
    <xf numFmtId="0" fontId="0" fillId="0" borderId="0"/>
    <xf numFmtId="0" fontId="2" fillId="0" borderId="0"/>
    <xf numFmtId="0" fontId="10" fillId="0" borderId="0"/>
    <xf numFmtId="0" fontId="11" fillId="0" borderId="0" applyNumberFormat="0" applyFill="0" applyBorder="0" applyAlignment="0" applyProtection="0">
      <alignment vertical="top"/>
      <protection locked="0"/>
    </xf>
    <xf numFmtId="0" fontId="10" fillId="0" borderId="0"/>
    <xf numFmtId="0" fontId="14" fillId="0" borderId="0"/>
    <xf numFmtId="0" fontId="19" fillId="0" borderId="0"/>
  </cellStyleXfs>
  <cellXfs count="120">
    <xf numFmtId="0" fontId="0" fillId="0" borderId="0" xfId="0"/>
    <xf numFmtId="0" fontId="1" fillId="0" borderId="0" xfId="0" applyFont="1" applyFill="1" applyProtection="1">
      <protection locked="0"/>
    </xf>
    <xf numFmtId="0" fontId="1" fillId="0" borderId="0" xfId="0" applyFont="1" applyFill="1" applyBorder="1" applyProtection="1">
      <protection locked="0"/>
    </xf>
    <xf numFmtId="0" fontId="5" fillId="0" borderId="0" xfId="0" applyFont="1" applyFill="1" applyProtection="1">
      <protection locked="0"/>
    </xf>
    <xf numFmtId="0" fontId="7" fillId="0" borderId="0" xfId="0" applyFont="1" applyAlignment="1" applyProtection="1">
      <alignment horizontal="justify"/>
      <protection locked="0"/>
    </xf>
    <xf numFmtId="0" fontId="7" fillId="0" borderId="0" xfId="0" applyFont="1" applyBorder="1" applyAlignment="1" applyProtection="1">
      <alignment horizontal="justify"/>
      <protection locked="0"/>
    </xf>
    <xf numFmtId="0" fontId="5" fillId="0" borderId="0" xfId="1" applyFont="1" applyFill="1" applyProtection="1">
      <protection locked="0"/>
    </xf>
    <xf numFmtId="0" fontId="8" fillId="0" borderId="0" xfId="1" applyFont="1" applyFill="1" applyProtection="1">
      <protection locked="0"/>
    </xf>
    <xf numFmtId="0" fontId="9" fillId="0" borderId="0" xfId="0" applyFont="1" applyFill="1" applyBorder="1" applyAlignment="1" applyProtection="1">
      <alignment horizontal="center" vertical="center"/>
      <protection locked="0"/>
    </xf>
    <xf numFmtId="0" fontId="8" fillId="2" borderId="4" xfId="0" applyFont="1" applyFill="1" applyBorder="1" applyAlignment="1" applyProtection="1">
      <alignment horizontal="center" vertical="center" wrapText="1"/>
      <protection locked="0"/>
    </xf>
    <xf numFmtId="0" fontId="8" fillId="0" borderId="9" xfId="0" applyFont="1" applyFill="1" applyBorder="1" applyAlignment="1" applyProtection="1">
      <alignment vertical="center" textRotation="90" wrapText="1"/>
      <protection locked="0"/>
    </xf>
    <xf numFmtId="0" fontId="8" fillId="0" borderId="10" xfId="0" applyFont="1" applyFill="1" applyBorder="1" applyAlignment="1" applyProtection="1">
      <alignment vertical="center" textRotation="90" wrapText="1"/>
      <protection locked="0"/>
    </xf>
    <xf numFmtId="0" fontId="8" fillId="0" borderId="11" xfId="0" applyFont="1" applyFill="1" applyBorder="1" applyAlignment="1" applyProtection="1">
      <alignment vertical="center" textRotation="90" wrapText="1"/>
      <protection locked="0"/>
    </xf>
    <xf numFmtId="0" fontId="1" fillId="0" borderId="4" xfId="0" applyFont="1" applyFill="1" applyBorder="1" applyAlignment="1" applyProtection="1">
      <alignment wrapText="1"/>
      <protection locked="0"/>
    </xf>
    <xf numFmtId="0" fontId="3" fillId="0" borderId="12" xfId="1" applyFont="1" applyFill="1" applyBorder="1" applyAlignment="1" applyProtection="1">
      <alignment horizontal="center" vertical="center"/>
      <protection locked="0"/>
    </xf>
    <xf numFmtId="0" fontId="3" fillId="0" borderId="12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vertical="center"/>
    </xf>
    <xf numFmtId="0" fontId="12" fillId="0" borderId="14" xfId="0" applyFont="1" applyFill="1" applyBorder="1" applyAlignment="1">
      <alignment vertical="center"/>
    </xf>
    <xf numFmtId="164" fontId="3" fillId="0" borderId="14" xfId="4" quotePrefix="1" applyNumberFormat="1" applyFont="1" applyBorder="1" applyAlignment="1" applyProtection="1">
      <alignment horizontal="center" vertical="center"/>
      <protection locked="0"/>
    </xf>
    <xf numFmtId="0" fontId="3" fillId="0" borderId="14" xfId="4" quotePrefix="1" applyFont="1" applyBorder="1" applyAlignment="1" applyProtection="1">
      <alignment horizontal="center" vertical="center"/>
      <protection locked="0"/>
    </xf>
    <xf numFmtId="165" fontId="3" fillId="0" borderId="12" xfId="0" quotePrefix="1" applyNumberFormat="1" applyFont="1" applyFill="1" applyBorder="1" applyAlignment="1" applyProtection="1">
      <alignment horizontal="center" vertical="center"/>
      <protection locked="0"/>
    </xf>
    <xf numFmtId="0" fontId="3" fillId="0" borderId="12" xfId="0" applyFont="1" applyFill="1" applyBorder="1" applyAlignment="1" applyProtection="1">
      <alignment horizontal="center"/>
      <protection hidden="1"/>
    </xf>
    <xf numFmtId="1" fontId="3" fillId="0" borderId="12" xfId="0" applyNumberFormat="1" applyFont="1" applyFill="1" applyBorder="1" applyAlignment="1" applyProtection="1">
      <alignment horizontal="center"/>
      <protection hidden="1"/>
    </xf>
    <xf numFmtId="0" fontId="3" fillId="0" borderId="15" xfId="1" applyFont="1" applyFill="1" applyBorder="1" applyAlignment="1" applyProtection="1">
      <alignment horizontal="center" vertical="center"/>
      <protection locked="0"/>
    </xf>
    <xf numFmtId="0" fontId="3" fillId="0" borderId="15" xfId="0" applyFont="1" applyFill="1" applyBorder="1" applyAlignment="1">
      <alignment horizontal="center" vertical="center"/>
    </xf>
    <xf numFmtId="0" fontId="3" fillId="0" borderId="16" xfId="0" applyFont="1" applyFill="1" applyBorder="1" applyAlignment="1">
      <alignment vertical="center"/>
    </xf>
    <xf numFmtId="0" fontId="12" fillId="0" borderId="17" xfId="0" applyFont="1" applyFill="1" applyBorder="1" applyAlignment="1">
      <alignment vertical="center"/>
    </xf>
    <xf numFmtId="164" fontId="3" fillId="0" borderId="17" xfId="4" quotePrefix="1" applyNumberFormat="1" applyFont="1" applyBorder="1" applyAlignment="1" applyProtection="1">
      <alignment horizontal="center" vertical="center"/>
      <protection locked="0"/>
    </xf>
    <xf numFmtId="0" fontId="3" fillId="0" borderId="17" xfId="4" quotePrefix="1" applyFont="1" applyBorder="1" applyAlignment="1" applyProtection="1">
      <alignment horizontal="center" vertical="center"/>
      <protection locked="0"/>
    </xf>
    <xf numFmtId="165" fontId="13" fillId="0" borderId="15" xfId="0" applyNumberFormat="1" applyFont="1" applyFill="1" applyBorder="1" applyAlignment="1" applyProtection="1">
      <alignment horizontal="center" vertical="center"/>
      <protection hidden="1"/>
    </xf>
    <xf numFmtId="0" fontId="3" fillId="0" borderId="15" xfId="0" applyFont="1" applyFill="1" applyBorder="1" applyAlignment="1" applyProtection="1">
      <alignment horizontal="center"/>
      <protection hidden="1"/>
    </xf>
    <xf numFmtId="165" fontId="3" fillId="0" borderId="15" xfId="0" quotePrefix="1" applyNumberFormat="1" applyFont="1" applyFill="1" applyBorder="1" applyAlignment="1" applyProtection="1">
      <alignment horizontal="center"/>
      <protection hidden="1"/>
    </xf>
    <xf numFmtId="0" fontId="3" fillId="0" borderId="15" xfId="0" applyFont="1" applyFill="1" applyBorder="1" applyAlignment="1" applyProtection="1">
      <alignment horizontal="center" vertical="center"/>
      <protection hidden="1"/>
    </xf>
    <xf numFmtId="1" fontId="3" fillId="0" borderId="15" xfId="0" applyNumberFormat="1" applyFont="1" applyFill="1" applyBorder="1" applyAlignment="1" applyProtection="1">
      <alignment horizontal="center"/>
      <protection hidden="1"/>
    </xf>
    <xf numFmtId="0" fontId="3" fillId="0" borderId="17" xfId="4" applyFont="1" applyBorder="1" applyAlignment="1" applyProtection="1">
      <alignment horizontal="center" vertical="center"/>
      <protection locked="0"/>
    </xf>
    <xf numFmtId="0" fontId="8" fillId="0" borderId="0" xfId="3" applyFont="1" applyFill="1" applyAlignment="1" applyProtection="1">
      <alignment horizontal="center"/>
      <protection locked="0"/>
    </xf>
    <xf numFmtId="0" fontId="15" fillId="0" borderId="0" xfId="0" applyFont="1" applyFill="1" applyProtection="1">
      <protection locked="0"/>
    </xf>
    <xf numFmtId="0" fontId="15" fillId="0" borderId="0" xfId="0" applyFont="1" applyFill="1" applyBorder="1" applyProtection="1">
      <protection locked="0"/>
    </xf>
    <xf numFmtId="0" fontId="15" fillId="0" borderId="0" xfId="0" applyFont="1" applyFill="1" applyBorder="1" applyAlignment="1" applyProtection="1">
      <alignment horizontal="center" vertical="center"/>
      <protection hidden="1"/>
    </xf>
    <xf numFmtId="0" fontId="15" fillId="0" borderId="0" xfId="0" applyFont="1" applyFill="1" applyBorder="1" applyAlignment="1" applyProtection="1">
      <alignment horizontal="center" vertical="center"/>
      <protection locked="0"/>
    </xf>
    <xf numFmtId="0" fontId="17" fillId="0" borderId="0" xfId="2" applyFont="1" applyFill="1" applyBorder="1" applyAlignment="1" applyProtection="1">
      <alignment horizontal="center" vertical="center" wrapText="1"/>
      <protection locked="0"/>
    </xf>
    <xf numFmtId="0" fontId="15" fillId="0" borderId="0" xfId="0" applyFont="1" applyFill="1" applyBorder="1" applyAlignment="1" applyProtection="1">
      <alignment horizontal="center"/>
      <protection locked="0"/>
    </xf>
    <xf numFmtId="0" fontId="16" fillId="0" borderId="0" xfId="2" applyFont="1" applyFill="1" applyBorder="1" applyAlignment="1" applyProtection="1">
      <alignment horizontal="left" vertical="center" wrapText="1"/>
      <protection hidden="1"/>
    </xf>
    <xf numFmtId="0" fontId="16" fillId="0" borderId="0" xfId="2" applyFont="1" applyFill="1" applyBorder="1" applyAlignment="1" applyProtection="1">
      <alignment horizontal="left" vertical="center" wrapText="1"/>
    </xf>
    <xf numFmtId="0" fontId="16" fillId="0" borderId="0" xfId="2" applyFont="1" applyFill="1" applyBorder="1" applyAlignment="1" applyProtection="1">
      <alignment horizontal="center" vertical="center" wrapText="1"/>
      <protection hidden="1"/>
    </xf>
    <xf numFmtId="10" fontId="15" fillId="0" borderId="0" xfId="0" applyNumberFormat="1" applyFont="1" applyFill="1" applyBorder="1" applyAlignment="1" applyProtection="1">
      <alignment horizontal="center" vertical="center"/>
      <protection hidden="1"/>
    </xf>
    <xf numFmtId="10" fontId="17" fillId="0" borderId="0" xfId="2" applyNumberFormat="1" applyFont="1" applyFill="1" applyBorder="1" applyAlignment="1" applyProtection="1">
      <alignment horizontal="center" vertical="center" wrapText="1"/>
      <protection hidden="1"/>
    </xf>
    <xf numFmtId="0" fontId="18" fillId="0" borderId="0" xfId="0" applyFont="1" applyFill="1" applyBorder="1" applyAlignment="1" applyProtection="1">
      <alignment horizontal="center" vertical="center"/>
      <protection hidden="1"/>
    </xf>
    <xf numFmtId="0" fontId="16" fillId="0" borderId="0" xfId="2" applyFont="1" applyFill="1" applyBorder="1" applyAlignment="1" applyProtection="1">
      <alignment vertical="center" wrapText="1"/>
      <protection locked="0"/>
    </xf>
    <xf numFmtId="0" fontId="16" fillId="0" borderId="0" xfId="2" applyFont="1" applyFill="1" applyBorder="1" applyAlignment="1" applyProtection="1">
      <alignment horizontal="left" vertical="center" wrapText="1"/>
      <protection locked="0"/>
    </xf>
    <xf numFmtId="10" fontId="15" fillId="0" borderId="0" xfId="0" applyNumberFormat="1" applyFont="1" applyFill="1" applyBorder="1" applyAlignment="1" applyProtection="1">
      <alignment horizontal="center" vertical="center"/>
      <protection locked="0"/>
    </xf>
    <xf numFmtId="10" fontId="17" fillId="0" borderId="0" xfId="2" applyNumberFormat="1" applyFont="1" applyFill="1" applyBorder="1" applyAlignment="1" applyProtection="1">
      <alignment horizontal="center" vertical="center" wrapText="1"/>
      <protection locked="0"/>
    </xf>
    <xf numFmtId="0" fontId="18" fillId="0" borderId="0" xfId="0" applyFont="1" applyFill="1" applyBorder="1" applyAlignment="1" applyProtection="1">
      <alignment horizontal="center" vertical="center"/>
      <protection locked="0"/>
    </xf>
    <xf numFmtId="0" fontId="3" fillId="0" borderId="12" xfId="0" applyFont="1" applyFill="1" applyBorder="1" applyAlignment="1" applyProtection="1">
      <alignment horizontal="center" vertical="center"/>
      <protection locked="0"/>
    </xf>
    <xf numFmtId="0" fontId="3" fillId="0" borderId="15" xfId="0" applyFont="1" applyFill="1" applyBorder="1" applyAlignment="1" applyProtection="1">
      <alignment horizontal="center" vertical="center"/>
      <protection locked="0"/>
    </xf>
    <xf numFmtId="165" fontId="3" fillId="0" borderId="15" xfId="0" quotePrefix="1" applyNumberFormat="1" applyFont="1" applyFill="1" applyBorder="1" applyAlignment="1" applyProtection="1">
      <alignment horizontal="center" vertical="center"/>
      <protection locked="0"/>
    </xf>
    <xf numFmtId="0" fontId="8" fillId="2" borderId="4" xfId="0" applyFont="1" applyFill="1" applyBorder="1" applyAlignment="1" applyProtection="1">
      <alignment horizontal="center" vertical="center"/>
      <protection locked="0"/>
    </xf>
    <xf numFmtId="0" fontId="15" fillId="0" borderId="0" xfId="0" applyFont="1" applyFill="1" applyBorder="1" applyProtection="1">
      <protection hidden="1"/>
    </xf>
    <xf numFmtId="0" fontId="8" fillId="0" borderId="0" xfId="1" applyFont="1" applyFill="1" applyAlignment="1" applyProtection="1">
      <alignment vertical="center"/>
      <protection locked="0"/>
    </xf>
    <xf numFmtId="0" fontId="4" fillId="0" borderId="0" xfId="1" applyFont="1" applyFill="1" applyAlignment="1" applyProtection="1">
      <protection locked="0"/>
    </xf>
    <xf numFmtId="0" fontId="1" fillId="0" borderId="0" xfId="0" applyFont="1" applyFill="1" applyAlignment="1" applyProtection="1">
      <alignment vertical="center"/>
      <protection locked="0"/>
    </xf>
    <xf numFmtId="0" fontId="20" fillId="0" borderId="0" xfId="0" applyFont="1" applyFill="1" applyAlignment="1" applyProtection="1">
      <alignment horizontal="left" vertical="center"/>
      <protection locked="0"/>
    </xf>
    <xf numFmtId="0" fontId="19" fillId="0" borderId="0" xfId="6"/>
    <xf numFmtId="49" fontId="19" fillId="0" borderId="0" xfId="6" applyNumberFormat="1"/>
    <xf numFmtId="49" fontId="19" fillId="0" borderId="0" xfId="6" applyNumberFormat="1" applyFont="1"/>
    <xf numFmtId="0" fontId="5" fillId="0" borderId="0" xfId="1" applyNumberFormat="1" applyFont="1" applyFill="1" applyAlignment="1" applyProtection="1">
      <alignment horizontal="center" vertical="center"/>
      <protection locked="0"/>
    </xf>
    <xf numFmtId="0" fontId="21" fillId="0" borderId="0" xfId="6" applyFont="1"/>
    <xf numFmtId="0" fontId="3" fillId="0" borderId="12" xfId="0" applyFont="1" applyFill="1" applyBorder="1" applyAlignment="1" applyProtection="1">
      <alignment horizontal="center" vertical="center"/>
      <protection hidden="1"/>
    </xf>
    <xf numFmtId="0" fontId="8" fillId="0" borderId="0" xfId="1" applyFont="1" applyFill="1" applyAlignment="1" applyProtection="1">
      <alignment horizontal="left" vertical="center"/>
      <protection locked="0"/>
    </xf>
    <xf numFmtId="0" fontId="1" fillId="0" borderId="0" xfId="0" applyFont="1" applyFill="1" applyBorder="1" applyAlignment="1" applyProtection="1">
      <protection locked="0"/>
    </xf>
    <xf numFmtId="0" fontId="9" fillId="0" borderId="0" xfId="0" applyFont="1" applyFill="1" applyBorder="1" applyAlignment="1" applyProtection="1">
      <protection locked="0"/>
    </xf>
    <xf numFmtId="0" fontId="1" fillId="3" borderId="0" xfId="0" applyFont="1" applyFill="1" applyProtection="1">
      <protection locked="0"/>
    </xf>
    <xf numFmtId="0" fontId="5" fillId="3" borderId="0" xfId="0" applyFont="1" applyFill="1" applyProtection="1">
      <protection locked="0"/>
    </xf>
    <xf numFmtId="0" fontId="7" fillId="3" borderId="0" xfId="0" applyFont="1" applyFill="1" applyAlignment="1" applyProtection="1">
      <alignment horizontal="justify"/>
      <protection locked="0"/>
    </xf>
    <xf numFmtId="0" fontId="1" fillId="3" borderId="18" xfId="0" applyFont="1" applyFill="1" applyBorder="1" applyAlignment="1" applyProtection="1">
      <protection locked="0"/>
    </xf>
    <xf numFmtId="0" fontId="9" fillId="3" borderId="18" xfId="0" applyFont="1" applyFill="1" applyBorder="1" applyAlignment="1" applyProtection="1">
      <protection locked="0"/>
    </xf>
    <xf numFmtId="0" fontId="22" fillId="3" borderId="0" xfId="6" applyFont="1" applyFill="1"/>
    <xf numFmtId="0" fontId="19" fillId="3" borderId="0" xfId="6" applyFill="1"/>
    <xf numFmtId="0" fontId="16" fillId="0" borderId="0" xfId="2" applyFont="1" applyFill="1" applyBorder="1" applyAlignment="1" applyProtection="1">
      <alignment horizontal="center" vertical="center" wrapText="1"/>
      <protection locked="0"/>
    </xf>
    <xf numFmtId="49" fontId="19" fillId="0" borderId="0" xfId="0" applyNumberFormat="1" applyFont="1"/>
    <xf numFmtId="0" fontId="19" fillId="0" borderId="0" xfId="0" applyFont="1"/>
    <xf numFmtId="0" fontId="24" fillId="4" borderId="0" xfId="6" applyFont="1" applyFill="1"/>
    <xf numFmtId="49" fontId="24" fillId="4" borderId="0" xfId="0" applyNumberFormat="1" applyFont="1" applyFill="1"/>
    <xf numFmtId="49" fontId="25" fillId="0" borderId="0" xfId="6" applyNumberFormat="1" applyFont="1"/>
    <xf numFmtId="14" fontId="26" fillId="0" borderId="0" xfId="0" applyNumberFormat="1" applyFont="1"/>
    <xf numFmtId="0" fontId="8" fillId="2" borderId="4" xfId="0" applyNumberFormat="1" applyFont="1" applyFill="1" applyBorder="1" applyAlignment="1" applyProtection="1">
      <alignment horizontal="center" vertical="center" wrapText="1"/>
    </xf>
    <xf numFmtId="1" fontId="19" fillId="0" borderId="0" xfId="0" applyNumberFormat="1" applyFont="1"/>
    <xf numFmtId="1" fontId="19" fillId="0" borderId="0" xfId="6" applyNumberFormat="1"/>
    <xf numFmtId="1" fontId="24" fillId="4" borderId="0" xfId="6" applyNumberFormat="1" applyFont="1" applyFill="1"/>
    <xf numFmtId="1" fontId="19" fillId="4" borderId="0" xfId="6" applyNumberFormat="1" applyFill="1"/>
    <xf numFmtId="1" fontId="24" fillId="4" borderId="0" xfId="0" applyNumberFormat="1" applyFont="1" applyFill="1"/>
    <xf numFmtId="1" fontId="0" fillId="0" borderId="0" xfId="0" applyNumberFormat="1"/>
    <xf numFmtId="1" fontId="23" fillId="4" borderId="0" xfId="0" applyNumberFormat="1" applyFont="1" applyFill="1"/>
    <xf numFmtId="0" fontId="12" fillId="0" borderId="4" xfId="0" applyFont="1" applyFill="1" applyBorder="1" applyAlignment="1" applyProtection="1">
      <alignment horizontal="center" vertical="center" wrapText="1"/>
      <protection locked="0"/>
    </xf>
    <xf numFmtId="0" fontId="12" fillId="0" borderId="1" xfId="0" applyFont="1" applyFill="1" applyBorder="1" applyAlignment="1" applyProtection="1">
      <alignment horizontal="center" vertical="center" wrapText="1"/>
      <protection locked="0"/>
    </xf>
    <xf numFmtId="0" fontId="12" fillId="0" borderId="8" xfId="0" applyFont="1" applyFill="1" applyBorder="1" applyAlignment="1" applyProtection="1">
      <alignment horizontal="center" vertical="center" wrapText="1"/>
      <protection locked="0"/>
    </xf>
    <xf numFmtId="0" fontId="12" fillId="0" borderId="5" xfId="0" applyFont="1" applyFill="1" applyBorder="1" applyAlignment="1" applyProtection="1">
      <alignment horizontal="center" vertical="center" wrapText="1"/>
      <protection locked="0"/>
    </xf>
    <xf numFmtId="0" fontId="12" fillId="0" borderId="9" xfId="0" applyFont="1" applyFill="1" applyBorder="1" applyAlignment="1" applyProtection="1">
      <alignment horizontal="center" vertical="center" wrapText="1"/>
      <protection locked="0"/>
    </xf>
    <xf numFmtId="0" fontId="12" fillId="0" borderId="10" xfId="0" applyFont="1" applyFill="1" applyBorder="1" applyAlignment="1" applyProtection="1">
      <alignment horizontal="center" vertical="center" wrapText="1"/>
      <protection locked="0"/>
    </xf>
    <xf numFmtId="0" fontId="12" fillId="0" borderId="11" xfId="0" applyFont="1" applyFill="1" applyBorder="1" applyAlignment="1" applyProtection="1">
      <alignment horizontal="center" vertical="center" wrapText="1"/>
      <protection locked="0"/>
    </xf>
    <xf numFmtId="0" fontId="16" fillId="0" borderId="0" xfId="2" applyFont="1" applyFill="1" applyBorder="1" applyAlignment="1" applyProtection="1">
      <alignment horizontal="center" vertical="center" wrapText="1"/>
      <protection locked="0"/>
    </xf>
    <xf numFmtId="0" fontId="12" fillId="0" borderId="1" xfId="0" applyFont="1" applyFill="1" applyBorder="1" applyAlignment="1" applyProtection="1">
      <alignment horizontal="center" vertical="center"/>
      <protection locked="0"/>
    </xf>
    <xf numFmtId="0" fontId="12" fillId="0" borderId="5" xfId="0" applyFont="1" applyFill="1" applyBorder="1" applyAlignment="1" applyProtection="1">
      <alignment horizontal="center" vertical="center"/>
      <protection locked="0"/>
    </xf>
    <xf numFmtId="0" fontId="12" fillId="0" borderId="2" xfId="0" applyFont="1" applyFill="1" applyBorder="1" applyAlignment="1" applyProtection="1">
      <alignment horizontal="center" vertical="center" wrapText="1"/>
      <protection locked="0"/>
    </xf>
    <xf numFmtId="0" fontId="12" fillId="0" borderId="3" xfId="0" applyFont="1" applyFill="1" applyBorder="1" applyAlignment="1" applyProtection="1">
      <alignment horizontal="center" vertical="center" wrapText="1"/>
      <protection locked="0"/>
    </xf>
    <xf numFmtId="0" fontId="12" fillId="0" borderId="6" xfId="0" applyFont="1" applyFill="1" applyBorder="1" applyAlignment="1" applyProtection="1">
      <alignment horizontal="center" vertical="center" wrapText="1"/>
      <protection locked="0"/>
    </xf>
    <xf numFmtId="0" fontId="12" fillId="0" borderId="7" xfId="0" applyFont="1" applyFill="1" applyBorder="1" applyAlignment="1" applyProtection="1">
      <alignment horizontal="center" vertical="center" wrapText="1"/>
      <protection locked="0"/>
    </xf>
    <xf numFmtId="0" fontId="12" fillId="0" borderId="1" xfId="0" applyFont="1" applyFill="1" applyBorder="1" applyAlignment="1" applyProtection="1">
      <alignment horizontal="center" vertical="center" textRotation="90" wrapText="1"/>
      <protection locked="0"/>
    </xf>
    <xf numFmtId="0" fontId="12" fillId="0" borderId="5" xfId="0" applyFont="1" applyFill="1" applyBorder="1" applyAlignment="1" applyProtection="1">
      <alignment horizontal="center" vertical="center" textRotation="90" wrapText="1"/>
      <protection locked="0"/>
    </xf>
    <xf numFmtId="0" fontId="8" fillId="0" borderId="0" xfId="1" applyNumberFormat="1" applyFont="1" applyFill="1" applyAlignment="1" applyProtection="1">
      <alignment horizontal="left" vertical="center"/>
      <protection locked="0"/>
    </xf>
    <xf numFmtId="14" fontId="8" fillId="0" borderId="0" xfId="0" applyNumberFormat="1" applyFont="1" applyFill="1" applyAlignment="1" applyProtection="1">
      <alignment horizontal="center"/>
      <protection locked="0"/>
    </xf>
    <xf numFmtId="0" fontId="3" fillId="0" borderId="0" xfId="1" applyFont="1" applyFill="1" applyAlignment="1" applyProtection="1">
      <alignment horizontal="center"/>
      <protection locked="0"/>
    </xf>
    <xf numFmtId="0" fontId="6" fillId="0" borderId="0" xfId="1" applyFont="1" applyFill="1" applyAlignment="1" applyProtection="1">
      <alignment horizontal="center"/>
      <protection locked="0"/>
    </xf>
    <xf numFmtId="0" fontId="5" fillId="0" borderId="0" xfId="0" applyFont="1" applyFill="1" applyAlignment="1" applyProtection="1">
      <alignment horizontal="center"/>
      <protection locked="0"/>
    </xf>
    <xf numFmtId="0" fontId="4" fillId="0" borderId="0" xfId="1" applyFont="1" applyFill="1" applyAlignment="1" applyProtection="1">
      <alignment horizontal="center"/>
      <protection locked="0"/>
    </xf>
    <xf numFmtId="0" fontId="8" fillId="0" borderId="0" xfId="0" applyFont="1" applyFill="1" applyAlignment="1" applyProtection="1">
      <alignment horizontal="right" vertical="center"/>
      <protection locked="0"/>
    </xf>
    <xf numFmtId="0" fontId="8" fillId="0" borderId="0" xfId="1" applyFont="1" applyFill="1" applyAlignment="1" applyProtection="1">
      <alignment horizontal="right" vertical="center"/>
      <protection locked="0"/>
    </xf>
    <xf numFmtId="0" fontId="20" fillId="0" borderId="0" xfId="0" applyFont="1" applyFill="1" applyAlignment="1" applyProtection="1">
      <alignment horizontal="center" vertical="center"/>
      <protection locked="0"/>
    </xf>
    <xf numFmtId="0" fontId="12" fillId="0" borderId="4" xfId="1" applyFont="1" applyFill="1" applyBorder="1" applyAlignment="1" applyProtection="1">
      <alignment horizontal="center" vertical="center"/>
      <protection locked="0"/>
    </xf>
    <xf numFmtId="165" fontId="3" fillId="0" borderId="15" xfId="0" applyNumberFormat="1" applyFont="1" applyFill="1" applyBorder="1" applyAlignment="1" applyProtection="1">
      <alignment horizontal="center" vertical="center"/>
      <protection locked="0"/>
    </xf>
  </cellXfs>
  <cellStyles count="7">
    <cellStyle name="Hyperlink" xfId="3" builtinId="8"/>
    <cellStyle name="Normal" xfId="0" builtinId="0"/>
    <cellStyle name="Normal 2" xfId="6"/>
    <cellStyle name="Normal_Bao cao tong hop ket qua thi ket thuc hoc phan_KT2" xfId="2"/>
    <cellStyle name="Normal_DS_lop khoa_2009 (kem theo cac QD thanh lap lop)" xfId="4"/>
    <cellStyle name="Normal_Sheet1" xfId="1"/>
    <cellStyle name="Style 1" xfId="5"/>
  </cellStyles>
  <dxfs count="37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fgColor rgb="FFFF0000"/>
          <bgColor theme="0"/>
        </patternFill>
      </fill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fill>
        <patternFill>
          <fgColor theme="0"/>
        </patternFill>
      </fill>
    </dxf>
    <dxf>
      <font>
        <color rgb="FFC00000"/>
      </font>
      <fill>
        <patternFill>
          <fgColor theme="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fgColor rgb="FFFF0000"/>
          <bgColor theme="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06/relationships/vbaProject" Target="vbaProject.bin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3"/>
  <dimension ref="A1:G360"/>
  <sheetViews>
    <sheetView workbookViewId="0">
      <selection sqref="A1:G10000"/>
    </sheetView>
  </sheetViews>
  <sheetFormatPr defaultColWidth="12.875" defaultRowHeight="15"/>
  <cols>
    <col min="1" max="1" width="12.875" style="62"/>
    <col min="2" max="2" width="26.625" style="62" customWidth="1"/>
    <col min="3" max="16384" width="12.875" style="62"/>
  </cols>
  <sheetData>
    <row r="1" spans="1:7" ht="30.75" customHeight="1">
      <c r="A1" s="79" t="s">
        <v>326</v>
      </c>
      <c r="B1" s="79" t="s">
        <v>586</v>
      </c>
      <c r="C1" s="80" t="s">
        <v>587</v>
      </c>
      <c r="D1" s="80" t="s">
        <v>588</v>
      </c>
      <c r="E1" s="80" t="s">
        <v>589</v>
      </c>
      <c r="F1" s="80" t="s">
        <v>590</v>
      </c>
      <c r="G1" s="80" t="s">
        <v>591</v>
      </c>
    </row>
    <row r="2" spans="1:7">
      <c r="A2" s="79" t="s">
        <v>420</v>
      </c>
      <c r="B2" s="79" t="s">
        <v>550</v>
      </c>
      <c r="C2" s="86">
        <v>3</v>
      </c>
      <c r="D2" s="86">
        <v>10</v>
      </c>
      <c r="E2" s="86">
        <v>10</v>
      </c>
      <c r="F2" s="86">
        <v>0</v>
      </c>
      <c r="G2" s="86">
        <v>10</v>
      </c>
    </row>
    <row r="3" spans="1:7">
      <c r="A3" s="79" t="s">
        <v>44</v>
      </c>
      <c r="B3" s="79" t="s">
        <v>45</v>
      </c>
      <c r="C3" s="86">
        <v>3</v>
      </c>
      <c r="D3" s="86">
        <v>40</v>
      </c>
      <c r="E3" s="86">
        <v>0</v>
      </c>
      <c r="F3" s="86">
        <v>0</v>
      </c>
      <c r="G3" s="86">
        <v>10</v>
      </c>
    </row>
    <row r="4" spans="1:7">
      <c r="A4" s="79" t="s">
        <v>421</v>
      </c>
      <c r="B4" s="79" t="s">
        <v>551</v>
      </c>
      <c r="C4" s="86">
        <v>3</v>
      </c>
      <c r="D4" s="86">
        <v>20</v>
      </c>
      <c r="E4" s="86">
        <v>10</v>
      </c>
      <c r="F4" s="86">
        <v>0</v>
      </c>
      <c r="G4" s="86">
        <v>10</v>
      </c>
    </row>
    <row r="5" spans="1:7">
      <c r="A5" s="79" t="s">
        <v>592</v>
      </c>
      <c r="B5" s="79" t="s">
        <v>593</v>
      </c>
      <c r="C5" s="86">
        <v>3</v>
      </c>
      <c r="D5" s="86">
        <v>20</v>
      </c>
      <c r="E5" s="86">
        <v>10</v>
      </c>
      <c r="F5" s="86">
        <v>0</v>
      </c>
      <c r="G5" s="86">
        <v>10</v>
      </c>
    </row>
    <row r="6" spans="1:7">
      <c r="A6" s="79" t="s">
        <v>594</v>
      </c>
      <c r="B6" s="79" t="s">
        <v>323</v>
      </c>
      <c r="C6" s="86">
        <v>2</v>
      </c>
      <c r="D6" s="86">
        <v>20</v>
      </c>
      <c r="E6" s="86">
        <v>10</v>
      </c>
      <c r="F6" s="86">
        <v>0</v>
      </c>
      <c r="G6" s="86">
        <v>10</v>
      </c>
    </row>
    <row r="7" spans="1:7">
      <c r="A7" s="79" t="s">
        <v>46</v>
      </c>
      <c r="B7" s="79" t="s">
        <v>47</v>
      </c>
      <c r="C7" s="86">
        <v>2</v>
      </c>
      <c r="D7" s="86">
        <v>20</v>
      </c>
      <c r="E7" s="86">
        <v>10</v>
      </c>
      <c r="F7" s="86">
        <v>0</v>
      </c>
      <c r="G7" s="86">
        <v>10</v>
      </c>
    </row>
    <row r="8" spans="1:7">
      <c r="A8" s="79" t="s">
        <v>48</v>
      </c>
      <c r="B8" s="79" t="s">
        <v>49</v>
      </c>
      <c r="C8" s="86">
        <v>3</v>
      </c>
      <c r="D8" s="86">
        <v>10</v>
      </c>
      <c r="E8" s="86">
        <v>10</v>
      </c>
      <c r="F8" s="86">
        <v>0</v>
      </c>
      <c r="G8" s="86">
        <v>10</v>
      </c>
    </row>
    <row r="9" spans="1:7">
      <c r="A9" s="79" t="s">
        <v>50</v>
      </c>
      <c r="B9" s="79" t="s">
        <v>51</v>
      </c>
      <c r="C9" s="86">
        <v>3</v>
      </c>
      <c r="D9" s="86">
        <v>20</v>
      </c>
      <c r="E9" s="86">
        <v>10</v>
      </c>
      <c r="F9" s="86">
        <v>0</v>
      </c>
      <c r="G9" s="86">
        <v>10</v>
      </c>
    </row>
    <row r="10" spans="1:7">
      <c r="A10" s="79" t="s">
        <v>52</v>
      </c>
      <c r="B10" s="79" t="s">
        <v>53</v>
      </c>
      <c r="C10" s="86">
        <v>3</v>
      </c>
      <c r="D10" s="86">
        <v>40</v>
      </c>
      <c r="E10" s="86">
        <v>0</v>
      </c>
      <c r="F10" s="86">
        <v>0</v>
      </c>
      <c r="G10" s="86">
        <v>10</v>
      </c>
    </row>
    <row r="11" spans="1:7">
      <c r="A11" s="79" t="s">
        <v>54</v>
      </c>
      <c r="B11" s="79" t="s">
        <v>55</v>
      </c>
      <c r="C11" s="86">
        <v>3</v>
      </c>
      <c r="D11" s="86">
        <v>20</v>
      </c>
      <c r="E11" s="86">
        <v>10</v>
      </c>
      <c r="F11" s="86">
        <v>0</v>
      </c>
      <c r="G11" s="86">
        <v>10</v>
      </c>
    </row>
    <row r="12" spans="1:7">
      <c r="A12" s="79" t="s">
        <v>56</v>
      </c>
      <c r="B12" s="79" t="s">
        <v>57</v>
      </c>
      <c r="C12" s="86">
        <v>3</v>
      </c>
      <c r="D12" s="86">
        <v>20</v>
      </c>
      <c r="E12" s="86">
        <v>10</v>
      </c>
      <c r="F12" s="86">
        <v>0</v>
      </c>
      <c r="G12" s="86">
        <v>10</v>
      </c>
    </row>
    <row r="13" spans="1:7">
      <c r="A13" s="79" t="s">
        <v>595</v>
      </c>
      <c r="B13" s="79" t="s">
        <v>596</v>
      </c>
      <c r="C13" s="86">
        <v>3</v>
      </c>
      <c r="D13" s="86">
        <v>10</v>
      </c>
      <c r="E13" s="86">
        <v>20</v>
      </c>
      <c r="F13" s="86">
        <v>0</v>
      </c>
      <c r="G13" s="86">
        <v>10</v>
      </c>
    </row>
    <row r="14" spans="1:7">
      <c r="A14" s="79" t="s">
        <v>597</v>
      </c>
      <c r="B14" s="79" t="s">
        <v>598</v>
      </c>
      <c r="C14" s="86">
        <v>2</v>
      </c>
      <c r="D14" s="86">
        <v>0</v>
      </c>
      <c r="E14" s="86">
        <v>30</v>
      </c>
      <c r="F14" s="86">
        <v>0</v>
      </c>
      <c r="G14" s="86">
        <v>10</v>
      </c>
    </row>
    <row r="15" spans="1:7">
      <c r="A15" s="62" t="s">
        <v>889</v>
      </c>
      <c r="B15" s="62" t="s">
        <v>890</v>
      </c>
      <c r="C15" s="87">
        <v>2</v>
      </c>
      <c r="D15" s="87">
        <v>10</v>
      </c>
      <c r="E15" s="87">
        <v>20</v>
      </c>
      <c r="F15" s="87">
        <v>0</v>
      </c>
      <c r="G15" s="87">
        <v>10</v>
      </c>
    </row>
    <row r="16" spans="1:7">
      <c r="A16" s="79" t="s">
        <v>434</v>
      </c>
      <c r="B16" s="79" t="s">
        <v>563</v>
      </c>
      <c r="C16" s="86">
        <v>3</v>
      </c>
      <c r="D16" s="86">
        <v>10</v>
      </c>
      <c r="E16" s="86">
        <v>10</v>
      </c>
      <c r="F16" s="86">
        <v>10</v>
      </c>
      <c r="G16" s="86">
        <v>10</v>
      </c>
    </row>
    <row r="17" spans="1:7">
      <c r="A17" s="79" t="s">
        <v>599</v>
      </c>
      <c r="B17" s="79" t="s">
        <v>600</v>
      </c>
      <c r="C17" s="86">
        <v>3</v>
      </c>
      <c r="D17" s="86">
        <v>0</v>
      </c>
      <c r="E17" s="86">
        <v>30</v>
      </c>
      <c r="F17" s="86">
        <v>0</v>
      </c>
      <c r="G17" s="86">
        <v>10</v>
      </c>
    </row>
    <row r="18" spans="1:7">
      <c r="A18" s="79" t="s">
        <v>601</v>
      </c>
      <c r="B18" s="79" t="s">
        <v>602</v>
      </c>
      <c r="C18" s="86">
        <v>2</v>
      </c>
      <c r="D18" s="86">
        <v>20</v>
      </c>
      <c r="E18" s="86">
        <v>10</v>
      </c>
      <c r="F18" s="86">
        <v>0</v>
      </c>
      <c r="G18" s="86">
        <v>10</v>
      </c>
    </row>
    <row r="19" spans="1:7">
      <c r="A19" s="79" t="s">
        <v>346</v>
      </c>
      <c r="B19" s="79" t="s">
        <v>603</v>
      </c>
      <c r="C19" s="86">
        <v>3</v>
      </c>
      <c r="D19" s="86">
        <v>20</v>
      </c>
      <c r="E19" s="86">
        <v>10</v>
      </c>
      <c r="F19" s="86">
        <v>0</v>
      </c>
      <c r="G19" s="86">
        <v>10</v>
      </c>
    </row>
    <row r="20" spans="1:7">
      <c r="A20" s="79" t="s">
        <v>58</v>
      </c>
      <c r="B20" s="79" t="s">
        <v>59</v>
      </c>
      <c r="C20" s="86">
        <v>3</v>
      </c>
      <c r="D20" s="86">
        <v>10</v>
      </c>
      <c r="E20" s="86">
        <v>10</v>
      </c>
      <c r="F20" s="86">
        <v>0</v>
      </c>
      <c r="G20" s="86">
        <v>10</v>
      </c>
    </row>
    <row r="21" spans="1:7">
      <c r="A21" s="79" t="s">
        <v>60</v>
      </c>
      <c r="B21" s="79" t="s">
        <v>61</v>
      </c>
      <c r="C21" s="86">
        <v>3</v>
      </c>
      <c r="D21" s="86">
        <v>20</v>
      </c>
      <c r="E21" s="86">
        <v>5</v>
      </c>
      <c r="F21" s="86">
        <v>5</v>
      </c>
      <c r="G21" s="86">
        <v>10</v>
      </c>
    </row>
    <row r="22" spans="1:7">
      <c r="A22" s="79" t="s">
        <v>401</v>
      </c>
      <c r="B22" s="79" t="s">
        <v>604</v>
      </c>
      <c r="C22" s="86">
        <v>3</v>
      </c>
      <c r="D22" s="86">
        <v>10</v>
      </c>
      <c r="E22" s="86">
        <v>10</v>
      </c>
      <c r="F22" s="86">
        <v>0</v>
      </c>
      <c r="G22" s="86">
        <v>10</v>
      </c>
    </row>
    <row r="23" spans="1:7">
      <c r="A23" s="79" t="s">
        <v>62</v>
      </c>
      <c r="B23" s="79" t="s">
        <v>63</v>
      </c>
      <c r="C23" s="86">
        <v>2</v>
      </c>
      <c r="D23" s="86">
        <v>20</v>
      </c>
      <c r="E23" s="86">
        <v>10</v>
      </c>
      <c r="F23" s="86">
        <v>0</v>
      </c>
      <c r="G23" s="86">
        <v>10</v>
      </c>
    </row>
    <row r="24" spans="1:7">
      <c r="A24" s="79" t="s">
        <v>64</v>
      </c>
      <c r="B24" s="79" t="s">
        <v>65</v>
      </c>
      <c r="C24" s="86">
        <v>3</v>
      </c>
      <c r="D24" s="86">
        <v>0</v>
      </c>
      <c r="E24" s="86">
        <v>10</v>
      </c>
      <c r="F24" s="86">
        <v>10</v>
      </c>
      <c r="G24" s="86">
        <v>10</v>
      </c>
    </row>
    <row r="25" spans="1:7">
      <c r="A25" s="79" t="s">
        <v>605</v>
      </c>
      <c r="B25" s="79" t="s">
        <v>606</v>
      </c>
      <c r="C25" s="86">
        <v>2</v>
      </c>
      <c r="D25" s="86">
        <v>20</v>
      </c>
      <c r="E25" s="86">
        <v>10</v>
      </c>
      <c r="F25" s="86">
        <v>0</v>
      </c>
      <c r="G25" s="86">
        <v>10</v>
      </c>
    </row>
    <row r="26" spans="1:7">
      <c r="A26" s="79" t="s">
        <v>404</v>
      </c>
      <c r="B26" s="79" t="s">
        <v>534</v>
      </c>
      <c r="C26" s="86">
        <v>2</v>
      </c>
      <c r="D26" s="86">
        <v>20</v>
      </c>
      <c r="E26" s="86">
        <v>10</v>
      </c>
      <c r="F26" s="86">
        <v>0</v>
      </c>
      <c r="G26" s="86">
        <v>10</v>
      </c>
    </row>
    <row r="27" spans="1:7">
      <c r="A27" s="79" t="s">
        <v>607</v>
      </c>
      <c r="B27" s="79" t="s">
        <v>608</v>
      </c>
      <c r="C27" s="86">
        <v>2</v>
      </c>
      <c r="D27" s="86">
        <v>30</v>
      </c>
      <c r="E27" s="86">
        <v>0</v>
      </c>
      <c r="F27" s="86">
        <v>0</v>
      </c>
      <c r="G27" s="86">
        <v>10</v>
      </c>
    </row>
    <row r="28" spans="1:7">
      <c r="A28" s="79" t="s">
        <v>427</v>
      </c>
      <c r="B28" s="79" t="s">
        <v>557</v>
      </c>
      <c r="C28" s="86">
        <v>2</v>
      </c>
      <c r="D28" s="86">
        <v>0</v>
      </c>
      <c r="E28" s="86">
        <v>20</v>
      </c>
      <c r="F28" s="86">
        <v>10</v>
      </c>
      <c r="G28" s="86">
        <v>10</v>
      </c>
    </row>
    <row r="29" spans="1:7">
      <c r="A29" s="79" t="s">
        <v>66</v>
      </c>
      <c r="B29" s="79" t="s">
        <v>67</v>
      </c>
      <c r="C29" s="86">
        <v>3</v>
      </c>
      <c r="D29" s="86">
        <v>0</v>
      </c>
      <c r="E29" s="86">
        <v>20</v>
      </c>
      <c r="F29" s="86">
        <v>10</v>
      </c>
      <c r="G29" s="86">
        <v>10</v>
      </c>
    </row>
    <row r="30" spans="1:7">
      <c r="A30" s="79" t="s">
        <v>609</v>
      </c>
      <c r="B30" s="79" t="s">
        <v>610</v>
      </c>
      <c r="C30" s="86">
        <v>3</v>
      </c>
      <c r="D30" s="86">
        <v>0</v>
      </c>
      <c r="E30" s="86">
        <v>25</v>
      </c>
      <c r="F30" s="86">
        <v>0</v>
      </c>
      <c r="G30" s="86">
        <v>15</v>
      </c>
    </row>
    <row r="31" spans="1:7">
      <c r="A31" s="79" t="s">
        <v>892</v>
      </c>
      <c r="B31" s="79" t="s">
        <v>612</v>
      </c>
      <c r="C31" s="86">
        <v>1</v>
      </c>
      <c r="D31" s="86">
        <v>30</v>
      </c>
      <c r="E31" s="86">
        <v>0</v>
      </c>
      <c r="F31" s="86">
        <v>0</v>
      </c>
      <c r="G31" s="86">
        <v>10</v>
      </c>
    </row>
    <row r="32" spans="1:7">
      <c r="A32" s="62" t="s">
        <v>891</v>
      </c>
      <c r="B32" s="62" t="s">
        <v>612</v>
      </c>
      <c r="C32" s="87">
        <v>1</v>
      </c>
      <c r="D32" s="87">
        <v>10</v>
      </c>
      <c r="E32" s="87">
        <v>20</v>
      </c>
      <c r="F32" s="87">
        <v>0</v>
      </c>
      <c r="G32" s="87">
        <v>10</v>
      </c>
    </row>
    <row r="33" spans="1:7">
      <c r="A33" s="62" t="s">
        <v>611</v>
      </c>
      <c r="B33" s="62" t="s">
        <v>612</v>
      </c>
      <c r="C33" s="87">
        <v>1</v>
      </c>
      <c r="D33" s="87">
        <v>50</v>
      </c>
      <c r="E33" s="87">
        <v>0</v>
      </c>
      <c r="F33" s="87">
        <v>0</v>
      </c>
      <c r="G33" s="87">
        <v>0</v>
      </c>
    </row>
    <row r="34" spans="1:7">
      <c r="A34" s="79" t="s">
        <v>613</v>
      </c>
      <c r="B34" s="79" t="s">
        <v>614</v>
      </c>
      <c r="C34" s="86">
        <v>1</v>
      </c>
      <c r="D34" s="86">
        <v>0</v>
      </c>
      <c r="E34" s="86">
        <v>0</v>
      </c>
      <c r="F34" s="86">
        <v>0</v>
      </c>
      <c r="G34" s="86">
        <v>0</v>
      </c>
    </row>
    <row r="35" spans="1:7">
      <c r="A35" s="79" t="s">
        <v>324</v>
      </c>
      <c r="B35" s="79" t="s">
        <v>325</v>
      </c>
      <c r="C35" s="86">
        <v>1</v>
      </c>
      <c r="D35" s="86">
        <v>40</v>
      </c>
      <c r="E35" s="86">
        <v>0</v>
      </c>
      <c r="F35" s="86">
        <v>0</v>
      </c>
      <c r="G35" s="86">
        <v>10</v>
      </c>
    </row>
    <row r="36" spans="1:7">
      <c r="A36" s="79" t="s">
        <v>68</v>
      </c>
      <c r="B36" s="79" t="s">
        <v>69</v>
      </c>
      <c r="C36" s="86">
        <v>1</v>
      </c>
      <c r="D36" s="86">
        <v>40</v>
      </c>
      <c r="E36" s="86">
        <v>0</v>
      </c>
      <c r="F36" s="86">
        <v>0</v>
      </c>
      <c r="G36" s="86">
        <v>10</v>
      </c>
    </row>
    <row r="37" spans="1:7">
      <c r="A37" s="79" t="s">
        <v>70</v>
      </c>
      <c r="B37" s="79" t="s">
        <v>71</v>
      </c>
      <c r="C37" s="86">
        <v>1</v>
      </c>
      <c r="D37" s="86">
        <v>40</v>
      </c>
      <c r="E37" s="86">
        <v>0</v>
      </c>
      <c r="F37" s="86">
        <v>0</v>
      </c>
      <c r="G37" s="86">
        <v>10</v>
      </c>
    </row>
    <row r="38" spans="1:7">
      <c r="A38" s="79" t="s">
        <v>615</v>
      </c>
      <c r="B38" s="79" t="s">
        <v>616</v>
      </c>
      <c r="C38" s="86">
        <v>1</v>
      </c>
      <c r="D38" s="86">
        <v>30</v>
      </c>
      <c r="E38" s="86">
        <v>0</v>
      </c>
      <c r="F38" s="86">
        <v>0</v>
      </c>
      <c r="G38" s="86">
        <v>10</v>
      </c>
    </row>
    <row r="39" spans="1:7">
      <c r="A39" s="79" t="s">
        <v>617</v>
      </c>
      <c r="B39" s="79" t="s">
        <v>618</v>
      </c>
      <c r="C39" s="86">
        <v>2</v>
      </c>
      <c r="D39" s="86">
        <v>20</v>
      </c>
      <c r="E39" s="86">
        <v>20</v>
      </c>
      <c r="F39" s="86">
        <v>0</v>
      </c>
      <c r="G39" s="86">
        <v>10</v>
      </c>
    </row>
    <row r="40" spans="1:7">
      <c r="A40" s="79" t="s">
        <v>619</v>
      </c>
      <c r="B40" s="79" t="s">
        <v>620</v>
      </c>
      <c r="C40" s="86">
        <v>1</v>
      </c>
      <c r="D40" s="86">
        <v>10</v>
      </c>
      <c r="E40" s="86">
        <v>20</v>
      </c>
      <c r="F40" s="86">
        <v>0</v>
      </c>
      <c r="G40" s="86">
        <v>10</v>
      </c>
    </row>
    <row r="41" spans="1:7">
      <c r="A41" s="79" t="s">
        <v>337</v>
      </c>
      <c r="B41" s="79" t="s">
        <v>471</v>
      </c>
      <c r="C41" s="86">
        <v>2</v>
      </c>
      <c r="D41" s="86">
        <v>0</v>
      </c>
      <c r="E41" s="86">
        <v>20</v>
      </c>
      <c r="F41" s="86">
        <v>0</v>
      </c>
      <c r="G41" s="86">
        <v>10</v>
      </c>
    </row>
    <row r="42" spans="1:7">
      <c r="A42" s="79" t="s">
        <v>621</v>
      </c>
      <c r="B42" s="79" t="s">
        <v>622</v>
      </c>
      <c r="C42" s="86">
        <v>2</v>
      </c>
      <c r="D42" s="86">
        <v>10</v>
      </c>
      <c r="E42" s="86">
        <v>20</v>
      </c>
      <c r="F42" s="86">
        <v>0</v>
      </c>
      <c r="G42" s="86">
        <v>10</v>
      </c>
    </row>
    <row r="43" spans="1:7">
      <c r="A43" s="79" t="s">
        <v>623</v>
      </c>
      <c r="B43" s="79" t="s">
        <v>624</v>
      </c>
      <c r="C43" s="86">
        <v>2</v>
      </c>
      <c r="D43" s="86">
        <v>40</v>
      </c>
      <c r="E43" s="86">
        <v>10</v>
      </c>
      <c r="F43" s="86">
        <v>0</v>
      </c>
      <c r="G43" s="86">
        <v>0</v>
      </c>
    </row>
    <row r="44" spans="1:7">
      <c r="A44" s="79" t="s">
        <v>72</v>
      </c>
      <c r="B44" s="79" t="s">
        <v>73</v>
      </c>
      <c r="C44" s="86">
        <v>3</v>
      </c>
      <c r="D44" s="86">
        <v>20</v>
      </c>
      <c r="E44" s="86">
        <v>10</v>
      </c>
      <c r="F44" s="86">
        <v>0</v>
      </c>
      <c r="G44" s="86">
        <v>10</v>
      </c>
    </row>
    <row r="45" spans="1:7">
      <c r="A45" s="79" t="s">
        <v>378</v>
      </c>
      <c r="B45" s="79" t="s">
        <v>513</v>
      </c>
      <c r="C45" s="86">
        <v>3</v>
      </c>
      <c r="D45" s="86">
        <v>0</v>
      </c>
      <c r="E45" s="86">
        <v>10</v>
      </c>
      <c r="F45" s="86">
        <v>10</v>
      </c>
      <c r="G45" s="86">
        <v>10</v>
      </c>
    </row>
    <row r="46" spans="1:7">
      <c r="A46" s="79" t="s">
        <v>625</v>
      </c>
      <c r="B46" s="79" t="s">
        <v>626</v>
      </c>
      <c r="C46" s="86">
        <v>2</v>
      </c>
      <c r="D46" s="86">
        <v>0</v>
      </c>
      <c r="E46" s="86">
        <v>15</v>
      </c>
      <c r="F46" s="86">
        <v>15</v>
      </c>
      <c r="G46" s="86">
        <v>10</v>
      </c>
    </row>
    <row r="47" spans="1:7">
      <c r="A47" s="79" t="s">
        <v>74</v>
      </c>
      <c r="B47" s="79" t="s">
        <v>75</v>
      </c>
      <c r="C47" s="86">
        <v>3</v>
      </c>
      <c r="D47" s="86">
        <v>20</v>
      </c>
      <c r="E47" s="86">
        <v>10</v>
      </c>
      <c r="F47" s="86">
        <v>0</v>
      </c>
      <c r="G47" s="86">
        <v>10</v>
      </c>
    </row>
    <row r="48" spans="1:7">
      <c r="A48" s="79" t="s">
        <v>76</v>
      </c>
      <c r="B48" s="79" t="s">
        <v>77</v>
      </c>
      <c r="C48" s="86">
        <v>2</v>
      </c>
      <c r="D48" s="86">
        <v>20</v>
      </c>
      <c r="E48" s="86">
        <v>10</v>
      </c>
      <c r="F48" s="86">
        <v>0</v>
      </c>
      <c r="G48" s="86">
        <v>10</v>
      </c>
    </row>
    <row r="49" spans="1:7">
      <c r="A49" s="79" t="s">
        <v>352</v>
      </c>
      <c r="B49" s="79" t="s">
        <v>486</v>
      </c>
      <c r="C49" s="86">
        <v>3</v>
      </c>
      <c r="D49" s="86">
        <v>10</v>
      </c>
      <c r="E49" s="86">
        <v>10</v>
      </c>
      <c r="F49" s="86">
        <v>10</v>
      </c>
      <c r="G49" s="86">
        <v>10</v>
      </c>
    </row>
    <row r="50" spans="1:7">
      <c r="A50" s="79" t="s">
        <v>415</v>
      </c>
      <c r="B50" s="79" t="s">
        <v>545</v>
      </c>
      <c r="C50" s="86">
        <v>3</v>
      </c>
      <c r="D50" s="86">
        <v>10</v>
      </c>
      <c r="E50" s="86">
        <v>10</v>
      </c>
      <c r="F50" s="86">
        <v>10</v>
      </c>
      <c r="G50" s="86">
        <v>10</v>
      </c>
    </row>
    <row r="51" spans="1:7">
      <c r="A51" s="79" t="s">
        <v>458</v>
      </c>
      <c r="B51" s="79" t="s">
        <v>583</v>
      </c>
      <c r="C51" s="86">
        <v>3</v>
      </c>
      <c r="D51" s="86">
        <v>10</v>
      </c>
      <c r="E51" s="86">
        <v>10</v>
      </c>
      <c r="F51" s="86">
        <v>10</v>
      </c>
      <c r="G51" s="86">
        <v>10</v>
      </c>
    </row>
    <row r="52" spans="1:7">
      <c r="A52" s="79" t="s">
        <v>460</v>
      </c>
      <c r="B52" s="79" t="s">
        <v>585</v>
      </c>
      <c r="C52" s="86">
        <v>2</v>
      </c>
      <c r="D52" s="86">
        <v>20</v>
      </c>
      <c r="E52" s="86">
        <v>10</v>
      </c>
      <c r="F52" s="86">
        <v>0</v>
      </c>
      <c r="G52" s="86">
        <v>10</v>
      </c>
    </row>
    <row r="53" spans="1:7">
      <c r="A53" s="79" t="s">
        <v>441</v>
      </c>
      <c r="B53" s="79" t="s">
        <v>569</v>
      </c>
      <c r="C53" s="86">
        <v>2</v>
      </c>
      <c r="D53" s="86">
        <v>10</v>
      </c>
      <c r="E53" s="86">
        <v>20</v>
      </c>
      <c r="F53" s="86">
        <v>0</v>
      </c>
      <c r="G53" s="86">
        <v>0</v>
      </c>
    </row>
    <row r="54" spans="1:7">
      <c r="A54" s="79" t="s">
        <v>627</v>
      </c>
      <c r="B54" s="79" t="s">
        <v>628</v>
      </c>
      <c r="C54" s="86">
        <v>3</v>
      </c>
      <c r="D54" s="86">
        <v>0</v>
      </c>
      <c r="E54" s="86">
        <v>30</v>
      </c>
      <c r="F54" s="86">
        <v>0</v>
      </c>
      <c r="G54" s="86">
        <v>10</v>
      </c>
    </row>
    <row r="55" spans="1:7">
      <c r="A55" s="79" t="s">
        <v>629</v>
      </c>
      <c r="B55" s="79" t="s">
        <v>630</v>
      </c>
      <c r="C55" s="86">
        <v>3</v>
      </c>
      <c r="D55" s="86">
        <v>0</v>
      </c>
      <c r="E55" s="86">
        <v>30</v>
      </c>
      <c r="F55" s="86">
        <v>0</v>
      </c>
      <c r="G55" s="86">
        <v>10</v>
      </c>
    </row>
    <row r="56" spans="1:7">
      <c r="A56" s="79" t="s">
        <v>450</v>
      </c>
      <c r="B56" s="79" t="s">
        <v>577</v>
      </c>
      <c r="C56" s="86">
        <v>2</v>
      </c>
      <c r="D56" s="86">
        <v>0</v>
      </c>
      <c r="E56" s="86">
        <v>30</v>
      </c>
      <c r="F56" s="86">
        <v>0</v>
      </c>
      <c r="G56" s="86">
        <v>10</v>
      </c>
    </row>
    <row r="57" spans="1:7">
      <c r="A57" s="79" t="s">
        <v>631</v>
      </c>
      <c r="B57" s="79" t="s">
        <v>632</v>
      </c>
      <c r="C57" s="86">
        <v>2</v>
      </c>
      <c r="D57" s="86">
        <v>30</v>
      </c>
      <c r="E57" s="86">
        <v>10</v>
      </c>
      <c r="F57" s="86">
        <v>0</v>
      </c>
      <c r="G57" s="86">
        <v>10</v>
      </c>
    </row>
    <row r="58" spans="1:7">
      <c r="A58" s="79" t="s">
        <v>633</v>
      </c>
      <c r="B58" s="79" t="s">
        <v>506</v>
      </c>
      <c r="C58" s="86">
        <v>2</v>
      </c>
      <c r="D58" s="86">
        <v>10</v>
      </c>
      <c r="E58" s="86">
        <v>10</v>
      </c>
      <c r="F58" s="86">
        <v>0</v>
      </c>
      <c r="G58" s="86">
        <v>10</v>
      </c>
    </row>
    <row r="59" spans="1:7">
      <c r="A59" s="62" t="s">
        <v>893</v>
      </c>
      <c r="B59" s="62" t="s">
        <v>894</v>
      </c>
      <c r="C59" s="87">
        <v>3</v>
      </c>
      <c r="D59" s="87">
        <v>0</v>
      </c>
      <c r="E59" s="87">
        <v>0</v>
      </c>
      <c r="F59" s="87">
        <v>0</v>
      </c>
      <c r="G59" s="87">
        <v>0</v>
      </c>
    </row>
    <row r="60" spans="1:7">
      <c r="A60" s="79" t="s">
        <v>447</v>
      </c>
      <c r="B60" s="79" t="s">
        <v>574</v>
      </c>
      <c r="C60" s="86">
        <v>3</v>
      </c>
      <c r="D60" s="86">
        <v>10</v>
      </c>
      <c r="E60" s="86">
        <v>20</v>
      </c>
      <c r="F60" s="86">
        <v>10</v>
      </c>
      <c r="G60" s="86">
        <v>10</v>
      </c>
    </row>
    <row r="61" spans="1:7">
      <c r="A61" s="79" t="s">
        <v>373</v>
      </c>
      <c r="B61" s="79" t="s">
        <v>507</v>
      </c>
      <c r="C61" s="86">
        <v>3</v>
      </c>
      <c r="D61" s="86">
        <v>20</v>
      </c>
      <c r="E61" s="86">
        <v>10</v>
      </c>
      <c r="F61" s="86">
        <v>0</v>
      </c>
      <c r="G61" s="86">
        <v>10</v>
      </c>
    </row>
    <row r="62" spans="1:7">
      <c r="A62" s="79" t="s">
        <v>435</v>
      </c>
      <c r="B62" s="79" t="s">
        <v>564</v>
      </c>
      <c r="C62" s="86">
        <v>3</v>
      </c>
      <c r="D62" s="86">
        <v>10</v>
      </c>
      <c r="E62" s="86">
        <v>10</v>
      </c>
      <c r="F62" s="86">
        <v>10</v>
      </c>
      <c r="G62" s="86">
        <v>10</v>
      </c>
    </row>
    <row r="63" spans="1:7">
      <c r="A63" s="79" t="s">
        <v>386</v>
      </c>
      <c r="B63" s="79" t="s">
        <v>520</v>
      </c>
      <c r="C63" s="86">
        <v>3</v>
      </c>
      <c r="D63" s="86">
        <v>10</v>
      </c>
      <c r="E63" s="86">
        <v>10</v>
      </c>
      <c r="F63" s="86">
        <v>0</v>
      </c>
      <c r="G63" s="86">
        <v>10</v>
      </c>
    </row>
    <row r="64" spans="1:7">
      <c r="A64" s="79" t="s">
        <v>78</v>
      </c>
      <c r="B64" s="79" t="s">
        <v>79</v>
      </c>
      <c r="C64" s="86">
        <v>3</v>
      </c>
      <c r="D64" s="86">
        <v>20</v>
      </c>
      <c r="E64" s="86">
        <v>20</v>
      </c>
      <c r="F64" s="86">
        <v>0</v>
      </c>
      <c r="G64" s="86">
        <v>10</v>
      </c>
    </row>
    <row r="65" spans="1:7">
      <c r="A65" s="79" t="s">
        <v>634</v>
      </c>
      <c r="B65" s="79" t="s">
        <v>635</v>
      </c>
      <c r="C65" s="86">
        <v>2</v>
      </c>
      <c r="D65" s="86">
        <v>10</v>
      </c>
      <c r="E65" s="86">
        <v>10</v>
      </c>
      <c r="F65" s="86">
        <v>0</v>
      </c>
      <c r="G65" s="86">
        <v>10</v>
      </c>
    </row>
    <row r="66" spans="1:7">
      <c r="A66" s="79" t="s">
        <v>388</v>
      </c>
      <c r="B66" s="79" t="s">
        <v>636</v>
      </c>
      <c r="C66" s="86">
        <v>2</v>
      </c>
      <c r="D66" s="86">
        <v>0</v>
      </c>
      <c r="E66" s="86">
        <v>10</v>
      </c>
      <c r="F66" s="86">
        <v>20</v>
      </c>
      <c r="G66" s="86">
        <v>10</v>
      </c>
    </row>
    <row r="67" spans="1:7">
      <c r="A67" s="79" t="s">
        <v>637</v>
      </c>
      <c r="B67" s="79" t="s">
        <v>638</v>
      </c>
      <c r="C67" s="86">
        <v>2</v>
      </c>
      <c r="D67" s="86">
        <v>0</v>
      </c>
      <c r="E67" s="86">
        <v>30</v>
      </c>
      <c r="F67" s="86">
        <v>0</v>
      </c>
      <c r="G67" s="86">
        <v>20</v>
      </c>
    </row>
    <row r="68" spans="1:7">
      <c r="A68" s="79" t="s">
        <v>639</v>
      </c>
      <c r="B68" s="79" t="s">
        <v>640</v>
      </c>
      <c r="C68" s="86">
        <v>2</v>
      </c>
      <c r="D68" s="86">
        <v>0</v>
      </c>
      <c r="E68" s="86">
        <v>30</v>
      </c>
      <c r="F68" s="86">
        <v>0</v>
      </c>
      <c r="G68" s="86">
        <v>10</v>
      </c>
    </row>
    <row r="69" spans="1:7">
      <c r="A69" s="79" t="s">
        <v>641</v>
      </c>
      <c r="B69" s="79" t="s">
        <v>642</v>
      </c>
      <c r="C69" s="86">
        <v>3</v>
      </c>
      <c r="D69" s="86">
        <v>0</v>
      </c>
      <c r="E69" s="86">
        <v>10</v>
      </c>
      <c r="F69" s="86">
        <v>10</v>
      </c>
      <c r="G69" s="86">
        <v>10</v>
      </c>
    </row>
    <row r="70" spans="1:7">
      <c r="A70" s="79" t="s">
        <v>364</v>
      </c>
      <c r="B70" s="79" t="s">
        <v>498</v>
      </c>
      <c r="C70" s="86">
        <v>3</v>
      </c>
      <c r="D70" s="86">
        <v>20</v>
      </c>
      <c r="E70" s="86">
        <v>10</v>
      </c>
      <c r="F70" s="86">
        <v>10</v>
      </c>
      <c r="G70" s="86">
        <v>0</v>
      </c>
    </row>
    <row r="71" spans="1:7">
      <c r="A71" s="79" t="s">
        <v>355</v>
      </c>
      <c r="B71" s="79" t="s">
        <v>489</v>
      </c>
      <c r="C71" s="86">
        <v>3</v>
      </c>
      <c r="D71" s="86">
        <v>0</v>
      </c>
      <c r="E71" s="86">
        <v>10</v>
      </c>
      <c r="F71" s="86">
        <v>10</v>
      </c>
      <c r="G71" s="86">
        <v>10</v>
      </c>
    </row>
    <row r="72" spans="1:7">
      <c r="A72" s="79" t="s">
        <v>444</v>
      </c>
      <c r="B72" s="79" t="s">
        <v>572</v>
      </c>
      <c r="C72" s="86">
        <v>2</v>
      </c>
      <c r="D72" s="86">
        <v>10</v>
      </c>
      <c r="E72" s="86">
        <v>10</v>
      </c>
      <c r="F72" s="86">
        <v>0</v>
      </c>
      <c r="G72" s="86">
        <v>10</v>
      </c>
    </row>
    <row r="73" spans="1:7">
      <c r="A73" s="79" t="s">
        <v>643</v>
      </c>
      <c r="B73" s="79" t="s">
        <v>644</v>
      </c>
      <c r="C73" s="86">
        <v>2</v>
      </c>
      <c r="D73" s="86">
        <v>10</v>
      </c>
      <c r="E73" s="86">
        <v>0</v>
      </c>
      <c r="F73" s="86">
        <v>0</v>
      </c>
      <c r="G73" s="86">
        <v>10</v>
      </c>
    </row>
    <row r="74" spans="1:7">
      <c r="A74" s="79" t="s">
        <v>645</v>
      </c>
      <c r="B74" s="79" t="s">
        <v>646</v>
      </c>
      <c r="C74" s="86">
        <v>2</v>
      </c>
      <c r="D74" s="86">
        <v>10</v>
      </c>
      <c r="E74" s="86">
        <v>0</v>
      </c>
      <c r="F74" s="86">
        <v>0</v>
      </c>
      <c r="G74" s="86">
        <v>10</v>
      </c>
    </row>
    <row r="75" spans="1:7">
      <c r="A75" s="79" t="s">
        <v>406</v>
      </c>
      <c r="B75" s="79" t="s">
        <v>536</v>
      </c>
      <c r="C75" s="86">
        <v>2</v>
      </c>
      <c r="D75" s="86">
        <v>0</v>
      </c>
      <c r="E75" s="86">
        <v>0</v>
      </c>
      <c r="F75" s="86">
        <v>0</v>
      </c>
      <c r="G75" s="86">
        <v>30</v>
      </c>
    </row>
    <row r="76" spans="1:7">
      <c r="A76" s="79" t="s">
        <v>647</v>
      </c>
      <c r="B76" s="79" t="s">
        <v>648</v>
      </c>
      <c r="C76" s="86">
        <v>2</v>
      </c>
      <c r="D76" s="86">
        <v>0</v>
      </c>
      <c r="E76" s="86">
        <v>30</v>
      </c>
      <c r="F76" s="86">
        <v>0</v>
      </c>
      <c r="G76" s="86">
        <v>10</v>
      </c>
    </row>
    <row r="77" spans="1:7">
      <c r="A77" s="79" t="s">
        <v>649</v>
      </c>
      <c r="B77" s="79" t="s">
        <v>650</v>
      </c>
      <c r="C77" s="86">
        <v>6</v>
      </c>
      <c r="D77" s="86">
        <v>0</v>
      </c>
      <c r="E77" s="86">
        <v>0</v>
      </c>
      <c r="F77" s="86">
        <v>0</v>
      </c>
      <c r="G77" s="86">
        <v>0</v>
      </c>
    </row>
    <row r="78" spans="1:7">
      <c r="A78" s="79" t="s">
        <v>651</v>
      </c>
      <c r="B78" s="79" t="s">
        <v>652</v>
      </c>
      <c r="C78" s="86">
        <v>2</v>
      </c>
      <c r="D78" s="86">
        <v>20</v>
      </c>
      <c r="E78" s="86">
        <v>20</v>
      </c>
      <c r="F78" s="86">
        <v>0</v>
      </c>
      <c r="G78" s="86">
        <v>10</v>
      </c>
    </row>
    <row r="79" spans="1:7">
      <c r="A79" s="79" t="s">
        <v>343</v>
      </c>
      <c r="B79" s="79" t="s">
        <v>477</v>
      </c>
      <c r="C79" s="86">
        <v>3</v>
      </c>
      <c r="D79" s="86">
        <v>10</v>
      </c>
      <c r="E79" s="86">
        <v>20</v>
      </c>
      <c r="F79" s="86">
        <v>0</v>
      </c>
      <c r="G79" s="86">
        <v>10</v>
      </c>
    </row>
    <row r="80" spans="1:7">
      <c r="A80" s="79" t="s">
        <v>436</v>
      </c>
      <c r="B80" s="79" t="s">
        <v>653</v>
      </c>
      <c r="C80" s="86">
        <v>3</v>
      </c>
      <c r="D80" s="86">
        <v>0</v>
      </c>
      <c r="E80" s="86">
        <v>20</v>
      </c>
      <c r="F80" s="86">
        <v>0</v>
      </c>
      <c r="G80" s="86">
        <v>10</v>
      </c>
    </row>
    <row r="81" spans="1:7">
      <c r="A81" s="79" t="s">
        <v>654</v>
      </c>
      <c r="B81" s="79" t="s">
        <v>655</v>
      </c>
      <c r="C81" s="86">
        <v>2</v>
      </c>
      <c r="D81" s="86">
        <v>30</v>
      </c>
      <c r="E81" s="86">
        <v>10</v>
      </c>
      <c r="F81" s="86">
        <v>0</v>
      </c>
      <c r="G81" s="86">
        <v>10</v>
      </c>
    </row>
    <row r="82" spans="1:7">
      <c r="A82" s="81" t="s">
        <v>895</v>
      </c>
      <c r="B82" s="81" t="s">
        <v>896</v>
      </c>
      <c r="C82" s="88">
        <v>3</v>
      </c>
      <c r="D82" s="89">
        <v>0</v>
      </c>
      <c r="E82" s="89">
        <v>0</v>
      </c>
      <c r="F82" s="89">
        <v>0</v>
      </c>
      <c r="G82" s="89">
        <v>0</v>
      </c>
    </row>
    <row r="83" spans="1:7">
      <c r="A83" s="79" t="s">
        <v>416</v>
      </c>
      <c r="B83" s="79" t="s">
        <v>546</v>
      </c>
      <c r="C83" s="86">
        <v>3</v>
      </c>
      <c r="D83" s="86">
        <v>10</v>
      </c>
      <c r="E83" s="86">
        <v>10</v>
      </c>
      <c r="F83" s="86">
        <v>0</v>
      </c>
      <c r="G83" s="86">
        <v>10</v>
      </c>
    </row>
    <row r="84" spans="1:7">
      <c r="A84" s="79" t="s">
        <v>382</v>
      </c>
      <c r="B84" s="79" t="s">
        <v>516</v>
      </c>
      <c r="C84" s="86">
        <v>3</v>
      </c>
      <c r="D84" s="86">
        <v>10</v>
      </c>
      <c r="E84" s="86">
        <v>10</v>
      </c>
      <c r="F84" s="86">
        <v>0</v>
      </c>
      <c r="G84" s="86">
        <v>10</v>
      </c>
    </row>
    <row r="85" spans="1:7">
      <c r="A85" s="82" t="s">
        <v>656</v>
      </c>
      <c r="B85" s="82" t="s">
        <v>657</v>
      </c>
      <c r="C85" s="90">
        <v>7.5</v>
      </c>
      <c r="D85" s="90">
        <v>0</v>
      </c>
      <c r="E85" s="90">
        <v>0</v>
      </c>
      <c r="F85" s="90">
        <v>0</v>
      </c>
      <c r="G85" s="90">
        <v>0</v>
      </c>
    </row>
    <row r="86" spans="1:7">
      <c r="A86" s="79" t="s">
        <v>327</v>
      </c>
      <c r="B86" s="79" t="s">
        <v>461</v>
      </c>
      <c r="C86" s="86">
        <v>2</v>
      </c>
      <c r="D86" s="86">
        <v>0</v>
      </c>
      <c r="E86" s="86">
        <v>30</v>
      </c>
      <c r="F86" s="86">
        <v>0</v>
      </c>
      <c r="G86" s="86">
        <v>20</v>
      </c>
    </row>
    <row r="87" spans="1:7">
      <c r="A87" s="79" t="s">
        <v>333</v>
      </c>
      <c r="B87" s="79" t="s">
        <v>467</v>
      </c>
      <c r="C87" s="86">
        <v>2</v>
      </c>
      <c r="D87" s="86">
        <v>0</v>
      </c>
      <c r="E87" s="86">
        <v>30</v>
      </c>
      <c r="F87" s="86">
        <v>0</v>
      </c>
      <c r="G87" s="86">
        <v>20</v>
      </c>
    </row>
    <row r="88" spans="1:7">
      <c r="A88" s="79" t="s">
        <v>658</v>
      </c>
      <c r="B88" s="79" t="s">
        <v>659</v>
      </c>
      <c r="C88" s="86">
        <v>2</v>
      </c>
      <c r="D88" s="86">
        <v>20</v>
      </c>
      <c r="E88" s="86">
        <v>10</v>
      </c>
      <c r="F88" s="86">
        <v>0</v>
      </c>
      <c r="G88" s="86">
        <v>10</v>
      </c>
    </row>
    <row r="89" spans="1:7">
      <c r="A89" s="79" t="s">
        <v>80</v>
      </c>
      <c r="B89" s="79" t="s">
        <v>81</v>
      </c>
      <c r="C89" s="86">
        <v>3</v>
      </c>
      <c r="D89" s="86">
        <v>20</v>
      </c>
      <c r="E89" s="86">
        <v>10</v>
      </c>
      <c r="F89" s="86">
        <v>0</v>
      </c>
      <c r="G89" s="86">
        <v>10</v>
      </c>
    </row>
    <row r="90" spans="1:7">
      <c r="A90" s="79" t="s">
        <v>82</v>
      </c>
      <c r="B90" s="79" t="s">
        <v>83</v>
      </c>
      <c r="C90" s="86">
        <v>3</v>
      </c>
      <c r="D90" s="86">
        <v>0</v>
      </c>
      <c r="E90" s="86">
        <v>10</v>
      </c>
      <c r="F90" s="86">
        <v>10</v>
      </c>
      <c r="G90" s="86">
        <v>10</v>
      </c>
    </row>
    <row r="91" spans="1:7">
      <c r="A91" s="79" t="s">
        <v>84</v>
      </c>
      <c r="B91" s="79" t="s">
        <v>85</v>
      </c>
      <c r="C91" s="86">
        <v>3</v>
      </c>
      <c r="D91" s="86">
        <v>20</v>
      </c>
      <c r="E91" s="86">
        <v>10</v>
      </c>
      <c r="F91" s="86">
        <v>0</v>
      </c>
      <c r="G91" s="86">
        <v>10</v>
      </c>
    </row>
    <row r="92" spans="1:7">
      <c r="A92" s="79" t="s">
        <v>660</v>
      </c>
      <c r="B92" s="79" t="s">
        <v>661</v>
      </c>
      <c r="C92" s="86">
        <v>3</v>
      </c>
      <c r="D92" s="86">
        <v>20</v>
      </c>
      <c r="E92" s="86">
        <v>10</v>
      </c>
      <c r="F92" s="86">
        <v>0</v>
      </c>
      <c r="G92" s="86">
        <v>10</v>
      </c>
    </row>
    <row r="93" spans="1:7">
      <c r="A93" s="79" t="s">
        <v>429</v>
      </c>
      <c r="B93" s="79" t="s">
        <v>559</v>
      </c>
      <c r="C93" s="86">
        <v>3</v>
      </c>
      <c r="D93" s="86">
        <v>10</v>
      </c>
      <c r="E93" s="86">
        <v>10</v>
      </c>
      <c r="F93" s="86">
        <v>0</v>
      </c>
      <c r="G93" s="86">
        <v>10</v>
      </c>
    </row>
    <row r="94" spans="1:7">
      <c r="A94" s="79" t="s">
        <v>396</v>
      </c>
      <c r="B94" s="79" t="s">
        <v>528</v>
      </c>
      <c r="C94" s="86">
        <v>2</v>
      </c>
      <c r="D94" s="86">
        <v>20</v>
      </c>
      <c r="E94" s="86">
        <v>10</v>
      </c>
      <c r="F94" s="86">
        <v>0</v>
      </c>
      <c r="G94" s="86">
        <v>10</v>
      </c>
    </row>
    <row r="95" spans="1:7">
      <c r="A95" s="79" t="s">
        <v>340</v>
      </c>
      <c r="B95" s="79" t="s">
        <v>474</v>
      </c>
      <c r="C95" s="86">
        <v>3</v>
      </c>
      <c r="D95" s="86">
        <v>0</v>
      </c>
      <c r="E95" s="86">
        <v>30</v>
      </c>
      <c r="F95" s="86">
        <v>0</v>
      </c>
      <c r="G95" s="86">
        <v>10</v>
      </c>
    </row>
    <row r="96" spans="1:7">
      <c r="A96" s="79" t="s">
        <v>395</v>
      </c>
      <c r="B96" s="79" t="s">
        <v>527</v>
      </c>
      <c r="C96" s="86">
        <v>2</v>
      </c>
      <c r="D96" s="86">
        <v>0</v>
      </c>
      <c r="E96" s="86">
        <v>20</v>
      </c>
      <c r="F96" s="86">
        <v>0</v>
      </c>
      <c r="G96" s="86">
        <v>10</v>
      </c>
    </row>
    <row r="97" spans="1:7">
      <c r="A97" s="79" t="s">
        <v>662</v>
      </c>
      <c r="B97" s="79" t="s">
        <v>663</v>
      </c>
      <c r="C97" s="86">
        <v>2</v>
      </c>
      <c r="D97" s="86">
        <v>10</v>
      </c>
      <c r="E97" s="86">
        <v>30</v>
      </c>
      <c r="F97" s="86">
        <v>0</v>
      </c>
      <c r="G97" s="86">
        <v>10</v>
      </c>
    </row>
    <row r="98" spans="1:7">
      <c r="A98" s="79" t="s">
        <v>422</v>
      </c>
      <c r="B98" s="79" t="s">
        <v>552</v>
      </c>
      <c r="C98" s="86">
        <v>2</v>
      </c>
      <c r="D98" s="86">
        <v>10</v>
      </c>
      <c r="E98" s="86">
        <v>10</v>
      </c>
      <c r="F98" s="86">
        <v>10</v>
      </c>
      <c r="G98" s="86">
        <v>10</v>
      </c>
    </row>
    <row r="99" spans="1:7">
      <c r="A99" s="79" t="s">
        <v>445</v>
      </c>
      <c r="B99" s="79" t="s">
        <v>664</v>
      </c>
      <c r="C99" s="86">
        <v>3</v>
      </c>
      <c r="D99" s="86">
        <v>20</v>
      </c>
      <c r="E99" s="86">
        <v>10</v>
      </c>
      <c r="F99" s="86">
        <v>0</v>
      </c>
      <c r="G99" s="86">
        <v>10</v>
      </c>
    </row>
    <row r="100" spans="1:7">
      <c r="A100" s="79" t="s">
        <v>430</v>
      </c>
      <c r="B100" s="79" t="s">
        <v>560</v>
      </c>
      <c r="C100" s="86">
        <v>2</v>
      </c>
      <c r="D100" s="86">
        <v>0</v>
      </c>
      <c r="E100" s="86">
        <v>20</v>
      </c>
      <c r="F100" s="86">
        <v>0</v>
      </c>
      <c r="G100" s="86">
        <v>10</v>
      </c>
    </row>
    <row r="101" spans="1:7">
      <c r="A101" s="79" t="s">
        <v>400</v>
      </c>
      <c r="B101" s="79" t="s">
        <v>532</v>
      </c>
      <c r="C101" s="86">
        <v>2</v>
      </c>
      <c r="D101" s="86">
        <v>10</v>
      </c>
      <c r="E101" s="86">
        <v>10</v>
      </c>
      <c r="F101" s="86">
        <v>0</v>
      </c>
      <c r="G101" s="86">
        <v>10</v>
      </c>
    </row>
    <row r="102" spans="1:7">
      <c r="A102" s="79" t="s">
        <v>665</v>
      </c>
      <c r="B102" s="79" t="s">
        <v>666</v>
      </c>
      <c r="C102" s="86">
        <v>2</v>
      </c>
      <c r="D102" s="86">
        <v>0</v>
      </c>
      <c r="E102" s="86">
        <v>10</v>
      </c>
      <c r="F102" s="86">
        <v>0</v>
      </c>
      <c r="G102" s="86">
        <v>10</v>
      </c>
    </row>
    <row r="103" spans="1:7">
      <c r="A103" s="79" t="s">
        <v>667</v>
      </c>
      <c r="B103" s="79" t="s">
        <v>668</v>
      </c>
      <c r="C103" s="86">
        <v>2</v>
      </c>
      <c r="D103" s="86">
        <v>10</v>
      </c>
      <c r="E103" s="86">
        <v>10</v>
      </c>
      <c r="F103" s="86">
        <v>0</v>
      </c>
      <c r="G103" s="86">
        <v>10</v>
      </c>
    </row>
    <row r="104" spans="1:7">
      <c r="A104" s="79" t="s">
        <v>431</v>
      </c>
      <c r="B104" s="79" t="s">
        <v>669</v>
      </c>
      <c r="C104" s="86">
        <v>2</v>
      </c>
      <c r="D104" s="86">
        <v>10</v>
      </c>
      <c r="E104" s="86">
        <v>10</v>
      </c>
      <c r="F104" s="86">
        <v>0</v>
      </c>
      <c r="G104" s="86">
        <v>10</v>
      </c>
    </row>
    <row r="105" spans="1:7">
      <c r="A105" s="79" t="s">
        <v>670</v>
      </c>
      <c r="B105" s="79" t="s">
        <v>671</v>
      </c>
      <c r="C105" s="86">
        <v>2</v>
      </c>
      <c r="D105" s="86">
        <v>10</v>
      </c>
      <c r="E105" s="86">
        <v>10</v>
      </c>
      <c r="F105" s="86">
        <v>0</v>
      </c>
      <c r="G105" s="86">
        <v>10</v>
      </c>
    </row>
    <row r="106" spans="1:7">
      <c r="A106" s="79" t="s">
        <v>672</v>
      </c>
      <c r="B106" s="79" t="s">
        <v>673</v>
      </c>
      <c r="C106" s="86">
        <v>2</v>
      </c>
      <c r="D106" s="86">
        <v>0</v>
      </c>
      <c r="E106" s="86">
        <v>10</v>
      </c>
      <c r="F106" s="86">
        <v>10</v>
      </c>
      <c r="G106" s="86">
        <v>10</v>
      </c>
    </row>
    <row r="107" spans="1:7">
      <c r="A107" s="79" t="s">
        <v>393</v>
      </c>
      <c r="B107" s="79" t="s">
        <v>525</v>
      </c>
      <c r="C107" s="86">
        <v>2</v>
      </c>
      <c r="D107" s="86">
        <v>0</v>
      </c>
      <c r="E107" s="86">
        <v>20</v>
      </c>
      <c r="F107" s="86">
        <v>0</v>
      </c>
      <c r="G107" s="86">
        <v>10</v>
      </c>
    </row>
    <row r="108" spans="1:7">
      <c r="A108" s="79" t="s">
        <v>428</v>
      </c>
      <c r="B108" s="79" t="s">
        <v>558</v>
      </c>
      <c r="C108" s="86">
        <v>2</v>
      </c>
      <c r="D108" s="86">
        <v>10</v>
      </c>
      <c r="E108" s="86">
        <v>10</v>
      </c>
      <c r="F108" s="86">
        <v>0</v>
      </c>
      <c r="G108" s="86">
        <v>10</v>
      </c>
    </row>
    <row r="109" spans="1:7">
      <c r="A109" s="79" t="s">
        <v>392</v>
      </c>
      <c r="B109" s="79" t="s">
        <v>524</v>
      </c>
      <c r="C109" s="86">
        <v>3</v>
      </c>
      <c r="D109" s="86">
        <v>10</v>
      </c>
      <c r="E109" s="86">
        <v>10</v>
      </c>
      <c r="F109" s="86">
        <v>0</v>
      </c>
      <c r="G109" s="86">
        <v>10</v>
      </c>
    </row>
    <row r="110" spans="1:7">
      <c r="A110" s="79" t="s">
        <v>433</v>
      </c>
      <c r="B110" s="79" t="s">
        <v>562</v>
      </c>
      <c r="C110" s="86">
        <v>3</v>
      </c>
      <c r="D110" s="86">
        <v>10</v>
      </c>
      <c r="E110" s="86">
        <v>10</v>
      </c>
      <c r="F110" s="86">
        <v>0</v>
      </c>
      <c r="G110" s="86">
        <v>10</v>
      </c>
    </row>
    <row r="111" spans="1:7">
      <c r="A111" s="79" t="s">
        <v>348</v>
      </c>
      <c r="B111" s="79" t="s">
        <v>482</v>
      </c>
      <c r="C111" s="86">
        <v>3</v>
      </c>
      <c r="D111" s="86">
        <v>0</v>
      </c>
      <c r="E111" s="86">
        <v>10</v>
      </c>
      <c r="F111" s="86">
        <v>0</v>
      </c>
      <c r="G111" s="86">
        <v>20</v>
      </c>
    </row>
    <row r="112" spans="1:7">
      <c r="A112" s="79" t="s">
        <v>357</v>
      </c>
      <c r="B112" s="79" t="s">
        <v>491</v>
      </c>
      <c r="C112" s="86">
        <v>3</v>
      </c>
      <c r="D112" s="86">
        <v>0</v>
      </c>
      <c r="E112" s="86">
        <v>10</v>
      </c>
      <c r="F112" s="86">
        <v>0</v>
      </c>
      <c r="G112" s="86">
        <v>20</v>
      </c>
    </row>
    <row r="113" spans="1:7">
      <c r="A113" s="79" t="s">
        <v>443</v>
      </c>
      <c r="B113" s="79" t="s">
        <v>571</v>
      </c>
      <c r="C113" s="86">
        <v>2</v>
      </c>
      <c r="D113" s="86">
        <v>0</v>
      </c>
      <c r="E113" s="86">
        <v>10</v>
      </c>
      <c r="F113" s="86">
        <v>0</v>
      </c>
      <c r="G113" s="86">
        <v>20</v>
      </c>
    </row>
    <row r="114" spans="1:7">
      <c r="A114" s="81" t="s">
        <v>897</v>
      </c>
      <c r="B114" s="81" t="s">
        <v>898</v>
      </c>
      <c r="C114" s="88">
        <v>3</v>
      </c>
      <c r="D114" s="89">
        <v>0</v>
      </c>
      <c r="E114" s="89">
        <v>0</v>
      </c>
      <c r="F114" s="89">
        <v>0</v>
      </c>
      <c r="G114" s="89">
        <v>0</v>
      </c>
    </row>
    <row r="115" spans="1:7">
      <c r="A115" s="79" t="s">
        <v>674</v>
      </c>
      <c r="B115" s="79" t="s">
        <v>675</v>
      </c>
      <c r="C115" s="86">
        <v>3</v>
      </c>
      <c r="D115" s="86">
        <v>0</v>
      </c>
      <c r="E115" s="86">
        <v>10</v>
      </c>
      <c r="F115" s="86">
        <v>20</v>
      </c>
      <c r="G115" s="86">
        <v>10</v>
      </c>
    </row>
    <row r="116" spans="1:7">
      <c r="A116" s="79" t="s">
        <v>86</v>
      </c>
      <c r="B116" s="79" t="s">
        <v>87</v>
      </c>
      <c r="C116" s="86">
        <v>3</v>
      </c>
      <c r="D116" s="86">
        <v>30</v>
      </c>
      <c r="E116" s="86">
        <v>0</v>
      </c>
      <c r="F116" s="86">
        <v>0</v>
      </c>
      <c r="G116" s="86">
        <v>10</v>
      </c>
    </row>
    <row r="117" spans="1:7">
      <c r="A117" s="79" t="s">
        <v>676</v>
      </c>
      <c r="B117" s="79" t="s">
        <v>677</v>
      </c>
      <c r="C117" s="86">
        <v>6</v>
      </c>
      <c r="D117" s="86">
        <v>0</v>
      </c>
      <c r="E117" s="86">
        <v>0</v>
      </c>
      <c r="F117" s="86">
        <v>0</v>
      </c>
      <c r="G117" s="86">
        <v>0</v>
      </c>
    </row>
    <row r="118" spans="1:7">
      <c r="A118" s="79" t="s">
        <v>678</v>
      </c>
      <c r="B118" s="79" t="s">
        <v>679</v>
      </c>
      <c r="C118" s="86">
        <v>2</v>
      </c>
      <c r="D118" s="86">
        <v>20</v>
      </c>
      <c r="E118" s="86">
        <v>10</v>
      </c>
      <c r="F118" s="86">
        <v>0</v>
      </c>
      <c r="G118" s="86">
        <v>10</v>
      </c>
    </row>
    <row r="119" spans="1:7">
      <c r="A119" s="79" t="s">
        <v>680</v>
      </c>
      <c r="B119" s="79" t="s">
        <v>681</v>
      </c>
      <c r="C119" s="86">
        <v>2</v>
      </c>
      <c r="D119" s="86">
        <v>0</v>
      </c>
      <c r="E119" s="86">
        <v>30</v>
      </c>
      <c r="F119" s="86">
        <v>0</v>
      </c>
      <c r="G119" s="86">
        <v>10</v>
      </c>
    </row>
    <row r="120" spans="1:7">
      <c r="A120" s="79" t="s">
        <v>682</v>
      </c>
      <c r="B120" s="79" t="s">
        <v>510</v>
      </c>
      <c r="C120" s="86">
        <v>2</v>
      </c>
      <c r="D120" s="86">
        <v>0</v>
      </c>
      <c r="E120" s="86">
        <v>30</v>
      </c>
      <c r="F120" s="86">
        <v>0</v>
      </c>
      <c r="G120" s="86">
        <v>10</v>
      </c>
    </row>
    <row r="121" spans="1:7">
      <c r="A121" s="79" t="s">
        <v>88</v>
      </c>
      <c r="B121" s="79" t="s">
        <v>89</v>
      </c>
      <c r="C121" s="86">
        <v>3</v>
      </c>
      <c r="D121" s="86">
        <v>30</v>
      </c>
      <c r="E121" s="86">
        <v>10</v>
      </c>
      <c r="F121" s="86">
        <v>0</v>
      </c>
      <c r="G121" s="86">
        <v>10</v>
      </c>
    </row>
    <row r="122" spans="1:7">
      <c r="A122" s="79" t="s">
        <v>414</v>
      </c>
      <c r="B122" s="79" t="s">
        <v>544</v>
      </c>
      <c r="C122" s="86">
        <v>3</v>
      </c>
      <c r="D122" s="86">
        <v>10</v>
      </c>
      <c r="E122" s="86">
        <v>10</v>
      </c>
      <c r="F122" s="86">
        <v>0</v>
      </c>
      <c r="G122" s="86">
        <v>10</v>
      </c>
    </row>
    <row r="123" spans="1:7">
      <c r="A123" s="79" t="s">
        <v>385</v>
      </c>
      <c r="B123" s="79" t="s">
        <v>519</v>
      </c>
      <c r="C123" s="86">
        <v>3</v>
      </c>
      <c r="D123" s="86">
        <v>10</v>
      </c>
      <c r="E123" s="86">
        <v>10</v>
      </c>
      <c r="F123" s="86">
        <v>0</v>
      </c>
      <c r="G123" s="86">
        <v>10</v>
      </c>
    </row>
    <row r="124" spans="1:7">
      <c r="A124" s="79" t="s">
        <v>683</v>
      </c>
      <c r="B124" s="79" t="s">
        <v>684</v>
      </c>
      <c r="C124" s="86">
        <v>1</v>
      </c>
      <c r="D124" s="86">
        <v>0</v>
      </c>
      <c r="E124" s="86">
        <v>0</v>
      </c>
      <c r="F124" s="86">
        <v>0</v>
      </c>
      <c r="G124" s="86">
        <v>0</v>
      </c>
    </row>
    <row r="125" spans="1:7">
      <c r="A125" s="79" t="s">
        <v>90</v>
      </c>
      <c r="B125" s="79" t="s">
        <v>91</v>
      </c>
      <c r="C125" s="86">
        <v>2</v>
      </c>
      <c r="D125" s="86">
        <v>20</v>
      </c>
      <c r="E125" s="86">
        <v>10</v>
      </c>
      <c r="F125" s="86">
        <v>0</v>
      </c>
      <c r="G125" s="86">
        <v>10</v>
      </c>
    </row>
    <row r="126" spans="1:7">
      <c r="A126" s="79" t="s">
        <v>685</v>
      </c>
      <c r="B126" s="79" t="s">
        <v>686</v>
      </c>
      <c r="C126" s="86">
        <v>2</v>
      </c>
      <c r="D126" s="86">
        <v>10</v>
      </c>
      <c r="E126" s="86">
        <v>10</v>
      </c>
      <c r="F126" s="86">
        <v>0</v>
      </c>
      <c r="G126" s="86">
        <v>10</v>
      </c>
    </row>
    <row r="127" spans="1:7">
      <c r="A127" s="79" t="s">
        <v>92</v>
      </c>
      <c r="B127" s="79" t="s">
        <v>93</v>
      </c>
      <c r="C127" s="86">
        <v>3</v>
      </c>
      <c r="D127" s="86">
        <v>20</v>
      </c>
      <c r="E127" s="86">
        <v>10</v>
      </c>
      <c r="F127" s="86">
        <v>0</v>
      </c>
      <c r="G127" s="86">
        <v>10</v>
      </c>
    </row>
    <row r="128" spans="1:7">
      <c r="A128" s="79" t="s">
        <v>442</v>
      </c>
      <c r="B128" s="79" t="s">
        <v>570</v>
      </c>
      <c r="C128" s="86">
        <v>2</v>
      </c>
      <c r="D128" s="86">
        <v>20</v>
      </c>
      <c r="E128" s="86">
        <v>20</v>
      </c>
      <c r="F128" s="86">
        <v>0</v>
      </c>
      <c r="G128" s="86">
        <v>10</v>
      </c>
    </row>
    <row r="129" spans="1:7">
      <c r="A129" s="79" t="s">
        <v>354</v>
      </c>
      <c r="B129" s="79" t="s">
        <v>488</v>
      </c>
      <c r="C129" s="86">
        <v>3</v>
      </c>
      <c r="D129" s="86">
        <v>20</v>
      </c>
      <c r="E129" s="86">
        <v>10</v>
      </c>
      <c r="F129" s="86">
        <v>0</v>
      </c>
      <c r="G129" s="86">
        <v>10</v>
      </c>
    </row>
    <row r="130" spans="1:7">
      <c r="A130" s="62" t="s">
        <v>899</v>
      </c>
      <c r="B130" s="62" t="s">
        <v>900</v>
      </c>
      <c r="C130" s="87">
        <v>2</v>
      </c>
      <c r="D130" s="87">
        <v>0</v>
      </c>
      <c r="E130" s="87">
        <v>0</v>
      </c>
      <c r="F130" s="87">
        <v>0</v>
      </c>
      <c r="G130" s="87">
        <v>0</v>
      </c>
    </row>
    <row r="131" spans="1:7">
      <c r="A131" s="79" t="s">
        <v>397</v>
      </c>
      <c r="B131" s="79" t="s">
        <v>529</v>
      </c>
      <c r="C131" s="86">
        <v>3</v>
      </c>
      <c r="D131" s="86">
        <v>20</v>
      </c>
      <c r="E131" s="86">
        <v>10</v>
      </c>
      <c r="F131" s="86">
        <v>0</v>
      </c>
      <c r="G131" s="86">
        <v>10</v>
      </c>
    </row>
    <row r="132" spans="1:7">
      <c r="A132" s="79" t="s">
        <v>412</v>
      </c>
      <c r="B132" s="79" t="s">
        <v>542</v>
      </c>
      <c r="C132" s="86">
        <v>3</v>
      </c>
      <c r="D132" s="86">
        <v>20</v>
      </c>
      <c r="E132" s="86">
        <v>10</v>
      </c>
      <c r="F132" s="86">
        <v>0</v>
      </c>
      <c r="G132" s="86">
        <v>10</v>
      </c>
    </row>
    <row r="133" spans="1:7">
      <c r="A133" s="79" t="s">
        <v>454</v>
      </c>
      <c r="B133" s="79" t="s">
        <v>580</v>
      </c>
      <c r="C133" s="86">
        <v>1</v>
      </c>
      <c r="D133" s="86">
        <v>20</v>
      </c>
      <c r="E133" s="86">
        <v>10</v>
      </c>
      <c r="F133" s="86">
        <v>0</v>
      </c>
      <c r="G133" s="86">
        <v>10</v>
      </c>
    </row>
    <row r="134" spans="1:7">
      <c r="A134" s="79" t="s">
        <v>687</v>
      </c>
      <c r="B134" s="79" t="s">
        <v>688</v>
      </c>
      <c r="C134" s="86">
        <v>2</v>
      </c>
      <c r="D134" s="86">
        <v>20</v>
      </c>
      <c r="E134" s="86">
        <v>10</v>
      </c>
      <c r="F134" s="86">
        <v>0</v>
      </c>
      <c r="G134" s="86">
        <v>10</v>
      </c>
    </row>
    <row r="135" spans="1:7">
      <c r="A135" s="79" t="s">
        <v>452</v>
      </c>
      <c r="B135" s="79" t="s">
        <v>579</v>
      </c>
      <c r="C135" s="86">
        <v>1</v>
      </c>
      <c r="D135" s="86">
        <v>20</v>
      </c>
      <c r="E135" s="86">
        <v>10</v>
      </c>
      <c r="F135" s="86">
        <v>0</v>
      </c>
      <c r="G135" s="86">
        <v>10</v>
      </c>
    </row>
    <row r="136" spans="1:7">
      <c r="A136" s="79" t="s">
        <v>451</v>
      </c>
      <c r="B136" s="79" t="s">
        <v>578</v>
      </c>
      <c r="C136" s="86">
        <v>1</v>
      </c>
      <c r="D136" s="86">
        <v>20</v>
      </c>
      <c r="E136" s="86">
        <v>20</v>
      </c>
      <c r="F136" s="86">
        <v>0</v>
      </c>
      <c r="G136" s="86">
        <v>10</v>
      </c>
    </row>
    <row r="137" spans="1:7">
      <c r="A137" s="79" t="s">
        <v>95</v>
      </c>
      <c r="B137" s="79" t="s">
        <v>94</v>
      </c>
      <c r="C137" s="86">
        <v>3</v>
      </c>
      <c r="D137" s="86">
        <v>30</v>
      </c>
      <c r="E137" s="86">
        <v>10</v>
      </c>
      <c r="F137" s="86">
        <v>0</v>
      </c>
      <c r="G137" s="86">
        <v>10</v>
      </c>
    </row>
    <row r="138" spans="1:7">
      <c r="A138" s="79" t="s">
        <v>96</v>
      </c>
      <c r="B138" s="79" t="s">
        <v>97</v>
      </c>
      <c r="C138" s="86">
        <v>3</v>
      </c>
      <c r="D138" s="86">
        <v>0</v>
      </c>
      <c r="E138" s="86">
        <v>20</v>
      </c>
      <c r="F138" s="86">
        <v>20</v>
      </c>
      <c r="G138" s="86">
        <v>10</v>
      </c>
    </row>
    <row r="139" spans="1:7">
      <c r="A139" s="79" t="s">
        <v>689</v>
      </c>
      <c r="B139" s="79" t="s">
        <v>690</v>
      </c>
      <c r="C139" s="86">
        <v>3</v>
      </c>
      <c r="D139" s="86">
        <v>20</v>
      </c>
      <c r="E139" s="86">
        <v>10</v>
      </c>
      <c r="F139" s="86">
        <v>0</v>
      </c>
      <c r="G139" s="86">
        <v>10</v>
      </c>
    </row>
    <row r="140" spans="1:7">
      <c r="A140" s="79" t="s">
        <v>691</v>
      </c>
      <c r="B140" s="79" t="s">
        <v>692</v>
      </c>
      <c r="C140" s="86">
        <v>2</v>
      </c>
      <c r="D140" s="86">
        <v>10</v>
      </c>
      <c r="E140" s="86">
        <v>10</v>
      </c>
      <c r="F140" s="86">
        <v>0</v>
      </c>
      <c r="G140" s="86">
        <v>10</v>
      </c>
    </row>
    <row r="141" spans="1:7">
      <c r="A141" s="79" t="s">
        <v>409</v>
      </c>
      <c r="B141" s="79" t="s">
        <v>539</v>
      </c>
      <c r="C141" s="86">
        <v>2</v>
      </c>
      <c r="D141" s="86">
        <v>0</v>
      </c>
      <c r="E141" s="86">
        <v>30</v>
      </c>
      <c r="F141" s="86">
        <v>0</v>
      </c>
      <c r="G141" s="86">
        <v>10</v>
      </c>
    </row>
    <row r="142" spans="1:7">
      <c r="A142" s="79" t="s">
        <v>423</v>
      </c>
      <c r="B142" s="79" t="s">
        <v>553</v>
      </c>
      <c r="C142" s="86">
        <v>3</v>
      </c>
      <c r="D142" s="86">
        <v>10</v>
      </c>
      <c r="E142" s="86">
        <v>20</v>
      </c>
      <c r="F142" s="86">
        <v>0</v>
      </c>
      <c r="G142" s="86">
        <v>10</v>
      </c>
    </row>
    <row r="143" spans="1:7">
      <c r="A143" s="79" t="s">
        <v>344</v>
      </c>
      <c r="B143" s="79" t="s">
        <v>478</v>
      </c>
      <c r="C143" s="86">
        <v>3</v>
      </c>
      <c r="D143" s="86">
        <v>20</v>
      </c>
      <c r="E143" s="86">
        <v>10</v>
      </c>
      <c r="F143" s="86">
        <v>0</v>
      </c>
      <c r="G143" s="86">
        <v>10</v>
      </c>
    </row>
    <row r="144" spans="1:7">
      <c r="A144" s="79" t="s">
        <v>413</v>
      </c>
      <c r="B144" s="79" t="s">
        <v>543</v>
      </c>
      <c r="C144" s="86">
        <v>2</v>
      </c>
      <c r="D144" s="86">
        <v>0</v>
      </c>
      <c r="E144" s="86">
        <v>10</v>
      </c>
      <c r="F144" s="86">
        <v>10</v>
      </c>
      <c r="G144" s="86">
        <v>10</v>
      </c>
    </row>
    <row r="145" spans="1:7">
      <c r="A145" s="79" t="s">
        <v>98</v>
      </c>
      <c r="B145" s="79" t="s">
        <v>99</v>
      </c>
      <c r="C145" s="86">
        <v>2</v>
      </c>
      <c r="D145" s="86">
        <v>0</v>
      </c>
      <c r="E145" s="86">
        <v>20</v>
      </c>
      <c r="F145" s="86">
        <v>0</v>
      </c>
      <c r="G145" s="86">
        <v>10</v>
      </c>
    </row>
    <row r="146" spans="1:7">
      <c r="A146" s="79" t="s">
        <v>100</v>
      </c>
      <c r="B146" s="79" t="s">
        <v>101</v>
      </c>
      <c r="C146" s="86">
        <v>3</v>
      </c>
      <c r="D146" s="86">
        <v>20</v>
      </c>
      <c r="E146" s="86">
        <v>10</v>
      </c>
      <c r="F146" s="86">
        <v>0</v>
      </c>
      <c r="G146" s="86">
        <v>10</v>
      </c>
    </row>
    <row r="147" spans="1:7">
      <c r="A147" s="79" t="s">
        <v>693</v>
      </c>
      <c r="B147" s="79" t="s">
        <v>694</v>
      </c>
      <c r="C147" s="86">
        <v>2</v>
      </c>
      <c r="D147" s="86">
        <v>10</v>
      </c>
      <c r="E147" s="86">
        <v>20</v>
      </c>
      <c r="F147" s="86">
        <v>0</v>
      </c>
      <c r="G147" s="86">
        <v>10</v>
      </c>
    </row>
    <row r="148" spans="1:7">
      <c r="A148" s="79" t="s">
        <v>695</v>
      </c>
      <c r="B148" s="79" t="s">
        <v>696</v>
      </c>
      <c r="C148" s="86">
        <v>2</v>
      </c>
      <c r="D148" s="86">
        <v>30</v>
      </c>
      <c r="E148" s="86">
        <v>10</v>
      </c>
      <c r="F148" s="86">
        <v>0</v>
      </c>
      <c r="G148" s="86">
        <v>10</v>
      </c>
    </row>
    <row r="149" spans="1:7">
      <c r="A149" s="79" t="s">
        <v>697</v>
      </c>
      <c r="B149" s="79" t="s">
        <v>479</v>
      </c>
      <c r="C149" s="86">
        <v>3</v>
      </c>
      <c r="D149" s="86">
        <v>30</v>
      </c>
      <c r="E149" s="86">
        <v>0</v>
      </c>
      <c r="F149" s="86">
        <v>0</v>
      </c>
      <c r="G149" s="86">
        <v>10</v>
      </c>
    </row>
    <row r="150" spans="1:7">
      <c r="A150" s="62" t="s">
        <v>901</v>
      </c>
      <c r="B150" s="62" t="s">
        <v>479</v>
      </c>
      <c r="C150" s="87">
        <v>3</v>
      </c>
      <c r="D150" s="86">
        <v>30</v>
      </c>
      <c r="E150" s="86">
        <v>0</v>
      </c>
      <c r="F150" s="86">
        <v>0</v>
      </c>
      <c r="G150" s="86">
        <v>10</v>
      </c>
    </row>
    <row r="151" spans="1:7">
      <c r="A151" s="79" t="s">
        <v>102</v>
      </c>
      <c r="B151" s="79" t="s">
        <v>103</v>
      </c>
      <c r="C151" s="86">
        <v>3</v>
      </c>
      <c r="D151" s="86">
        <v>0</v>
      </c>
      <c r="E151" s="86">
        <v>20</v>
      </c>
      <c r="F151" s="86">
        <v>20</v>
      </c>
      <c r="G151" s="86">
        <v>10</v>
      </c>
    </row>
    <row r="152" spans="1:7">
      <c r="A152" s="79" t="s">
        <v>698</v>
      </c>
      <c r="B152" s="79" t="s">
        <v>699</v>
      </c>
      <c r="C152" s="86">
        <v>3</v>
      </c>
      <c r="D152" s="86">
        <v>20</v>
      </c>
      <c r="E152" s="86">
        <v>10</v>
      </c>
      <c r="F152" s="86">
        <v>0</v>
      </c>
      <c r="G152" s="86">
        <v>10</v>
      </c>
    </row>
    <row r="153" spans="1:7">
      <c r="A153" s="79" t="s">
        <v>104</v>
      </c>
      <c r="B153" s="79" t="s">
        <v>105</v>
      </c>
      <c r="C153" s="86">
        <v>3</v>
      </c>
      <c r="D153" s="86">
        <v>20</v>
      </c>
      <c r="E153" s="86">
        <v>20</v>
      </c>
      <c r="F153" s="86">
        <v>0</v>
      </c>
      <c r="G153" s="86">
        <v>10</v>
      </c>
    </row>
    <row r="154" spans="1:7">
      <c r="A154" s="79" t="s">
        <v>700</v>
      </c>
      <c r="B154" s="79" t="s">
        <v>701</v>
      </c>
      <c r="C154" s="86">
        <v>3</v>
      </c>
      <c r="D154" s="86">
        <v>20</v>
      </c>
      <c r="E154" s="86">
        <v>10</v>
      </c>
      <c r="F154" s="86">
        <v>0</v>
      </c>
      <c r="G154" s="86">
        <v>10</v>
      </c>
    </row>
    <row r="155" spans="1:7">
      <c r="A155" s="79" t="s">
        <v>702</v>
      </c>
      <c r="B155" s="79" t="s">
        <v>703</v>
      </c>
      <c r="C155" s="86">
        <v>3</v>
      </c>
      <c r="D155" s="86">
        <v>0</v>
      </c>
      <c r="E155" s="86">
        <v>30</v>
      </c>
      <c r="F155" s="86">
        <v>0</v>
      </c>
      <c r="G155" s="86">
        <v>10</v>
      </c>
    </row>
    <row r="156" spans="1:7">
      <c r="A156" s="62" t="s">
        <v>902</v>
      </c>
      <c r="B156" s="62" t="s">
        <v>703</v>
      </c>
      <c r="C156" s="87">
        <v>3</v>
      </c>
      <c r="D156" s="87">
        <v>0</v>
      </c>
      <c r="E156" s="86">
        <v>30</v>
      </c>
      <c r="F156" s="86">
        <v>0</v>
      </c>
      <c r="G156" s="86">
        <v>10</v>
      </c>
    </row>
    <row r="157" spans="1:7">
      <c r="A157" s="79" t="s">
        <v>106</v>
      </c>
      <c r="B157" s="79" t="s">
        <v>107</v>
      </c>
      <c r="C157" s="86">
        <v>3</v>
      </c>
      <c r="D157" s="86">
        <v>0</v>
      </c>
      <c r="E157" s="86">
        <v>20</v>
      </c>
      <c r="F157" s="86">
        <v>20</v>
      </c>
      <c r="G157" s="86">
        <v>10</v>
      </c>
    </row>
    <row r="158" spans="1:7">
      <c r="A158" s="79" t="s">
        <v>398</v>
      </c>
      <c r="B158" s="79" t="s">
        <v>530</v>
      </c>
      <c r="C158" s="86">
        <v>2</v>
      </c>
      <c r="D158" s="86">
        <v>10</v>
      </c>
      <c r="E158" s="86">
        <v>10</v>
      </c>
      <c r="F158" s="86">
        <v>0</v>
      </c>
      <c r="G158" s="86">
        <v>10</v>
      </c>
    </row>
    <row r="159" spans="1:7">
      <c r="A159" s="79" t="s">
        <v>410</v>
      </c>
      <c r="B159" s="79" t="s">
        <v>540</v>
      </c>
      <c r="C159" s="86">
        <v>2</v>
      </c>
      <c r="D159" s="86">
        <v>0</v>
      </c>
      <c r="E159" s="86">
        <v>20</v>
      </c>
      <c r="F159" s="86">
        <v>0</v>
      </c>
      <c r="G159" s="86">
        <v>10</v>
      </c>
    </row>
    <row r="160" spans="1:7">
      <c r="A160" s="79" t="s">
        <v>704</v>
      </c>
      <c r="B160" s="79" t="s">
        <v>705</v>
      </c>
      <c r="C160" s="86">
        <v>2</v>
      </c>
      <c r="D160" s="86">
        <v>0</v>
      </c>
      <c r="E160" s="86">
        <v>30</v>
      </c>
      <c r="F160" s="86">
        <v>0</v>
      </c>
      <c r="G160" s="86">
        <v>10</v>
      </c>
    </row>
    <row r="161" spans="1:7">
      <c r="A161" s="79" t="s">
        <v>389</v>
      </c>
      <c r="B161" s="79" t="s">
        <v>522</v>
      </c>
      <c r="C161" s="86">
        <v>2</v>
      </c>
      <c r="D161" s="86">
        <v>20</v>
      </c>
      <c r="E161" s="86">
        <v>10</v>
      </c>
      <c r="F161" s="86">
        <v>0</v>
      </c>
      <c r="G161" s="86">
        <v>10</v>
      </c>
    </row>
    <row r="162" spans="1:7">
      <c r="A162" s="79" t="s">
        <v>384</v>
      </c>
      <c r="B162" s="79" t="s">
        <v>518</v>
      </c>
      <c r="C162" s="86">
        <v>3</v>
      </c>
      <c r="D162" s="86">
        <v>0</v>
      </c>
      <c r="E162" s="86">
        <v>20</v>
      </c>
      <c r="F162" s="86">
        <v>10</v>
      </c>
      <c r="G162" s="86">
        <v>10</v>
      </c>
    </row>
    <row r="163" spans="1:7">
      <c r="A163" s="79" t="s">
        <v>706</v>
      </c>
      <c r="B163" s="79" t="s">
        <v>707</v>
      </c>
      <c r="C163" s="86">
        <v>2</v>
      </c>
      <c r="D163" s="86">
        <v>0</v>
      </c>
      <c r="E163" s="86">
        <v>30</v>
      </c>
      <c r="F163" s="86">
        <v>0</v>
      </c>
      <c r="G163" s="86">
        <v>10</v>
      </c>
    </row>
    <row r="164" spans="1:7">
      <c r="A164" s="79" t="s">
        <v>350</v>
      </c>
      <c r="B164" s="79" t="s">
        <v>484</v>
      </c>
      <c r="C164" s="86">
        <v>3</v>
      </c>
      <c r="D164" s="86">
        <v>10</v>
      </c>
      <c r="E164" s="86">
        <v>20</v>
      </c>
      <c r="F164" s="86">
        <v>0</v>
      </c>
      <c r="G164" s="86">
        <v>0</v>
      </c>
    </row>
    <row r="165" spans="1:7">
      <c r="A165" s="79" t="s">
        <v>390</v>
      </c>
      <c r="B165" s="79" t="s">
        <v>708</v>
      </c>
      <c r="C165" s="86">
        <v>3</v>
      </c>
      <c r="D165" s="86">
        <v>0</v>
      </c>
      <c r="E165" s="86">
        <v>10</v>
      </c>
      <c r="F165" s="86">
        <v>10</v>
      </c>
      <c r="G165" s="86">
        <v>10</v>
      </c>
    </row>
    <row r="166" spans="1:7">
      <c r="A166" s="79" t="s">
        <v>709</v>
      </c>
      <c r="B166" s="79" t="s">
        <v>710</v>
      </c>
      <c r="C166" s="86">
        <v>2</v>
      </c>
      <c r="D166" s="86">
        <v>0</v>
      </c>
      <c r="E166" s="86">
        <v>30</v>
      </c>
      <c r="F166" s="86">
        <v>0</v>
      </c>
      <c r="G166" s="86">
        <v>10</v>
      </c>
    </row>
    <row r="167" spans="1:7">
      <c r="A167" s="79" t="s">
        <v>383</v>
      </c>
      <c r="B167" s="79" t="s">
        <v>517</v>
      </c>
      <c r="C167" s="86">
        <v>3</v>
      </c>
      <c r="D167" s="86">
        <v>10</v>
      </c>
      <c r="E167" s="86">
        <v>10</v>
      </c>
      <c r="F167" s="86">
        <v>0</v>
      </c>
      <c r="G167" s="86">
        <v>10</v>
      </c>
    </row>
    <row r="168" spans="1:7">
      <c r="A168" s="79" t="s">
        <v>375</v>
      </c>
      <c r="B168" s="79" t="s">
        <v>509</v>
      </c>
      <c r="C168" s="86">
        <v>2</v>
      </c>
      <c r="D168" s="86">
        <v>20</v>
      </c>
      <c r="E168" s="86">
        <v>10</v>
      </c>
      <c r="F168" s="86">
        <v>0</v>
      </c>
      <c r="G168" s="86">
        <v>10</v>
      </c>
    </row>
    <row r="169" spans="1:7">
      <c r="A169" s="79" t="s">
        <v>108</v>
      </c>
      <c r="B169" s="79" t="s">
        <v>109</v>
      </c>
      <c r="C169" s="86">
        <v>3</v>
      </c>
      <c r="D169" s="86">
        <v>20</v>
      </c>
      <c r="E169" s="86">
        <v>10</v>
      </c>
      <c r="F169" s="86">
        <v>0</v>
      </c>
      <c r="G169" s="86">
        <v>10</v>
      </c>
    </row>
    <row r="170" spans="1:7">
      <c r="A170" s="79" t="s">
        <v>446</v>
      </c>
      <c r="B170" s="79" t="s">
        <v>573</v>
      </c>
      <c r="C170" s="86">
        <v>3</v>
      </c>
      <c r="D170" s="86">
        <v>0</v>
      </c>
      <c r="E170" s="86">
        <v>10</v>
      </c>
      <c r="F170" s="86">
        <v>30</v>
      </c>
      <c r="G170" s="86">
        <v>10</v>
      </c>
    </row>
    <row r="171" spans="1:7">
      <c r="A171" s="79" t="s">
        <v>359</v>
      </c>
      <c r="B171" s="79" t="s">
        <v>493</v>
      </c>
      <c r="C171" s="86">
        <v>3</v>
      </c>
      <c r="D171" s="86">
        <v>10</v>
      </c>
      <c r="E171" s="86">
        <v>10</v>
      </c>
      <c r="F171" s="86">
        <v>0</v>
      </c>
      <c r="G171" s="86">
        <v>10</v>
      </c>
    </row>
    <row r="172" spans="1:7">
      <c r="A172" s="79" t="s">
        <v>711</v>
      </c>
      <c r="B172" s="79" t="s">
        <v>712</v>
      </c>
      <c r="C172" s="86">
        <v>2</v>
      </c>
      <c r="D172" s="86">
        <v>30</v>
      </c>
      <c r="E172" s="86">
        <v>10</v>
      </c>
      <c r="F172" s="86">
        <v>0</v>
      </c>
      <c r="G172" s="86">
        <v>10</v>
      </c>
    </row>
    <row r="173" spans="1:7">
      <c r="A173" s="79" t="s">
        <v>713</v>
      </c>
      <c r="B173" s="79" t="s">
        <v>714</v>
      </c>
      <c r="C173" s="86">
        <v>2</v>
      </c>
      <c r="D173" s="86">
        <v>20</v>
      </c>
      <c r="E173" s="86">
        <v>10</v>
      </c>
      <c r="F173" s="86">
        <v>0</v>
      </c>
      <c r="G173" s="86">
        <v>10</v>
      </c>
    </row>
    <row r="174" spans="1:7">
      <c r="A174" s="79" t="s">
        <v>715</v>
      </c>
      <c r="B174" s="79" t="s">
        <v>716</v>
      </c>
      <c r="C174" s="86">
        <v>3</v>
      </c>
      <c r="D174" s="86">
        <v>20</v>
      </c>
      <c r="E174" s="86">
        <v>20</v>
      </c>
      <c r="F174" s="86">
        <v>0</v>
      </c>
      <c r="G174" s="86">
        <v>10</v>
      </c>
    </row>
    <row r="175" spans="1:7">
      <c r="A175" s="79" t="s">
        <v>717</v>
      </c>
      <c r="B175" s="79" t="s">
        <v>718</v>
      </c>
      <c r="C175" s="86">
        <v>3</v>
      </c>
      <c r="D175" s="86">
        <v>20</v>
      </c>
      <c r="E175" s="86">
        <v>10</v>
      </c>
      <c r="F175" s="86">
        <v>0</v>
      </c>
      <c r="G175" s="86">
        <v>10</v>
      </c>
    </row>
    <row r="176" spans="1:7">
      <c r="A176" s="79" t="s">
        <v>110</v>
      </c>
      <c r="B176" s="79" t="s">
        <v>111</v>
      </c>
      <c r="C176" s="86">
        <v>3</v>
      </c>
      <c r="D176" s="86">
        <v>20</v>
      </c>
      <c r="E176" s="86">
        <v>10</v>
      </c>
      <c r="F176" s="86">
        <v>0</v>
      </c>
      <c r="G176" s="86">
        <v>10</v>
      </c>
    </row>
    <row r="177" spans="1:7">
      <c r="A177" s="79" t="s">
        <v>112</v>
      </c>
      <c r="B177" s="79" t="s">
        <v>113</v>
      </c>
      <c r="C177" s="86">
        <v>2</v>
      </c>
      <c r="D177" s="86">
        <v>20</v>
      </c>
      <c r="E177" s="86">
        <v>10</v>
      </c>
      <c r="F177" s="86">
        <v>0</v>
      </c>
      <c r="G177" s="86">
        <v>10</v>
      </c>
    </row>
    <row r="178" spans="1:7">
      <c r="A178" s="79" t="s">
        <v>342</v>
      </c>
      <c r="B178" s="79" t="s">
        <v>476</v>
      </c>
      <c r="C178" s="86">
        <v>2</v>
      </c>
      <c r="D178" s="86">
        <v>10</v>
      </c>
      <c r="E178" s="86">
        <v>10</v>
      </c>
      <c r="F178" s="86">
        <v>10</v>
      </c>
      <c r="G178" s="86">
        <v>10</v>
      </c>
    </row>
    <row r="179" spans="1:7">
      <c r="A179" s="79" t="s">
        <v>405</v>
      </c>
      <c r="B179" s="79" t="s">
        <v>535</v>
      </c>
      <c r="C179" s="86">
        <v>2</v>
      </c>
      <c r="D179" s="86">
        <v>20</v>
      </c>
      <c r="E179" s="86">
        <v>10</v>
      </c>
      <c r="F179" s="86">
        <v>10</v>
      </c>
      <c r="G179" s="86">
        <v>10</v>
      </c>
    </row>
    <row r="180" spans="1:7">
      <c r="A180" s="79" t="s">
        <v>407</v>
      </c>
      <c r="B180" s="79" t="s">
        <v>537</v>
      </c>
      <c r="C180" s="86">
        <v>2</v>
      </c>
      <c r="D180" s="86">
        <v>0</v>
      </c>
      <c r="E180" s="86">
        <v>40</v>
      </c>
      <c r="F180" s="86">
        <v>0</v>
      </c>
      <c r="G180" s="86">
        <v>10</v>
      </c>
    </row>
    <row r="181" spans="1:7">
      <c r="A181" s="79" t="s">
        <v>371</v>
      </c>
      <c r="B181" s="79" t="s">
        <v>504</v>
      </c>
      <c r="C181" s="86">
        <v>2</v>
      </c>
      <c r="D181" s="86">
        <v>0</v>
      </c>
      <c r="E181" s="86">
        <v>30</v>
      </c>
      <c r="F181" s="86">
        <v>0</v>
      </c>
      <c r="G181" s="86">
        <v>10</v>
      </c>
    </row>
    <row r="182" spans="1:7">
      <c r="A182" s="79" t="s">
        <v>719</v>
      </c>
      <c r="B182" s="79" t="s">
        <v>720</v>
      </c>
      <c r="C182" s="86">
        <v>2</v>
      </c>
      <c r="D182" s="86">
        <v>10</v>
      </c>
      <c r="E182" s="86">
        <v>20</v>
      </c>
      <c r="F182" s="86">
        <v>0</v>
      </c>
      <c r="G182" s="86">
        <v>10</v>
      </c>
    </row>
    <row r="183" spans="1:7">
      <c r="A183" s="81" t="s">
        <v>903</v>
      </c>
      <c r="B183" s="81" t="s">
        <v>904</v>
      </c>
      <c r="C183" s="88">
        <v>3</v>
      </c>
      <c r="D183" s="88">
        <v>40</v>
      </c>
      <c r="E183" s="88">
        <v>0</v>
      </c>
      <c r="F183" s="88">
        <v>0</v>
      </c>
      <c r="G183" s="88">
        <v>10</v>
      </c>
    </row>
    <row r="184" spans="1:7">
      <c r="A184" s="79" t="s">
        <v>721</v>
      </c>
      <c r="B184" s="79" t="s">
        <v>722</v>
      </c>
      <c r="C184" s="86">
        <v>2</v>
      </c>
      <c r="D184" s="86">
        <v>10</v>
      </c>
      <c r="E184" s="86">
        <v>20</v>
      </c>
      <c r="F184" s="86">
        <v>0</v>
      </c>
      <c r="G184" s="86">
        <v>10</v>
      </c>
    </row>
    <row r="185" spans="1:7">
      <c r="A185" s="79" t="s">
        <v>456</v>
      </c>
      <c r="B185" s="79" t="s">
        <v>581</v>
      </c>
      <c r="C185" s="86">
        <v>2</v>
      </c>
      <c r="D185" s="86">
        <v>10</v>
      </c>
      <c r="E185" s="86">
        <v>10</v>
      </c>
      <c r="F185" s="86">
        <v>0</v>
      </c>
      <c r="G185" s="86">
        <v>10</v>
      </c>
    </row>
    <row r="186" spans="1:7">
      <c r="A186" s="79" t="s">
        <v>723</v>
      </c>
      <c r="B186" s="79" t="s">
        <v>724</v>
      </c>
      <c r="C186" s="86">
        <v>2</v>
      </c>
      <c r="D186" s="86">
        <v>0</v>
      </c>
      <c r="E186" s="86">
        <v>30</v>
      </c>
      <c r="F186" s="86">
        <v>0</v>
      </c>
      <c r="G186" s="86">
        <v>10</v>
      </c>
    </row>
    <row r="187" spans="1:7">
      <c r="A187" s="79" t="s">
        <v>368</v>
      </c>
      <c r="B187" s="79" t="s">
        <v>502</v>
      </c>
      <c r="C187" s="86">
        <v>2</v>
      </c>
      <c r="D187" s="86">
        <v>10</v>
      </c>
      <c r="E187" s="86">
        <v>20</v>
      </c>
      <c r="F187" s="86">
        <v>0</v>
      </c>
      <c r="G187" s="86">
        <v>10</v>
      </c>
    </row>
    <row r="188" spans="1:7">
      <c r="A188" s="79" t="s">
        <v>114</v>
      </c>
      <c r="B188" s="79" t="s">
        <v>115</v>
      </c>
      <c r="C188" s="86">
        <v>3</v>
      </c>
      <c r="D188" s="86">
        <v>0</v>
      </c>
      <c r="E188" s="86">
        <v>20</v>
      </c>
      <c r="F188" s="86">
        <v>20</v>
      </c>
      <c r="G188" s="86">
        <v>10</v>
      </c>
    </row>
    <row r="189" spans="1:7">
      <c r="A189" s="79" t="s">
        <v>116</v>
      </c>
      <c r="B189" s="79" t="s">
        <v>117</v>
      </c>
      <c r="C189" s="86">
        <v>3</v>
      </c>
      <c r="D189" s="86">
        <v>20</v>
      </c>
      <c r="E189" s="86">
        <v>10</v>
      </c>
      <c r="F189" s="86">
        <v>0</v>
      </c>
      <c r="G189" s="86">
        <v>10</v>
      </c>
    </row>
    <row r="190" spans="1:7">
      <c r="A190" s="79" t="s">
        <v>358</v>
      </c>
      <c r="B190" s="79" t="s">
        <v>492</v>
      </c>
      <c r="C190" s="86">
        <v>3</v>
      </c>
      <c r="D190" s="86">
        <v>10</v>
      </c>
      <c r="E190" s="86">
        <v>10</v>
      </c>
      <c r="F190" s="86">
        <v>0</v>
      </c>
      <c r="G190" s="86">
        <v>10</v>
      </c>
    </row>
    <row r="191" spans="1:7">
      <c r="A191" s="62" t="s">
        <v>905</v>
      </c>
      <c r="B191" s="62" t="s">
        <v>906</v>
      </c>
      <c r="C191" s="87">
        <v>3</v>
      </c>
      <c r="D191" s="87">
        <v>0</v>
      </c>
      <c r="E191" s="87">
        <v>0</v>
      </c>
      <c r="F191" s="87">
        <v>0</v>
      </c>
      <c r="G191" s="87">
        <v>0</v>
      </c>
    </row>
    <row r="192" spans="1:7">
      <c r="A192" s="79" t="s">
        <v>725</v>
      </c>
      <c r="B192" s="79" t="s">
        <v>726</v>
      </c>
      <c r="C192" s="86">
        <v>3</v>
      </c>
      <c r="D192" s="86">
        <v>20</v>
      </c>
      <c r="E192" s="86">
        <v>10</v>
      </c>
      <c r="F192" s="86">
        <v>0</v>
      </c>
      <c r="G192" s="86">
        <v>10</v>
      </c>
    </row>
    <row r="193" spans="1:7">
      <c r="A193" s="79" t="s">
        <v>118</v>
      </c>
      <c r="B193" s="79" t="s">
        <v>119</v>
      </c>
      <c r="C193" s="86">
        <v>3</v>
      </c>
      <c r="D193" s="86">
        <v>20</v>
      </c>
      <c r="E193" s="86">
        <v>20</v>
      </c>
      <c r="F193" s="86">
        <v>0</v>
      </c>
      <c r="G193" s="86">
        <v>10</v>
      </c>
    </row>
    <row r="194" spans="1:7">
      <c r="A194" s="79" t="s">
        <v>727</v>
      </c>
      <c r="B194" s="79" t="s">
        <v>728</v>
      </c>
      <c r="C194" s="86">
        <v>2</v>
      </c>
      <c r="D194" s="86">
        <v>0</v>
      </c>
      <c r="E194" s="86">
        <v>10</v>
      </c>
      <c r="F194" s="86">
        <v>0</v>
      </c>
      <c r="G194" s="86">
        <v>10</v>
      </c>
    </row>
    <row r="195" spans="1:7">
      <c r="A195" s="79" t="s">
        <v>729</v>
      </c>
      <c r="B195" s="79" t="s">
        <v>730</v>
      </c>
      <c r="C195" s="86">
        <v>2</v>
      </c>
      <c r="D195" s="86">
        <v>0</v>
      </c>
      <c r="E195" s="86">
        <v>30</v>
      </c>
      <c r="F195" s="86">
        <v>0</v>
      </c>
      <c r="G195" s="86">
        <v>10</v>
      </c>
    </row>
    <row r="196" spans="1:7">
      <c r="A196" s="79" t="s">
        <v>731</v>
      </c>
      <c r="B196" s="79" t="s">
        <v>732</v>
      </c>
      <c r="C196" s="86">
        <v>2</v>
      </c>
      <c r="D196" s="86">
        <v>10</v>
      </c>
      <c r="E196" s="86">
        <v>20</v>
      </c>
      <c r="F196" s="86">
        <v>0</v>
      </c>
      <c r="G196" s="86">
        <v>10</v>
      </c>
    </row>
    <row r="197" spans="1:7">
      <c r="A197" s="79" t="s">
        <v>120</v>
      </c>
      <c r="B197" s="79" t="s">
        <v>121</v>
      </c>
      <c r="C197" s="86">
        <v>3</v>
      </c>
      <c r="D197" s="86">
        <v>10</v>
      </c>
      <c r="E197" s="86">
        <v>10</v>
      </c>
      <c r="F197" s="86">
        <v>0</v>
      </c>
      <c r="G197" s="86">
        <v>10</v>
      </c>
    </row>
    <row r="198" spans="1:7">
      <c r="A198" s="79" t="s">
        <v>733</v>
      </c>
      <c r="B198" s="79" t="s">
        <v>734</v>
      </c>
      <c r="C198" s="86">
        <v>2</v>
      </c>
      <c r="D198" s="86">
        <v>0</v>
      </c>
      <c r="E198" s="86">
        <v>30</v>
      </c>
      <c r="F198" s="86">
        <v>0</v>
      </c>
      <c r="G198" s="86">
        <v>10</v>
      </c>
    </row>
    <row r="199" spans="1:7">
      <c r="A199" s="79" t="s">
        <v>380</v>
      </c>
      <c r="B199" s="79" t="s">
        <v>735</v>
      </c>
      <c r="C199" s="86">
        <v>2</v>
      </c>
      <c r="D199" s="86">
        <v>0</v>
      </c>
      <c r="E199" s="86">
        <v>20</v>
      </c>
      <c r="F199" s="86">
        <v>0</v>
      </c>
      <c r="G199" s="86">
        <v>10</v>
      </c>
    </row>
    <row r="200" spans="1:7">
      <c r="A200" s="79" t="s">
        <v>455</v>
      </c>
      <c r="B200" s="79" t="s">
        <v>736</v>
      </c>
      <c r="C200" s="86">
        <v>3</v>
      </c>
      <c r="D200" s="86">
        <v>0</v>
      </c>
      <c r="E200" s="86">
        <v>20</v>
      </c>
      <c r="F200" s="86">
        <v>0</v>
      </c>
      <c r="G200" s="86">
        <v>10</v>
      </c>
    </row>
    <row r="201" spans="1:7">
      <c r="A201" s="79" t="s">
        <v>737</v>
      </c>
      <c r="B201" s="79" t="s">
        <v>738</v>
      </c>
      <c r="C201" s="86">
        <v>2</v>
      </c>
      <c r="D201" s="86">
        <v>20</v>
      </c>
      <c r="E201" s="86">
        <v>10</v>
      </c>
      <c r="F201" s="86">
        <v>0</v>
      </c>
      <c r="G201" s="86">
        <v>10</v>
      </c>
    </row>
    <row r="202" spans="1:7">
      <c r="A202" s="79" t="s">
        <v>439</v>
      </c>
      <c r="B202" s="79" t="s">
        <v>567</v>
      </c>
      <c r="C202" s="86">
        <v>2</v>
      </c>
      <c r="D202" s="86">
        <v>10</v>
      </c>
      <c r="E202" s="86">
        <v>10</v>
      </c>
      <c r="F202" s="86">
        <v>0</v>
      </c>
      <c r="G202" s="86">
        <v>10</v>
      </c>
    </row>
    <row r="203" spans="1:7">
      <c r="A203" s="79" t="s">
        <v>739</v>
      </c>
      <c r="B203" s="79" t="s">
        <v>740</v>
      </c>
      <c r="C203" s="86">
        <v>3</v>
      </c>
      <c r="D203" s="86">
        <v>30</v>
      </c>
      <c r="E203" s="86">
        <v>10</v>
      </c>
      <c r="F203" s="86">
        <v>0</v>
      </c>
      <c r="G203" s="86">
        <v>10</v>
      </c>
    </row>
    <row r="204" spans="1:7">
      <c r="A204" s="79" t="s">
        <v>122</v>
      </c>
      <c r="B204" s="79" t="s">
        <v>123</v>
      </c>
      <c r="C204" s="86">
        <v>3</v>
      </c>
      <c r="D204" s="86">
        <v>20</v>
      </c>
      <c r="E204" s="86">
        <v>20</v>
      </c>
      <c r="F204" s="86">
        <v>0</v>
      </c>
      <c r="G204" s="86">
        <v>10</v>
      </c>
    </row>
    <row r="205" spans="1:7">
      <c r="A205" s="79" t="s">
        <v>124</v>
      </c>
      <c r="B205" s="79" t="s">
        <v>125</v>
      </c>
      <c r="C205" s="86">
        <v>3</v>
      </c>
      <c r="D205" s="86">
        <v>20</v>
      </c>
      <c r="E205" s="86">
        <v>10</v>
      </c>
      <c r="F205" s="86">
        <v>0</v>
      </c>
      <c r="G205" s="86">
        <v>10</v>
      </c>
    </row>
    <row r="206" spans="1:7">
      <c r="A206" s="79" t="s">
        <v>741</v>
      </c>
      <c r="B206" s="79" t="s">
        <v>742</v>
      </c>
      <c r="C206" s="86">
        <v>3</v>
      </c>
      <c r="D206" s="86">
        <v>30</v>
      </c>
      <c r="E206" s="86">
        <v>10</v>
      </c>
      <c r="F206" s="86">
        <v>0</v>
      </c>
      <c r="G206" s="86">
        <v>10</v>
      </c>
    </row>
    <row r="207" spans="1:7">
      <c r="A207" s="79" t="s">
        <v>438</v>
      </c>
      <c r="B207" s="79" t="s">
        <v>566</v>
      </c>
      <c r="C207" s="86">
        <v>2</v>
      </c>
      <c r="D207" s="86">
        <v>20</v>
      </c>
      <c r="E207" s="86">
        <v>10</v>
      </c>
      <c r="F207" s="86">
        <v>0</v>
      </c>
      <c r="G207" s="86">
        <v>10</v>
      </c>
    </row>
    <row r="208" spans="1:7">
      <c r="A208" s="79" t="s">
        <v>743</v>
      </c>
      <c r="B208" s="79" t="s">
        <v>744</v>
      </c>
      <c r="C208" s="86">
        <v>2</v>
      </c>
      <c r="D208" s="86">
        <v>20</v>
      </c>
      <c r="E208" s="86">
        <v>10</v>
      </c>
      <c r="F208" s="86">
        <v>0</v>
      </c>
      <c r="G208" s="86">
        <v>10</v>
      </c>
    </row>
    <row r="209" spans="1:7">
      <c r="A209" s="79" t="s">
        <v>745</v>
      </c>
      <c r="B209" s="79" t="s">
        <v>746</v>
      </c>
      <c r="C209" s="86">
        <v>2</v>
      </c>
      <c r="D209" s="86">
        <v>0</v>
      </c>
      <c r="E209" s="86">
        <v>30</v>
      </c>
      <c r="F209" s="86">
        <v>0</v>
      </c>
      <c r="G209" s="86">
        <v>10</v>
      </c>
    </row>
    <row r="210" spans="1:7">
      <c r="A210" s="79" t="s">
        <v>747</v>
      </c>
      <c r="B210" s="79" t="s">
        <v>748</v>
      </c>
      <c r="C210" s="86">
        <v>3</v>
      </c>
      <c r="D210" s="86">
        <v>10</v>
      </c>
      <c r="E210" s="86">
        <v>10</v>
      </c>
      <c r="F210" s="86">
        <v>0</v>
      </c>
      <c r="G210" s="86">
        <v>10</v>
      </c>
    </row>
    <row r="211" spans="1:7">
      <c r="A211" s="79" t="s">
        <v>126</v>
      </c>
      <c r="B211" s="79" t="s">
        <v>127</v>
      </c>
      <c r="C211" s="86">
        <v>3</v>
      </c>
      <c r="D211" s="86">
        <v>0</v>
      </c>
      <c r="E211" s="86">
        <v>0</v>
      </c>
      <c r="F211" s="86">
        <v>40</v>
      </c>
      <c r="G211" s="86">
        <v>10</v>
      </c>
    </row>
    <row r="212" spans="1:7">
      <c r="A212" s="79" t="s">
        <v>749</v>
      </c>
      <c r="B212" s="79" t="s">
        <v>750</v>
      </c>
      <c r="C212" s="86">
        <v>3</v>
      </c>
      <c r="D212" s="86">
        <v>0</v>
      </c>
      <c r="E212" s="86">
        <v>30</v>
      </c>
      <c r="F212" s="86">
        <v>0</v>
      </c>
      <c r="G212" s="86">
        <v>10</v>
      </c>
    </row>
    <row r="213" spans="1:7">
      <c r="A213" s="79" t="s">
        <v>128</v>
      </c>
      <c r="B213" s="79" t="s">
        <v>129</v>
      </c>
      <c r="C213" s="86">
        <v>3</v>
      </c>
      <c r="D213" s="86">
        <v>20</v>
      </c>
      <c r="E213" s="86">
        <v>10</v>
      </c>
      <c r="F213" s="86">
        <v>0</v>
      </c>
      <c r="G213" s="86">
        <v>10</v>
      </c>
    </row>
    <row r="214" spans="1:7">
      <c r="A214" s="79" t="s">
        <v>130</v>
      </c>
      <c r="B214" s="79" t="s">
        <v>131</v>
      </c>
      <c r="C214" s="86">
        <v>3</v>
      </c>
      <c r="D214" s="86">
        <v>20</v>
      </c>
      <c r="E214" s="86">
        <v>10</v>
      </c>
      <c r="F214" s="86">
        <v>0</v>
      </c>
      <c r="G214" s="86">
        <v>10</v>
      </c>
    </row>
    <row r="215" spans="1:7">
      <c r="A215" s="79" t="s">
        <v>132</v>
      </c>
      <c r="B215" s="79" t="s">
        <v>133</v>
      </c>
      <c r="C215" s="86">
        <v>3</v>
      </c>
      <c r="D215" s="86">
        <v>20</v>
      </c>
      <c r="E215" s="86">
        <v>10</v>
      </c>
      <c r="F215" s="86">
        <v>0</v>
      </c>
      <c r="G215" s="86">
        <v>10</v>
      </c>
    </row>
    <row r="216" spans="1:7">
      <c r="A216" s="79" t="s">
        <v>134</v>
      </c>
      <c r="B216" s="79" t="s">
        <v>135</v>
      </c>
      <c r="C216" s="86">
        <v>3</v>
      </c>
      <c r="D216" s="86">
        <v>20</v>
      </c>
      <c r="E216" s="86">
        <v>20</v>
      </c>
      <c r="F216" s="86">
        <v>0</v>
      </c>
      <c r="G216" s="86">
        <v>10</v>
      </c>
    </row>
    <row r="217" spans="1:7">
      <c r="A217" s="79" t="s">
        <v>136</v>
      </c>
      <c r="B217" s="79" t="s">
        <v>137</v>
      </c>
      <c r="C217" s="86">
        <v>3</v>
      </c>
      <c r="D217" s="86">
        <v>0</v>
      </c>
      <c r="E217" s="86">
        <v>20</v>
      </c>
      <c r="F217" s="86">
        <v>20</v>
      </c>
      <c r="G217" s="86">
        <v>10</v>
      </c>
    </row>
    <row r="218" spans="1:7">
      <c r="A218" s="81" t="s">
        <v>907</v>
      </c>
      <c r="B218" s="81" t="s">
        <v>908</v>
      </c>
      <c r="C218" s="88">
        <v>3</v>
      </c>
      <c r="D218" s="88">
        <v>0</v>
      </c>
      <c r="E218" s="88">
        <v>0</v>
      </c>
      <c r="F218" s="88">
        <v>0</v>
      </c>
      <c r="G218" s="88">
        <v>0</v>
      </c>
    </row>
    <row r="219" spans="1:7">
      <c r="A219" s="79" t="s">
        <v>751</v>
      </c>
      <c r="B219" s="79" t="s">
        <v>752</v>
      </c>
      <c r="C219" s="86">
        <v>3</v>
      </c>
      <c r="D219" s="86">
        <v>20</v>
      </c>
      <c r="E219" s="86">
        <v>10</v>
      </c>
      <c r="F219" s="86">
        <v>0</v>
      </c>
      <c r="G219" s="86">
        <v>10</v>
      </c>
    </row>
    <row r="220" spans="1:7">
      <c r="A220" s="79" t="s">
        <v>753</v>
      </c>
      <c r="B220" s="79" t="s">
        <v>754</v>
      </c>
      <c r="C220" s="86">
        <v>3</v>
      </c>
      <c r="D220" s="86">
        <v>0</v>
      </c>
      <c r="E220" s="86">
        <v>30</v>
      </c>
      <c r="F220" s="86">
        <v>0</v>
      </c>
      <c r="G220" s="86">
        <v>10</v>
      </c>
    </row>
    <row r="221" spans="1:7">
      <c r="A221" s="79" t="s">
        <v>755</v>
      </c>
      <c r="B221" s="79" t="s">
        <v>756</v>
      </c>
      <c r="C221" s="86">
        <v>2</v>
      </c>
      <c r="D221" s="86">
        <v>20</v>
      </c>
      <c r="E221" s="86">
        <v>10</v>
      </c>
      <c r="F221" s="86">
        <v>0</v>
      </c>
      <c r="G221" s="86">
        <v>10</v>
      </c>
    </row>
    <row r="222" spans="1:7">
      <c r="A222" s="79" t="s">
        <v>403</v>
      </c>
      <c r="B222" s="79" t="s">
        <v>757</v>
      </c>
      <c r="C222" s="86">
        <v>2</v>
      </c>
      <c r="D222" s="86">
        <v>0</v>
      </c>
      <c r="E222" s="86">
        <v>20</v>
      </c>
      <c r="F222" s="86">
        <v>20</v>
      </c>
      <c r="G222" s="86">
        <v>10</v>
      </c>
    </row>
    <row r="223" spans="1:7">
      <c r="A223" s="79" t="s">
        <v>758</v>
      </c>
      <c r="B223" s="79" t="s">
        <v>759</v>
      </c>
      <c r="C223" s="86">
        <v>3</v>
      </c>
      <c r="D223" s="86">
        <v>30</v>
      </c>
      <c r="E223" s="86">
        <v>10</v>
      </c>
      <c r="F223" s="86">
        <v>0</v>
      </c>
      <c r="G223" s="86">
        <v>10</v>
      </c>
    </row>
    <row r="224" spans="1:7">
      <c r="A224" s="79" t="s">
        <v>760</v>
      </c>
      <c r="B224" s="79" t="s">
        <v>761</v>
      </c>
      <c r="C224" s="86">
        <v>2</v>
      </c>
      <c r="D224" s="86">
        <v>0</v>
      </c>
      <c r="E224" s="86">
        <v>30</v>
      </c>
      <c r="F224" s="86">
        <v>0</v>
      </c>
      <c r="G224" s="86">
        <v>10</v>
      </c>
    </row>
    <row r="225" spans="1:7" ht="15.75">
      <c r="A225" s="62" t="s">
        <v>909</v>
      </c>
      <c r="B225" s="62" t="s">
        <v>910</v>
      </c>
      <c r="C225" s="91">
        <v>3</v>
      </c>
      <c r="D225" s="87">
        <v>0</v>
      </c>
      <c r="E225" s="87">
        <v>30</v>
      </c>
      <c r="F225" s="87">
        <v>0</v>
      </c>
      <c r="G225" s="87">
        <v>10</v>
      </c>
    </row>
    <row r="226" spans="1:7">
      <c r="A226" s="79" t="s">
        <v>138</v>
      </c>
      <c r="B226" s="79" t="s">
        <v>139</v>
      </c>
      <c r="C226" s="86">
        <v>3</v>
      </c>
      <c r="D226" s="86">
        <v>20</v>
      </c>
      <c r="E226" s="86">
        <v>10</v>
      </c>
      <c r="F226" s="86">
        <v>0</v>
      </c>
      <c r="G226" s="86">
        <v>10</v>
      </c>
    </row>
    <row r="227" spans="1:7">
      <c r="A227" s="79" t="s">
        <v>426</v>
      </c>
      <c r="B227" s="79" t="s">
        <v>556</v>
      </c>
      <c r="C227" s="86">
        <v>2</v>
      </c>
      <c r="D227" s="86">
        <v>10</v>
      </c>
      <c r="E227" s="86">
        <v>10</v>
      </c>
      <c r="F227" s="86">
        <v>0</v>
      </c>
      <c r="G227" s="86">
        <v>10</v>
      </c>
    </row>
    <row r="228" spans="1:7">
      <c r="A228" s="79" t="s">
        <v>140</v>
      </c>
      <c r="B228" s="79" t="s">
        <v>141</v>
      </c>
      <c r="C228" s="86">
        <v>2</v>
      </c>
      <c r="D228" s="86">
        <v>30</v>
      </c>
      <c r="E228" s="86">
        <v>0</v>
      </c>
      <c r="F228" s="86">
        <v>0</v>
      </c>
      <c r="G228" s="86">
        <v>10</v>
      </c>
    </row>
    <row r="229" spans="1:7">
      <c r="A229" s="81" t="s">
        <v>911</v>
      </c>
      <c r="B229" s="81" t="s">
        <v>912</v>
      </c>
      <c r="C229" s="88">
        <v>2</v>
      </c>
      <c r="D229" s="88">
        <v>10</v>
      </c>
      <c r="E229" s="88">
        <v>20</v>
      </c>
      <c r="F229" s="88">
        <v>0</v>
      </c>
      <c r="G229" s="88">
        <v>10</v>
      </c>
    </row>
    <row r="230" spans="1:7">
      <c r="A230" s="79" t="s">
        <v>361</v>
      </c>
      <c r="B230" s="79" t="s">
        <v>495</v>
      </c>
      <c r="C230" s="86">
        <v>2</v>
      </c>
      <c r="D230" s="86">
        <v>10</v>
      </c>
      <c r="E230" s="86">
        <v>10</v>
      </c>
      <c r="F230" s="86">
        <v>10</v>
      </c>
      <c r="G230" s="86">
        <v>10</v>
      </c>
    </row>
    <row r="231" spans="1:7">
      <c r="A231" s="79" t="s">
        <v>762</v>
      </c>
      <c r="B231" s="79" t="s">
        <v>763</v>
      </c>
      <c r="C231" s="86">
        <v>2</v>
      </c>
      <c r="D231" s="86">
        <v>20</v>
      </c>
      <c r="E231" s="86">
        <v>10</v>
      </c>
      <c r="F231" s="86">
        <v>0</v>
      </c>
      <c r="G231" s="86">
        <v>10</v>
      </c>
    </row>
    <row r="232" spans="1:7">
      <c r="A232" s="79" t="s">
        <v>764</v>
      </c>
      <c r="B232" s="79" t="s">
        <v>765</v>
      </c>
      <c r="C232" s="86">
        <v>2</v>
      </c>
      <c r="D232" s="86">
        <v>10</v>
      </c>
      <c r="E232" s="86">
        <v>10</v>
      </c>
      <c r="F232" s="86">
        <v>0</v>
      </c>
      <c r="G232" s="86">
        <v>10</v>
      </c>
    </row>
    <row r="233" spans="1:7">
      <c r="A233" s="79" t="s">
        <v>440</v>
      </c>
      <c r="B233" s="79" t="s">
        <v>568</v>
      </c>
      <c r="C233" s="86">
        <v>3</v>
      </c>
      <c r="D233" s="86">
        <v>15</v>
      </c>
      <c r="E233" s="86">
        <v>15</v>
      </c>
      <c r="F233" s="86">
        <v>0</v>
      </c>
      <c r="G233" s="86">
        <v>10</v>
      </c>
    </row>
    <row r="234" spans="1:7">
      <c r="A234" s="79" t="s">
        <v>766</v>
      </c>
      <c r="B234" s="79" t="s">
        <v>767</v>
      </c>
      <c r="C234" s="86">
        <v>2</v>
      </c>
      <c r="D234" s="86">
        <v>30</v>
      </c>
      <c r="E234" s="86">
        <v>10</v>
      </c>
      <c r="F234" s="86">
        <v>0</v>
      </c>
      <c r="G234" s="86">
        <v>10</v>
      </c>
    </row>
    <row r="235" spans="1:7">
      <c r="A235" s="79" t="s">
        <v>768</v>
      </c>
      <c r="B235" s="79" t="s">
        <v>769</v>
      </c>
      <c r="C235" s="86">
        <v>2</v>
      </c>
      <c r="D235" s="86">
        <v>20</v>
      </c>
      <c r="E235" s="86">
        <v>10</v>
      </c>
      <c r="F235" s="86">
        <v>0</v>
      </c>
      <c r="G235" s="86">
        <v>10</v>
      </c>
    </row>
    <row r="236" spans="1:7">
      <c r="A236" s="79" t="s">
        <v>770</v>
      </c>
      <c r="B236" s="79" t="s">
        <v>771</v>
      </c>
      <c r="C236" s="86">
        <v>3</v>
      </c>
      <c r="D236" s="86">
        <v>15</v>
      </c>
      <c r="E236" s="86">
        <v>15</v>
      </c>
      <c r="F236" s="86">
        <v>0</v>
      </c>
      <c r="G236" s="86">
        <v>10</v>
      </c>
    </row>
    <row r="237" spans="1:7">
      <c r="A237" s="79" t="s">
        <v>363</v>
      </c>
      <c r="B237" s="79" t="s">
        <v>497</v>
      </c>
      <c r="C237" s="86">
        <v>3</v>
      </c>
      <c r="D237" s="86">
        <v>15</v>
      </c>
      <c r="E237" s="86">
        <v>15</v>
      </c>
      <c r="F237" s="86">
        <v>0</v>
      </c>
      <c r="G237" s="86">
        <v>10</v>
      </c>
    </row>
    <row r="238" spans="1:7">
      <c r="A238" s="79" t="s">
        <v>772</v>
      </c>
      <c r="B238" s="79" t="s">
        <v>773</v>
      </c>
      <c r="C238" s="86">
        <v>2</v>
      </c>
      <c r="D238" s="86">
        <v>30</v>
      </c>
      <c r="E238" s="86">
        <v>10</v>
      </c>
      <c r="F238" s="86">
        <v>0</v>
      </c>
      <c r="G238" s="86">
        <v>10</v>
      </c>
    </row>
    <row r="239" spans="1:7">
      <c r="A239" s="79" t="s">
        <v>774</v>
      </c>
      <c r="B239" s="79" t="s">
        <v>775</v>
      </c>
      <c r="C239" s="86">
        <v>3</v>
      </c>
      <c r="D239" s="86">
        <v>10</v>
      </c>
      <c r="E239" s="86">
        <v>10</v>
      </c>
      <c r="F239" s="86">
        <v>0</v>
      </c>
      <c r="G239" s="86">
        <v>10</v>
      </c>
    </row>
    <row r="240" spans="1:7">
      <c r="A240" s="79" t="s">
        <v>776</v>
      </c>
      <c r="B240" s="79" t="s">
        <v>777</v>
      </c>
      <c r="C240" s="86">
        <v>2</v>
      </c>
      <c r="D240" s="86">
        <v>20</v>
      </c>
      <c r="E240" s="86">
        <v>10</v>
      </c>
      <c r="F240" s="86">
        <v>0</v>
      </c>
      <c r="G240" s="86">
        <v>10</v>
      </c>
    </row>
    <row r="241" spans="1:7">
      <c r="A241" s="79" t="s">
        <v>778</v>
      </c>
      <c r="B241" s="79" t="s">
        <v>779</v>
      </c>
      <c r="C241" s="86">
        <v>3</v>
      </c>
      <c r="D241" s="86">
        <v>20</v>
      </c>
      <c r="E241" s="86">
        <v>10</v>
      </c>
      <c r="F241" s="86">
        <v>0</v>
      </c>
      <c r="G241" s="86">
        <v>10</v>
      </c>
    </row>
    <row r="242" spans="1:7">
      <c r="A242" s="82" t="s">
        <v>780</v>
      </c>
      <c r="B242" s="82" t="s">
        <v>781</v>
      </c>
      <c r="C242" s="90">
        <v>3</v>
      </c>
      <c r="D242" s="90">
        <v>0</v>
      </c>
      <c r="E242" s="90">
        <v>0</v>
      </c>
      <c r="F242" s="90">
        <v>0</v>
      </c>
      <c r="G242" s="90">
        <v>0</v>
      </c>
    </row>
    <row r="243" spans="1:7">
      <c r="A243" s="79" t="s">
        <v>417</v>
      </c>
      <c r="B243" s="79" t="s">
        <v>547</v>
      </c>
      <c r="C243" s="86">
        <v>3</v>
      </c>
      <c r="D243" s="86">
        <v>10</v>
      </c>
      <c r="E243" s="86">
        <v>20</v>
      </c>
      <c r="F243" s="86">
        <v>0</v>
      </c>
      <c r="G243" s="86">
        <v>10</v>
      </c>
    </row>
    <row r="244" spans="1:7">
      <c r="A244" s="79" t="s">
        <v>351</v>
      </c>
      <c r="B244" s="79" t="s">
        <v>485</v>
      </c>
      <c r="C244" s="86">
        <v>3</v>
      </c>
      <c r="D244" s="86">
        <v>10</v>
      </c>
      <c r="E244" s="86">
        <v>10</v>
      </c>
      <c r="F244" s="86">
        <v>0</v>
      </c>
      <c r="G244" s="86">
        <v>10</v>
      </c>
    </row>
    <row r="245" spans="1:7">
      <c r="A245" s="79" t="s">
        <v>782</v>
      </c>
      <c r="B245" s="79" t="s">
        <v>783</v>
      </c>
      <c r="C245" s="86">
        <v>2</v>
      </c>
      <c r="D245" s="86">
        <v>20</v>
      </c>
      <c r="E245" s="86">
        <v>10</v>
      </c>
      <c r="F245" s="86">
        <v>0</v>
      </c>
      <c r="G245" s="86">
        <v>10</v>
      </c>
    </row>
    <row r="246" spans="1:7">
      <c r="A246" s="79" t="s">
        <v>784</v>
      </c>
      <c r="B246" s="79" t="s">
        <v>785</v>
      </c>
      <c r="C246" s="86">
        <v>2</v>
      </c>
      <c r="D246" s="86">
        <v>10</v>
      </c>
      <c r="E246" s="86">
        <v>10</v>
      </c>
      <c r="F246" s="86">
        <v>0</v>
      </c>
      <c r="G246" s="86">
        <v>10</v>
      </c>
    </row>
    <row r="247" spans="1:7">
      <c r="A247" s="79" t="s">
        <v>786</v>
      </c>
      <c r="B247" s="79" t="s">
        <v>787</v>
      </c>
      <c r="C247" s="86">
        <v>2</v>
      </c>
      <c r="D247" s="86">
        <v>10</v>
      </c>
      <c r="E247" s="86">
        <v>20</v>
      </c>
      <c r="F247" s="86">
        <v>0</v>
      </c>
      <c r="G247" s="86">
        <v>10</v>
      </c>
    </row>
    <row r="248" spans="1:7">
      <c r="A248" s="81" t="s">
        <v>913</v>
      </c>
      <c r="B248" s="81" t="s">
        <v>914</v>
      </c>
      <c r="C248" s="88">
        <v>3</v>
      </c>
      <c r="D248" s="88">
        <v>0</v>
      </c>
      <c r="E248" s="88">
        <v>30</v>
      </c>
      <c r="F248" s="88">
        <v>0</v>
      </c>
      <c r="G248" s="88">
        <v>10</v>
      </c>
    </row>
    <row r="249" spans="1:7">
      <c r="A249" s="79" t="s">
        <v>788</v>
      </c>
      <c r="B249" s="79" t="s">
        <v>789</v>
      </c>
      <c r="C249" s="86">
        <v>3</v>
      </c>
      <c r="D249" s="86">
        <v>10</v>
      </c>
      <c r="E249" s="86">
        <v>20</v>
      </c>
      <c r="F249" s="86">
        <v>0</v>
      </c>
      <c r="G249" s="86">
        <v>10</v>
      </c>
    </row>
    <row r="250" spans="1:7">
      <c r="A250" s="79" t="s">
        <v>790</v>
      </c>
      <c r="B250" s="79" t="s">
        <v>791</v>
      </c>
      <c r="C250" s="86">
        <v>2</v>
      </c>
      <c r="D250" s="86">
        <v>0</v>
      </c>
      <c r="E250" s="86">
        <v>30</v>
      </c>
      <c r="F250" s="86">
        <v>0</v>
      </c>
      <c r="G250" s="86">
        <v>10</v>
      </c>
    </row>
    <row r="251" spans="1:7">
      <c r="A251" s="79" t="s">
        <v>365</v>
      </c>
      <c r="B251" s="79" t="s">
        <v>499</v>
      </c>
      <c r="C251" s="86">
        <v>3</v>
      </c>
      <c r="D251" s="86">
        <v>10</v>
      </c>
      <c r="E251" s="86">
        <v>10</v>
      </c>
      <c r="F251" s="86">
        <v>0</v>
      </c>
      <c r="G251" s="86">
        <v>10</v>
      </c>
    </row>
    <row r="252" spans="1:7">
      <c r="A252" s="79" t="s">
        <v>367</v>
      </c>
      <c r="B252" s="79" t="s">
        <v>501</v>
      </c>
      <c r="C252" s="86">
        <v>2</v>
      </c>
      <c r="D252" s="86">
        <v>10</v>
      </c>
      <c r="E252" s="86">
        <v>20</v>
      </c>
      <c r="F252" s="86">
        <v>0</v>
      </c>
      <c r="G252" s="86">
        <v>10</v>
      </c>
    </row>
    <row r="253" spans="1:7">
      <c r="A253" s="79" t="s">
        <v>449</v>
      </c>
      <c r="B253" s="79" t="s">
        <v>576</v>
      </c>
      <c r="C253" s="86">
        <v>2</v>
      </c>
      <c r="D253" s="86">
        <v>0</v>
      </c>
      <c r="E253" s="86">
        <v>30</v>
      </c>
      <c r="F253" s="86">
        <v>0</v>
      </c>
      <c r="G253" s="86">
        <v>10</v>
      </c>
    </row>
    <row r="254" spans="1:7">
      <c r="A254" s="79" t="s">
        <v>792</v>
      </c>
      <c r="B254" s="79" t="s">
        <v>793</v>
      </c>
      <c r="C254" s="86">
        <v>2</v>
      </c>
      <c r="D254" s="86">
        <v>20</v>
      </c>
      <c r="E254" s="86">
        <v>10</v>
      </c>
      <c r="F254" s="86">
        <v>0</v>
      </c>
      <c r="G254" s="86">
        <v>10</v>
      </c>
    </row>
    <row r="255" spans="1:7">
      <c r="A255" s="79" t="s">
        <v>794</v>
      </c>
      <c r="B255" s="79" t="s">
        <v>795</v>
      </c>
      <c r="C255" s="86">
        <v>2</v>
      </c>
      <c r="D255" s="86">
        <v>0</v>
      </c>
      <c r="E255" s="86">
        <v>10</v>
      </c>
      <c r="F255" s="86">
        <v>20</v>
      </c>
      <c r="G255" s="86">
        <v>10</v>
      </c>
    </row>
    <row r="256" spans="1:7">
      <c r="A256" s="79" t="s">
        <v>796</v>
      </c>
      <c r="B256" s="79" t="s">
        <v>797</v>
      </c>
      <c r="C256" s="86">
        <v>2</v>
      </c>
      <c r="D256" s="86">
        <v>10</v>
      </c>
      <c r="E256" s="86">
        <v>10</v>
      </c>
      <c r="F256" s="86">
        <v>0</v>
      </c>
      <c r="G256" s="86">
        <v>10</v>
      </c>
    </row>
    <row r="257" spans="1:7">
      <c r="A257" s="79" t="s">
        <v>798</v>
      </c>
      <c r="B257" s="79" t="s">
        <v>799</v>
      </c>
      <c r="C257" s="86">
        <v>2</v>
      </c>
      <c r="D257" s="86">
        <v>10</v>
      </c>
      <c r="E257" s="86">
        <v>10</v>
      </c>
      <c r="F257" s="86">
        <v>0</v>
      </c>
      <c r="G257" s="86">
        <v>10</v>
      </c>
    </row>
    <row r="258" spans="1:7">
      <c r="A258" s="79" t="s">
        <v>800</v>
      </c>
      <c r="B258" s="79" t="s">
        <v>801</v>
      </c>
      <c r="C258" s="86">
        <v>2</v>
      </c>
      <c r="D258" s="86">
        <v>20</v>
      </c>
      <c r="E258" s="86">
        <v>20</v>
      </c>
      <c r="F258" s="86">
        <v>0</v>
      </c>
      <c r="G258" s="86">
        <v>10</v>
      </c>
    </row>
    <row r="259" spans="1:7">
      <c r="A259" s="79" t="s">
        <v>802</v>
      </c>
      <c r="B259" s="79" t="s">
        <v>803</v>
      </c>
      <c r="C259" s="86">
        <v>2</v>
      </c>
      <c r="D259" s="86">
        <v>10</v>
      </c>
      <c r="E259" s="86">
        <v>10</v>
      </c>
      <c r="F259" s="86">
        <v>0</v>
      </c>
      <c r="G259" s="86">
        <v>10</v>
      </c>
    </row>
    <row r="260" spans="1:7">
      <c r="A260" s="79" t="s">
        <v>804</v>
      </c>
      <c r="B260" s="79" t="s">
        <v>805</v>
      </c>
      <c r="C260" s="86">
        <v>2</v>
      </c>
      <c r="D260" s="86">
        <v>10</v>
      </c>
      <c r="E260" s="86">
        <v>20</v>
      </c>
      <c r="F260" s="86">
        <v>0</v>
      </c>
      <c r="G260" s="86">
        <v>10</v>
      </c>
    </row>
    <row r="261" spans="1:7" ht="15.75">
      <c r="A261" s="62" t="s">
        <v>915</v>
      </c>
      <c r="B261" s="62" t="s">
        <v>805</v>
      </c>
      <c r="C261" s="91">
        <v>2</v>
      </c>
      <c r="D261" s="86">
        <v>10</v>
      </c>
      <c r="E261" s="86">
        <v>20</v>
      </c>
      <c r="F261" s="86">
        <v>0</v>
      </c>
      <c r="G261" s="86">
        <v>10</v>
      </c>
    </row>
    <row r="262" spans="1:7">
      <c r="A262" s="81" t="s">
        <v>916</v>
      </c>
      <c r="B262" s="81" t="s">
        <v>917</v>
      </c>
      <c r="C262" s="88">
        <v>3</v>
      </c>
      <c r="D262" s="88">
        <v>0</v>
      </c>
      <c r="E262" s="88">
        <v>0</v>
      </c>
      <c r="F262" s="88">
        <v>0</v>
      </c>
      <c r="G262" s="88">
        <v>0</v>
      </c>
    </row>
    <row r="263" spans="1:7">
      <c r="A263" s="79" t="s">
        <v>339</v>
      </c>
      <c r="B263" s="79" t="s">
        <v>473</v>
      </c>
      <c r="C263" s="86">
        <v>2</v>
      </c>
      <c r="D263" s="86">
        <v>0</v>
      </c>
      <c r="E263" s="86">
        <v>30</v>
      </c>
      <c r="F263" s="86">
        <v>0</v>
      </c>
      <c r="G263" s="86">
        <v>10</v>
      </c>
    </row>
    <row r="264" spans="1:7">
      <c r="A264" s="79" t="s">
        <v>345</v>
      </c>
      <c r="B264" s="79" t="s">
        <v>480</v>
      </c>
      <c r="C264" s="86">
        <v>3</v>
      </c>
      <c r="D264" s="86">
        <v>10</v>
      </c>
      <c r="E264" s="86">
        <v>20</v>
      </c>
      <c r="F264" s="86">
        <v>0</v>
      </c>
      <c r="G264" s="86">
        <v>10</v>
      </c>
    </row>
    <row r="265" spans="1:7">
      <c r="A265" s="79" t="s">
        <v>806</v>
      </c>
      <c r="B265" s="79" t="s">
        <v>807</v>
      </c>
      <c r="C265" s="86">
        <v>3</v>
      </c>
      <c r="D265" s="86">
        <v>0</v>
      </c>
      <c r="E265" s="86">
        <v>30</v>
      </c>
      <c r="F265" s="86">
        <v>0</v>
      </c>
      <c r="G265" s="86">
        <v>10</v>
      </c>
    </row>
    <row r="266" spans="1:7">
      <c r="A266" s="79" t="s">
        <v>808</v>
      </c>
      <c r="B266" s="79" t="s">
        <v>809</v>
      </c>
      <c r="C266" s="86">
        <v>3</v>
      </c>
      <c r="D266" s="86">
        <v>30</v>
      </c>
      <c r="E266" s="86">
        <v>0</v>
      </c>
      <c r="F266" s="86">
        <v>0</v>
      </c>
      <c r="G266" s="86">
        <v>10</v>
      </c>
    </row>
    <row r="267" spans="1:7">
      <c r="A267" s="79" t="s">
        <v>810</v>
      </c>
      <c r="B267" s="79" t="s">
        <v>811</v>
      </c>
      <c r="C267" s="86">
        <v>3</v>
      </c>
      <c r="D267" s="86">
        <v>0</v>
      </c>
      <c r="E267" s="86">
        <v>30</v>
      </c>
      <c r="F267" s="86">
        <v>0</v>
      </c>
      <c r="G267" s="86">
        <v>10</v>
      </c>
    </row>
    <row r="268" spans="1:7">
      <c r="A268" s="79" t="s">
        <v>812</v>
      </c>
      <c r="B268" s="79" t="s">
        <v>813</v>
      </c>
      <c r="C268" s="86">
        <v>3</v>
      </c>
      <c r="D268" s="86">
        <v>30</v>
      </c>
      <c r="E268" s="86">
        <v>0</v>
      </c>
      <c r="F268" s="86">
        <v>0</v>
      </c>
      <c r="G268" s="86">
        <v>10</v>
      </c>
    </row>
    <row r="269" spans="1:7">
      <c r="A269" s="79" t="s">
        <v>814</v>
      </c>
      <c r="B269" s="79" t="s">
        <v>815</v>
      </c>
      <c r="C269" s="86">
        <v>2</v>
      </c>
      <c r="D269" s="86">
        <v>20</v>
      </c>
      <c r="E269" s="86">
        <v>15</v>
      </c>
      <c r="F269" s="86">
        <v>0</v>
      </c>
      <c r="G269" s="86">
        <v>5</v>
      </c>
    </row>
    <row r="270" spans="1:7">
      <c r="A270" s="79" t="s">
        <v>816</v>
      </c>
      <c r="B270" s="79" t="s">
        <v>817</v>
      </c>
      <c r="C270" s="86">
        <v>3</v>
      </c>
      <c r="D270" s="86">
        <v>0</v>
      </c>
      <c r="E270" s="86">
        <v>30</v>
      </c>
      <c r="F270" s="86">
        <v>0</v>
      </c>
      <c r="G270" s="86">
        <v>10</v>
      </c>
    </row>
    <row r="271" spans="1:7">
      <c r="A271" s="81" t="s">
        <v>918</v>
      </c>
      <c r="B271" s="81" t="s">
        <v>919</v>
      </c>
      <c r="C271" s="88">
        <v>3</v>
      </c>
      <c r="D271" s="88">
        <v>0</v>
      </c>
      <c r="E271" s="88">
        <v>0</v>
      </c>
      <c r="F271" s="88">
        <v>0</v>
      </c>
      <c r="G271" s="88">
        <v>0</v>
      </c>
    </row>
    <row r="272" spans="1:7">
      <c r="A272" s="79" t="s">
        <v>369</v>
      </c>
      <c r="B272" s="79" t="s">
        <v>503</v>
      </c>
      <c r="C272" s="86">
        <v>3</v>
      </c>
      <c r="D272" s="86">
        <v>10</v>
      </c>
      <c r="E272" s="86">
        <v>20</v>
      </c>
      <c r="F272" s="86">
        <v>0</v>
      </c>
      <c r="G272" s="86">
        <v>10</v>
      </c>
    </row>
    <row r="273" spans="1:7">
      <c r="A273" s="79" t="s">
        <v>818</v>
      </c>
      <c r="B273" s="79" t="s">
        <v>819</v>
      </c>
      <c r="C273" s="86">
        <v>3</v>
      </c>
      <c r="D273" s="86">
        <v>0</v>
      </c>
      <c r="E273" s="86">
        <v>30</v>
      </c>
      <c r="F273" s="86">
        <v>0</v>
      </c>
      <c r="G273" s="86">
        <v>10</v>
      </c>
    </row>
    <row r="274" spans="1:7">
      <c r="A274" s="79" t="s">
        <v>356</v>
      </c>
      <c r="B274" s="79" t="s">
        <v>490</v>
      </c>
      <c r="C274" s="86">
        <v>3</v>
      </c>
      <c r="D274" s="86">
        <v>10</v>
      </c>
      <c r="E274" s="86">
        <v>10</v>
      </c>
      <c r="F274" s="86">
        <v>0</v>
      </c>
      <c r="G274" s="86">
        <v>10</v>
      </c>
    </row>
    <row r="275" spans="1:7">
      <c r="A275" s="79" t="s">
        <v>820</v>
      </c>
      <c r="B275" s="79" t="s">
        <v>821</v>
      </c>
      <c r="C275" s="86">
        <v>2</v>
      </c>
      <c r="D275" s="86">
        <v>30</v>
      </c>
      <c r="E275" s="86">
        <v>10</v>
      </c>
      <c r="F275" s="86">
        <v>0</v>
      </c>
      <c r="G275" s="86">
        <v>10</v>
      </c>
    </row>
    <row r="276" spans="1:7">
      <c r="A276" s="79" t="s">
        <v>341</v>
      </c>
      <c r="B276" s="79" t="s">
        <v>475</v>
      </c>
      <c r="C276" s="86">
        <v>3</v>
      </c>
      <c r="D276" s="86">
        <v>10</v>
      </c>
      <c r="E276" s="86">
        <v>20</v>
      </c>
      <c r="F276" s="86">
        <v>0</v>
      </c>
      <c r="G276" s="86">
        <v>10</v>
      </c>
    </row>
    <row r="277" spans="1:7">
      <c r="A277" s="79" t="s">
        <v>822</v>
      </c>
      <c r="B277" s="79" t="s">
        <v>823</v>
      </c>
      <c r="C277" s="86">
        <v>3</v>
      </c>
      <c r="D277" s="86">
        <v>10</v>
      </c>
      <c r="E277" s="86">
        <v>20</v>
      </c>
      <c r="F277" s="86">
        <v>0</v>
      </c>
      <c r="G277" s="86">
        <v>10</v>
      </c>
    </row>
    <row r="278" spans="1:7">
      <c r="A278" s="79" t="s">
        <v>824</v>
      </c>
      <c r="B278" s="79" t="s">
        <v>825</v>
      </c>
      <c r="C278" s="86">
        <v>3</v>
      </c>
      <c r="D278" s="86">
        <v>10</v>
      </c>
      <c r="E278" s="86">
        <v>20</v>
      </c>
      <c r="F278" s="86">
        <v>0</v>
      </c>
      <c r="G278" s="86">
        <v>10</v>
      </c>
    </row>
    <row r="279" spans="1:7">
      <c r="A279" s="79" t="s">
        <v>826</v>
      </c>
      <c r="B279" s="79" t="s">
        <v>827</v>
      </c>
      <c r="C279" s="86">
        <v>3</v>
      </c>
      <c r="D279" s="86">
        <v>10</v>
      </c>
      <c r="E279" s="86">
        <v>20</v>
      </c>
      <c r="F279" s="86">
        <v>0</v>
      </c>
      <c r="G279" s="86">
        <v>10</v>
      </c>
    </row>
    <row r="280" spans="1:7">
      <c r="A280" s="81" t="s">
        <v>920</v>
      </c>
      <c r="B280" s="81" t="s">
        <v>827</v>
      </c>
      <c r="C280" s="88">
        <v>3</v>
      </c>
      <c r="D280" s="88">
        <v>0</v>
      </c>
      <c r="E280" s="90">
        <v>30</v>
      </c>
      <c r="F280" s="90">
        <v>0</v>
      </c>
      <c r="G280" s="90">
        <v>10</v>
      </c>
    </row>
    <row r="281" spans="1:7" ht="15.75">
      <c r="A281" s="81" t="s">
        <v>921</v>
      </c>
      <c r="B281" s="81" t="s">
        <v>922</v>
      </c>
      <c r="C281" s="92">
        <v>3</v>
      </c>
      <c r="D281" s="88">
        <v>0</v>
      </c>
      <c r="E281" s="88">
        <v>0</v>
      </c>
      <c r="F281" s="88">
        <v>0</v>
      </c>
      <c r="G281" s="88">
        <v>0</v>
      </c>
    </row>
    <row r="282" spans="1:7">
      <c r="A282" s="79" t="s">
        <v>372</v>
      </c>
      <c r="B282" s="79" t="s">
        <v>505</v>
      </c>
      <c r="C282" s="86">
        <v>2</v>
      </c>
      <c r="D282" s="86">
        <v>0</v>
      </c>
      <c r="E282" s="86">
        <v>20</v>
      </c>
      <c r="F282" s="86">
        <v>0</v>
      </c>
      <c r="G282" s="86">
        <v>10</v>
      </c>
    </row>
    <row r="283" spans="1:7">
      <c r="A283" s="79" t="s">
        <v>828</v>
      </c>
      <c r="B283" s="79" t="s">
        <v>829</v>
      </c>
      <c r="C283" s="86">
        <v>3</v>
      </c>
      <c r="D283" s="86">
        <v>10</v>
      </c>
      <c r="E283" s="86">
        <v>20</v>
      </c>
      <c r="F283" s="86">
        <v>0</v>
      </c>
      <c r="G283" s="86">
        <v>10</v>
      </c>
    </row>
    <row r="284" spans="1:7">
      <c r="A284" s="79" t="s">
        <v>830</v>
      </c>
      <c r="B284" s="79" t="s">
        <v>831</v>
      </c>
      <c r="C284" s="86">
        <v>2</v>
      </c>
      <c r="D284" s="86">
        <v>10</v>
      </c>
      <c r="E284" s="86">
        <v>10</v>
      </c>
      <c r="F284" s="86">
        <v>0</v>
      </c>
      <c r="G284" s="86">
        <v>10</v>
      </c>
    </row>
    <row r="285" spans="1:7">
      <c r="A285" s="79" t="s">
        <v>832</v>
      </c>
      <c r="B285" s="79" t="s">
        <v>833</v>
      </c>
      <c r="C285" s="86">
        <v>3</v>
      </c>
      <c r="D285" s="86">
        <v>20</v>
      </c>
      <c r="E285" s="86">
        <v>10</v>
      </c>
      <c r="F285" s="86">
        <v>0</v>
      </c>
      <c r="G285" s="86">
        <v>10</v>
      </c>
    </row>
    <row r="286" spans="1:7">
      <c r="A286" s="79" t="s">
        <v>834</v>
      </c>
      <c r="B286" s="79" t="s">
        <v>835</v>
      </c>
      <c r="C286" s="86">
        <v>2</v>
      </c>
      <c r="D286" s="86">
        <v>10</v>
      </c>
      <c r="E286" s="86">
        <v>20</v>
      </c>
      <c r="F286" s="86">
        <v>0</v>
      </c>
      <c r="G286" s="86">
        <v>10</v>
      </c>
    </row>
    <row r="287" spans="1:7">
      <c r="A287" s="79" t="s">
        <v>374</v>
      </c>
      <c r="B287" s="79" t="s">
        <v>508</v>
      </c>
      <c r="C287" s="86">
        <v>2</v>
      </c>
      <c r="D287" s="86">
        <v>10</v>
      </c>
      <c r="E287" s="86">
        <v>20</v>
      </c>
      <c r="F287" s="86">
        <v>0</v>
      </c>
      <c r="G287" s="86">
        <v>10</v>
      </c>
    </row>
    <row r="288" spans="1:7">
      <c r="A288" s="79" t="s">
        <v>418</v>
      </c>
      <c r="B288" s="79" t="s">
        <v>548</v>
      </c>
      <c r="C288" s="86">
        <v>3</v>
      </c>
      <c r="D288" s="86">
        <v>20</v>
      </c>
      <c r="E288" s="86">
        <v>10</v>
      </c>
      <c r="F288" s="86">
        <v>0</v>
      </c>
      <c r="G288" s="86">
        <v>10</v>
      </c>
    </row>
    <row r="289" spans="1:7">
      <c r="A289" s="79" t="s">
        <v>362</v>
      </c>
      <c r="B289" s="79" t="s">
        <v>496</v>
      </c>
      <c r="C289" s="86">
        <v>3</v>
      </c>
      <c r="D289" s="86">
        <v>10</v>
      </c>
      <c r="E289" s="86">
        <v>10</v>
      </c>
      <c r="F289" s="86">
        <v>10</v>
      </c>
      <c r="G289" s="86">
        <v>10</v>
      </c>
    </row>
    <row r="290" spans="1:7">
      <c r="A290" s="81" t="s">
        <v>923</v>
      </c>
      <c r="B290" s="81" t="s">
        <v>924</v>
      </c>
      <c r="C290" s="88">
        <v>3</v>
      </c>
      <c r="D290" s="88">
        <v>0</v>
      </c>
      <c r="E290" s="88">
        <v>0</v>
      </c>
      <c r="F290" s="88">
        <v>0</v>
      </c>
      <c r="G290" s="88">
        <v>0</v>
      </c>
    </row>
    <row r="291" spans="1:7">
      <c r="A291" s="79" t="s">
        <v>836</v>
      </c>
      <c r="B291" s="79" t="s">
        <v>837</v>
      </c>
      <c r="C291" s="86">
        <v>2</v>
      </c>
      <c r="D291" s="86">
        <v>15</v>
      </c>
      <c r="E291" s="86">
        <v>15</v>
      </c>
      <c r="F291" s="86">
        <v>0</v>
      </c>
      <c r="G291" s="86">
        <v>10</v>
      </c>
    </row>
    <row r="292" spans="1:7">
      <c r="A292" s="79" t="s">
        <v>424</v>
      </c>
      <c r="B292" s="79" t="s">
        <v>554</v>
      </c>
      <c r="C292" s="86">
        <v>3</v>
      </c>
      <c r="D292" s="86">
        <v>10</v>
      </c>
      <c r="E292" s="86">
        <v>10</v>
      </c>
      <c r="F292" s="86">
        <v>10</v>
      </c>
      <c r="G292" s="86">
        <v>10</v>
      </c>
    </row>
    <row r="293" spans="1:7">
      <c r="A293" s="79" t="s">
        <v>838</v>
      </c>
      <c r="B293" s="79" t="s">
        <v>472</v>
      </c>
      <c r="C293" s="86">
        <v>4</v>
      </c>
      <c r="D293" s="86">
        <v>0</v>
      </c>
      <c r="E293" s="86">
        <v>30</v>
      </c>
      <c r="F293" s="86">
        <v>0</v>
      </c>
      <c r="G293" s="86">
        <v>10</v>
      </c>
    </row>
    <row r="294" spans="1:7">
      <c r="A294" s="79" t="s">
        <v>338</v>
      </c>
      <c r="B294" s="79" t="s">
        <v>472</v>
      </c>
      <c r="C294" s="86">
        <v>4</v>
      </c>
      <c r="D294" s="86">
        <v>0</v>
      </c>
      <c r="E294" s="86">
        <v>30</v>
      </c>
      <c r="F294" s="86">
        <v>0</v>
      </c>
      <c r="G294" s="86">
        <v>20</v>
      </c>
    </row>
    <row r="295" spans="1:7">
      <c r="A295" s="79" t="s">
        <v>336</v>
      </c>
      <c r="B295" s="79" t="s">
        <v>470</v>
      </c>
      <c r="C295" s="86">
        <v>3</v>
      </c>
      <c r="D295" s="86">
        <v>0</v>
      </c>
      <c r="E295" s="86">
        <v>0</v>
      </c>
      <c r="F295" s="86">
        <v>40</v>
      </c>
      <c r="G295" s="86">
        <v>10</v>
      </c>
    </row>
    <row r="296" spans="1:7">
      <c r="A296" s="82" t="s">
        <v>839</v>
      </c>
      <c r="B296" s="82" t="s">
        <v>840</v>
      </c>
      <c r="C296" s="90">
        <v>4</v>
      </c>
      <c r="D296" s="90">
        <v>0</v>
      </c>
      <c r="E296" s="90">
        <v>0</v>
      </c>
      <c r="F296" s="90">
        <v>0</v>
      </c>
      <c r="G296" s="90">
        <v>0</v>
      </c>
    </row>
    <row r="297" spans="1:7">
      <c r="A297" s="82" t="s">
        <v>841</v>
      </c>
      <c r="B297" s="82" t="s">
        <v>842</v>
      </c>
      <c r="C297" s="90">
        <v>4</v>
      </c>
      <c r="D297" s="90">
        <v>0</v>
      </c>
      <c r="E297" s="90">
        <v>0</v>
      </c>
      <c r="F297" s="90">
        <v>0</v>
      </c>
      <c r="G297" s="90">
        <v>0</v>
      </c>
    </row>
    <row r="298" spans="1:7">
      <c r="A298" s="79" t="s">
        <v>432</v>
      </c>
      <c r="B298" s="79" t="s">
        <v>561</v>
      </c>
      <c r="C298" s="86">
        <v>3</v>
      </c>
      <c r="D298" s="86">
        <v>10</v>
      </c>
      <c r="E298" s="86">
        <v>10</v>
      </c>
      <c r="F298" s="86">
        <v>0</v>
      </c>
      <c r="G298" s="86">
        <v>10</v>
      </c>
    </row>
    <row r="299" spans="1:7">
      <c r="A299" s="79" t="s">
        <v>402</v>
      </c>
      <c r="B299" s="79" t="s">
        <v>533</v>
      </c>
      <c r="C299" s="86">
        <v>2</v>
      </c>
      <c r="D299" s="86">
        <v>30</v>
      </c>
      <c r="E299" s="86">
        <v>10</v>
      </c>
      <c r="F299" s="86">
        <v>0</v>
      </c>
      <c r="G299" s="86">
        <v>10</v>
      </c>
    </row>
    <row r="300" spans="1:7">
      <c r="A300" s="82" t="s">
        <v>328</v>
      </c>
      <c r="B300" s="82" t="s">
        <v>462</v>
      </c>
      <c r="C300" s="90">
        <v>3</v>
      </c>
      <c r="D300" s="90">
        <v>0</v>
      </c>
      <c r="E300" s="90">
        <v>0</v>
      </c>
      <c r="F300" s="90">
        <v>0</v>
      </c>
      <c r="G300" s="90">
        <v>0</v>
      </c>
    </row>
    <row r="301" spans="1:7">
      <c r="A301" s="82" t="s">
        <v>331</v>
      </c>
      <c r="B301" s="82" t="s">
        <v>465</v>
      </c>
      <c r="C301" s="90">
        <v>2</v>
      </c>
      <c r="D301" s="90">
        <v>0</v>
      </c>
      <c r="E301" s="90">
        <v>0</v>
      </c>
      <c r="F301" s="90">
        <v>0</v>
      </c>
      <c r="G301" s="90">
        <v>0</v>
      </c>
    </row>
    <row r="302" spans="1:7">
      <c r="A302" s="82" t="s">
        <v>381</v>
      </c>
      <c r="B302" s="82" t="s">
        <v>515</v>
      </c>
      <c r="C302" s="90">
        <v>2</v>
      </c>
      <c r="D302" s="90">
        <v>0</v>
      </c>
      <c r="E302" s="90">
        <v>0</v>
      </c>
      <c r="F302" s="90">
        <v>0</v>
      </c>
      <c r="G302" s="90">
        <v>0</v>
      </c>
    </row>
    <row r="303" spans="1:7">
      <c r="A303" s="82" t="s">
        <v>408</v>
      </c>
      <c r="B303" s="82" t="s">
        <v>538</v>
      </c>
      <c r="C303" s="90">
        <v>3</v>
      </c>
      <c r="D303" s="90">
        <v>0</v>
      </c>
      <c r="E303" s="90">
        <v>0</v>
      </c>
      <c r="F303" s="90">
        <v>0</v>
      </c>
      <c r="G303" s="90">
        <v>0</v>
      </c>
    </row>
    <row r="304" spans="1:7">
      <c r="A304" s="82" t="s">
        <v>335</v>
      </c>
      <c r="B304" s="82" t="s">
        <v>469</v>
      </c>
      <c r="C304" s="90">
        <v>4</v>
      </c>
      <c r="D304" s="90">
        <v>0</v>
      </c>
      <c r="E304" s="90">
        <v>0</v>
      </c>
      <c r="F304" s="90">
        <v>0</v>
      </c>
      <c r="G304" s="90">
        <v>0</v>
      </c>
    </row>
    <row r="305" spans="1:7">
      <c r="A305" s="82" t="s">
        <v>329</v>
      </c>
      <c r="B305" s="82" t="s">
        <v>463</v>
      </c>
      <c r="C305" s="90">
        <v>3</v>
      </c>
      <c r="D305" s="90">
        <v>0</v>
      </c>
      <c r="E305" s="90">
        <v>0</v>
      </c>
      <c r="F305" s="90">
        <v>0</v>
      </c>
      <c r="G305" s="90">
        <v>0</v>
      </c>
    </row>
    <row r="306" spans="1:7">
      <c r="A306" s="82" t="s">
        <v>332</v>
      </c>
      <c r="B306" s="82" t="s">
        <v>466</v>
      </c>
      <c r="C306" s="90">
        <v>4</v>
      </c>
      <c r="D306" s="90">
        <v>0</v>
      </c>
      <c r="E306" s="90">
        <v>0</v>
      </c>
      <c r="F306" s="90">
        <v>0</v>
      </c>
      <c r="G306" s="90">
        <v>0</v>
      </c>
    </row>
    <row r="307" spans="1:7">
      <c r="A307" s="82" t="s">
        <v>334</v>
      </c>
      <c r="B307" s="82" t="s">
        <v>468</v>
      </c>
      <c r="C307" s="90">
        <v>3</v>
      </c>
      <c r="D307" s="90">
        <v>0</v>
      </c>
      <c r="E307" s="90">
        <v>0</v>
      </c>
      <c r="F307" s="90">
        <v>0</v>
      </c>
      <c r="G307" s="90">
        <v>0</v>
      </c>
    </row>
    <row r="308" spans="1:7">
      <c r="A308" s="82" t="s">
        <v>330</v>
      </c>
      <c r="B308" s="82" t="s">
        <v>464</v>
      </c>
      <c r="C308" s="90">
        <v>4</v>
      </c>
      <c r="D308" s="90">
        <v>0</v>
      </c>
      <c r="E308" s="90">
        <v>0</v>
      </c>
      <c r="F308" s="90">
        <v>0</v>
      </c>
      <c r="G308" s="90">
        <v>0</v>
      </c>
    </row>
    <row r="309" spans="1:7">
      <c r="A309" s="82" t="s">
        <v>843</v>
      </c>
      <c r="B309" s="82" t="s">
        <v>844</v>
      </c>
      <c r="C309" s="90">
        <v>3</v>
      </c>
      <c r="D309" s="90">
        <v>0</v>
      </c>
      <c r="E309" s="90">
        <v>0</v>
      </c>
      <c r="F309" s="90">
        <v>0</v>
      </c>
      <c r="G309" s="90">
        <v>0</v>
      </c>
    </row>
    <row r="310" spans="1:7">
      <c r="A310" s="82" t="s">
        <v>845</v>
      </c>
      <c r="B310" s="82" t="s">
        <v>846</v>
      </c>
      <c r="C310" s="90">
        <v>4</v>
      </c>
      <c r="D310" s="90">
        <v>0</v>
      </c>
      <c r="E310" s="90">
        <v>0</v>
      </c>
      <c r="F310" s="90">
        <v>0</v>
      </c>
      <c r="G310" s="90">
        <v>0</v>
      </c>
    </row>
    <row r="311" spans="1:7">
      <c r="A311" s="79" t="s">
        <v>379</v>
      </c>
      <c r="B311" s="79" t="s">
        <v>514</v>
      </c>
      <c r="C311" s="86">
        <v>2</v>
      </c>
      <c r="D311" s="86">
        <v>10</v>
      </c>
      <c r="E311" s="86">
        <v>20</v>
      </c>
      <c r="F311" s="86">
        <v>0</v>
      </c>
      <c r="G311" s="86">
        <v>10</v>
      </c>
    </row>
    <row r="312" spans="1:7">
      <c r="A312" s="79" t="s">
        <v>142</v>
      </c>
      <c r="B312" s="79" t="s">
        <v>143</v>
      </c>
      <c r="C312" s="86">
        <v>2</v>
      </c>
      <c r="D312" s="86">
        <v>0</v>
      </c>
      <c r="E312" s="86">
        <v>10</v>
      </c>
      <c r="F312" s="86">
        <v>10</v>
      </c>
      <c r="G312" s="86">
        <v>10</v>
      </c>
    </row>
    <row r="313" spans="1:7">
      <c r="A313" s="79" t="s">
        <v>144</v>
      </c>
      <c r="B313" s="79" t="s">
        <v>145</v>
      </c>
      <c r="C313" s="86">
        <v>2</v>
      </c>
      <c r="D313" s="86">
        <v>10</v>
      </c>
      <c r="E313" s="86">
        <v>10</v>
      </c>
      <c r="F313" s="86">
        <v>0</v>
      </c>
      <c r="G313" s="86">
        <v>10</v>
      </c>
    </row>
    <row r="314" spans="1:7">
      <c r="A314" s="79" t="s">
        <v>42</v>
      </c>
      <c r="B314" s="79" t="s">
        <v>43</v>
      </c>
      <c r="C314" s="86">
        <v>2</v>
      </c>
      <c r="D314" s="86">
        <v>10</v>
      </c>
      <c r="E314" s="86">
        <v>10</v>
      </c>
      <c r="F314" s="86">
        <v>0</v>
      </c>
      <c r="G314" s="86">
        <v>10</v>
      </c>
    </row>
    <row r="315" spans="1:7">
      <c r="A315" s="79" t="s">
        <v>146</v>
      </c>
      <c r="B315" s="79" t="s">
        <v>147</v>
      </c>
      <c r="C315" s="86">
        <v>2</v>
      </c>
      <c r="D315" s="86">
        <v>20</v>
      </c>
      <c r="E315" s="86">
        <v>0</v>
      </c>
      <c r="F315" s="86">
        <v>10</v>
      </c>
      <c r="G315" s="86">
        <v>10</v>
      </c>
    </row>
    <row r="316" spans="1:7">
      <c r="A316" s="79" t="s">
        <v>847</v>
      </c>
      <c r="B316" s="79" t="s">
        <v>848</v>
      </c>
      <c r="C316" s="86">
        <v>2</v>
      </c>
      <c r="D316" s="86">
        <v>0</v>
      </c>
      <c r="E316" s="86">
        <v>30</v>
      </c>
      <c r="F316" s="86">
        <v>0</v>
      </c>
      <c r="G316" s="86">
        <v>20</v>
      </c>
    </row>
    <row r="317" spans="1:7">
      <c r="A317" s="79" t="s">
        <v>849</v>
      </c>
      <c r="B317" s="79" t="s">
        <v>850</v>
      </c>
      <c r="C317" s="86">
        <v>2</v>
      </c>
      <c r="D317" s="86">
        <v>10</v>
      </c>
      <c r="E317" s="86">
        <v>10</v>
      </c>
      <c r="F317" s="86">
        <v>0</v>
      </c>
      <c r="G317" s="86">
        <v>10</v>
      </c>
    </row>
    <row r="318" spans="1:7">
      <c r="A318" s="79" t="s">
        <v>851</v>
      </c>
      <c r="B318" s="79" t="s">
        <v>852</v>
      </c>
      <c r="C318" s="86">
        <v>2</v>
      </c>
      <c r="D318" s="86">
        <v>0</v>
      </c>
      <c r="E318" s="86">
        <v>30</v>
      </c>
      <c r="F318" s="86">
        <v>0</v>
      </c>
      <c r="G318" s="86">
        <v>10</v>
      </c>
    </row>
    <row r="319" spans="1:7">
      <c r="A319" s="79" t="s">
        <v>453</v>
      </c>
      <c r="B319" s="79" t="s">
        <v>853</v>
      </c>
      <c r="C319" s="86">
        <v>2</v>
      </c>
      <c r="D319" s="86">
        <v>10</v>
      </c>
      <c r="E319" s="86">
        <v>20</v>
      </c>
      <c r="F319" s="86">
        <v>0</v>
      </c>
      <c r="G319" s="86">
        <v>10</v>
      </c>
    </row>
    <row r="320" spans="1:7">
      <c r="A320" s="79" t="s">
        <v>457</v>
      </c>
      <c r="B320" s="79" t="s">
        <v>582</v>
      </c>
      <c r="C320" s="86">
        <v>3</v>
      </c>
      <c r="D320" s="86">
        <v>0</v>
      </c>
      <c r="E320" s="86">
        <v>30</v>
      </c>
      <c r="F320" s="86">
        <v>0</v>
      </c>
      <c r="G320" s="86">
        <v>10</v>
      </c>
    </row>
    <row r="321" spans="1:7">
      <c r="A321" s="79" t="s">
        <v>387</v>
      </c>
      <c r="B321" s="79" t="s">
        <v>521</v>
      </c>
      <c r="C321" s="86">
        <v>2</v>
      </c>
      <c r="D321" s="86">
        <v>10</v>
      </c>
      <c r="E321" s="86">
        <v>10</v>
      </c>
      <c r="F321" s="86">
        <v>0</v>
      </c>
      <c r="G321" s="86">
        <v>10</v>
      </c>
    </row>
    <row r="322" spans="1:7">
      <c r="A322" s="79" t="s">
        <v>349</v>
      </c>
      <c r="B322" s="79" t="s">
        <v>483</v>
      </c>
      <c r="C322" s="86">
        <v>2</v>
      </c>
      <c r="D322" s="86">
        <v>10</v>
      </c>
      <c r="E322" s="86">
        <v>10</v>
      </c>
      <c r="F322" s="86">
        <v>0</v>
      </c>
      <c r="G322" s="86">
        <v>10</v>
      </c>
    </row>
    <row r="323" spans="1:7">
      <c r="A323" s="79" t="s">
        <v>377</v>
      </c>
      <c r="B323" s="79" t="s">
        <v>512</v>
      </c>
      <c r="C323" s="86">
        <v>3</v>
      </c>
      <c r="D323" s="86">
        <v>10</v>
      </c>
      <c r="E323" s="86">
        <v>10</v>
      </c>
      <c r="F323" s="86">
        <v>0</v>
      </c>
      <c r="G323" s="86">
        <v>20</v>
      </c>
    </row>
    <row r="324" spans="1:7">
      <c r="A324" s="79" t="s">
        <v>411</v>
      </c>
      <c r="B324" s="79" t="s">
        <v>541</v>
      </c>
      <c r="C324" s="86">
        <v>3</v>
      </c>
      <c r="D324" s="86">
        <v>10</v>
      </c>
      <c r="E324" s="86">
        <v>10</v>
      </c>
      <c r="F324" s="86">
        <v>0</v>
      </c>
      <c r="G324" s="86">
        <v>10</v>
      </c>
    </row>
    <row r="325" spans="1:7">
      <c r="A325" s="79" t="s">
        <v>148</v>
      </c>
      <c r="B325" s="79" t="s">
        <v>149</v>
      </c>
      <c r="C325" s="86">
        <v>3</v>
      </c>
      <c r="D325" s="86">
        <v>10</v>
      </c>
      <c r="E325" s="86">
        <v>10</v>
      </c>
      <c r="F325" s="86">
        <v>0</v>
      </c>
      <c r="G325" s="86">
        <v>10</v>
      </c>
    </row>
    <row r="326" spans="1:7">
      <c r="A326" s="79" t="s">
        <v>150</v>
      </c>
      <c r="B326" s="79" t="s">
        <v>151</v>
      </c>
      <c r="C326" s="86">
        <v>3</v>
      </c>
      <c r="D326" s="86">
        <v>10</v>
      </c>
      <c r="E326" s="86">
        <v>10</v>
      </c>
      <c r="F326" s="86">
        <v>0</v>
      </c>
      <c r="G326" s="86">
        <v>10</v>
      </c>
    </row>
    <row r="327" spans="1:7">
      <c r="A327" s="79" t="s">
        <v>854</v>
      </c>
      <c r="B327" s="79" t="s">
        <v>855</v>
      </c>
      <c r="C327" s="86">
        <v>3</v>
      </c>
      <c r="D327" s="86">
        <v>20</v>
      </c>
      <c r="E327" s="86">
        <v>10</v>
      </c>
      <c r="F327" s="86">
        <v>0</v>
      </c>
      <c r="G327" s="86">
        <v>10</v>
      </c>
    </row>
    <row r="328" spans="1:7">
      <c r="A328" s="79" t="s">
        <v>448</v>
      </c>
      <c r="B328" s="79" t="s">
        <v>575</v>
      </c>
      <c r="C328" s="86">
        <v>2</v>
      </c>
      <c r="D328" s="86">
        <v>10</v>
      </c>
      <c r="E328" s="86">
        <v>20</v>
      </c>
      <c r="F328" s="86">
        <v>0</v>
      </c>
      <c r="G328" s="86">
        <v>10</v>
      </c>
    </row>
    <row r="329" spans="1:7">
      <c r="A329" s="79" t="s">
        <v>856</v>
      </c>
      <c r="B329" s="79" t="s">
        <v>857</v>
      </c>
      <c r="C329" s="86">
        <v>2</v>
      </c>
      <c r="D329" s="86">
        <v>30</v>
      </c>
      <c r="E329" s="86">
        <v>10</v>
      </c>
      <c r="F329" s="86">
        <v>0</v>
      </c>
      <c r="G329" s="86">
        <v>10</v>
      </c>
    </row>
    <row r="330" spans="1:7">
      <c r="A330" s="79" t="s">
        <v>366</v>
      </c>
      <c r="B330" s="79" t="s">
        <v>500</v>
      </c>
      <c r="C330" s="86">
        <v>3</v>
      </c>
      <c r="D330" s="86">
        <v>10</v>
      </c>
      <c r="E330" s="86">
        <v>20</v>
      </c>
      <c r="F330" s="86">
        <v>5</v>
      </c>
      <c r="G330" s="86">
        <v>10</v>
      </c>
    </row>
    <row r="331" spans="1:7">
      <c r="A331" s="79" t="s">
        <v>459</v>
      </c>
      <c r="B331" s="79" t="s">
        <v>584</v>
      </c>
      <c r="C331" s="86">
        <v>3</v>
      </c>
      <c r="D331" s="86">
        <v>10</v>
      </c>
      <c r="E331" s="86">
        <v>10</v>
      </c>
      <c r="F331" s="86">
        <v>10</v>
      </c>
      <c r="G331" s="86">
        <v>10</v>
      </c>
    </row>
    <row r="332" spans="1:7">
      <c r="A332" s="79" t="s">
        <v>858</v>
      </c>
      <c r="B332" s="79" t="s">
        <v>859</v>
      </c>
      <c r="C332" s="86">
        <v>2</v>
      </c>
      <c r="D332" s="86">
        <v>20</v>
      </c>
      <c r="E332" s="86">
        <v>10</v>
      </c>
      <c r="F332" s="86">
        <v>0</v>
      </c>
      <c r="G332" s="86">
        <v>10</v>
      </c>
    </row>
    <row r="333" spans="1:7">
      <c r="A333" s="79" t="s">
        <v>860</v>
      </c>
      <c r="B333" s="79" t="s">
        <v>861</v>
      </c>
      <c r="C333" s="86">
        <v>3</v>
      </c>
      <c r="D333" s="86">
        <v>20</v>
      </c>
      <c r="E333" s="86">
        <v>10</v>
      </c>
      <c r="F333" s="86">
        <v>0</v>
      </c>
      <c r="G333" s="86">
        <v>10</v>
      </c>
    </row>
    <row r="334" spans="1:7">
      <c r="A334" s="79" t="s">
        <v>862</v>
      </c>
      <c r="B334" s="79" t="s">
        <v>863</v>
      </c>
      <c r="C334" s="86">
        <v>3</v>
      </c>
      <c r="D334" s="86">
        <v>20</v>
      </c>
      <c r="E334" s="86">
        <v>20</v>
      </c>
      <c r="F334" s="86">
        <v>0</v>
      </c>
      <c r="G334" s="86">
        <v>10</v>
      </c>
    </row>
    <row r="335" spans="1:7">
      <c r="A335" s="79" t="s">
        <v>399</v>
      </c>
      <c r="B335" s="79" t="s">
        <v>531</v>
      </c>
      <c r="C335" s="86">
        <v>2</v>
      </c>
      <c r="D335" s="86">
        <v>0</v>
      </c>
      <c r="E335" s="86">
        <v>10</v>
      </c>
      <c r="F335" s="86">
        <v>10</v>
      </c>
      <c r="G335" s="86">
        <v>10</v>
      </c>
    </row>
    <row r="336" spans="1:7">
      <c r="A336" s="79" t="s">
        <v>864</v>
      </c>
      <c r="B336" s="79" t="s">
        <v>865</v>
      </c>
      <c r="C336" s="86">
        <v>3</v>
      </c>
      <c r="D336" s="86">
        <v>10</v>
      </c>
      <c r="E336" s="86">
        <v>20</v>
      </c>
      <c r="F336" s="86">
        <v>0</v>
      </c>
      <c r="G336" s="86">
        <v>10</v>
      </c>
    </row>
    <row r="337" spans="1:7">
      <c r="A337" s="79" t="s">
        <v>866</v>
      </c>
      <c r="B337" s="79" t="s">
        <v>867</v>
      </c>
      <c r="C337" s="86">
        <v>2</v>
      </c>
      <c r="D337" s="86">
        <v>0</v>
      </c>
      <c r="E337" s="86">
        <v>30</v>
      </c>
      <c r="F337" s="86">
        <v>0</v>
      </c>
      <c r="G337" s="86">
        <v>10</v>
      </c>
    </row>
    <row r="338" spans="1:7">
      <c r="A338" s="79" t="s">
        <v>868</v>
      </c>
      <c r="B338" s="79" t="s">
        <v>869</v>
      </c>
      <c r="C338" s="86">
        <v>2</v>
      </c>
      <c r="D338" s="86">
        <v>0</v>
      </c>
      <c r="E338" s="86">
        <v>30</v>
      </c>
      <c r="F338" s="86">
        <v>0</v>
      </c>
      <c r="G338" s="86">
        <v>10</v>
      </c>
    </row>
    <row r="339" spans="1:7">
      <c r="A339" s="79" t="s">
        <v>347</v>
      </c>
      <c r="B339" s="79" t="s">
        <v>481</v>
      </c>
      <c r="C339" s="86">
        <v>2</v>
      </c>
      <c r="D339" s="86">
        <v>0</v>
      </c>
      <c r="E339" s="86">
        <v>20</v>
      </c>
      <c r="F339" s="86">
        <v>0</v>
      </c>
      <c r="G339" s="86">
        <v>10</v>
      </c>
    </row>
    <row r="340" spans="1:7">
      <c r="A340" s="79" t="s">
        <v>870</v>
      </c>
      <c r="B340" s="79" t="s">
        <v>871</v>
      </c>
      <c r="C340" s="86">
        <v>2</v>
      </c>
      <c r="D340" s="86">
        <v>0</v>
      </c>
      <c r="E340" s="86">
        <v>10</v>
      </c>
      <c r="F340" s="86">
        <v>20</v>
      </c>
      <c r="G340" s="86">
        <v>10</v>
      </c>
    </row>
    <row r="341" spans="1:7">
      <c r="A341" s="79" t="s">
        <v>872</v>
      </c>
      <c r="B341" s="79" t="s">
        <v>873</v>
      </c>
      <c r="C341" s="86">
        <v>3</v>
      </c>
      <c r="D341" s="86">
        <v>0</v>
      </c>
      <c r="E341" s="86">
        <v>30</v>
      </c>
      <c r="F341" s="86">
        <v>0</v>
      </c>
      <c r="G341" s="86">
        <v>10</v>
      </c>
    </row>
    <row r="342" spans="1:7">
      <c r="A342" s="79" t="s">
        <v>874</v>
      </c>
      <c r="B342" s="79" t="s">
        <v>875</v>
      </c>
      <c r="C342" s="86">
        <v>3</v>
      </c>
      <c r="D342" s="86">
        <v>0</v>
      </c>
      <c r="E342" s="86">
        <v>30</v>
      </c>
      <c r="F342" s="86">
        <v>0</v>
      </c>
      <c r="G342" s="86">
        <v>10</v>
      </c>
    </row>
    <row r="343" spans="1:7">
      <c r="A343" s="79" t="s">
        <v>876</v>
      </c>
      <c r="B343" s="79" t="s">
        <v>877</v>
      </c>
      <c r="C343" s="86">
        <v>3</v>
      </c>
      <c r="D343" s="86">
        <v>10</v>
      </c>
      <c r="E343" s="86">
        <v>30</v>
      </c>
      <c r="F343" s="86">
        <v>0</v>
      </c>
      <c r="G343" s="86">
        <v>10</v>
      </c>
    </row>
    <row r="344" spans="1:7">
      <c r="A344" s="79" t="s">
        <v>353</v>
      </c>
      <c r="B344" s="79" t="s">
        <v>487</v>
      </c>
      <c r="C344" s="86">
        <v>4</v>
      </c>
      <c r="D344" s="86">
        <v>0</v>
      </c>
      <c r="E344" s="86">
        <v>10</v>
      </c>
      <c r="F344" s="86">
        <v>20</v>
      </c>
      <c r="G344" s="86">
        <v>10</v>
      </c>
    </row>
    <row r="345" spans="1:7">
      <c r="A345" s="79" t="s">
        <v>437</v>
      </c>
      <c r="B345" s="79" t="s">
        <v>565</v>
      </c>
      <c r="C345" s="86">
        <v>4</v>
      </c>
      <c r="D345" s="86">
        <v>0</v>
      </c>
      <c r="E345" s="86">
        <v>10</v>
      </c>
      <c r="F345" s="86">
        <v>20</v>
      </c>
      <c r="G345" s="86">
        <v>10</v>
      </c>
    </row>
    <row r="346" spans="1:7">
      <c r="A346" s="79" t="s">
        <v>425</v>
      </c>
      <c r="B346" s="79" t="s">
        <v>555</v>
      </c>
      <c r="C346" s="86">
        <v>4</v>
      </c>
      <c r="D346" s="86">
        <v>0</v>
      </c>
      <c r="E346" s="86">
        <v>10</v>
      </c>
      <c r="F346" s="86">
        <v>20</v>
      </c>
      <c r="G346" s="86">
        <v>10</v>
      </c>
    </row>
    <row r="347" spans="1:7">
      <c r="A347" s="79" t="s">
        <v>878</v>
      </c>
      <c r="B347" s="79" t="s">
        <v>879</v>
      </c>
      <c r="C347" s="86">
        <v>2</v>
      </c>
      <c r="D347" s="86">
        <v>10</v>
      </c>
      <c r="E347" s="86">
        <v>20</v>
      </c>
      <c r="F347" s="86">
        <v>0</v>
      </c>
      <c r="G347" s="86">
        <v>10</v>
      </c>
    </row>
    <row r="348" spans="1:7">
      <c r="A348" s="79" t="s">
        <v>376</v>
      </c>
      <c r="B348" s="79" t="s">
        <v>511</v>
      </c>
      <c r="C348" s="86">
        <v>2</v>
      </c>
      <c r="D348" s="86">
        <v>10</v>
      </c>
      <c r="E348" s="86">
        <v>10</v>
      </c>
      <c r="F348" s="86">
        <v>0</v>
      </c>
      <c r="G348" s="86">
        <v>10</v>
      </c>
    </row>
    <row r="349" spans="1:7">
      <c r="A349" s="79" t="s">
        <v>152</v>
      </c>
      <c r="B349" s="79" t="s">
        <v>153</v>
      </c>
      <c r="C349" s="86">
        <v>3</v>
      </c>
      <c r="D349" s="86">
        <v>20</v>
      </c>
      <c r="E349" s="86">
        <v>10</v>
      </c>
      <c r="F349" s="86">
        <v>0</v>
      </c>
      <c r="G349" s="86">
        <v>10</v>
      </c>
    </row>
    <row r="350" spans="1:7">
      <c r="A350" s="79" t="s">
        <v>880</v>
      </c>
      <c r="B350" s="79" t="s">
        <v>881</v>
      </c>
      <c r="C350" s="86">
        <v>3</v>
      </c>
      <c r="D350" s="86">
        <v>30</v>
      </c>
      <c r="E350" s="86">
        <v>0</v>
      </c>
      <c r="F350" s="86">
        <v>0</v>
      </c>
      <c r="G350" s="86">
        <v>10</v>
      </c>
    </row>
    <row r="351" spans="1:7">
      <c r="A351" s="79" t="s">
        <v>882</v>
      </c>
      <c r="B351" s="79" t="s">
        <v>883</v>
      </c>
      <c r="C351" s="86">
        <v>2</v>
      </c>
      <c r="D351" s="86">
        <v>30</v>
      </c>
      <c r="E351" s="86">
        <v>10</v>
      </c>
      <c r="F351" s="86">
        <v>0</v>
      </c>
      <c r="G351" s="86">
        <v>10</v>
      </c>
    </row>
    <row r="352" spans="1:7">
      <c r="A352" s="79" t="s">
        <v>394</v>
      </c>
      <c r="B352" s="79" t="s">
        <v>526</v>
      </c>
      <c r="C352" s="86">
        <v>3</v>
      </c>
      <c r="D352" s="86">
        <v>20</v>
      </c>
      <c r="E352" s="86">
        <v>10</v>
      </c>
      <c r="F352" s="86">
        <v>0</v>
      </c>
      <c r="G352" s="86">
        <v>10</v>
      </c>
    </row>
    <row r="353" spans="1:7">
      <c r="A353" s="79" t="s">
        <v>884</v>
      </c>
      <c r="B353" s="79" t="s">
        <v>885</v>
      </c>
      <c r="C353" s="86">
        <v>2</v>
      </c>
      <c r="D353" s="86">
        <v>10</v>
      </c>
      <c r="E353" s="86">
        <v>10</v>
      </c>
      <c r="F353" s="86">
        <v>0</v>
      </c>
      <c r="G353" s="86">
        <v>10</v>
      </c>
    </row>
    <row r="354" spans="1:7">
      <c r="A354" s="81" t="s">
        <v>925</v>
      </c>
      <c r="B354" s="81" t="s">
        <v>926</v>
      </c>
      <c r="C354" s="88">
        <v>3</v>
      </c>
      <c r="D354" s="88">
        <v>0</v>
      </c>
      <c r="E354" s="88">
        <v>0</v>
      </c>
      <c r="F354" s="88">
        <v>0</v>
      </c>
      <c r="G354" s="88">
        <v>0</v>
      </c>
    </row>
    <row r="355" spans="1:7">
      <c r="A355" s="79" t="s">
        <v>391</v>
      </c>
      <c r="B355" s="79" t="s">
        <v>523</v>
      </c>
      <c r="C355" s="86">
        <v>3</v>
      </c>
      <c r="D355" s="86">
        <v>25</v>
      </c>
      <c r="E355" s="86">
        <v>15</v>
      </c>
      <c r="F355" s="86">
        <v>0</v>
      </c>
      <c r="G355" s="86">
        <v>10</v>
      </c>
    </row>
    <row r="356" spans="1:7">
      <c r="A356" s="79" t="s">
        <v>419</v>
      </c>
      <c r="B356" s="79" t="s">
        <v>549</v>
      </c>
      <c r="C356" s="86">
        <v>2</v>
      </c>
      <c r="D356" s="86">
        <v>20</v>
      </c>
      <c r="E356" s="86">
        <v>20</v>
      </c>
      <c r="F356" s="86">
        <v>0</v>
      </c>
      <c r="G356" s="86">
        <v>10</v>
      </c>
    </row>
    <row r="357" spans="1:7">
      <c r="A357" s="79" t="s">
        <v>886</v>
      </c>
      <c r="B357" s="79" t="s">
        <v>887</v>
      </c>
      <c r="C357" s="86">
        <v>2</v>
      </c>
      <c r="D357" s="86">
        <v>20</v>
      </c>
      <c r="E357" s="86">
        <v>20</v>
      </c>
      <c r="F357" s="86">
        <v>0</v>
      </c>
      <c r="G357" s="86">
        <v>10</v>
      </c>
    </row>
    <row r="358" spans="1:7">
      <c r="A358" s="79" t="s">
        <v>370</v>
      </c>
      <c r="B358" s="79" t="s">
        <v>888</v>
      </c>
      <c r="C358" s="86">
        <v>3</v>
      </c>
      <c r="D358" s="86">
        <v>30</v>
      </c>
      <c r="E358" s="86">
        <v>10</v>
      </c>
      <c r="F358" s="86">
        <v>0</v>
      </c>
      <c r="G358" s="86">
        <v>10</v>
      </c>
    </row>
    <row r="359" spans="1:7">
      <c r="A359" s="79" t="s">
        <v>360</v>
      </c>
      <c r="B359" s="79" t="s">
        <v>494</v>
      </c>
      <c r="C359" s="86">
        <v>2</v>
      </c>
      <c r="D359" s="86">
        <v>10</v>
      </c>
      <c r="E359" s="86">
        <v>20</v>
      </c>
      <c r="F359" s="86">
        <v>0</v>
      </c>
      <c r="G359" s="86">
        <v>10</v>
      </c>
    </row>
    <row r="360" spans="1:7">
      <c r="A360" s="62" t="s">
        <v>985</v>
      </c>
      <c r="B360" s="62" t="s">
        <v>101</v>
      </c>
      <c r="C360" s="62">
        <v>3</v>
      </c>
      <c r="D360" s="62">
        <v>20</v>
      </c>
      <c r="E360" s="62">
        <v>10</v>
      </c>
      <c r="F360" s="62">
        <v>0</v>
      </c>
      <c r="G360" s="62">
        <v>10</v>
      </c>
    </row>
  </sheetData>
  <autoFilter ref="A1:G54750"/>
  <conditionalFormatting sqref="A1:B1">
    <cfRule type="duplicateValues" dxfId="36" priority="4"/>
  </conditionalFormatting>
  <conditionalFormatting sqref="A2:B337">
    <cfRule type="duplicateValues" dxfId="35" priority="3"/>
  </conditionalFormatting>
  <conditionalFormatting sqref="A1:B339 A341:B341 A343:B359">
    <cfRule type="duplicateValues" dxfId="34" priority="5"/>
  </conditionalFormatting>
  <conditionalFormatting sqref="A340:B340">
    <cfRule type="duplicateValues" dxfId="33" priority="2"/>
  </conditionalFormatting>
  <conditionalFormatting sqref="A342:B342">
    <cfRule type="duplicateValues" dxfId="32" priority="1"/>
  </conditionalFormatting>
  <pageMargins left="0.75" right="0.75" top="1" bottom="1" header="0.5" footer="0.5"/>
  <pageSetup paperSize="9" fitToWidth="0"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F749"/>
  <sheetViews>
    <sheetView workbookViewId="0">
      <selection activeCell="A497" sqref="A497:F749"/>
    </sheetView>
  </sheetViews>
  <sheetFormatPr defaultColWidth="12.875" defaultRowHeight="15"/>
  <cols>
    <col min="1" max="3" width="12.875" style="62"/>
    <col min="4" max="4" width="12.875" style="63"/>
    <col min="5" max="5" width="12.875" style="83"/>
    <col min="6" max="6" width="16.75" style="62" customWidth="1"/>
    <col min="7" max="16384" width="12.875" style="62"/>
  </cols>
  <sheetData>
    <row r="1" spans="1:6" ht="30.75" customHeight="1">
      <c r="A1" s="62" t="s">
        <v>41</v>
      </c>
      <c r="B1" s="62" t="s">
        <v>927</v>
      </c>
      <c r="C1" s="66" t="s">
        <v>981</v>
      </c>
      <c r="D1" s="63" t="s">
        <v>37</v>
      </c>
      <c r="E1" s="83" t="s">
        <v>38</v>
      </c>
      <c r="F1" s="64" t="s">
        <v>927</v>
      </c>
    </row>
    <row r="2" spans="1:6" ht="15.75">
      <c r="A2" s="62" t="s">
        <v>986</v>
      </c>
      <c r="B2" s="62" t="s">
        <v>987</v>
      </c>
      <c r="C2" s="62" t="s">
        <v>982</v>
      </c>
      <c r="D2" s="63" t="s">
        <v>978</v>
      </c>
      <c r="E2" s="84" t="s">
        <v>975</v>
      </c>
      <c r="F2" s="62" t="s">
        <v>987</v>
      </c>
    </row>
    <row r="3" spans="1:6" ht="15.75">
      <c r="A3" s="62" t="s">
        <v>988</v>
      </c>
      <c r="B3" s="62" t="s">
        <v>987</v>
      </c>
      <c r="C3" s="62" t="s">
        <v>982</v>
      </c>
      <c r="D3" s="63" t="s">
        <v>978</v>
      </c>
      <c r="E3" s="84" t="s">
        <v>975</v>
      </c>
      <c r="F3" s="62" t="s">
        <v>987</v>
      </c>
    </row>
    <row r="4" spans="1:6" ht="15.75">
      <c r="A4" s="62" t="s">
        <v>989</v>
      </c>
      <c r="B4" s="62" t="s">
        <v>987</v>
      </c>
      <c r="C4" s="62" t="s">
        <v>982</v>
      </c>
      <c r="D4" s="63" t="s">
        <v>978</v>
      </c>
      <c r="E4" s="84" t="s">
        <v>975</v>
      </c>
      <c r="F4" s="62" t="s">
        <v>987</v>
      </c>
    </row>
    <row r="5" spans="1:6" ht="15.75">
      <c r="A5" s="62" t="s">
        <v>990</v>
      </c>
      <c r="B5" s="62" t="s">
        <v>987</v>
      </c>
      <c r="C5" s="62" t="s">
        <v>982</v>
      </c>
      <c r="D5" s="63" t="s">
        <v>978</v>
      </c>
      <c r="E5" s="84" t="s">
        <v>975</v>
      </c>
      <c r="F5" s="62" t="s">
        <v>987</v>
      </c>
    </row>
    <row r="6" spans="1:6" ht="15.75">
      <c r="A6" s="62" t="s">
        <v>991</v>
      </c>
      <c r="B6" s="62" t="s">
        <v>987</v>
      </c>
      <c r="C6" s="62" t="s">
        <v>982</v>
      </c>
      <c r="D6" s="63" t="s">
        <v>978</v>
      </c>
      <c r="E6" s="84" t="s">
        <v>975</v>
      </c>
      <c r="F6" s="62" t="s">
        <v>987</v>
      </c>
    </row>
    <row r="7" spans="1:6" ht="15.75">
      <c r="A7" s="62" t="s">
        <v>992</v>
      </c>
      <c r="B7" s="62" t="s">
        <v>987</v>
      </c>
      <c r="C7" s="62" t="s">
        <v>982</v>
      </c>
      <c r="D7" s="63" t="s">
        <v>978</v>
      </c>
      <c r="E7" s="84" t="s">
        <v>975</v>
      </c>
      <c r="F7" s="62" t="s">
        <v>987</v>
      </c>
    </row>
    <row r="8" spans="1:6" ht="15.75">
      <c r="A8" s="62" t="s">
        <v>993</v>
      </c>
      <c r="B8" s="62" t="s">
        <v>987</v>
      </c>
      <c r="C8" s="62" t="s">
        <v>982</v>
      </c>
      <c r="D8" s="63" t="s">
        <v>978</v>
      </c>
      <c r="E8" s="84" t="s">
        <v>975</v>
      </c>
      <c r="F8" s="62" t="s">
        <v>987</v>
      </c>
    </row>
    <row r="9" spans="1:6" ht="15.75">
      <c r="A9" s="62" t="s">
        <v>994</v>
      </c>
      <c r="B9" s="62" t="s">
        <v>987</v>
      </c>
      <c r="C9" s="62" t="s">
        <v>982</v>
      </c>
      <c r="D9" s="63" t="s">
        <v>978</v>
      </c>
      <c r="E9" s="84" t="s">
        <v>975</v>
      </c>
      <c r="F9" s="62" t="s">
        <v>987</v>
      </c>
    </row>
    <row r="10" spans="1:6" ht="15.75">
      <c r="A10" s="62" t="s">
        <v>995</v>
      </c>
      <c r="B10" s="62" t="s">
        <v>987</v>
      </c>
      <c r="C10" s="62" t="s">
        <v>982</v>
      </c>
      <c r="D10" s="63" t="s">
        <v>978</v>
      </c>
      <c r="E10" s="84" t="s">
        <v>975</v>
      </c>
      <c r="F10" s="62" t="s">
        <v>987</v>
      </c>
    </row>
    <row r="11" spans="1:6" ht="15.75">
      <c r="A11" s="62" t="s">
        <v>996</v>
      </c>
      <c r="B11" s="62" t="s">
        <v>987</v>
      </c>
      <c r="C11" s="62" t="s">
        <v>982</v>
      </c>
      <c r="D11" s="63" t="s">
        <v>978</v>
      </c>
      <c r="E11" s="84" t="s">
        <v>975</v>
      </c>
      <c r="F11" s="62" t="s">
        <v>987</v>
      </c>
    </row>
    <row r="12" spans="1:6" ht="15.75">
      <c r="A12" s="62" t="s">
        <v>997</v>
      </c>
      <c r="B12" s="62" t="s">
        <v>987</v>
      </c>
      <c r="C12" s="62" t="s">
        <v>982</v>
      </c>
      <c r="D12" s="63" t="s">
        <v>978</v>
      </c>
      <c r="E12" s="84" t="s">
        <v>975</v>
      </c>
      <c r="F12" s="62" t="s">
        <v>987</v>
      </c>
    </row>
    <row r="13" spans="1:6" ht="15.75">
      <c r="A13" s="62" t="s">
        <v>998</v>
      </c>
      <c r="B13" s="62" t="s">
        <v>987</v>
      </c>
      <c r="C13" s="62" t="s">
        <v>982</v>
      </c>
      <c r="D13" s="63" t="s">
        <v>978</v>
      </c>
      <c r="E13" s="84" t="s">
        <v>975</v>
      </c>
      <c r="F13" s="62" t="s">
        <v>987</v>
      </c>
    </row>
    <row r="14" spans="1:6" ht="15.75">
      <c r="A14" s="62" t="s">
        <v>999</v>
      </c>
      <c r="B14" s="62" t="s">
        <v>987</v>
      </c>
      <c r="C14" s="62" t="s">
        <v>982</v>
      </c>
      <c r="D14" s="63" t="s">
        <v>978</v>
      </c>
      <c r="E14" s="84" t="s">
        <v>975</v>
      </c>
      <c r="F14" s="62" t="s">
        <v>987</v>
      </c>
    </row>
    <row r="15" spans="1:6" ht="15.75">
      <c r="A15" s="62" t="s">
        <v>1000</v>
      </c>
      <c r="B15" s="62" t="s">
        <v>987</v>
      </c>
      <c r="C15" s="62" t="s">
        <v>982</v>
      </c>
      <c r="D15" s="63" t="s">
        <v>978</v>
      </c>
      <c r="E15" s="84" t="s">
        <v>975</v>
      </c>
      <c r="F15" s="62" t="s">
        <v>987</v>
      </c>
    </row>
    <row r="16" spans="1:6" ht="15.75">
      <c r="A16" s="62" t="s">
        <v>1001</v>
      </c>
      <c r="B16" s="62" t="s">
        <v>987</v>
      </c>
      <c r="C16" s="62" t="s">
        <v>982</v>
      </c>
      <c r="D16" s="63" t="s">
        <v>978</v>
      </c>
      <c r="E16" s="84" t="s">
        <v>975</v>
      </c>
      <c r="F16" s="62" t="s">
        <v>987</v>
      </c>
    </row>
    <row r="17" spans="1:6" ht="15.75">
      <c r="A17" s="62" t="s">
        <v>1002</v>
      </c>
      <c r="B17" s="62" t="s">
        <v>987</v>
      </c>
      <c r="C17" s="62" t="s">
        <v>982</v>
      </c>
      <c r="D17" s="63" t="s">
        <v>978</v>
      </c>
      <c r="E17" s="84" t="s">
        <v>975</v>
      </c>
      <c r="F17" s="62" t="s">
        <v>987</v>
      </c>
    </row>
    <row r="18" spans="1:6" ht="15.75">
      <c r="A18" s="62" t="s">
        <v>1003</v>
      </c>
      <c r="B18" s="62" t="s">
        <v>987</v>
      </c>
      <c r="C18" s="62" t="s">
        <v>982</v>
      </c>
      <c r="D18" s="63" t="s">
        <v>978</v>
      </c>
      <c r="E18" s="84" t="s">
        <v>975</v>
      </c>
      <c r="F18" s="62" t="s">
        <v>987</v>
      </c>
    </row>
    <row r="19" spans="1:6" ht="15.75">
      <c r="A19" s="62" t="s">
        <v>1004</v>
      </c>
      <c r="B19" s="62" t="s">
        <v>987</v>
      </c>
      <c r="C19" s="62" t="s">
        <v>982</v>
      </c>
      <c r="D19" s="63" t="s">
        <v>978</v>
      </c>
      <c r="E19" s="84" t="s">
        <v>975</v>
      </c>
      <c r="F19" s="62" t="s">
        <v>987</v>
      </c>
    </row>
    <row r="20" spans="1:6" ht="15.75">
      <c r="A20" s="62" t="s">
        <v>1005</v>
      </c>
      <c r="B20" s="62" t="s">
        <v>987</v>
      </c>
      <c r="C20" s="62" t="s">
        <v>982</v>
      </c>
      <c r="D20" s="63" t="s">
        <v>978</v>
      </c>
      <c r="E20" s="84" t="s">
        <v>975</v>
      </c>
      <c r="F20" s="62" t="s">
        <v>987</v>
      </c>
    </row>
    <row r="21" spans="1:6" ht="15.75">
      <c r="A21" s="62" t="s">
        <v>1006</v>
      </c>
      <c r="B21" s="62" t="s">
        <v>987</v>
      </c>
      <c r="C21" s="62" t="s">
        <v>982</v>
      </c>
      <c r="D21" s="63" t="s">
        <v>978</v>
      </c>
      <c r="E21" s="84" t="s">
        <v>975</v>
      </c>
      <c r="F21" s="62" t="s">
        <v>987</v>
      </c>
    </row>
    <row r="22" spans="1:6" ht="15.75">
      <c r="A22" s="62" t="s">
        <v>1007</v>
      </c>
      <c r="B22" s="62" t="s">
        <v>987</v>
      </c>
      <c r="C22" s="62" t="s">
        <v>982</v>
      </c>
      <c r="D22" s="63" t="s">
        <v>978</v>
      </c>
      <c r="E22" s="84" t="s">
        <v>975</v>
      </c>
      <c r="F22" s="62" t="s">
        <v>987</v>
      </c>
    </row>
    <row r="23" spans="1:6" ht="15.75">
      <c r="A23" s="62" t="s">
        <v>1008</v>
      </c>
      <c r="B23" s="62" t="s">
        <v>987</v>
      </c>
      <c r="C23" s="62" t="s">
        <v>982</v>
      </c>
      <c r="D23" s="63" t="s">
        <v>978</v>
      </c>
      <c r="E23" s="84" t="s">
        <v>975</v>
      </c>
      <c r="F23" s="62" t="s">
        <v>987</v>
      </c>
    </row>
    <row r="24" spans="1:6" ht="15.75">
      <c r="A24" s="62" t="s">
        <v>1009</v>
      </c>
      <c r="B24" s="62" t="s">
        <v>987</v>
      </c>
      <c r="C24" s="62" t="s">
        <v>982</v>
      </c>
      <c r="D24" s="63" t="s">
        <v>978</v>
      </c>
      <c r="E24" s="84" t="s">
        <v>975</v>
      </c>
      <c r="F24" s="62" t="s">
        <v>987</v>
      </c>
    </row>
    <row r="25" spans="1:6" ht="15.75">
      <c r="A25" s="62" t="s">
        <v>1010</v>
      </c>
      <c r="B25" s="62" t="s">
        <v>987</v>
      </c>
      <c r="C25" s="62" t="s">
        <v>982</v>
      </c>
      <c r="D25" s="63" t="s">
        <v>978</v>
      </c>
      <c r="E25" s="84" t="s">
        <v>975</v>
      </c>
      <c r="F25" s="62" t="s">
        <v>987</v>
      </c>
    </row>
    <row r="26" spans="1:6" ht="15.75">
      <c r="A26" s="62" t="s">
        <v>1011</v>
      </c>
      <c r="B26" s="62" t="s">
        <v>987</v>
      </c>
      <c r="C26" s="62" t="s">
        <v>982</v>
      </c>
      <c r="D26" s="63" t="s">
        <v>978</v>
      </c>
      <c r="E26" s="84" t="s">
        <v>975</v>
      </c>
      <c r="F26" s="62" t="s">
        <v>987</v>
      </c>
    </row>
    <row r="27" spans="1:6" ht="15.75">
      <c r="A27" s="62" t="s">
        <v>1012</v>
      </c>
      <c r="B27" s="62" t="s">
        <v>987</v>
      </c>
      <c r="C27" s="62" t="s">
        <v>982</v>
      </c>
      <c r="D27" s="63" t="s">
        <v>978</v>
      </c>
      <c r="E27" s="84" t="s">
        <v>975</v>
      </c>
      <c r="F27" s="62" t="s">
        <v>987</v>
      </c>
    </row>
    <row r="28" spans="1:6" ht="15.75">
      <c r="A28" s="62" t="s">
        <v>1013</v>
      </c>
      <c r="B28" s="62" t="s">
        <v>987</v>
      </c>
      <c r="C28" s="62" t="s">
        <v>982</v>
      </c>
      <c r="D28" s="63" t="s">
        <v>978</v>
      </c>
      <c r="E28" s="84" t="s">
        <v>975</v>
      </c>
      <c r="F28" s="62" t="s">
        <v>987</v>
      </c>
    </row>
    <row r="29" spans="1:6" ht="15.75">
      <c r="A29" s="62" t="s">
        <v>1014</v>
      </c>
      <c r="B29" s="62" t="s">
        <v>987</v>
      </c>
      <c r="C29" s="62" t="s">
        <v>982</v>
      </c>
      <c r="D29" s="63" t="s">
        <v>978</v>
      </c>
      <c r="E29" s="84" t="s">
        <v>975</v>
      </c>
      <c r="F29" s="62" t="s">
        <v>987</v>
      </c>
    </row>
    <row r="30" spans="1:6" ht="15.75">
      <c r="A30" s="62" t="s">
        <v>1015</v>
      </c>
      <c r="B30" s="62" t="s">
        <v>987</v>
      </c>
      <c r="C30" s="62" t="s">
        <v>982</v>
      </c>
      <c r="D30" s="63" t="s">
        <v>978</v>
      </c>
      <c r="E30" s="84" t="s">
        <v>975</v>
      </c>
      <c r="F30" s="62" t="s">
        <v>987</v>
      </c>
    </row>
    <row r="31" spans="1:6" ht="15.75">
      <c r="A31" s="62" t="s">
        <v>1016</v>
      </c>
      <c r="B31" s="62" t="s">
        <v>987</v>
      </c>
      <c r="C31" s="62" t="s">
        <v>982</v>
      </c>
      <c r="D31" s="63" t="s">
        <v>978</v>
      </c>
      <c r="E31" s="84" t="s">
        <v>975</v>
      </c>
      <c r="F31" s="62" t="s">
        <v>987</v>
      </c>
    </row>
    <row r="32" spans="1:6" ht="15.75">
      <c r="A32" s="62" t="s">
        <v>1017</v>
      </c>
      <c r="B32" s="62" t="s">
        <v>987</v>
      </c>
      <c r="C32" s="62" t="s">
        <v>982</v>
      </c>
      <c r="D32" s="63" t="s">
        <v>978</v>
      </c>
      <c r="E32" s="84" t="s">
        <v>975</v>
      </c>
      <c r="F32" s="62" t="s">
        <v>987</v>
      </c>
    </row>
    <row r="33" spans="1:6" ht="15.75">
      <c r="A33" s="62" t="s">
        <v>1018</v>
      </c>
      <c r="B33" s="62" t="s">
        <v>987</v>
      </c>
      <c r="C33" s="62" t="s">
        <v>982</v>
      </c>
      <c r="D33" s="63" t="s">
        <v>978</v>
      </c>
      <c r="E33" s="84" t="s">
        <v>975</v>
      </c>
      <c r="F33" s="62" t="s">
        <v>987</v>
      </c>
    </row>
    <row r="34" spans="1:6" ht="15.75">
      <c r="A34" s="62" t="s">
        <v>1019</v>
      </c>
      <c r="B34" s="62" t="s">
        <v>987</v>
      </c>
      <c r="C34" s="62" t="s">
        <v>982</v>
      </c>
      <c r="D34" s="63" t="s">
        <v>978</v>
      </c>
      <c r="E34" s="84" t="s">
        <v>975</v>
      </c>
      <c r="F34" s="62" t="s">
        <v>987</v>
      </c>
    </row>
    <row r="35" spans="1:6" ht="15.75">
      <c r="A35" s="62" t="s">
        <v>1020</v>
      </c>
      <c r="B35" s="62" t="s">
        <v>987</v>
      </c>
      <c r="C35" s="62" t="s">
        <v>982</v>
      </c>
      <c r="D35" s="63" t="s">
        <v>978</v>
      </c>
      <c r="E35" s="84" t="s">
        <v>975</v>
      </c>
      <c r="F35" s="62" t="s">
        <v>987</v>
      </c>
    </row>
    <row r="36" spans="1:6" ht="15.75">
      <c r="A36" s="62" t="s">
        <v>1021</v>
      </c>
      <c r="B36" s="62" t="s">
        <v>987</v>
      </c>
      <c r="C36" s="62" t="s">
        <v>982</v>
      </c>
      <c r="D36" s="63" t="s">
        <v>978</v>
      </c>
      <c r="E36" s="84" t="s">
        <v>975</v>
      </c>
      <c r="F36" s="62" t="s">
        <v>987</v>
      </c>
    </row>
    <row r="37" spans="1:6" ht="15.75">
      <c r="A37" s="62" t="s">
        <v>1022</v>
      </c>
      <c r="B37" s="62" t="s">
        <v>987</v>
      </c>
      <c r="C37" s="62" t="s">
        <v>982</v>
      </c>
      <c r="D37" s="63" t="s">
        <v>978</v>
      </c>
      <c r="E37" s="84" t="s">
        <v>975</v>
      </c>
      <c r="F37" s="62" t="s">
        <v>987</v>
      </c>
    </row>
    <row r="38" spans="1:6" ht="15.75">
      <c r="A38" s="62" t="s">
        <v>1023</v>
      </c>
      <c r="B38" s="62" t="s">
        <v>987</v>
      </c>
      <c r="C38" s="62" t="s">
        <v>982</v>
      </c>
      <c r="D38" s="63" t="s">
        <v>978</v>
      </c>
      <c r="E38" s="84" t="s">
        <v>975</v>
      </c>
      <c r="F38" s="62" t="s">
        <v>987</v>
      </c>
    </row>
    <row r="39" spans="1:6" ht="15.75">
      <c r="A39" s="62" t="s">
        <v>1024</v>
      </c>
      <c r="B39" s="62" t="s">
        <v>987</v>
      </c>
      <c r="C39" s="62" t="s">
        <v>982</v>
      </c>
      <c r="D39" s="63" t="s">
        <v>978</v>
      </c>
      <c r="E39" s="84" t="s">
        <v>975</v>
      </c>
      <c r="F39" s="62" t="s">
        <v>987</v>
      </c>
    </row>
    <row r="40" spans="1:6" ht="15.75">
      <c r="A40" s="62" t="s">
        <v>1025</v>
      </c>
      <c r="B40" s="62" t="s">
        <v>987</v>
      </c>
      <c r="C40" s="62" t="s">
        <v>982</v>
      </c>
      <c r="D40" s="63" t="s">
        <v>978</v>
      </c>
      <c r="E40" s="84" t="s">
        <v>975</v>
      </c>
      <c r="F40" s="62" t="s">
        <v>987</v>
      </c>
    </row>
    <row r="41" spans="1:6" ht="15.75">
      <c r="A41" s="62" t="s">
        <v>1026</v>
      </c>
      <c r="B41" s="62" t="s">
        <v>987</v>
      </c>
      <c r="C41" s="62" t="s">
        <v>982</v>
      </c>
      <c r="D41" s="63" t="s">
        <v>978</v>
      </c>
      <c r="E41" s="84" t="s">
        <v>975</v>
      </c>
      <c r="F41" s="62" t="s">
        <v>987</v>
      </c>
    </row>
    <row r="42" spans="1:6" ht="15.75">
      <c r="A42" s="62" t="s">
        <v>1027</v>
      </c>
      <c r="B42" s="62" t="s">
        <v>987</v>
      </c>
      <c r="C42" s="62" t="s">
        <v>982</v>
      </c>
      <c r="D42" s="63" t="s">
        <v>978</v>
      </c>
      <c r="E42" s="84" t="s">
        <v>975</v>
      </c>
      <c r="F42" s="62" t="s">
        <v>987</v>
      </c>
    </row>
    <row r="43" spans="1:6" ht="15.75">
      <c r="A43" s="62" t="s">
        <v>1028</v>
      </c>
      <c r="B43" s="62" t="s">
        <v>987</v>
      </c>
      <c r="C43" s="62" t="s">
        <v>982</v>
      </c>
      <c r="D43" s="63" t="s">
        <v>978</v>
      </c>
      <c r="E43" s="84" t="s">
        <v>975</v>
      </c>
      <c r="F43" s="62" t="s">
        <v>987</v>
      </c>
    </row>
    <row r="44" spans="1:6" ht="15.75">
      <c r="A44" s="62" t="s">
        <v>1029</v>
      </c>
      <c r="B44" s="62" t="s">
        <v>987</v>
      </c>
      <c r="C44" s="62" t="s">
        <v>982</v>
      </c>
      <c r="D44" s="63" t="s">
        <v>978</v>
      </c>
      <c r="E44" s="84" t="s">
        <v>975</v>
      </c>
      <c r="F44" s="62" t="s">
        <v>987</v>
      </c>
    </row>
    <row r="45" spans="1:6" ht="15.75">
      <c r="A45" s="62" t="s">
        <v>1030</v>
      </c>
      <c r="B45" s="62" t="s">
        <v>987</v>
      </c>
      <c r="C45" s="62" t="s">
        <v>982</v>
      </c>
      <c r="D45" s="63" t="s">
        <v>978</v>
      </c>
      <c r="E45" s="84" t="s">
        <v>975</v>
      </c>
      <c r="F45" s="62" t="s">
        <v>987</v>
      </c>
    </row>
    <row r="46" spans="1:6" ht="15.75">
      <c r="A46" s="62" t="s">
        <v>1031</v>
      </c>
      <c r="B46" s="62" t="s">
        <v>987</v>
      </c>
      <c r="C46" s="62" t="s">
        <v>982</v>
      </c>
      <c r="D46" s="63" t="s">
        <v>978</v>
      </c>
      <c r="E46" s="84" t="s">
        <v>975</v>
      </c>
      <c r="F46" s="62" t="s">
        <v>987</v>
      </c>
    </row>
    <row r="47" spans="1:6" ht="15.75">
      <c r="A47" s="62" t="s">
        <v>1032</v>
      </c>
      <c r="B47" s="62" t="s">
        <v>987</v>
      </c>
      <c r="C47" s="62" t="s">
        <v>982</v>
      </c>
      <c r="D47" s="63" t="s">
        <v>978</v>
      </c>
      <c r="E47" s="84" t="s">
        <v>975</v>
      </c>
      <c r="F47" s="62" t="s">
        <v>987</v>
      </c>
    </row>
    <row r="48" spans="1:6" ht="15.75">
      <c r="A48" s="62" t="s">
        <v>1033</v>
      </c>
      <c r="B48" s="62" t="s">
        <v>987</v>
      </c>
      <c r="C48" s="62" t="s">
        <v>982</v>
      </c>
      <c r="D48" s="63" t="s">
        <v>978</v>
      </c>
      <c r="E48" s="84" t="s">
        <v>975</v>
      </c>
      <c r="F48" s="62" t="s">
        <v>987</v>
      </c>
    </row>
    <row r="49" spans="1:6" ht="15.75">
      <c r="A49" s="62" t="s">
        <v>1034</v>
      </c>
      <c r="B49" s="62" t="s">
        <v>987</v>
      </c>
      <c r="C49" s="62" t="s">
        <v>982</v>
      </c>
      <c r="D49" s="63" t="s">
        <v>978</v>
      </c>
      <c r="E49" s="84" t="s">
        <v>975</v>
      </c>
      <c r="F49" s="62" t="s">
        <v>987</v>
      </c>
    </row>
    <row r="50" spans="1:6" ht="15.75">
      <c r="A50" s="62" t="s">
        <v>1035</v>
      </c>
      <c r="B50" s="62" t="s">
        <v>987</v>
      </c>
      <c r="C50" s="62" t="s">
        <v>982</v>
      </c>
      <c r="D50" s="63" t="s">
        <v>978</v>
      </c>
      <c r="E50" s="84" t="s">
        <v>975</v>
      </c>
      <c r="F50" s="62" t="s">
        <v>987</v>
      </c>
    </row>
    <row r="51" spans="1:6" ht="15.75">
      <c r="A51" s="62" t="s">
        <v>1036</v>
      </c>
      <c r="B51" s="62" t="s">
        <v>987</v>
      </c>
      <c r="C51" s="62" t="s">
        <v>982</v>
      </c>
      <c r="D51" s="63" t="s">
        <v>978</v>
      </c>
      <c r="E51" s="84" t="s">
        <v>975</v>
      </c>
      <c r="F51" s="62" t="s">
        <v>987</v>
      </c>
    </row>
    <row r="52" spans="1:6" ht="15.75">
      <c r="A52" s="62" t="s">
        <v>1037</v>
      </c>
      <c r="B52" s="62" t="s">
        <v>987</v>
      </c>
      <c r="C52" s="62" t="s">
        <v>982</v>
      </c>
      <c r="D52" s="63" t="s">
        <v>978</v>
      </c>
      <c r="E52" s="84" t="s">
        <v>975</v>
      </c>
      <c r="F52" s="62" t="s">
        <v>987</v>
      </c>
    </row>
    <row r="53" spans="1:6" ht="15.75">
      <c r="A53" s="62" t="s">
        <v>1038</v>
      </c>
      <c r="B53" s="62" t="s">
        <v>987</v>
      </c>
      <c r="C53" s="62" t="s">
        <v>982</v>
      </c>
      <c r="D53" s="63" t="s">
        <v>978</v>
      </c>
      <c r="E53" s="84" t="s">
        <v>975</v>
      </c>
      <c r="F53" s="62" t="s">
        <v>987</v>
      </c>
    </row>
    <row r="54" spans="1:6" ht="15.75">
      <c r="A54" s="62" t="s">
        <v>1039</v>
      </c>
      <c r="B54" s="62" t="s">
        <v>987</v>
      </c>
      <c r="C54" s="62" t="s">
        <v>982</v>
      </c>
      <c r="D54" s="63" t="s">
        <v>978</v>
      </c>
      <c r="E54" s="84" t="s">
        <v>975</v>
      </c>
      <c r="F54" s="62" t="s">
        <v>987</v>
      </c>
    </row>
    <row r="55" spans="1:6" ht="15.75">
      <c r="A55" s="62" t="s">
        <v>1040</v>
      </c>
      <c r="B55" s="62" t="s">
        <v>987</v>
      </c>
      <c r="C55" s="62" t="s">
        <v>982</v>
      </c>
      <c r="D55" s="63" t="s">
        <v>978</v>
      </c>
      <c r="E55" s="84" t="s">
        <v>975</v>
      </c>
      <c r="F55" s="62" t="s">
        <v>987</v>
      </c>
    </row>
    <row r="56" spans="1:6" ht="15.75">
      <c r="A56" s="62" t="s">
        <v>1041</v>
      </c>
      <c r="B56" s="62" t="s">
        <v>987</v>
      </c>
      <c r="C56" s="62" t="s">
        <v>982</v>
      </c>
      <c r="D56" s="63" t="s">
        <v>978</v>
      </c>
      <c r="E56" s="84" t="s">
        <v>975</v>
      </c>
      <c r="F56" s="62" t="s">
        <v>987</v>
      </c>
    </row>
    <row r="57" spans="1:6" ht="15.75">
      <c r="A57" s="62" t="s">
        <v>1042</v>
      </c>
      <c r="B57" s="62" t="s">
        <v>987</v>
      </c>
      <c r="C57" s="62" t="s">
        <v>982</v>
      </c>
      <c r="D57" s="63" t="s">
        <v>978</v>
      </c>
      <c r="E57" s="84" t="s">
        <v>975</v>
      </c>
      <c r="F57" s="62" t="s">
        <v>987</v>
      </c>
    </row>
    <row r="58" spans="1:6" ht="15.75">
      <c r="A58" s="62" t="s">
        <v>1043</v>
      </c>
      <c r="B58" s="62" t="s">
        <v>987</v>
      </c>
      <c r="C58" s="62" t="s">
        <v>982</v>
      </c>
      <c r="D58" s="63" t="s">
        <v>978</v>
      </c>
      <c r="E58" s="84" t="s">
        <v>975</v>
      </c>
      <c r="F58" s="62" t="s">
        <v>987</v>
      </c>
    </row>
    <row r="59" spans="1:6" ht="15.75">
      <c r="A59" s="62" t="s">
        <v>1044</v>
      </c>
      <c r="B59" s="62" t="s">
        <v>987</v>
      </c>
      <c r="C59" s="62" t="s">
        <v>982</v>
      </c>
      <c r="D59" s="63" t="s">
        <v>978</v>
      </c>
      <c r="E59" s="84" t="s">
        <v>975</v>
      </c>
      <c r="F59" s="62" t="s">
        <v>987</v>
      </c>
    </row>
    <row r="60" spans="1:6" ht="15.75">
      <c r="A60" s="62" t="s">
        <v>1045</v>
      </c>
      <c r="B60" s="62" t="s">
        <v>987</v>
      </c>
      <c r="C60" s="62" t="s">
        <v>982</v>
      </c>
      <c r="D60" s="63" t="s">
        <v>978</v>
      </c>
      <c r="E60" s="84" t="s">
        <v>975</v>
      </c>
      <c r="F60" s="62" t="s">
        <v>987</v>
      </c>
    </row>
    <row r="61" spans="1:6" ht="15.75">
      <c r="A61" s="62" t="s">
        <v>1046</v>
      </c>
      <c r="B61" s="62" t="s">
        <v>987</v>
      </c>
      <c r="C61" s="62" t="s">
        <v>982</v>
      </c>
      <c r="D61" s="63" t="s">
        <v>978</v>
      </c>
      <c r="E61" s="84" t="s">
        <v>975</v>
      </c>
      <c r="F61" s="62" t="s">
        <v>987</v>
      </c>
    </row>
    <row r="62" spans="1:6" ht="15.75">
      <c r="A62" s="62" t="s">
        <v>1047</v>
      </c>
      <c r="B62" s="62" t="s">
        <v>987</v>
      </c>
      <c r="C62" s="62" t="s">
        <v>982</v>
      </c>
      <c r="D62" s="63" t="s">
        <v>978</v>
      </c>
      <c r="E62" s="84" t="s">
        <v>975</v>
      </c>
      <c r="F62" s="62" t="s">
        <v>987</v>
      </c>
    </row>
    <row r="63" spans="1:6" ht="15.75">
      <c r="A63" s="62" t="s">
        <v>1048</v>
      </c>
      <c r="B63" s="62" t="s">
        <v>987</v>
      </c>
      <c r="C63" s="62" t="s">
        <v>982</v>
      </c>
      <c r="D63" s="63" t="s">
        <v>978</v>
      </c>
      <c r="E63" s="84" t="s">
        <v>975</v>
      </c>
      <c r="F63" s="62" t="s">
        <v>987</v>
      </c>
    </row>
    <row r="64" spans="1:6" ht="15.75">
      <c r="A64" s="62" t="s">
        <v>1049</v>
      </c>
      <c r="B64" s="62" t="s">
        <v>987</v>
      </c>
      <c r="C64" s="62" t="s">
        <v>982</v>
      </c>
      <c r="D64" s="63" t="s">
        <v>978</v>
      </c>
      <c r="E64" s="84" t="s">
        <v>975</v>
      </c>
      <c r="F64" s="62" t="s">
        <v>987</v>
      </c>
    </row>
    <row r="65" spans="1:6" ht="15.75">
      <c r="A65" s="62" t="s">
        <v>1050</v>
      </c>
      <c r="B65" s="62" t="s">
        <v>987</v>
      </c>
      <c r="C65" s="62" t="s">
        <v>982</v>
      </c>
      <c r="D65" s="63" t="s">
        <v>978</v>
      </c>
      <c r="E65" s="84" t="s">
        <v>975</v>
      </c>
      <c r="F65" s="62" t="s">
        <v>987</v>
      </c>
    </row>
    <row r="66" spans="1:6" ht="15.75">
      <c r="A66" s="62" t="s">
        <v>1051</v>
      </c>
      <c r="B66" s="62" t="s">
        <v>987</v>
      </c>
      <c r="C66" s="62" t="s">
        <v>982</v>
      </c>
      <c r="D66" s="63" t="s">
        <v>978</v>
      </c>
      <c r="E66" s="84" t="s">
        <v>975</v>
      </c>
      <c r="F66" s="62" t="s">
        <v>987</v>
      </c>
    </row>
    <row r="67" spans="1:6" ht="15.75">
      <c r="A67" s="62" t="s">
        <v>1052</v>
      </c>
      <c r="B67" s="62" t="s">
        <v>987</v>
      </c>
      <c r="C67" s="62" t="s">
        <v>982</v>
      </c>
      <c r="D67" s="63" t="s">
        <v>978</v>
      </c>
      <c r="E67" s="84" t="s">
        <v>975</v>
      </c>
      <c r="F67" s="62" t="s">
        <v>987</v>
      </c>
    </row>
    <row r="68" spans="1:6" ht="15.75">
      <c r="A68" s="62" t="s">
        <v>1053</v>
      </c>
      <c r="B68" s="62" t="s">
        <v>1054</v>
      </c>
      <c r="C68" s="62" t="s">
        <v>982</v>
      </c>
      <c r="D68" s="63" t="s">
        <v>978</v>
      </c>
      <c r="E68" s="84" t="s">
        <v>975</v>
      </c>
      <c r="F68" s="62" t="s">
        <v>1054</v>
      </c>
    </row>
    <row r="69" spans="1:6" ht="15.75">
      <c r="A69" s="62" t="s">
        <v>1055</v>
      </c>
      <c r="B69" s="62" t="s">
        <v>1054</v>
      </c>
      <c r="C69" s="62" t="s">
        <v>982</v>
      </c>
      <c r="D69" s="63" t="s">
        <v>978</v>
      </c>
      <c r="E69" s="84" t="s">
        <v>975</v>
      </c>
      <c r="F69" s="62" t="s">
        <v>1054</v>
      </c>
    </row>
    <row r="70" spans="1:6" ht="15.75">
      <c r="A70" s="62" t="s">
        <v>1056</v>
      </c>
      <c r="B70" s="62" t="s">
        <v>1054</v>
      </c>
      <c r="C70" s="62" t="s">
        <v>982</v>
      </c>
      <c r="D70" s="63" t="s">
        <v>978</v>
      </c>
      <c r="E70" s="84" t="s">
        <v>975</v>
      </c>
      <c r="F70" s="62" t="s">
        <v>1054</v>
      </c>
    </row>
    <row r="71" spans="1:6" ht="15.75">
      <c r="A71" s="62" t="s">
        <v>1057</v>
      </c>
      <c r="B71" s="62" t="s">
        <v>1054</v>
      </c>
      <c r="C71" s="62" t="s">
        <v>982</v>
      </c>
      <c r="D71" s="63" t="s">
        <v>978</v>
      </c>
      <c r="E71" s="84" t="s">
        <v>975</v>
      </c>
      <c r="F71" s="62" t="s">
        <v>1054</v>
      </c>
    </row>
    <row r="72" spans="1:6" ht="15.75">
      <c r="A72" s="62" t="s">
        <v>1058</v>
      </c>
      <c r="B72" s="62" t="s">
        <v>1054</v>
      </c>
      <c r="C72" s="62" t="s">
        <v>982</v>
      </c>
      <c r="D72" s="63" t="s">
        <v>978</v>
      </c>
      <c r="E72" s="84" t="s">
        <v>975</v>
      </c>
      <c r="F72" s="62" t="s">
        <v>1054</v>
      </c>
    </row>
    <row r="73" spans="1:6" ht="15.75">
      <c r="A73" s="62" t="s">
        <v>1059</v>
      </c>
      <c r="B73" s="62" t="s">
        <v>1054</v>
      </c>
      <c r="C73" s="62" t="s">
        <v>982</v>
      </c>
      <c r="D73" s="63" t="s">
        <v>978</v>
      </c>
      <c r="E73" s="84" t="s">
        <v>975</v>
      </c>
      <c r="F73" s="62" t="s">
        <v>1054</v>
      </c>
    </row>
    <row r="74" spans="1:6" ht="15.75">
      <c r="A74" s="62" t="s">
        <v>1060</v>
      </c>
      <c r="B74" s="62" t="s">
        <v>1054</v>
      </c>
      <c r="C74" s="62" t="s">
        <v>982</v>
      </c>
      <c r="D74" s="63" t="s">
        <v>978</v>
      </c>
      <c r="E74" s="84" t="s">
        <v>975</v>
      </c>
      <c r="F74" s="62" t="s">
        <v>1054</v>
      </c>
    </row>
    <row r="75" spans="1:6" ht="15.75">
      <c r="A75" s="62" t="s">
        <v>1061</v>
      </c>
      <c r="B75" s="62" t="s">
        <v>1054</v>
      </c>
      <c r="C75" s="62" t="s">
        <v>982</v>
      </c>
      <c r="D75" s="63" t="s">
        <v>978</v>
      </c>
      <c r="E75" s="84" t="s">
        <v>975</v>
      </c>
      <c r="F75" s="62" t="s">
        <v>1054</v>
      </c>
    </row>
    <row r="76" spans="1:6" ht="15.75">
      <c r="A76" s="62" t="s">
        <v>1062</v>
      </c>
      <c r="B76" s="62" t="s">
        <v>1054</v>
      </c>
      <c r="C76" s="62" t="s">
        <v>982</v>
      </c>
      <c r="D76" s="63" t="s">
        <v>978</v>
      </c>
      <c r="E76" s="84" t="s">
        <v>975</v>
      </c>
      <c r="F76" s="62" t="s">
        <v>1054</v>
      </c>
    </row>
    <row r="77" spans="1:6" ht="15.75">
      <c r="A77" s="62" t="s">
        <v>1063</v>
      </c>
      <c r="B77" s="62" t="s">
        <v>1054</v>
      </c>
      <c r="C77" s="62" t="s">
        <v>982</v>
      </c>
      <c r="D77" s="63" t="s">
        <v>978</v>
      </c>
      <c r="E77" s="84" t="s">
        <v>975</v>
      </c>
      <c r="F77" s="62" t="s">
        <v>1054</v>
      </c>
    </row>
    <row r="78" spans="1:6" ht="15.75">
      <c r="A78" s="62" t="s">
        <v>1064</v>
      </c>
      <c r="B78" s="62" t="s">
        <v>1054</v>
      </c>
      <c r="C78" s="62" t="s">
        <v>982</v>
      </c>
      <c r="D78" s="63" t="s">
        <v>978</v>
      </c>
      <c r="E78" s="84" t="s">
        <v>975</v>
      </c>
      <c r="F78" s="62" t="s">
        <v>1054</v>
      </c>
    </row>
    <row r="79" spans="1:6" ht="15.75">
      <c r="A79" s="62" t="s">
        <v>1065</v>
      </c>
      <c r="B79" s="62" t="s">
        <v>1054</v>
      </c>
      <c r="C79" s="62" t="s">
        <v>982</v>
      </c>
      <c r="D79" s="63" t="s">
        <v>978</v>
      </c>
      <c r="E79" s="84" t="s">
        <v>975</v>
      </c>
      <c r="F79" s="62" t="s">
        <v>1054</v>
      </c>
    </row>
    <row r="80" spans="1:6" ht="15.75">
      <c r="A80" s="62" t="s">
        <v>1066</v>
      </c>
      <c r="B80" s="62" t="s">
        <v>1054</v>
      </c>
      <c r="C80" s="62" t="s">
        <v>982</v>
      </c>
      <c r="D80" s="63" t="s">
        <v>978</v>
      </c>
      <c r="E80" s="84" t="s">
        <v>975</v>
      </c>
      <c r="F80" s="62" t="s">
        <v>1054</v>
      </c>
    </row>
    <row r="81" spans="1:6" ht="15.75">
      <c r="A81" s="62" t="s">
        <v>1067</v>
      </c>
      <c r="B81" s="62" t="s">
        <v>1054</v>
      </c>
      <c r="C81" s="62" t="s">
        <v>982</v>
      </c>
      <c r="D81" s="63" t="s">
        <v>978</v>
      </c>
      <c r="E81" s="84" t="s">
        <v>975</v>
      </c>
      <c r="F81" s="62" t="s">
        <v>1054</v>
      </c>
    </row>
    <row r="82" spans="1:6" ht="15.75">
      <c r="A82" s="62" t="s">
        <v>1068</v>
      </c>
      <c r="B82" s="62" t="s">
        <v>1054</v>
      </c>
      <c r="C82" s="62" t="s">
        <v>982</v>
      </c>
      <c r="D82" s="63" t="s">
        <v>978</v>
      </c>
      <c r="E82" s="84" t="s">
        <v>975</v>
      </c>
      <c r="F82" s="62" t="s">
        <v>1054</v>
      </c>
    </row>
    <row r="83" spans="1:6" ht="15.75">
      <c r="A83" s="62" t="s">
        <v>1069</v>
      </c>
      <c r="B83" s="62" t="s">
        <v>1054</v>
      </c>
      <c r="C83" s="62" t="s">
        <v>982</v>
      </c>
      <c r="D83" s="63" t="s">
        <v>978</v>
      </c>
      <c r="E83" s="84" t="s">
        <v>975</v>
      </c>
      <c r="F83" s="62" t="s">
        <v>1054</v>
      </c>
    </row>
    <row r="84" spans="1:6" ht="15.75">
      <c r="A84" s="62" t="s">
        <v>1070</v>
      </c>
      <c r="B84" s="62" t="s">
        <v>1054</v>
      </c>
      <c r="C84" s="62" t="s">
        <v>982</v>
      </c>
      <c r="D84" s="63" t="s">
        <v>978</v>
      </c>
      <c r="E84" s="84" t="s">
        <v>975</v>
      </c>
      <c r="F84" s="62" t="s">
        <v>1054</v>
      </c>
    </row>
    <row r="85" spans="1:6" ht="15.75">
      <c r="A85" s="62" t="s">
        <v>1071</v>
      </c>
      <c r="B85" s="62" t="s">
        <v>1054</v>
      </c>
      <c r="C85" s="62" t="s">
        <v>982</v>
      </c>
      <c r="D85" s="63" t="s">
        <v>978</v>
      </c>
      <c r="E85" s="84" t="s">
        <v>975</v>
      </c>
      <c r="F85" s="62" t="s">
        <v>1054</v>
      </c>
    </row>
    <row r="86" spans="1:6" ht="15.75">
      <c r="A86" s="62" t="s">
        <v>1072</v>
      </c>
      <c r="B86" s="62" t="s">
        <v>1054</v>
      </c>
      <c r="C86" s="62" t="s">
        <v>982</v>
      </c>
      <c r="D86" s="63" t="s">
        <v>978</v>
      </c>
      <c r="E86" s="84" t="s">
        <v>975</v>
      </c>
      <c r="F86" s="62" t="s">
        <v>1054</v>
      </c>
    </row>
    <row r="87" spans="1:6">
      <c r="A87" s="62" t="s">
        <v>1073</v>
      </c>
      <c r="B87" s="62" t="s">
        <v>1054</v>
      </c>
      <c r="C87" s="62" t="s">
        <v>982</v>
      </c>
      <c r="D87" s="63" t="s">
        <v>978</v>
      </c>
      <c r="E87" s="83" t="s">
        <v>975</v>
      </c>
      <c r="F87" s="62" t="s">
        <v>1054</v>
      </c>
    </row>
    <row r="88" spans="1:6">
      <c r="A88" s="62" t="s">
        <v>1074</v>
      </c>
      <c r="B88" s="62" t="s">
        <v>1054</v>
      </c>
      <c r="C88" s="62" t="s">
        <v>982</v>
      </c>
      <c r="D88" s="63" t="s">
        <v>978</v>
      </c>
      <c r="E88" s="83" t="s">
        <v>975</v>
      </c>
      <c r="F88" s="62" t="s">
        <v>1054</v>
      </c>
    </row>
    <row r="89" spans="1:6">
      <c r="A89" s="62" t="s">
        <v>1075</v>
      </c>
      <c r="B89" s="62" t="s">
        <v>1054</v>
      </c>
      <c r="C89" s="62" t="s">
        <v>982</v>
      </c>
      <c r="D89" s="63" t="s">
        <v>978</v>
      </c>
      <c r="E89" s="83" t="s">
        <v>975</v>
      </c>
      <c r="F89" s="62" t="s">
        <v>1054</v>
      </c>
    </row>
    <row r="90" spans="1:6">
      <c r="A90" s="62" t="s">
        <v>1076</v>
      </c>
      <c r="B90" s="62" t="s">
        <v>1054</v>
      </c>
      <c r="C90" s="62" t="s">
        <v>982</v>
      </c>
      <c r="D90" s="63" t="s">
        <v>978</v>
      </c>
      <c r="E90" s="83" t="s">
        <v>975</v>
      </c>
      <c r="F90" s="62" t="s">
        <v>1054</v>
      </c>
    </row>
    <row r="91" spans="1:6">
      <c r="A91" s="62" t="s">
        <v>1077</v>
      </c>
      <c r="B91" s="62" t="s">
        <v>1054</v>
      </c>
      <c r="C91" s="62" t="s">
        <v>982</v>
      </c>
      <c r="D91" s="63" t="s">
        <v>978</v>
      </c>
      <c r="E91" s="83" t="s">
        <v>975</v>
      </c>
      <c r="F91" s="62" t="s">
        <v>1054</v>
      </c>
    </row>
    <row r="92" spans="1:6">
      <c r="A92" s="62" t="s">
        <v>1078</v>
      </c>
      <c r="B92" s="62" t="s">
        <v>1054</v>
      </c>
      <c r="C92" s="62" t="s">
        <v>982</v>
      </c>
      <c r="D92" s="63" t="s">
        <v>978</v>
      </c>
      <c r="E92" s="83" t="s">
        <v>975</v>
      </c>
      <c r="F92" s="62" t="s">
        <v>1054</v>
      </c>
    </row>
    <row r="93" spans="1:6">
      <c r="A93" s="62" t="s">
        <v>1079</v>
      </c>
      <c r="B93" s="62" t="s">
        <v>1054</v>
      </c>
      <c r="C93" s="62" t="s">
        <v>982</v>
      </c>
      <c r="D93" s="63" t="s">
        <v>978</v>
      </c>
      <c r="E93" s="83" t="s">
        <v>975</v>
      </c>
      <c r="F93" s="62" t="s">
        <v>1054</v>
      </c>
    </row>
    <row r="94" spans="1:6">
      <c r="A94" s="62" t="s">
        <v>1080</v>
      </c>
      <c r="B94" s="62" t="s">
        <v>1054</v>
      </c>
      <c r="C94" s="62" t="s">
        <v>982</v>
      </c>
      <c r="D94" s="63" t="s">
        <v>978</v>
      </c>
      <c r="E94" s="83" t="s">
        <v>975</v>
      </c>
      <c r="F94" s="62" t="s">
        <v>1054</v>
      </c>
    </row>
    <row r="95" spans="1:6">
      <c r="A95" s="62" t="s">
        <v>1081</v>
      </c>
      <c r="B95" s="62" t="s">
        <v>1054</v>
      </c>
      <c r="C95" s="62" t="s">
        <v>982</v>
      </c>
      <c r="D95" s="63" t="s">
        <v>978</v>
      </c>
      <c r="E95" s="83" t="s">
        <v>975</v>
      </c>
      <c r="F95" s="62" t="s">
        <v>1054</v>
      </c>
    </row>
    <row r="96" spans="1:6">
      <c r="A96" s="62" t="s">
        <v>1082</v>
      </c>
      <c r="B96" s="62" t="s">
        <v>1054</v>
      </c>
      <c r="C96" s="62" t="s">
        <v>982</v>
      </c>
      <c r="D96" s="63" t="s">
        <v>978</v>
      </c>
      <c r="E96" s="83" t="s">
        <v>975</v>
      </c>
      <c r="F96" s="62" t="s">
        <v>1054</v>
      </c>
    </row>
    <row r="97" spans="1:6">
      <c r="A97" s="62" t="s">
        <v>1083</v>
      </c>
      <c r="B97" s="62" t="s">
        <v>1054</v>
      </c>
      <c r="C97" s="62" t="s">
        <v>982</v>
      </c>
      <c r="D97" s="63" t="s">
        <v>978</v>
      </c>
      <c r="E97" s="83" t="s">
        <v>975</v>
      </c>
      <c r="F97" s="62" t="s">
        <v>1054</v>
      </c>
    </row>
    <row r="98" spans="1:6">
      <c r="A98" s="62" t="s">
        <v>1084</v>
      </c>
      <c r="B98" s="62" t="s">
        <v>1054</v>
      </c>
      <c r="C98" s="62" t="s">
        <v>982</v>
      </c>
      <c r="D98" s="63" t="s">
        <v>978</v>
      </c>
      <c r="E98" s="83" t="s">
        <v>975</v>
      </c>
      <c r="F98" s="62" t="s">
        <v>1054</v>
      </c>
    </row>
    <row r="99" spans="1:6">
      <c r="A99" s="62" t="s">
        <v>1085</v>
      </c>
      <c r="B99" s="62" t="s">
        <v>1054</v>
      </c>
      <c r="C99" s="62" t="s">
        <v>982</v>
      </c>
      <c r="D99" s="63" t="s">
        <v>978</v>
      </c>
      <c r="E99" s="83" t="s">
        <v>975</v>
      </c>
      <c r="F99" s="62" t="s">
        <v>1054</v>
      </c>
    </row>
    <row r="100" spans="1:6">
      <c r="A100" s="62" t="s">
        <v>1086</v>
      </c>
      <c r="B100" s="62" t="s">
        <v>1054</v>
      </c>
      <c r="C100" s="62" t="s">
        <v>982</v>
      </c>
      <c r="D100" s="63" t="s">
        <v>978</v>
      </c>
      <c r="E100" s="83" t="s">
        <v>975</v>
      </c>
      <c r="F100" s="62" t="s">
        <v>1054</v>
      </c>
    </row>
    <row r="101" spans="1:6">
      <c r="A101" s="62" t="s">
        <v>1087</v>
      </c>
      <c r="B101" s="62" t="s">
        <v>1054</v>
      </c>
      <c r="C101" s="62" t="s">
        <v>982</v>
      </c>
      <c r="D101" s="63" t="s">
        <v>978</v>
      </c>
      <c r="E101" s="83" t="s">
        <v>975</v>
      </c>
      <c r="F101" s="62" t="s">
        <v>1054</v>
      </c>
    </row>
    <row r="102" spans="1:6">
      <c r="A102" s="62" t="s">
        <v>1088</v>
      </c>
      <c r="B102" s="62" t="s">
        <v>1054</v>
      </c>
      <c r="C102" s="62" t="s">
        <v>982</v>
      </c>
      <c r="D102" s="63" t="s">
        <v>978</v>
      </c>
      <c r="E102" s="83" t="s">
        <v>975</v>
      </c>
      <c r="F102" s="62" t="s">
        <v>1054</v>
      </c>
    </row>
    <row r="103" spans="1:6">
      <c r="A103" s="62" t="s">
        <v>1089</v>
      </c>
      <c r="B103" s="62" t="s">
        <v>1054</v>
      </c>
      <c r="C103" s="62" t="s">
        <v>982</v>
      </c>
      <c r="D103" s="63" t="s">
        <v>978</v>
      </c>
      <c r="E103" s="83" t="s">
        <v>975</v>
      </c>
      <c r="F103" s="62" t="s">
        <v>1054</v>
      </c>
    </row>
    <row r="104" spans="1:6">
      <c r="A104" s="62" t="s">
        <v>1090</v>
      </c>
      <c r="B104" s="62" t="s">
        <v>1054</v>
      </c>
      <c r="C104" s="62" t="s">
        <v>982</v>
      </c>
      <c r="D104" s="63" t="s">
        <v>978</v>
      </c>
      <c r="E104" s="83" t="s">
        <v>975</v>
      </c>
      <c r="F104" s="62" t="s">
        <v>1054</v>
      </c>
    </row>
    <row r="105" spans="1:6">
      <c r="A105" s="62" t="s">
        <v>1091</v>
      </c>
      <c r="B105" s="62" t="s">
        <v>1054</v>
      </c>
      <c r="C105" s="62" t="s">
        <v>982</v>
      </c>
      <c r="D105" s="63" t="s">
        <v>978</v>
      </c>
      <c r="E105" s="83" t="s">
        <v>975</v>
      </c>
      <c r="F105" s="62" t="s">
        <v>1054</v>
      </c>
    </row>
    <row r="106" spans="1:6">
      <c r="A106" s="62" t="s">
        <v>1092</v>
      </c>
      <c r="B106" s="62" t="s">
        <v>1054</v>
      </c>
      <c r="C106" s="62" t="s">
        <v>982</v>
      </c>
      <c r="D106" s="63" t="s">
        <v>978</v>
      </c>
      <c r="E106" s="83" t="s">
        <v>975</v>
      </c>
      <c r="F106" s="62" t="s">
        <v>1054</v>
      </c>
    </row>
    <row r="107" spans="1:6">
      <c r="A107" s="62" t="s">
        <v>1093</v>
      </c>
      <c r="B107" s="62" t="s">
        <v>1054</v>
      </c>
      <c r="C107" s="62" t="s">
        <v>982</v>
      </c>
      <c r="D107" s="63" t="s">
        <v>978</v>
      </c>
      <c r="E107" s="83" t="s">
        <v>975</v>
      </c>
      <c r="F107" s="62" t="s">
        <v>1054</v>
      </c>
    </row>
    <row r="108" spans="1:6">
      <c r="A108" s="62" t="s">
        <v>1094</v>
      </c>
      <c r="B108" s="62" t="s">
        <v>1054</v>
      </c>
      <c r="C108" s="62" t="s">
        <v>982</v>
      </c>
      <c r="D108" s="63" t="s">
        <v>978</v>
      </c>
      <c r="E108" s="83" t="s">
        <v>975</v>
      </c>
      <c r="F108" s="62" t="s">
        <v>1054</v>
      </c>
    </row>
    <row r="109" spans="1:6">
      <c r="A109" s="62" t="s">
        <v>1095</v>
      </c>
      <c r="B109" s="62" t="s">
        <v>1054</v>
      </c>
      <c r="C109" s="62" t="s">
        <v>982</v>
      </c>
      <c r="D109" s="63" t="s">
        <v>978</v>
      </c>
      <c r="E109" s="83" t="s">
        <v>975</v>
      </c>
      <c r="F109" s="62" t="s">
        <v>1054</v>
      </c>
    </row>
    <row r="110" spans="1:6">
      <c r="A110" s="62" t="s">
        <v>1096</v>
      </c>
      <c r="B110" s="62" t="s">
        <v>1054</v>
      </c>
      <c r="C110" s="62" t="s">
        <v>982</v>
      </c>
      <c r="D110" s="63" t="s">
        <v>978</v>
      </c>
      <c r="E110" s="83" t="s">
        <v>975</v>
      </c>
      <c r="F110" s="62" t="s">
        <v>1054</v>
      </c>
    </row>
    <row r="111" spans="1:6">
      <c r="A111" s="62" t="s">
        <v>1097</v>
      </c>
      <c r="B111" s="62" t="s">
        <v>1054</v>
      </c>
      <c r="C111" s="62" t="s">
        <v>982</v>
      </c>
      <c r="D111" s="63" t="s">
        <v>978</v>
      </c>
      <c r="E111" s="83" t="s">
        <v>975</v>
      </c>
      <c r="F111" s="62" t="s">
        <v>1054</v>
      </c>
    </row>
    <row r="112" spans="1:6">
      <c r="A112" s="62" t="s">
        <v>1098</v>
      </c>
      <c r="B112" s="62" t="s">
        <v>1054</v>
      </c>
      <c r="C112" s="62" t="s">
        <v>982</v>
      </c>
      <c r="D112" s="63" t="s">
        <v>978</v>
      </c>
      <c r="E112" s="83" t="s">
        <v>975</v>
      </c>
      <c r="F112" s="62" t="s">
        <v>1054</v>
      </c>
    </row>
    <row r="113" spans="1:6">
      <c r="A113" s="62" t="s">
        <v>1099</v>
      </c>
      <c r="B113" s="62" t="s">
        <v>1054</v>
      </c>
      <c r="C113" s="62" t="s">
        <v>982</v>
      </c>
      <c r="D113" s="63" t="s">
        <v>978</v>
      </c>
      <c r="E113" s="83" t="s">
        <v>975</v>
      </c>
      <c r="F113" s="62" t="s">
        <v>1054</v>
      </c>
    </row>
    <row r="114" spans="1:6">
      <c r="A114" s="62" t="s">
        <v>1100</v>
      </c>
      <c r="B114" s="62" t="s">
        <v>1054</v>
      </c>
      <c r="C114" s="62" t="s">
        <v>982</v>
      </c>
      <c r="D114" s="63" t="s">
        <v>978</v>
      </c>
      <c r="E114" s="83" t="s">
        <v>975</v>
      </c>
      <c r="F114" s="62" t="s">
        <v>1054</v>
      </c>
    </row>
    <row r="115" spans="1:6">
      <c r="A115" s="62" t="s">
        <v>1101</v>
      </c>
      <c r="B115" s="62" t="s">
        <v>1054</v>
      </c>
      <c r="C115" s="62" t="s">
        <v>982</v>
      </c>
      <c r="D115" s="63" t="s">
        <v>978</v>
      </c>
      <c r="E115" s="83" t="s">
        <v>975</v>
      </c>
      <c r="F115" s="62" t="s">
        <v>1054</v>
      </c>
    </row>
    <row r="116" spans="1:6">
      <c r="A116" s="62" t="s">
        <v>1102</v>
      </c>
      <c r="B116" s="62" t="s">
        <v>1054</v>
      </c>
      <c r="C116" s="62" t="s">
        <v>982</v>
      </c>
      <c r="D116" s="63" t="s">
        <v>978</v>
      </c>
      <c r="E116" s="83" t="s">
        <v>975</v>
      </c>
      <c r="F116" s="62" t="s">
        <v>1054</v>
      </c>
    </row>
    <row r="117" spans="1:6">
      <c r="A117" s="62" t="s">
        <v>1103</v>
      </c>
      <c r="B117" s="62" t="s">
        <v>1054</v>
      </c>
      <c r="C117" s="62" t="s">
        <v>982</v>
      </c>
      <c r="D117" s="63" t="s">
        <v>978</v>
      </c>
      <c r="E117" s="83" t="s">
        <v>975</v>
      </c>
      <c r="F117" s="62" t="s">
        <v>1054</v>
      </c>
    </row>
    <row r="118" spans="1:6">
      <c r="A118" s="62" t="s">
        <v>1104</v>
      </c>
      <c r="B118" s="62" t="s">
        <v>1054</v>
      </c>
      <c r="C118" s="62" t="s">
        <v>982</v>
      </c>
      <c r="D118" s="63" t="s">
        <v>978</v>
      </c>
      <c r="E118" s="83" t="s">
        <v>975</v>
      </c>
      <c r="F118" s="62" t="s">
        <v>1054</v>
      </c>
    </row>
    <row r="119" spans="1:6">
      <c r="A119" s="62" t="s">
        <v>1105</v>
      </c>
      <c r="B119" s="62" t="s">
        <v>1054</v>
      </c>
      <c r="C119" s="62" t="s">
        <v>982</v>
      </c>
      <c r="D119" s="63" t="s">
        <v>978</v>
      </c>
      <c r="E119" s="83" t="s">
        <v>975</v>
      </c>
      <c r="F119" s="62" t="s">
        <v>1054</v>
      </c>
    </row>
    <row r="120" spans="1:6">
      <c r="A120" s="62" t="s">
        <v>1106</v>
      </c>
      <c r="B120" s="62" t="s">
        <v>1054</v>
      </c>
      <c r="C120" s="62" t="s">
        <v>982</v>
      </c>
      <c r="D120" s="63" t="s">
        <v>978</v>
      </c>
      <c r="E120" s="83" t="s">
        <v>975</v>
      </c>
      <c r="F120" s="62" t="s">
        <v>1054</v>
      </c>
    </row>
    <row r="121" spans="1:6">
      <c r="A121" s="62" t="s">
        <v>1107</v>
      </c>
      <c r="B121" s="62" t="s">
        <v>1054</v>
      </c>
      <c r="C121" s="62" t="s">
        <v>982</v>
      </c>
      <c r="D121" s="63" t="s">
        <v>978</v>
      </c>
      <c r="E121" s="83" t="s">
        <v>975</v>
      </c>
      <c r="F121" s="62" t="s">
        <v>1054</v>
      </c>
    </row>
    <row r="122" spans="1:6">
      <c r="A122" s="62" t="s">
        <v>1108</v>
      </c>
      <c r="B122" s="62" t="s">
        <v>1054</v>
      </c>
      <c r="C122" s="62" t="s">
        <v>982</v>
      </c>
      <c r="D122" s="63" t="s">
        <v>978</v>
      </c>
      <c r="E122" s="83" t="s">
        <v>975</v>
      </c>
      <c r="F122" s="62" t="s">
        <v>1054</v>
      </c>
    </row>
    <row r="123" spans="1:6">
      <c r="A123" s="62" t="s">
        <v>1109</v>
      </c>
      <c r="B123" s="62" t="s">
        <v>1054</v>
      </c>
      <c r="C123" s="62" t="s">
        <v>982</v>
      </c>
      <c r="D123" s="63" t="s">
        <v>978</v>
      </c>
      <c r="E123" s="83" t="s">
        <v>975</v>
      </c>
      <c r="F123" s="62" t="s">
        <v>1054</v>
      </c>
    </row>
    <row r="124" spans="1:6">
      <c r="A124" s="62" t="s">
        <v>1110</v>
      </c>
      <c r="B124" s="62" t="s">
        <v>1054</v>
      </c>
      <c r="C124" s="62" t="s">
        <v>982</v>
      </c>
      <c r="D124" s="63" t="s">
        <v>978</v>
      </c>
      <c r="E124" s="83" t="s">
        <v>975</v>
      </c>
      <c r="F124" s="62" t="s">
        <v>1054</v>
      </c>
    </row>
    <row r="125" spans="1:6">
      <c r="A125" s="62" t="s">
        <v>1111</v>
      </c>
      <c r="B125" s="62" t="s">
        <v>1112</v>
      </c>
      <c r="C125" s="62" t="s">
        <v>982</v>
      </c>
      <c r="D125" s="63" t="s">
        <v>979</v>
      </c>
      <c r="E125" s="83" t="s">
        <v>975</v>
      </c>
      <c r="F125" s="62" t="s">
        <v>1112</v>
      </c>
    </row>
    <row r="126" spans="1:6">
      <c r="A126" s="62" t="s">
        <v>1113</v>
      </c>
      <c r="B126" s="62" t="s">
        <v>1112</v>
      </c>
      <c r="C126" s="62" t="s">
        <v>982</v>
      </c>
      <c r="D126" s="63" t="s">
        <v>979</v>
      </c>
      <c r="E126" s="83" t="s">
        <v>975</v>
      </c>
      <c r="F126" s="62" t="s">
        <v>1112</v>
      </c>
    </row>
    <row r="127" spans="1:6">
      <c r="A127" s="62" t="s">
        <v>1114</v>
      </c>
      <c r="B127" s="62" t="s">
        <v>1112</v>
      </c>
      <c r="C127" s="62" t="s">
        <v>982</v>
      </c>
      <c r="D127" s="63" t="s">
        <v>979</v>
      </c>
      <c r="E127" s="83" t="s">
        <v>975</v>
      </c>
      <c r="F127" s="62" t="s">
        <v>1112</v>
      </c>
    </row>
    <row r="128" spans="1:6">
      <c r="A128" s="62" t="s">
        <v>1115</v>
      </c>
      <c r="B128" s="62" t="s">
        <v>1112</v>
      </c>
      <c r="C128" s="62" t="s">
        <v>982</v>
      </c>
      <c r="D128" s="63" t="s">
        <v>979</v>
      </c>
      <c r="E128" s="83" t="s">
        <v>975</v>
      </c>
      <c r="F128" s="62" t="s">
        <v>1112</v>
      </c>
    </row>
    <row r="129" spans="1:6">
      <c r="A129" s="62" t="s">
        <v>1116</v>
      </c>
      <c r="B129" s="62" t="s">
        <v>1112</v>
      </c>
      <c r="C129" s="62" t="s">
        <v>982</v>
      </c>
      <c r="D129" s="63" t="s">
        <v>979</v>
      </c>
      <c r="E129" s="83" t="s">
        <v>975</v>
      </c>
      <c r="F129" s="62" t="s">
        <v>1112</v>
      </c>
    </row>
    <row r="130" spans="1:6">
      <c r="A130" s="62" t="s">
        <v>1117</v>
      </c>
      <c r="B130" s="62" t="s">
        <v>1112</v>
      </c>
      <c r="C130" s="62" t="s">
        <v>982</v>
      </c>
      <c r="D130" s="63" t="s">
        <v>979</v>
      </c>
      <c r="E130" s="83" t="s">
        <v>975</v>
      </c>
      <c r="F130" s="62" t="s">
        <v>1112</v>
      </c>
    </row>
    <row r="131" spans="1:6">
      <c r="A131" s="62" t="s">
        <v>1118</v>
      </c>
      <c r="B131" s="62" t="s">
        <v>1112</v>
      </c>
      <c r="C131" s="62" t="s">
        <v>982</v>
      </c>
      <c r="D131" s="63" t="s">
        <v>979</v>
      </c>
      <c r="E131" s="83" t="s">
        <v>975</v>
      </c>
      <c r="F131" s="62" t="s">
        <v>1112</v>
      </c>
    </row>
    <row r="132" spans="1:6">
      <c r="A132" s="62" t="s">
        <v>1119</v>
      </c>
      <c r="B132" s="62" t="s">
        <v>1112</v>
      </c>
      <c r="C132" s="62" t="s">
        <v>982</v>
      </c>
      <c r="D132" s="63" t="s">
        <v>979</v>
      </c>
      <c r="E132" s="83" t="s">
        <v>975</v>
      </c>
      <c r="F132" s="62" t="s">
        <v>1112</v>
      </c>
    </row>
    <row r="133" spans="1:6">
      <c r="A133" s="62" t="s">
        <v>1120</v>
      </c>
      <c r="B133" s="62" t="s">
        <v>1112</v>
      </c>
      <c r="C133" s="62" t="s">
        <v>982</v>
      </c>
      <c r="D133" s="63" t="s">
        <v>979</v>
      </c>
      <c r="E133" s="83" t="s">
        <v>975</v>
      </c>
      <c r="F133" s="62" t="s">
        <v>1112</v>
      </c>
    </row>
    <row r="134" spans="1:6">
      <c r="A134" s="62" t="s">
        <v>1121</v>
      </c>
      <c r="B134" s="62" t="s">
        <v>1112</v>
      </c>
      <c r="C134" s="62" t="s">
        <v>982</v>
      </c>
      <c r="D134" s="63" t="s">
        <v>979</v>
      </c>
      <c r="E134" s="83" t="s">
        <v>975</v>
      </c>
      <c r="F134" s="62" t="s">
        <v>1112</v>
      </c>
    </row>
    <row r="135" spans="1:6">
      <c r="A135" s="62" t="s">
        <v>1122</v>
      </c>
      <c r="B135" s="62" t="s">
        <v>1112</v>
      </c>
      <c r="C135" s="62" t="s">
        <v>982</v>
      </c>
      <c r="D135" s="63" t="s">
        <v>979</v>
      </c>
      <c r="E135" s="83" t="s">
        <v>975</v>
      </c>
      <c r="F135" s="62" t="s">
        <v>1112</v>
      </c>
    </row>
    <row r="136" spans="1:6">
      <c r="A136" s="62" t="s">
        <v>1123</v>
      </c>
      <c r="B136" s="62" t="s">
        <v>1112</v>
      </c>
      <c r="C136" s="62" t="s">
        <v>982</v>
      </c>
      <c r="D136" s="63" t="s">
        <v>979</v>
      </c>
      <c r="E136" s="83" t="s">
        <v>975</v>
      </c>
      <c r="F136" s="62" t="s">
        <v>1112</v>
      </c>
    </row>
    <row r="137" spans="1:6">
      <c r="A137" s="62" t="s">
        <v>1124</v>
      </c>
      <c r="B137" s="62" t="s">
        <v>1112</v>
      </c>
      <c r="C137" s="62" t="s">
        <v>982</v>
      </c>
      <c r="D137" s="63" t="s">
        <v>979</v>
      </c>
      <c r="E137" s="83" t="s">
        <v>975</v>
      </c>
      <c r="F137" s="62" t="s">
        <v>1112</v>
      </c>
    </row>
    <row r="138" spans="1:6">
      <c r="A138" s="62" t="s">
        <v>1125</v>
      </c>
      <c r="B138" s="62" t="s">
        <v>1112</v>
      </c>
      <c r="C138" s="62" t="s">
        <v>982</v>
      </c>
      <c r="D138" s="63" t="s">
        <v>979</v>
      </c>
      <c r="E138" s="83" t="s">
        <v>975</v>
      </c>
      <c r="F138" s="62" t="s">
        <v>1112</v>
      </c>
    </row>
    <row r="139" spans="1:6">
      <c r="A139" s="62" t="s">
        <v>1126</v>
      </c>
      <c r="B139" s="62" t="s">
        <v>1112</v>
      </c>
      <c r="C139" s="62" t="s">
        <v>982</v>
      </c>
      <c r="D139" s="63" t="s">
        <v>979</v>
      </c>
      <c r="E139" s="83" t="s">
        <v>975</v>
      </c>
      <c r="F139" s="62" t="s">
        <v>1112</v>
      </c>
    </row>
    <row r="140" spans="1:6">
      <c r="A140" s="62" t="s">
        <v>1127</v>
      </c>
      <c r="B140" s="62" t="s">
        <v>1112</v>
      </c>
      <c r="C140" s="62" t="s">
        <v>982</v>
      </c>
      <c r="D140" s="63" t="s">
        <v>979</v>
      </c>
      <c r="E140" s="83" t="s">
        <v>975</v>
      </c>
      <c r="F140" s="62" t="s">
        <v>1112</v>
      </c>
    </row>
    <row r="141" spans="1:6">
      <c r="A141" s="62" t="s">
        <v>1128</v>
      </c>
      <c r="B141" s="62" t="s">
        <v>1112</v>
      </c>
      <c r="C141" s="62" t="s">
        <v>982</v>
      </c>
      <c r="D141" s="63" t="s">
        <v>979</v>
      </c>
      <c r="E141" s="83" t="s">
        <v>975</v>
      </c>
      <c r="F141" s="62" t="s">
        <v>1112</v>
      </c>
    </row>
    <row r="142" spans="1:6">
      <c r="A142" s="62" t="s">
        <v>1129</v>
      </c>
      <c r="B142" s="62" t="s">
        <v>1112</v>
      </c>
      <c r="C142" s="62" t="s">
        <v>982</v>
      </c>
      <c r="D142" s="63" t="s">
        <v>979</v>
      </c>
      <c r="E142" s="83" t="s">
        <v>975</v>
      </c>
      <c r="F142" s="62" t="s">
        <v>1112</v>
      </c>
    </row>
    <row r="143" spans="1:6">
      <c r="A143" s="62" t="s">
        <v>1130</v>
      </c>
      <c r="B143" s="62" t="s">
        <v>1112</v>
      </c>
      <c r="C143" s="62" t="s">
        <v>982</v>
      </c>
      <c r="D143" s="63" t="s">
        <v>979</v>
      </c>
      <c r="E143" s="83" t="s">
        <v>975</v>
      </c>
      <c r="F143" s="62" t="s">
        <v>1112</v>
      </c>
    </row>
    <row r="144" spans="1:6">
      <c r="A144" s="62" t="s">
        <v>1131</v>
      </c>
      <c r="B144" s="62" t="s">
        <v>1112</v>
      </c>
      <c r="C144" s="62" t="s">
        <v>982</v>
      </c>
      <c r="D144" s="63" t="s">
        <v>979</v>
      </c>
      <c r="E144" s="83" t="s">
        <v>975</v>
      </c>
      <c r="F144" s="62" t="s">
        <v>1112</v>
      </c>
    </row>
    <row r="145" spans="1:6">
      <c r="A145" s="62" t="s">
        <v>1132</v>
      </c>
      <c r="B145" s="62" t="s">
        <v>1112</v>
      </c>
      <c r="C145" s="62" t="s">
        <v>982</v>
      </c>
      <c r="D145" s="63" t="s">
        <v>979</v>
      </c>
      <c r="E145" s="83" t="s">
        <v>975</v>
      </c>
      <c r="F145" s="62" t="s">
        <v>1112</v>
      </c>
    </row>
    <row r="146" spans="1:6">
      <c r="A146" s="62" t="s">
        <v>1133</v>
      </c>
      <c r="B146" s="62" t="s">
        <v>1112</v>
      </c>
      <c r="C146" s="62" t="s">
        <v>982</v>
      </c>
      <c r="D146" s="63" t="s">
        <v>979</v>
      </c>
      <c r="E146" s="83" t="s">
        <v>975</v>
      </c>
      <c r="F146" s="62" t="s">
        <v>1112</v>
      </c>
    </row>
    <row r="147" spans="1:6">
      <c r="A147" s="62" t="s">
        <v>1134</v>
      </c>
      <c r="B147" s="62" t="s">
        <v>1112</v>
      </c>
      <c r="C147" s="62" t="s">
        <v>982</v>
      </c>
      <c r="D147" s="63" t="s">
        <v>979</v>
      </c>
      <c r="E147" s="83" t="s">
        <v>975</v>
      </c>
      <c r="F147" s="62" t="s">
        <v>1112</v>
      </c>
    </row>
    <row r="148" spans="1:6">
      <c r="A148" s="62" t="s">
        <v>1135</v>
      </c>
      <c r="B148" s="62" t="s">
        <v>1112</v>
      </c>
      <c r="C148" s="62" t="s">
        <v>982</v>
      </c>
      <c r="D148" s="63" t="s">
        <v>979</v>
      </c>
      <c r="E148" s="83" t="s">
        <v>975</v>
      </c>
      <c r="F148" s="62" t="s">
        <v>1112</v>
      </c>
    </row>
    <row r="149" spans="1:6">
      <c r="A149" s="62" t="s">
        <v>1136</v>
      </c>
      <c r="B149" s="62" t="s">
        <v>1112</v>
      </c>
      <c r="C149" s="62" t="s">
        <v>982</v>
      </c>
      <c r="D149" s="63" t="s">
        <v>979</v>
      </c>
      <c r="E149" s="83" t="s">
        <v>975</v>
      </c>
      <c r="F149" s="62" t="s">
        <v>1112</v>
      </c>
    </row>
    <row r="150" spans="1:6">
      <c r="A150" s="62" t="s">
        <v>1137</v>
      </c>
      <c r="B150" s="62" t="s">
        <v>1112</v>
      </c>
      <c r="C150" s="62" t="s">
        <v>982</v>
      </c>
      <c r="D150" s="63" t="s">
        <v>979</v>
      </c>
      <c r="E150" s="83" t="s">
        <v>975</v>
      </c>
      <c r="F150" s="62" t="s">
        <v>1112</v>
      </c>
    </row>
    <row r="151" spans="1:6">
      <c r="A151" s="62" t="s">
        <v>1138</v>
      </c>
      <c r="B151" s="62" t="s">
        <v>1112</v>
      </c>
      <c r="C151" s="62" t="s">
        <v>982</v>
      </c>
      <c r="D151" s="63" t="s">
        <v>979</v>
      </c>
      <c r="E151" s="83" t="s">
        <v>975</v>
      </c>
      <c r="F151" s="62" t="s">
        <v>1112</v>
      </c>
    </row>
    <row r="152" spans="1:6">
      <c r="A152" s="62" t="s">
        <v>1139</v>
      </c>
      <c r="B152" s="62" t="s">
        <v>1112</v>
      </c>
      <c r="C152" s="62" t="s">
        <v>982</v>
      </c>
      <c r="D152" s="63" t="s">
        <v>979</v>
      </c>
      <c r="E152" s="83" t="s">
        <v>975</v>
      </c>
      <c r="F152" s="62" t="s">
        <v>1112</v>
      </c>
    </row>
    <row r="153" spans="1:6">
      <c r="A153" s="62" t="s">
        <v>1140</v>
      </c>
      <c r="B153" s="62" t="s">
        <v>1112</v>
      </c>
      <c r="C153" s="62" t="s">
        <v>982</v>
      </c>
      <c r="D153" s="63" t="s">
        <v>979</v>
      </c>
      <c r="E153" s="83" t="s">
        <v>975</v>
      </c>
      <c r="F153" s="62" t="s">
        <v>1112</v>
      </c>
    </row>
    <row r="154" spans="1:6">
      <c r="A154" s="62" t="s">
        <v>1141</v>
      </c>
      <c r="B154" s="62" t="s">
        <v>1112</v>
      </c>
      <c r="C154" s="62" t="s">
        <v>982</v>
      </c>
      <c r="D154" s="63" t="s">
        <v>979</v>
      </c>
      <c r="E154" s="83" t="s">
        <v>975</v>
      </c>
      <c r="F154" s="62" t="s">
        <v>1112</v>
      </c>
    </row>
    <row r="155" spans="1:6">
      <c r="A155" s="62" t="s">
        <v>1142</v>
      </c>
      <c r="B155" s="62" t="s">
        <v>1112</v>
      </c>
      <c r="C155" s="62" t="s">
        <v>982</v>
      </c>
      <c r="D155" s="63" t="s">
        <v>979</v>
      </c>
      <c r="E155" s="83" t="s">
        <v>975</v>
      </c>
      <c r="F155" s="62" t="s">
        <v>1112</v>
      </c>
    </row>
    <row r="156" spans="1:6">
      <c r="A156" s="62" t="s">
        <v>1143</v>
      </c>
      <c r="B156" s="62" t="s">
        <v>1112</v>
      </c>
      <c r="C156" s="62" t="s">
        <v>982</v>
      </c>
      <c r="D156" s="63" t="s">
        <v>979</v>
      </c>
      <c r="E156" s="83" t="s">
        <v>975</v>
      </c>
      <c r="F156" s="62" t="s">
        <v>1112</v>
      </c>
    </row>
    <row r="157" spans="1:6">
      <c r="A157" s="62" t="s">
        <v>1144</v>
      </c>
      <c r="B157" s="62" t="s">
        <v>1112</v>
      </c>
      <c r="C157" s="62" t="s">
        <v>982</v>
      </c>
      <c r="D157" s="63" t="s">
        <v>979</v>
      </c>
      <c r="E157" s="83" t="s">
        <v>975</v>
      </c>
      <c r="F157" s="62" t="s">
        <v>1112</v>
      </c>
    </row>
    <row r="158" spans="1:6">
      <c r="A158" s="62" t="s">
        <v>1145</v>
      </c>
      <c r="B158" s="62" t="s">
        <v>1112</v>
      </c>
      <c r="C158" s="62" t="s">
        <v>982</v>
      </c>
      <c r="D158" s="63" t="s">
        <v>979</v>
      </c>
      <c r="E158" s="83" t="s">
        <v>975</v>
      </c>
      <c r="F158" s="62" t="s">
        <v>1112</v>
      </c>
    </row>
    <row r="159" spans="1:6">
      <c r="A159" s="62" t="s">
        <v>1146</v>
      </c>
      <c r="B159" s="62" t="s">
        <v>1112</v>
      </c>
      <c r="C159" s="62" t="s">
        <v>982</v>
      </c>
      <c r="D159" s="63" t="s">
        <v>979</v>
      </c>
      <c r="E159" s="83" t="s">
        <v>975</v>
      </c>
      <c r="F159" s="62" t="s">
        <v>1112</v>
      </c>
    </row>
    <row r="160" spans="1:6">
      <c r="A160" s="62" t="s">
        <v>1147</v>
      </c>
      <c r="B160" s="62" t="s">
        <v>1112</v>
      </c>
      <c r="C160" s="62" t="s">
        <v>982</v>
      </c>
      <c r="D160" s="63" t="s">
        <v>979</v>
      </c>
      <c r="E160" s="83" t="s">
        <v>975</v>
      </c>
      <c r="F160" s="62" t="s">
        <v>1112</v>
      </c>
    </row>
    <row r="161" spans="1:6">
      <c r="A161" s="62" t="s">
        <v>1148</v>
      </c>
      <c r="B161" s="62" t="s">
        <v>1112</v>
      </c>
      <c r="C161" s="62" t="s">
        <v>982</v>
      </c>
      <c r="D161" s="63" t="s">
        <v>979</v>
      </c>
      <c r="E161" s="83" t="s">
        <v>975</v>
      </c>
      <c r="F161" s="62" t="s">
        <v>1112</v>
      </c>
    </row>
    <row r="162" spans="1:6">
      <c r="A162" s="62" t="s">
        <v>1149</v>
      </c>
      <c r="B162" s="62" t="s">
        <v>1112</v>
      </c>
      <c r="C162" s="62" t="s">
        <v>982</v>
      </c>
      <c r="D162" s="63" t="s">
        <v>979</v>
      </c>
      <c r="E162" s="83" t="s">
        <v>975</v>
      </c>
      <c r="F162" s="62" t="s">
        <v>1112</v>
      </c>
    </row>
    <row r="163" spans="1:6">
      <c r="A163" s="62" t="s">
        <v>1150</v>
      </c>
      <c r="B163" s="62" t="s">
        <v>1112</v>
      </c>
      <c r="C163" s="62" t="s">
        <v>982</v>
      </c>
      <c r="D163" s="63" t="s">
        <v>979</v>
      </c>
      <c r="E163" s="83" t="s">
        <v>975</v>
      </c>
      <c r="F163" s="62" t="s">
        <v>1112</v>
      </c>
    </row>
    <row r="164" spans="1:6">
      <c r="A164" s="62" t="s">
        <v>1151</v>
      </c>
      <c r="B164" s="62" t="s">
        <v>1112</v>
      </c>
      <c r="C164" s="62" t="s">
        <v>982</v>
      </c>
      <c r="D164" s="63" t="s">
        <v>979</v>
      </c>
      <c r="E164" s="83" t="s">
        <v>975</v>
      </c>
      <c r="F164" s="62" t="s">
        <v>1112</v>
      </c>
    </row>
    <row r="165" spans="1:6">
      <c r="A165" s="62" t="s">
        <v>1152</v>
      </c>
      <c r="B165" s="62" t="s">
        <v>1112</v>
      </c>
      <c r="C165" s="62" t="s">
        <v>982</v>
      </c>
      <c r="D165" s="63" t="s">
        <v>979</v>
      </c>
      <c r="E165" s="83" t="s">
        <v>975</v>
      </c>
      <c r="F165" s="62" t="s">
        <v>1112</v>
      </c>
    </row>
    <row r="166" spans="1:6">
      <c r="A166" s="62" t="s">
        <v>1153</v>
      </c>
      <c r="B166" s="62" t="s">
        <v>1112</v>
      </c>
      <c r="C166" s="62" t="s">
        <v>982</v>
      </c>
      <c r="D166" s="63" t="s">
        <v>979</v>
      </c>
      <c r="E166" s="83" t="s">
        <v>975</v>
      </c>
      <c r="F166" s="62" t="s">
        <v>1112</v>
      </c>
    </row>
    <row r="167" spans="1:6">
      <c r="A167" s="62" t="s">
        <v>1154</v>
      </c>
      <c r="B167" s="62" t="s">
        <v>1112</v>
      </c>
      <c r="C167" s="62" t="s">
        <v>982</v>
      </c>
      <c r="D167" s="63" t="s">
        <v>979</v>
      </c>
      <c r="E167" s="83" t="s">
        <v>975</v>
      </c>
      <c r="F167" s="62" t="s">
        <v>1112</v>
      </c>
    </row>
    <row r="168" spans="1:6">
      <c r="A168" s="62" t="s">
        <v>1155</v>
      </c>
      <c r="B168" s="62" t="s">
        <v>1112</v>
      </c>
      <c r="C168" s="62" t="s">
        <v>982</v>
      </c>
      <c r="D168" s="63" t="s">
        <v>979</v>
      </c>
      <c r="E168" s="83" t="s">
        <v>975</v>
      </c>
      <c r="F168" s="62" t="s">
        <v>1112</v>
      </c>
    </row>
    <row r="169" spans="1:6">
      <c r="A169" s="62" t="s">
        <v>1156</v>
      </c>
      <c r="B169" s="62" t="s">
        <v>1112</v>
      </c>
      <c r="C169" s="62" t="s">
        <v>982</v>
      </c>
      <c r="D169" s="63" t="s">
        <v>979</v>
      </c>
      <c r="E169" s="83" t="s">
        <v>975</v>
      </c>
      <c r="F169" s="62" t="s">
        <v>1112</v>
      </c>
    </row>
    <row r="170" spans="1:6">
      <c r="A170" s="62" t="s">
        <v>1157</v>
      </c>
      <c r="B170" s="62" t="s">
        <v>1112</v>
      </c>
      <c r="C170" s="62" t="s">
        <v>982</v>
      </c>
      <c r="D170" s="63" t="s">
        <v>979</v>
      </c>
      <c r="E170" s="83" t="s">
        <v>975</v>
      </c>
      <c r="F170" s="62" t="s">
        <v>1112</v>
      </c>
    </row>
    <row r="171" spans="1:6">
      <c r="A171" s="62" t="s">
        <v>1158</v>
      </c>
      <c r="B171" s="62" t="s">
        <v>1112</v>
      </c>
      <c r="C171" s="62" t="s">
        <v>982</v>
      </c>
      <c r="D171" s="63" t="s">
        <v>979</v>
      </c>
      <c r="E171" s="83" t="s">
        <v>975</v>
      </c>
      <c r="F171" s="62" t="s">
        <v>1112</v>
      </c>
    </row>
    <row r="172" spans="1:6">
      <c r="A172" s="62" t="s">
        <v>1159</v>
      </c>
      <c r="B172" s="62" t="s">
        <v>1112</v>
      </c>
      <c r="C172" s="62" t="s">
        <v>982</v>
      </c>
      <c r="D172" s="63" t="s">
        <v>979</v>
      </c>
      <c r="E172" s="83" t="s">
        <v>975</v>
      </c>
      <c r="F172" s="62" t="s">
        <v>1112</v>
      </c>
    </row>
    <row r="173" spans="1:6">
      <c r="A173" s="62" t="s">
        <v>1160</v>
      </c>
      <c r="B173" s="62" t="s">
        <v>1112</v>
      </c>
      <c r="C173" s="62" t="s">
        <v>982</v>
      </c>
      <c r="D173" s="63" t="s">
        <v>979</v>
      </c>
      <c r="E173" s="83" t="s">
        <v>975</v>
      </c>
      <c r="F173" s="62" t="s">
        <v>1112</v>
      </c>
    </row>
    <row r="174" spans="1:6">
      <c r="A174" s="62" t="s">
        <v>1161</v>
      </c>
      <c r="B174" s="62" t="s">
        <v>1112</v>
      </c>
      <c r="C174" s="62" t="s">
        <v>982</v>
      </c>
      <c r="D174" s="63" t="s">
        <v>979</v>
      </c>
      <c r="E174" s="83" t="s">
        <v>975</v>
      </c>
      <c r="F174" s="62" t="s">
        <v>1112</v>
      </c>
    </row>
    <row r="175" spans="1:6">
      <c r="A175" s="62" t="s">
        <v>1162</v>
      </c>
      <c r="B175" s="62" t="s">
        <v>1112</v>
      </c>
      <c r="C175" s="62" t="s">
        <v>982</v>
      </c>
      <c r="D175" s="63" t="s">
        <v>979</v>
      </c>
      <c r="E175" s="83" t="s">
        <v>975</v>
      </c>
      <c r="F175" s="62" t="s">
        <v>1112</v>
      </c>
    </row>
    <row r="176" spans="1:6">
      <c r="A176" s="62" t="s">
        <v>1163</v>
      </c>
      <c r="B176" s="62" t="s">
        <v>1112</v>
      </c>
      <c r="C176" s="62" t="s">
        <v>982</v>
      </c>
      <c r="D176" s="63" t="s">
        <v>979</v>
      </c>
      <c r="E176" s="83" t="s">
        <v>975</v>
      </c>
      <c r="F176" s="62" t="s">
        <v>1112</v>
      </c>
    </row>
    <row r="177" spans="1:6">
      <c r="A177" s="62" t="s">
        <v>1164</v>
      </c>
      <c r="B177" s="62" t="s">
        <v>1112</v>
      </c>
      <c r="C177" s="62" t="s">
        <v>982</v>
      </c>
      <c r="D177" s="63" t="s">
        <v>979</v>
      </c>
      <c r="E177" s="83" t="s">
        <v>975</v>
      </c>
      <c r="F177" s="62" t="s">
        <v>1112</v>
      </c>
    </row>
    <row r="178" spans="1:6">
      <c r="A178" s="62" t="s">
        <v>1165</v>
      </c>
      <c r="B178" s="62" t="s">
        <v>1112</v>
      </c>
      <c r="C178" s="62" t="s">
        <v>982</v>
      </c>
      <c r="D178" s="63" t="s">
        <v>979</v>
      </c>
      <c r="E178" s="83" t="s">
        <v>975</v>
      </c>
      <c r="F178" s="62" t="s">
        <v>1112</v>
      </c>
    </row>
    <row r="179" spans="1:6">
      <c r="A179" s="62" t="s">
        <v>1166</v>
      </c>
      <c r="B179" s="62" t="s">
        <v>1112</v>
      </c>
      <c r="C179" s="62" t="s">
        <v>982</v>
      </c>
      <c r="D179" s="63" t="s">
        <v>979</v>
      </c>
      <c r="E179" s="83" t="s">
        <v>975</v>
      </c>
      <c r="F179" s="62" t="s">
        <v>1112</v>
      </c>
    </row>
    <row r="180" spans="1:6">
      <c r="A180" s="62" t="s">
        <v>1167</v>
      </c>
      <c r="B180" s="62" t="s">
        <v>1112</v>
      </c>
      <c r="C180" s="62" t="s">
        <v>982</v>
      </c>
      <c r="D180" s="63" t="s">
        <v>979</v>
      </c>
      <c r="E180" s="83" t="s">
        <v>975</v>
      </c>
      <c r="F180" s="62" t="s">
        <v>1112</v>
      </c>
    </row>
    <row r="181" spans="1:6">
      <c r="A181" s="62" t="s">
        <v>1168</v>
      </c>
      <c r="B181" s="62" t="s">
        <v>1112</v>
      </c>
      <c r="C181" s="62" t="s">
        <v>982</v>
      </c>
      <c r="D181" s="63" t="s">
        <v>979</v>
      </c>
      <c r="E181" s="83" t="s">
        <v>975</v>
      </c>
      <c r="F181" s="62" t="s">
        <v>1112</v>
      </c>
    </row>
    <row r="182" spans="1:6">
      <c r="A182" s="62" t="s">
        <v>1169</v>
      </c>
      <c r="B182" s="62" t="s">
        <v>1112</v>
      </c>
      <c r="C182" s="62" t="s">
        <v>982</v>
      </c>
      <c r="D182" s="63" t="s">
        <v>979</v>
      </c>
      <c r="E182" s="83" t="s">
        <v>975</v>
      </c>
      <c r="F182" s="62" t="s">
        <v>1112</v>
      </c>
    </row>
    <row r="183" spans="1:6">
      <c r="A183" s="62" t="s">
        <v>1170</v>
      </c>
      <c r="B183" s="62" t="s">
        <v>1112</v>
      </c>
      <c r="C183" s="62" t="s">
        <v>982</v>
      </c>
      <c r="D183" s="63" t="s">
        <v>979</v>
      </c>
      <c r="E183" s="83" t="s">
        <v>975</v>
      </c>
      <c r="F183" s="62" t="s">
        <v>1112</v>
      </c>
    </row>
    <row r="184" spans="1:6">
      <c r="A184" s="62" t="s">
        <v>1171</v>
      </c>
      <c r="B184" s="62" t="s">
        <v>1112</v>
      </c>
      <c r="C184" s="62" t="s">
        <v>982</v>
      </c>
      <c r="D184" s="63" t="s">
        <v>979</v>
      </c>
      <c r="E184" s="83" t="s">
        <v>975</v>
      </c>
      <c r="F184" s="62" t="s">
        <v>1112</v>
      </c>
    </row>
    <row r="185" spans="1:6">
      <c r="A185" s="62" t="s">
        <v>1172</v>
      </c>
      <c r="B185" s="62" t="s">
        <v>1112</v>
      </c>
      <c r="C185" s="62" t="s">
        <v>982</v>
      </c>
      <c r="D185" s="63" t="s">
        <v>979</v>
      </c>
      <c r="E185" s="83" t="s">
        <v>975</v>
      </c>
      <c r="F185" s="62" t="s">
        <v>1112</v>
      </c>
    </row>
    <row r="186" spans="1:6">
      <c r="A186" s="62" t="s">
        <v>1173</v>
      </c>
      <c r="B186" s="62" t="s">
        <v>1112</v>
      </c>
      <c r="C186" s="62" t="s">
        <v>982</v>
      </c>
      <c r="D186" s="63" t="s">
        <v>979</v>
      </c>
      <c r="E186" s="83" t="s">
        <v>975</v>
      </c>
      <c r="F186" s="62" t="s">
        <v>1112</v>
      </c>
    </row>
    <row r="187" spans="1:6">
      <c r="A187" s="62" t="s">
        <v>1174</v>
      </c>
      <c r="B187" s="62" t="s">
        <v>1112</v>
      </c>
      <c r="C187" s="62" t="s">
        <v>982</v>
      </c>
      <c r="D187" s="63" t="s">
        <v>979</v>
      </c>
      <c r="E187" s="83" t="s">
        <v>975</v>
      </c>
      <c r="F187" s="62" t="s">
        <v>1112</v>
      </c>
    </row>
    <row r="188" spans="1:6">
      <c r="A188" s="62" t="s">
        <v>1175</v>
      </c>
      <c r="B188" s="62" t="s">
        <v>1112</v>
      </c>
      <c r="C188" s="62" t="s">
        <v>982</v>
      </c>
      <c r="D188" s="63" t="s">
        <v>979</v>
      </c>
      <c r="E188" s="83" t="s">
        <v>975</v>
      </c>
      <c r="F188" s="62" t="s">
        <v>1112</v>
      </c>
    </row>
    <row r="189" spans="1:6">
      <c r="A189" s="62" t="s">
        <v>1176</v>
      </c>
      <c r="B189" s="62" t="s">
        <v>1112</v>
      </c>
      <c r="C189" s="62" t="s">
        <v>982</v>
      </c>
      <c r="D189" s="63" t="s">
        <v>979</v>
      </c>
      <c r="E189" s="83" t="s">
        <v>975</v>
      </c>
      <c r="F189" s="62" t="s">
        <v>1112</v>
      </c>
    </row>
    <row r="190" spans="1:6">
      <c r="A190" s="62" t="s">
        <v>1177</v>
      </c>
      <c r="B190" s="62" t="s">
        <v>1112</v>
      </c>
      <c r="C190" s="62" t="s">
        <v>982</v>
      </c>
      <c r="D190" s="63" t="s">
        <v>979</v>
      </c>
      <c r="E190" s="83" t="s">
        <v>975</v>
      </c>
      <c r="F190" s="62" t="s">
        <v>1112</v>
      </c>
    </row>
    <row r="191" spans="1:6">
      <c r="A191" s="62" t="s">
        <v>1178</v>
      </c>
      <c r="B191" s="62" t="s">
        <v>1179</v>
      </c>
      <c r="C191" s="62" t="s">
        <v>1180</v>
      </c>
      <c r="D191" s="63" t="s">
        <v>979</v>
      </c>
      <c r="E191" s="83" t="s">
        <v>975</v>
      </c>
      <c r="F191" s="62" t="s">
        <v>1179</v>
      </c>
    </row>
    <row r="192" spans="1:6">
      <c r="A192" s="62" t="s">
        <v>1181</v>
      </c>
      <c r="B192" s="62" t="s">
        <v>1179</v>
      </c>
      <c r="C192" s="62" t="s">
        <v>1180</v>
      </c>
      <c r="D192" s="63" t="s">
        <v>979</v>
      </c>
      <c r="E192" s="83" t="s">
        <v>975</v>
      </c>
      <c r="F192" s="62" t="s">
        <v>1179</v>
      </c>
    </row>
    <row r="193" spans="1:6">
      <c r="A193" s="62" t="s">
        <v>1182</v>
      </c>
      <c r="B193" s="62" t="s">
        <v>1179</v>
      </c>
      <c r="C193" s="62" t="s">
        <v>1180</v>
      </c>
      <c r="D193" s="63" t="s">
        <v>979</v>
      </c>
      <c r="E193" s="83" t="s">
        <v>975</v>
      </c>
      <c r="F193" s="62" t="s">
        <v>1179</v>
      </c>
    </row>
    <row r="194" spans="1:6">
      <c r="A194" s="62" t="s">
        <v>1183</v>
      </c>
      <c r="B194" s="62" t="s">
        <v>1179</v>
      </c>
      <c r="C194" s="62" t="s">
        <v>1180</v>
      </c>
      <c r="D194" s="63" t="s">
        <v>979</v>
      </c>
      <c r="E194" s="83" t="s">
        <v>975</v>
      </c>
      <c r="F194" s="62" t="s">
        <v>1179</v>
      </c>
    </row>
    <row r="195" spans="1:6">
      <c r="A195" s="62" t="s">
        <v>1184</v>
      </c>
      <c r="B195" s="62" t="s">
        <v>1179</v>
      </c>
      <c r="C195" s="62" t="s">
        <v>1180</v>
      </c>
      <c r="D195" s="63" t="s">
        <v>979</v>
      </c>
      <c r="E195" s="83" t="s">
        <v>975</v>
      </c>
      <c r="F195" s="62" t="s">
        <v>1179</v>
      </c>
    </row>
    <row r="196" spans="1:6">
      <c r="A196" s="62" t="s">
        <v>1185</v>
      </c>
      <c r="B196" s="62" t="s">
        <v>1179</v>
      </c>
      <c r="C196" s="62" t="s">
        <v>1180</v>
      </c>
      <c r="D196" s="63" t="s">
        <v>979</v>
      </c>
      <c r="E196" s="83" t="s">
        <v>975</v>
      </c>
      <c r="F196" s="62" t="s">
        <v>1179</v>
      </c>
    </row>
    <row r="197" spans="1:6">
      <c r="A197" s="62" t="s">
        <v>1186</v>
      </c>
      <c r="B197" s="62" t="s">
        <v>1179</v>
      </c>
      <c r="C197" s="62" t="s">
        <v>1180</v>
      </c>
      <c r="D197" s="63" t="s">
        <v>979</v>
      </c>
      <c r="E197" s="83" t="s">
        <v>975</v>
      </c>
      <c r="F197" s="62" t="s">
        <v>1179</v>
      </c>
    </row>
    <row r="198" spans="1:6">
      <c r="A198" s="62" t="s">
        <v>1187</v>
      </c>
      <c r="B198" s="62" t="s">
        <v>1179</v>
      </c>
      <c r="C198" s="62" t="s">
        <v>1180</v>
      </c>
      <c r="D198" s="63" t="s">
        <v>979</v>
      </c>
      <c r="E198" s="83" t="s">
        <v>975</v>
      </c>
      <c r="F198" s="62" t="s">
        <v>1179</v>
      </c>
    </row>
    <row r="199" spans="1:6">
      <c r="A199" s="62" t="s">
        <v>1188</v>
      </c>
      <c r="B199" s="62" t="s">
        <v>1179</v>
      </c>
      <c r="C199" s="62" t="s">
        <v>1180</v>
      </c>
      <c r="D199" s="63" t="s">
        <v>979</v>
      </c>
      <c r="E199" s="83" t="s">
        <v>975</v>
      </c>
      <c r="F199" s="62" t="s">
        <v>1179</v>
      </c>
    </row>
    <row r="200" spans="1:6">
      <c r="A200" s="62" t="s">
        <v>1189</v>
      </c>
      <c r="B200" s="62" t="s">
        <v>1179</v>
      </c>
      <c r="C200" s="62" t="s">
        <v>1180</v>
      </c>
      <c r="D200" s="63" t="s">
        <v>979</v>
      </c>
      <c r="E200" s="83" t="s">
        <v>975</v>
      </c>
      <c r="F200" s="62" t="s">
        <v>1179</v>
      </c>
    </row>
    <row r="201" spans="1:6">
      <c r="A201" s="62" t="s">
        <v>1190</v>
      </c>
      <c r="B201" s="62" t="s">
        <v>1179</v>
      </c>
      <c r="C201" s="62" t="s">
        <v>1180</v>
      </c>
      <c r="D201" s="63" t="s">
        <v>979</v>
      </c>
      <c r="E201" s="83" t="s">
        <v>975</v>
      </c>
      <c r="F201" s="62" t="s">
        <v>1179</v>
      </c>
    </row>
    <row r="202" spans="1:6">
      <c r="A202" s="62" t="s">
        <v>1191</v>
      </c>
      <c r="B202" s="62" t="s">
        <v>1179</v>
      </c>
      <c r="C202" s="62" t="s">
        <v>1180</v>
      </c>
      <c r="D202" s="63" t="s">
        <v>979</v>
      </c>
      <c r="E202" s="83" t="s">
        <v>975</v>
      </c>
      <c r="F202" s="62" t="s">
        <v>1179</v>
      </c>
    </row>
    <row r="203" spans="1:6">
      <c r="A203" s="62" t="s">
        <v>1192</v>
      </c>
      <c r="B203" s="62" t="s">
        <v>1179</v>
      </c>
      <c r="C203" s="62" t="s">
        <v>1180</v>
      </c>
      <c r="D203" s="63" t="s">
        <v>979</v>
      </c>
      <c r="E203" s="83" t="s">
        <v>975</v>
      </c>
      <c r="F203" s="62" t="s">
        <v>1179</v>
      </c>
    </row>
    <row r="204" spans="1:6">
      <c r="A204" s="62" t="s">
        <v>1193</v>
      </c>
      <c r="B204" s="62" t="s">
        <v>1179</v>
      </c>
      <c r="C204" s="62" t="s">
        <v>1180</v>
      </c>
      <c r="D204" s="63" t="s">
        <v>979</v>
      </c>
      <c r="E204" s="83" t="s">
        <v>975</v>
      </c>
      <c r="F204" s="62" t="s">
        <v>1179</v>
      </c>
    </row>
    <row r="205" spans="1:6">
      <c r="A205" s="62" t="s">
        <v>1194</v>
      </c>
      <c r="B205" s="62" t="s">
        <v>1179</v>
      </c>
      <c r="C205" s="62" t="s">
        <v>1180</v>
      </c>
      <c r="D205" s="63" t="s">
        <v>979</v>
      </c>
      <c r="E205" s="83" t="s">
        <v>975</v>
      </c>
      <c r="F205" s="62" t="s">
        <v>1179</v>
      </c>
    </row>
    <row r="206" spans="1:6">
      <c r="A206" s="62" t="s">
        <v>1195</v>
      </c>
      <c r="B206" s="62" t="s">
        <v>1179</v>
      </c>
      <c r="C206" s="62" t="s">
        <v>1180</v>
      </c>
      <c r="D206" s="63" t="s">
        <v>979</v>
      </c>
      <c r="E206" s="83" t="s">
        <v>975</v>
      </c>
      <c r="F206" s="62" t="s">
        <v>1179</v>
      </c>
    </row>
    <row r="207" spans="1:6">
      <c r="A207" s="62" t="s">
        <v>1196</v>
      </c>
      <c r="B207" s="62" t="s">
        <v>1179</v>
      </c>
      <c r="C207" s="62" t="s">
        <v>1180</v>
      </c>
      <c r="D207" s="63" t="s">
        <v>979</v>
      </c>
      <c r="E207" s="83" t="s">
        <v>975</v>
      </c>
      <c r="F207" s="62" t="s">
        <v>1179</v>
      </c>
    </row>
    <row r="208" spans="1:6">
      <c r="A208" s="62" t="s">
        <v>1197</v>
      </c>
      <c r="B208" s="62" t="s">
        <v>1179</v>
      </c>
      <c r="C208" s="62" t="s">
        <v>1180</v>
      </c>
      <c r="D208" s="63" t="s">
        <v>979</v>
      </c>
      <c r="E208" s="83" t="s">
        <v>975</v>
      </c>
      <c r="F208" s="62" t="s">
        <v>1179</v>
      </c>
    </row>
    <row r="209" spans="1:6">
      <c r="A209" s="62" t="s">
        <v>1198</v>
      </c>
      <c r="B209" s="62" t="s">
        <v>1179</v>
      </c>
      <c r="C209" s="62" t="s">
        <v>1180</v>
      </c>
      <c r="D209" s="63" t="s">
        <v>979</v>
      </c>
      <c r="E209" s="83" t="s">
        <v>975</v>
      </c>
      <c r="F209" s="62" t="s">
        <v>1179</v>
      </c>
    </row>
    <row r="210" spans="1:6">
      <c r="A210" s="62" t="s">
        <v>1199</v>
      </c>
      <c r="B210" s="62" t="s">
        <v>1179</v>
      </c>
      <c r="C210" s="62" t="s">
        <v>1180</v>
      </c>
      <c r="D210" s="63" t="s">
        <v>979</v>
      </c>
      <c r="E210" s="83" t="s">
        <v>975</v>
      </c>
      <c r="F210" s="62" t="s">
        <v>1179</v>
      </c>
    </row>
    <row r="211" spans="1:6">
      <c r="A211" s="62" t="s">
        <v>1200</v>
      </c>
      <c r="B211" s="62" t="s">
        <v>1179</v>
      </c>
      <c r="C211" s="62" t="s">
        <v>1180</v>
      </c>
      <c r="D211" s="63" t="s">
        <v>979</v>
      </c>
      <c r="E211" s="83" t="s">
        <v>975</v>
      </c>
      <c r="F211" s="62" t="s">
        <v>1179</v>
      </c>
    </row>
    <row r="212" spans="1:6">
      <c r="A212" s="62" t="s">
        <v>1201</v>
      </c>
      <c r="B212" s="62" t="s">
        <v>1179</v>
      </c>
      <c r="C212" s="62" t="s">
        <v>1180</v>
      </c>
      <c r="D212" s="63" t="s">
        <v>979</v>
      </c>
      <c r="E212" s="83" t="s">
        <v>975</v>
      </c>
      <c r="F212" s="62" t="s">
        <v>1179</v>
      </c>
    </row>
    <row r="213" spans="1:6">
      <c r="A213" s="62" t="s">
        <v>1202</v>
      </c>
      <c r="B213" s="62" t="s">
        <v>1179</v>
      </c>
      <c r="C213" s="62" t="s">
        <v>1180</v>
      </c>
      <c r="D213" s="63" t="s">
        <v>979</v>
      </c>
      <c r="E213" s="83" t="s">
        <v>975</v>
      </c>
      <c r="F213" s="62" t="s">
        <v>1179</v>
      </c>
    </row>
    <row r="214" spans="1:6">
      <c r="A214" s="62" t="s">
        <v>1203</v>
      </c>
      <c r="B214" s="62" t="s">
        <v>1179</v>
      </c>
      <c r="C214" s="62" t="s">
        <v>1180</v>
      </c>
      <c r="D214" s="63" t="s">
        <v>979</v>
      </c>
      <c r="E214" s="83" t="s">
        <v>975</v>
      </c>
      <c r="F214" s="62" t="s">
        <v>1179</v>
      </c>
    </row>
    <row r="215" spans="1:6">
      <c r="A215" s="62" t="s">
        <v>1204</v>
      </c>
      <c r="B215" s="62" t="s">
        <v>1179</v>
      </c>
      <c r="C215" s="62" t="s">
        <v>1180</v>
      </c>
      <c r="D215" s="63" t="s">
        <v>979</v>
      </c>
      <c r="E215" s="83" t="s">
        <v>975</v>
      </c>
      <c r="F215" s="62" t="s">
        <v>1179</v>
      </c>
    </row>
    <row r="216" spans="1:6">
      <c r="A216" s="62" t="s">
        <v>1205</v>
      </c>
      <c r="B216" s="62" t="s">
        <v>1179</v>
      </c>
      <c r="C216" s="62" t="s">
        <v>1180</v>
      </c>
      <c r="D216" s="63" t="s">
        <v>979</v>
      </c>
      <c r="E216" s="83" t="s">
        <v>975</v>
      </c>
      <c r="F216" s="62" t="s">
        <v>1179</v>
      </c>
    </row>
    <row r="217" spans="1:6">
      <c r="A217" s="62" t="s">
        <v>1206</v>
      </c>
      <c r="B217" s="62" t="s">
        <v>1179</v>
      </c>
      <c r="C217" s="62" t="s">
        <v>1180</v>
      </c>
      <c r="D217" s="63" t="s">
        <v>979</v>
      </c>
      <c r="E217" s="83" t="s">
        <v>975</v>
      </c>
      <c r="F217" s="62" t="s">
        <v>1179</v>
      </c>
    </row>
    <row r="218" spans="1:6">
      <c r="A218" s="62" t="s">
        <v>1207</v>
      </c>
      <c r="B218" s="62" t="s">
        <v>1179</v>
      </c>
      <c r="C218" s="62" t="s">
        <v>1180</v>
      </c>
      <c r="D218" s="63" t="s">
        <v>979</v>
      </c>
      <c r="E218" s="83" t="s">
        <v>975</v>
      </c>
      <c r="F218" s="62" t="s">
        <v>1179</v>
      </c>
    </row>
    <row r="219" spans="1:6">
      <c r="A219" s="62" t="s">
        <v>1208</v>
      </c>
      <c r="B219" s="62" t="s">
        <v>1179</v>
      </c>
      <c r="C219" s="62" t="s">
        <v>1180</v>
      </c>
      <c r="D219" s="63" t="s">
        <v>979</v>
      </c>
      <c r="E219" s="83" t="s">
        <v>975</v>
      </c>
      <c r="F219" s="62" t="s">
        <v>1179</v>
      </c>
    </row>
    <row r="220" spans="1:6">
      <c r="A220" s="62" t="s">
        <v>1209</v>
      </c>
      <c r="B220" s="62" t="s">
        <v>1179</v>
      </c>
      <c r="C220" s="62" t="s">
        <v>1180</v>
      </c>
      <c r="D220" s="63" t="s">
        <v>979</v>
      </c>
      <c r="E220" s="83" t="s">
        <v>975</v>
      </c>
      <c r="F220" s="62" t="s">
        <v>1179</v>
      </c>
    </row>
    <row r="221" spans="1:6">
      <c r="A221" s="62" t="s">
        <v>1210</v>
      </c>
      <c r="B221" s="62" t="s">
        <v>1179</v>
      </c>
      <c r="C221" s="62" t="s">
        <v>1180</v>
      </c>
      <c r="D221" s="63" t="s">
        <v>979</v>
      </c>
      <c r="E221" s="83" t="s">
        <v>975</v>
      </c>
      <c r="F221" s="62" t="s">
        <v>1179</v>
      </c>
    </row>
    <row r="222" spans="1:6">
      <c r="A222" s="62" t="s">
        <v>1211</v>
      </c>
      <c r="B222" s="62" t="s">
        <v>1179</v>
      </c>
      <c r="C222" s="62" t="s">
        <v>1180</v>
      </c>
      <c r="D222" s="63" t="s">
        <v>979</v>
      </c>
      <c r="E222" s="83" t="s">
        <v>975</v>
      </c>
      <c r="F222" s="62" t="s">
        <v>1179</v>
      </c>
    </row>
    <row r="223" spans="1:6">
      <c r="A223" s="62" t="s">
        <v>1212</v>
      </c>
      <c r="B223" s="62" t="s">
        <v>1179</v>
      </c>
      <c r="C223" s="62" t="s">
        <v>1180</v>
      </c>
      <c r="D223" s="63" t="s">
        <v>979</v>
      </c>
      <c r="E223" s="83" t="s">
        <v>975</v>
      </c>
      <c r="F223" s="62" t="s">
        <v>1179</v>
      </c>
    </row>
    <row r="224" spans="1:6">
      <c r="A224" s="62" t="s">
        <v>1213</v>
      </c>
      <c r="B224" s="62" t="s">
        <v>1179</v>
      </c>
      <c r="C224" s="62" t="s">
        <v>1180</v>
      </c>
      <c r="D224" s="63" t="s">
        <v>979</v>
      </c>
      <c r="E224" s="83" t="s">
        <v>975</v>
      </c>
      <c r="F224" s="62" t="s">
        <v>1179</v>
      </c>
    </row>
    <row r="225" spans="1:6">
      <c r="A225" s="62" t="s">
        <v>1214</v>
      </c>
      <c r="B225" s="62" t="s">
        <v>1179</v>
      </c>
      <c r="C225" s="62" t="s">
        <v>1180</v>
      </c>
      <c r="D225" s="63" t="s">
        <v>979</v>
      </c>
      <c r="E225" s="83" t="s">
        <v>975</v>
      </c>
      <c r="F225" s="62" t="s">
        <v>1179</v>
      </c>
    </row>
    <row r="226" spans="1:6">
      <c r="A226" s="62" t="s">
        <v>1215</v>
      </c>
      <c r="B226" s="62" t="s">
        <v>1179</v>
      </c>
      <c r="C226" s="62" t="s">
        <v>1180</v>
      </c>
      <c r="D226" s="63" t="s">
        <v>979</v>
      </c>
      <c r="E226" s="83" t="s">
        <v>975</v>
      </c>
      <c r="F226" s="62" t="s">
        <v>1179</v>
      </c>
    </row>
    <row r="227" spans="1:6">
      <c r="A227" s="62" t="s">
        <v>1216</v>
      </c>
      <c r="B227" s="62" t="s">
        <v>1179</v>
      </c>
      <c r="C227" s="62" t="s">
        <v>1180</v>
      </c>
      <c r="D227" s="63" t="s">
        <v>979</v>
      </c>
      <c r="E227" s="83" t="s">
        <v>975</v>
      </c>
      <c r="F227" s="62" t="s">
        <v>1179</v>
      </c>
    </row>
    <row r="228" spans="1:6">
      <c r="A228" s="62" t="s">
        <v>1217</v>
      </c>
      <c r="B228" s="62" t="s">
        <v>1179</v>
      </c>
      <c r="C228" s="62" t="s">
        <v>1180</v>
      </c>
      <c r="D228" s="63" t="s">
        <v>979</v>
      </c>
      <c r="E228" s="83" t="s">
        <v>975</v>
      </c>
      <c r="F228" s="62" t="s">
        <v>1179</v>
      </c>
    </row>
    <row r="229" spans="1:6">
      <c r="A229" s="62" t="s">
        <v>1218</v>
      </c>
      <c r="B229" s="62" t="s">
        <v>1179</v>
      </c>
      <c r="C229" s="62" t="s">
        <v>1180</v>
      </c>
      <c r="D229" s="63" t="s">
        <v>979</v>
      </c>
      <c r="E229" s="83" t="s">
        <v>975</v>
      </c>
      <c r="F229" s="62" t="s">
        <v>1179</v>
      </c>
    </row>
    <row r="230" spans="1:6">
      <c r="A230" s="62" t="s">
        <v>1219</v>
      </c>
      <c r="B230" s="62" t="s">
        <v>1179</v>
      </c>
      <c r="C230" s="62" t="s">
        <v>1180</v>
      </c>
      <c r="D230" s="63" t="s">
        <v>979</v>
      </c>
      <c r="E230" s="83" t="s">
        <v>975</v>
      </c>
      <c r="F230" s="62" t="s">
        <v>1179</v>
      </c>
    </row>
    <row r="231" spans="1:6">
      <c r="A231" s="62" t="s">
        <v>1220</v>
      </c>
      <c r="B231" s="62" t="s">
        <v>1179</v>
      </c>
      <c r="C231" s="62" t="s">
        <v>1180</v>
      </c>
      <c r="D231" s="63" t="s">
        <v>979</v>
      </c>
      <c r="E231" s="83" t="s">
        <v>975</v>
      </c>
      <c r="F231" s="62" t="s">
        <v>1179</v>
      </c>
    </row>
    <row r="232" spans="1:6">
      <c r="A232" s="62" t="s">
        <v>1221</v>
      </c>
      <c r="B232" s="62" t="s">
        <v>1179</v>
      </c>
      <c r="C232" s="62" t="s">
        <v>1180</v>
      </c>
      <c r="D232" s="63" t="s">
        <v>979</v>
      </c>
      <c r="E232" s="83" t="s">
        <v>975</v>
      </c>
      <c r="F232" s="62" t="s">
        <v>1179</v>
      </c>
    </row>
    <row r="233" spans="1:6">
      <c r="A233" s="62" t="s">
        <v>1222</v>
      </c>
      <c r="B233" s="62" t="s">
        <v>1179</v>
      </c>
      <c r="C233" s="62" t="s">
        <v>1180</v>
      </c>
      <c r="D233" s="63" t="s">
        <v>979</v>
      </c>
      <c r="E233" s="83" t="s">
        <v>975</v>
      </c>
      <c r="F233" s="62" t="s">
        <v>1179</v>
      </c>
    </row>
    <row r="234" spans="1:6">
      <c r="A234" s="62" t="s">
        <v>1223</v>
      </c>
      <c r="B234" s="62" t="s">
        <v>1179</v>
      </c>
      <c r="C234" s="62" t="s">
        <v>1180</v>
      </c>
      <c r="D234" s="63" t="s">
        <v>979</v>
      </c>
      <c r="E234" s="83" t="s">
        <v>975</v>
      </c>
      <c r="F234" s="62" t="s">
        <v>1179</v>
      </c>
    </row>
    <row r="235" spans="1:6">
      <c r="A235" s="62" t="s">
        <v>1224</v>
      </c>
      <c r="B235" s="62" t="s">
        <v>1179</v>
      </c>
      <c r="C235" s="62" t="s">
        <v>1180</v>
      </c>
      <c r="D235" s="63" t="s">
        <v>979</v>
      </c>
      <c r="E235" s="83" t="s">
        <v>975</v>
      </c>
      <c r="F235" s="62" t="s">
        <v>1179</v>
      </c>
    </row>
    <row r="236" spans="1:6">
      <c r="A236" s="62" t="s">
        <v>1225</v>
      </c>
      <c r="B236" s="62" t="s">
        <v>1179</v>
      </c>
      <c r="C236" s="62" t="s">
        <v>1180</v>
      </c>
      <c r="D236" s="63" t="s">
        <v>979</v>
      </c>
      <c r="E236" s="83" t="s">
        <v>975</v>
      </c>
      <c r="F236" s="62" t="s">
        <v>1179</v>
      </c>
    </row>
    <row r="237" spans="1:6">
      <c r="A237" s="62" t="s">
        <v>1226</v>
      </c>
      <c r="B237" s="62" t="s">
        <v>1179</v>
      </c>
      <c r="C237" s="62" t="s">
        <v>1180</v>
      </c>
      <c r="D237" s="63" t="s">
        <v>979</v>
      </c>
      <c r="E237" s="83" t="s">
        <v>975</v>
      </c>
      <c r="F237" s="62" t="s">
        <v>1179</v>
      </c>
    </row>
    <row r="238" spans="1:6">
      <c r="A238" s="62" t="s">
        <v>1227</v>
      </c>
      <c r="B238" s="62" t="s">
        <v>1179</v>
      </c>
      <c r="C238" s="62" t="s">
        <v>1180</v>
      </c>
      <c r="D238" s="63" t="s">
        <v>979</v>
      </c>
      <c r="E238" s="83" t="s">
        <v>975</v>
      </c>
      <c r="F238" s="62" t="s">
        <v>1179</v>
      </c>
    </row>
    <row r="239" spans="1:6">
      <c r="A239" s="62" t="s">
        <v>1228</v>
      </c>
      <c r="B239" s="62" t="s">
        <v>1179</v>
      </c>
      <c r="C239" s="62" t="s">
        <v>1180</v>
      </c>
      <c r="D239" s="63" t="s">
        <v>979</v>
      </c>
      <c r="E239" s="83" t="s">
        <v>975</v>
      </c>
      <c r="F239" s="62" t="s">
        <v>1179</v>
      </c>
    </row>
    <row r="240" spans="1:6">
      <c r="A240" s="62" t="s">
        <v>1229</v>
      </c>
      <c r="B240" s="62" t="s">
        <v>1179</v>
      </c>
      <c r="C240" s="62" t="s">
        <v>1180</v>
      </c>
      <c r="D240" s="63" t="s">
        <v>979</v>
      </c>
      <c r="E240" s="83" t="s">
        <v>975</v>
      </c>
      <c r="F240" s="62" t="s">
        <v>1179</v>
      </c>
    </row>
    <row r="241" spans="1:6">
      <c r="A241" s="62" t="s">
        <v>1230</v>
      </c>
      <c r="B241" s="62" t="s">
        <v>1179</v>
      </c>
      <c r="C241" s="62" t="s">
        <v>1180</v>
      </c>
      <c r="D241" s="63" t="s">
        <v>979</v>
      </c>
      <c r="E241" s="83" t="s">
        <v>975</v>
      </c>
      <c r="F241" s="62" t="s">
        <v>1179</v>
      </c>
    </row>
    <row r="242" spans="1:6">
      <c r="A242" s="62" t="s">
        <v>1231</v>
      </c>
      <c r="B242" s="62" t="s">
        <v>1179</v>
      </c>
      <c r="C242" s="62" t="s">
        <v>1180</v>
      </c>
      <c r="D242" s="63" t="s">
        <v>979</v>
      </c>
      <c r="E242" s="83" t="s">
        <v>975</v>
      </c>
      <c r="F242" s="62" t="s">
        <v>1179</v>
      </c>
    </row>
    <row r="243" spans="1:6">
      <c r="A243" s="62" t="s">
        <v>1232</v>
      </c>
      <c r="B243" s="62" t="s">
        <v>1179</v>
      </c>
      <c r="C243" s="62" t="s">
        <v>1180</v>
      </c>
      <c r="D243" s="63" t="s">
        <v>979</v>
      </c>
      <c r="E243" s="83" t="s">
        <v>975</v>
      </c>
      <c r="F243" s="62" t="s">
        <v>1179</v>
      </c>
    </row>
    <row r="244" spans="1:6">
      <c r="A244" s="62" t="s">
        <v>1233</v>
      </c>
      <c r="B244" s="62" t="s">
        <v>1179</v>
      </c>
      <c r="C244" s="62" t="s">
        <v>1180</v>
      </c>
      <c r="D244" s="63" t="s">
        <v>979</v>
      </c>
      <c r="E244" s="83" t="s">
        <v>975</v>
      </c>
      <c r="F244" s="62" t="s">
        <v>1179</v>
      </c>
    </row>
    <row r="245" spans="1:6">
      <c r="A245" s="62" t="s">
        <v>1234</v>
      </c>
      <c r="B245" s="62" t="s">
        <v>1179</v>
      </c>
      <c r="C245" s="62" t="s">
        <v>1180</v>
      </c>
      <c r="D245" s="63" t="s">
        <v>979</v>
      </c>
      <c r="E245" s="83" t="s">
        <v>975</v>
      </c>
      <c r="F245" s="62" t="s">
        <v>1179</v>
      </c>
    </row>
    <row r="246" spans="1:6">
      <c r="A246" s="62" t="s">
        <v>1235</v>
      </c>
      <c r="B246" s="62" t="s">
        <v>1236</v>
      </c>
      <c r="C246" s="62" t="s">
        <v>983</v>
      </c>
      <c r="D246" s="63" t="s">
        <v>978</v>
      </c>
      <c r="E246" s="83" t="s">
        <v>976</v>
      </c>
      <c r="F246" s="62" t="s">
        <v>1236</v>
      </c>
    </row>
    <row r="247" spans="1:6">
      <c r="A247" s="62" t="s">
        <v>1237</v>
      </c>
      <c r="B247" s="62" t="s">
        <v>1236</v>
      </c>
      <c r="C247" s="62" t="s">
        <v>983</v>
      </c>
      <c r="D247" s="63" t="s">
        <v>978</v>
      </c>
      <c r="E247" s="83" t="s">
        <v>976</v>
      </c>
      <c r="F247" s="62" t="s">
        <v>1236</v>
      </c>
    </row>
    <row r="248" spans="1:6">
      <c r="A248" s="62" t="s">
        <v>1238</v>
      </c>
      <c r="B248" s="62" t="s">
        <v>1236</v>
      </c>
      <c r="C248" s="62" t="s">
        <v>983</v>
      </c>
      <c r="D248" s="63" t="s">
        <v>978</v>
      </c>
      <c r="E248" s="83" t="s">
        <v>976</v>
      </c>
      <c r="F248" s="62" t="s">
        <v>1236</v>
      </c>
    </row>
    <row r="249" spans="1:6">
      <c r="A249" s="62" t="s">
        <v>1239</v>
      </c>
      <c r="B249" s="62" t="s">
        <v>1236</v>
      </c>
      <c r="C249" s="62" t="s">
        <v>983</v>
      </c>
      <c r="D249" s="63" t="s">
        <v>978</v>
      </c>
      <c r="E249" s="83" t="s">
        <v>976</v>
      </c>
      <c r="F249" s="62" t="s">
        <v>1236</v>
      </c>
    </row>
    <row r="250" spans="1:6">
      <c r="A250" s="62" t="s">
        <v>1240</v>
      </c>
      <c r="B250" s="62" t="s">
        <v>1236</v>
      </c>
      <c r="C250" s="62" t="s">
        <v>983</v>
      </c>
      <c r="D250" s="63" t="s">
        <v>978</v>
      </c>
      <c r="E250" s="83" t="s">
        <v>976</v>
      </c>
      <c r="F250" s="62" t="s">
        <v>1236</v>
      </c>
    </row>
    <row r="251" spans="1:6">
      <c r="A251" s="62" t="s">
        <v>1241</v>
      </c>
      <c r="B251" s="62" t="s">
        <v>1236</v>
      </c>
      <c r="C251" s="62" t="s">
        <v>983</v>
      </c>
      <c r="D251" s="63" t="s">
        <v>978</v>
      </c>
      <c r="E251" s="83" t="s">
        <v>976</v>
      </c>
      <c r="F251" s="62" t="s">
        <v>1236</v>
      </c>
    </row>
    <row r="252" spans="1:6">
      <c r="A252" s="62" t="s">
        <v>1242</v>
      </c>
      <c r="B252" s="62" t="s">
        <v>1236</v>
      </c>
      <c r="C252" s="62" t="s">
        <v>983</v>
      </c>
      <c r="D252" s="63" t="s">
        <v>978</v>
      </c>
      <c r="E252" s="83" t="s">
        <v>976</v>
      </c>
      <c r="F252" s="62" t="s">
        <v>1236</v>
      </c>
    </row>
    <row r="253" spans="1:6">
      <c r="A253" s="62" t="s">
        <v>1243</v>
      </c>
      <c r="B253" s="62" t="s">
        <v>1236</v>
      </c>
      <c r="C253" s="62" t="s">
        <v>983</v>
      </c>
      <c r="D253" s="63" t="s">
        <v>978</v>
      </c>
      <c r="E253" s="83" t="s">
        <v>976</v>
      </c>
      <c r="F253" s="62" t="s">
        <v>1236</v>
      </c>
    </row>
    <row r="254" spans="1:6">
      <c r="A254" s="62" t="s">
        <v>1244</v>
      </c>
      <c r="B254" s="62" t="s">
        <v>1236</v>
      </c>
      <c r="C254" s="62" t="s">
        <v>983</v>
      </c>
      <c r="D254" s="63" t="s">
        <v>978</v>
      </c>
      <c r="E254" s="83" t="s">
        <v>976</v>
      </c>
      <c r="F254" s="62" t="s">
        <v>1236</v>
      </c>
    </row>
    <row r="255" spans="1:6">
      <c r="A255" s="62" t="s">
        <v>1245</v>
      </c>
      <c r="B255" s="62" t="s">
        <v>1236</v>
      </c>
      <c r="C255" s="62" t="s">
        <v>983</v>
      </c>
      <c r="D255" s="63" t="s">
        <v>978</v>
      </c>
      <c r="E255" s="83" t="s">
        <v>976</v>
      </c>
      <c r="F255" s="62" t="s">
        <v>1236</v>
      </c>
    </row>
    <row r="256" spans="1:6">
      <c r="A256" s="62" t="s">
        <v>1246</v>
      </c>
      <c r="B256" s="62" t="s">
        <v>1236</v>
      </c>
      <c r="C256" s="62" t="s">
        <v>983</v>
      </c>
      <c r="D256" s="63" t="s">
        <v>978</v>
      </c>
      <c r="E256" s="83" t="s">
        <v>976</v>
      </c>
      <c r="F256" s="62" t="s">
        <v>1236</v>
      </c>
    </row>
    <row r="257" spans="1:6">
      <c r="A257" s="62" t="s">
        <v>1247</v>
      </c>
      <c r="B257" s="62" t="s">
        <v>1236</v>
      </c>
      <c r="C257" s="62" t="s">
        <v>983</v>
      </c>
      <c r="D257" s="63" t="s">
        <v>978</v>
      </c>
      <c r="E257" s="83" t="s">
        <v>976</v>
      </c>
      <c r="F257" s="62" t="s">
        <v>1236</v>
      </c>
    </row>
    <row r="258" spans="1:6">
      <c r="A258" s="62" t="s">
        <v>1248</v>
      </c>
      <c r="B258" s="62" t="s">
        <v>1236</v>
      </c>
      <c r="C258" s="62" t="s">
        <v>983</v>
      </c>
      <c r="D258" s="63" t="s">
        <v>978</v>
      </c>
      <c r="E258" s="83" t="s">
        <v>976</v>
      </c>
      <c r="F258" s="62" t="s">
        <v>1236</v>
      </c>
    </row>
    <row r="259" spans="1:6">
      <c r="A259" s="62" t="s">
        <v>1249</v>
      </c>
      <c r="B259" s="62" t="s">
        <v>1236</v>
      </c>
      <c r="C259" s="62" t="s">
        <v>983</v>
      </c>
      <c r="D259" s="63" t="s">
        <v>978</v>
      </c>
      <c r="E259" s="83" t="s">
        <v>976</v>
      </c>
      <c r="F259" s="62" t="s">
        <v>1236</v>
      </c>
    </row>
    <row r="260" spans="1:6">
      <c r="A260" s="62" t="s">
        <v>1250</v>
      </c>
      <c r="B260" s="62" t="s">
        <v>1236</v>
      </c>
      <c r="C260" s="62" t="s">
        <v>983</v>
      </c>
      <c r="D260" s="63" t="s">
        <v>978</v>
      </c>
      <c r="E260" s="83" t="s">
        <v>976</v>
      </c>
      <c r="F260" s="62" t="s">
        <v>1236</v>
      </c>
    </row>
    <row r="261" spans="1:6">
      <c r="A261" s="62" t="s">
        <v>1251</v>
      </c>
      <c r="B261" s="62" t="s">
        <v>1236</v>
      </c>
      <c r="C261" s="62" t="s">
        <v>983</v>
      </c>
      <c r="D261" s="63" t="s">
        <v>978</v>
      </c>
      <c r="E261" s="83" t="s">
        <v>976</v>
      </c>
      <c r="F261" s="62" t="s">
        <v>1236</v>
      </c>
    </row>
    <row r="262" spans="1:6">
      <c r="A262" s="62" t="s">
        <v>1252</v>
      </c>
      <c r="B262" s="62" t="s">
        <v>1236</v>
      </c>
      <c r="C262" s="62" t="s">
        <v>983</v>
      </c>
      <c r="D262" s="63" t="s">
        <v>978</v>
      </c>
      <c r="E262" s="83" t="s">
        <v>976</v>
      </c>
      <c r="F262" s="62" t="s">
        <v>1236</v>
      </c>
    </row>
    <row r="263" spans="1:6">
      <c r="A263" s="62" t="s">
        <v>1253</v>
      </c>
      <c r="B263" s="62" t="s">
        <v>1236</v>
      </c>
      <c r="C263" s="62" t="s">
        <v>983</v>
      </c>
      <c r="D263" s="63" t="s">
        <v>978</v>
      </c>
      <c r="E263" s="83" t="s">
        <v>976</v>
      </c>
      <c r="F263" s="62" t="s">
        <v>1236</v>
      </c>
    </row>
    <row r="264" spans="1:6">
      <c r="A264" s="62" t="s">
        <v>1254</v>
      </c>
      <c r="B264" s="62" t="s">
        <v>1236</v>
      </c>
      <c r="C264" s="62" t="s">
        <v>983</v>
      </c>
      <c r="D264" s="63" t="s">
        <v>978</v>
      </c>
      <c r="E264" s="83" t="s">
        <v>976</v>
      </c>
      <c r="F264" s="62" t="s">
        <v>1236</v>
      </c>
    </row>
    <row r="265" spans="1:6">
      <c r="A265" s="62" t="s">
        <v>1255</v>
      </c>
      <c r="B265" s="62" t="s">
        <v>1236</v>
      </c>
      <c r="C265" s="62" t="s">
        <v>983</v>
      </c>
      <c r="D265" s="63" t="s">
        <v>978</v>
      </c>
      <c r="E265" s="83" t="s">
        <v>976</v>
      </c>
      <c r="F265" s="62" t="s">
        <v>1236</v>
      </c>
    </row>
    <row r="266" spans="1:6">
      <c r="A266" s="62" t="s">
        <v>1256</v>
      </c>
      <c r="B266" s="62" t="s">
        <v>1236</v>
      </c>
      <c r="C266" s="62" t="s">
        <v>983</v>
      </c>
      <c r="D266" s="63" t="s">
        <v>978</v>
      </c>
      <c r="E266" s="83" t="s">
        <v>976</v>
      </c>
      <c r="F266" s="62" t="s">
        <v>1236</v>
      </c>
    </row>
    <row r="267" spans="1:6">
      <c r="A267" s="62" t="s">
        <v>1257</v>
      </c>
      <c r="B267" s="62" t="s">
        <v>1236</v>
      </c>
      <c r="C267" s="62" t="s">
        <v>983</v>
      </c>
      <c r="D267" s="63" t="s">
        <v>978</v>
      </c>
      <c r="E267" s="83" t="s">
        <v>976</v>
      </c>
      <c r="F267" s="62" t="s">
        <v>1236</v>
      </c>
    </row>
    <row r="268" spans="1:6">
      <c r="A268" s="62" t="s">
        <v>1258</v>
      </c>
      <c r="B268" s="62" t="s">
        <v>1236</v>
      </c>
      <c r="C268" s="62" t="s">
        <v>983</v>
      </c>
      <c r="D268" s="63" t="s">
        <v>978</v>
      </c>
      <c r="E268" s="83" t="s">
        <v>976</v>
      </c>
      <c r="F268" s="62" t="s">
        <v>1236</v>
      </c>
    </row>
    <row r="269" spans="1:6">
      <c r="A269" s="62" t="s">
        <v>1259</v>
      </c>
      <c r="B269" s="62" t="s">
        <v>1236</v>
      </c>
      <c r="C269" s="62" t="s">
        <v>983</v>
      </c>
      <c r="D269" s="63" t="s">
        <v>978</v>
      </c>
      <c r="E269" s="83" t="s">
        <v>976</v>
      </c>
      <c r="F269" s="62" t="s">
        <v>1236</v>
      </c>
    </row>
    <row r="270" spans="1:6">
      <c r="A270" s="62" t="s">
        <v>1260</v>
      </c>
      <c r="B270" s="62" t="s">
        <v>1236</v>
      </c>
      <c r="C270" s="62" t="s">
        <v>983</v>
      </c>
      <c r="D270" s="63" t="s">
        <v>978</v>
      </c>
      <c r="E270" s="83" t="s">
        <v>976</v>
      </c>
      <c r="F270" s="62" t="s">
        <v>1236</v>
      </c>
    </row>
    <row r="271" spans="1:6">
      <c r="A271" s="62" t="s">
        <v>1261</v>
      </c>
      <c r="B271" s="62" t="s">
        <v>1236</v>
      </c>
      <c r="C271" s="62" t="s">
        <v>983</v>
      </c>
      <c r="D271" s="63" t="s">
        <v>978</v>
      </c>
      <c r="E271" s="83" t="s">
        <v>976</v>
      </c>
      <c r="F271" s="62" t="s">
        <v>1236</v>
      </c>
    </row>
    <row r="272" spans="1:6">
      <c r="A272" s="62" t="s">
        <v>1262</v>
      </c>
      <c r="B272" s="62" t="s">
        <v>1236</v>
      </c>
      <c r="C272" s="62" t="s">
        <v>983</v>
      </c>
      <c r="D272" s="63" t="s">
        <v>978</v>
      </c>
      <c r="E272" s="83" t="s">
        <v>976</v>
      </c>
      <c r="F272" s="62" t="s">
        <v>1236</v>
      </c>
    </row>
    <row r="273" spans="1:6">
      <c r="A273" s="62" t="s">
        <v>1263</v>
      </c>
      <c r="B273" s="62" t="s">
        <v>1236</v>
      </c>
      <c r="C273" s="62" t="s">
        <v>983</v>
      </c>
      <c r="D273" s="63" t="s">
        <v>978</v>
      </c>
      <c r="E273" s="83" t="s">
        <v>976</v>
      </c>
      <c r="F273" s="62" t="s">
        <v>1236</v>
      </c>
    </row>
    <row r="274" spans="1:6">
      <c r="A274" s="62" t="s">
        <v>1264</v>
      </c>
      <c r="B274" s="62" t="s">
        <v>1236</v>
      </c>
      <c r="C274" s="62" t="s">
        <v>983</v>
      </c>
      <c r="D274" s="63" t="s">
        <v>978</v>
      </c>
      <c r="E274" s="83" t="s">
        <v>976</v>
      </c>
      <c r="F274" s="62" t="s">
        <v>1236</v>
      </c>
    </row>
    <row r="275" spans="1:6">
      <c r="A275" s="62" t="s">
        <v>1265</v>
      </c>
      <c r="B275" s="62" t="s">
        <v>1236</v>
      </c>
      <c r="C275" s="62" t="s">
        <v>983</v>
      </c>
      <c r="D275" s="63" t="s">
        <v>978</v>
      </c>
      <c r="E275" s="83" t="s">
        <v>976</v>
      </c>
      <c r="F275" s="62" t="s">
        <v>1236</v>
      </c>
    </row>
    <row r="276" spans="1:6">
      <c r="A276" s="62" t="s">
        <v>1266</v>
      </c>
      <c r="B276" s="62" t="s">
        <v>1236</v>
      </c>
      <c r="C276" s="62" t="s">
        <v>983</v>
      </c>
      <c r="D276" s="63" t="s">
        <v>978</v>
      </c>
      <c r="E276" s="83" t="s">
        <v>976</v>
      </c>
      <c r="F276" s="62" t="s">
        <v>1236</v>
      </c>
    </row>
    <row r="277" spans="1:6">
      <c r="A277" s="62" t="s">
        <v>1267</v>
      </c>
      <c r="B277" s="62" t="s">
        <v>1236</v>
      </c>
      <c r="C277" s="62" t="s">
        <v>983</v>
      </c>
      <c r="D277" s="63" t="s">
        <v>978</v>
      </c>
      <c r="E277" s="83" t="s">
        <v>976</v>
      </c>
      <c r="F277" s="62" t="s">
        <v>1236</v>
      </c>
    </row>
    <row r="278" spans="1:6">
      <c r="A278" s="62" t="s">
        <v>1268</v>
      </c>
      <c r="B278" s="62" t="s">
        <v>1236</v>
      </c>
      <c r="C278" s="62" t="s">
        <v>983</v>
      </c>
      <c r="D278" s="63" t="s">
        <v>978</v>
      </c>
      <c r="E278" s="83" t="s">
        <v>976</v>
      </c>
      <c r="F278" s="62" t="s">
        <v>1236</v>
      </c>
    </row>
    <row r="279" spans="1:6">
      <c r="A279" s="62" t="s">
        <v>1269</v>
      </c>
      <c r="B279" s="62" t="s">
        <v>1236</v>
      </c>
      <c r="C279" s="62" t="s">
        <v>983</v>
      </c>
      <c r="D279" s="63" t="s">
        <v>978</v>
      </c>
      <c r="E279" s="83" t="s">
        <v>976</v>
      </c>
      <c r="F279" s="62" t="s">
        <v>1236</v>
      </c>
    </row>
    <row r="280" spans="1:6">
      <c r="A280" s="62" t="s">
        <v>1270</v>
      </c>
      <c r="B280" s="62" t="s">
        <v>1236</v>
      </c>
      <c r="C280" s="62" t="s">
        <v>983</v>
      </c>
      <c r="D280" s="63" t="s">
        <v>978</v>
      </c>
      <c r="E280" s="83" t="s">
        <v>976</v>
      </c>
      <c r="F280" s="62" t="s">
        <v>1236</v>
      </c>
    </row>
    <row r="281" spans="1:6">
      <c r="A281" s="62" t="s">
        <v>1271</v>
      </c>
      <c r="B281" s="62" t="s">
        <v>1236</v>
      </c>
      <c r="C281" s="62" t="s">
        <v>983</v>
      </c>
      <c r="D281" s="63" t="s">
        <v>978</v>
      </c>
      <c r="E281" s="83" t="s">
        <v>976</v>
      </c>
      <c r="F281" s="62" t="s">
        <v>1236</v>
      </c>
    </row>
    <row r="282" spans="1:6">
      <c r="A282" s="62" t="s">
        <v>1272</v>
      </c>
      <c r="B282" s="62" t="s">
        <v>1236</v>
      </c>
      <c r="C282" s="62" t="s">
        <v>983</v>
      </c>
      <c r="D282" s="63" t="s">
        <v>978</v>
      </c>
      <c r="E282" s="83" t="s">
        <v>976</v>
      </c>
      <c r="F282" s="62" t="s">
        <v>1236</v>
      </c>
    </row>
    <row r="283" spans="1:6">
      <c r="A283" s="62" t="s">
        <v>1273</v>
      </c>
      <c r="B283" s="62" t="s">
        <v>1236</v>
      </c>
      <c r="C283" s="62" t="s">
        <v>983</v>
      </c>
      <c r="D283" s="63" t="s">
        <v>978</v>
      </c>
      <c r="E283" s="83" t="s">
        <v>976</v>
      </c>
      <c r="F283" s="62" t="s">
        <v>1236</v>
      </c>
    </row>
    <row r="284" spans="1:6">
      <c r="A284" s="62" t="s">
        <v>1274</v>
      </c>
      <c r="B284" s="62" t="s">
        <v>1236</v>
      </c>
      <c r="C284" s="62" t="s">
        <v>983</v>
      </c>
      <c r="D284" s="63" t="s">
        <v>978</v>
      </c>
      <c r="E284" s="83" t="s">
        <v>976</v>
      </c>
      <c r="F284" s="62" t="s">
        <v>1236</v>
      </c>
    </row>
    <row r="285" spans="1:6">
      <c r="A285" s="62" t="s">
        <v>1275</v>
      </c>
      <c r="B285" s="62" t="s">
        <v>1236</v>
      </c>
      <c r="C285" s="62" t="s">
        <v>983</v>
      </c>
      <c r="D285" s="63" t="s">
        <v>978</v>
      </c>
      <c r="E285" s="83" t="s">
        <v>976</v>
      </c>
      <c r="F285" s="62" t="s">
        <v>1236</v>
      </c>
    </row>
    <row r="286" spans="1:6">
      <c r="A286" s="62" t="s">
        <v>1276</v>
      </c>
      <c r="B286" s="62" t="s">
        <v>1236</v>
      </c>
      <c r="C286" s="62" t="s">
        <v>983</v>
      </c>
      <c r="D286" s="63" t="s">
        <v>978</v>
      </c>
      <c r="E286" s="83" t="s">
        <v>976</v>
      </c>
      <c r="F286" s="62" t="s">
        <v>1236</v>
      </c>
    </row>
    <row r="287" spans="1:6">
      <c r="A287" s="62" t="s">
        <v>1277</v>
      </c>
      <c r="B287" s="62" t="s">
        <v>1236</v>
      </c>
      <c r="C287" s="62" t="s">
        <v>983</v>
      </c>
      <c r="D287" s="63" t="s">
        <v>978</v>
      </c>
      <c r="E287" s="83" t="s">
        <v>976</v>
      </c>
      <c r="F287" s="62" t="s">
        <v>1236</v>
      </c>
    </row>
    <row r="288" spans="1:6">
      <c r="A288" s="62" t="s">
        <v>1278</v>
      </c>
      <c r="B288" s="62" t="s">
        <v>1236</v>
      </c>
      <c r="C288" s="62" t="s">
        <v>983</v>
      </c>
      <c r="D288" s="63" t="s">
        <v>978</v>
      </c>
      <c r="E288" s="83" t="s">
        <v>976</v>
      </c>
      <c r="F288" s="62" t="s">
        <v>1236</v>
      </c>
    </row>
    <row r="289" spans="1:6">
      <c r="A289" s="62" t="s">
        <v>1279</v>
      </c>
      <c r="B289" s="62" t="s">
        <v>1236</v>
      </c>
      <c r="C289" s="62" t="s">
        <v>983</v>
      </c>
      <c r="D289" s="63" t="s">
        <v>978</v>
      </c>
      <c r="E289" s="83" t="s">
        <v>976</v>
      </c>
      <c r="F289" s="62" t="s">
        <v>1236</v>
      </c>
    </row>
    <row r="290" spans="1:6">
      <c r="A290" s="62" t="s">
        <v>1280</v>
      </c>
      <c r="B290" s="62" t="s">
        <v>1236</v>
      </c>
      <c r="C290" s="62" t="s">
        <v>983</v>
      </c>
      <c r="D290" s="63" t="s">
        <v>978</v>
      </c>
      <c r="E290" s="83" t="s">
        <v>976</v>
      </c>
      <c r="F290" s="62" t="s">
        <v>1236</v>
      </c>
    </row>
    <row r="291" spans="1:6">
      <c r="A291" s="62" t="s">
        <v>1281</v>
      </c>
      <c r="B291" s="62" t="s">
        <v>1236</v>
      </c>
      <c r="C291" s="62" t="s">
        <v>983</v>
      </c>
      <c r="D291" s="63" t="s">
        <v>978</v>
      </c>
      <c r="E291" s="83" t="s">
        <v>976</v>
      </c>
      <c r="F291" s="62" t="s">
        <v>1236</v>
      </c>
    </row>
    <row r="292" spans="1:6">
      <c r="A292" s="62" t="s">
        <v>1282</v>
      </c>
      <c r="B292" s="62" t="s">
        <v>1236</v>
      </c>
      <c r="C292" s="62" t="s">
        <v>983</v>
      </c>
      <c r="D292" s="63" t="s">
        <v>978</v>
      </c>
      <c r="E292" s="83" t="s">
        <v>976</v>
      </c>
      <c r="F292" s="62" t="s">
        <v>1236</v>
      </c>
    </row>
    <row r="293" spans="1:6">
      <c r="A293" s="62" t="s">
        <v>1283</v>
      </c>
      <c r="B293" s="62" t="s">
        <v>1236</v>
      </c>
      <c r="C293" s="62" t="s">
        <v>983</v>
      </c>
      <c r="D293" s="63" t="s">
        <v>978</v>
      </c>
      <c r="E293" s="83" t="s">
        <v>976</v>
      </c>
      <c r="F293" s="62" t="s">
        <v>1236</v>
      </c>
    </row>
    <row r="294" spans="1:6">
      <c r="A294" s="62" t="s">
        <v>1284</v>
      </c>
      <c r="B294" s="62" t="s">
        <v>1236</v>
      </c>
      <c r="C294" s="62" t="s">
        <v>983</v>
      </c>
      <c r="D294" s="63" t="s">
        <v>978</v>
      </c>
      <c r="E294" s="83" t="s">
        <v>976</v>
      </c>
      <c r="F294" s="62" t="s">
        <v>1236</v>
      </c>
    </row>
    <row r="295" spans="1:6">
      <c r="A295" s="62" t="s">
        <v>1285</v>
      </c>
      <c r="B295" s="62" t="s">
        <v>1236</v>
      </c>
      <c r="C295" s="62" t="s">
        <v>983</v>
      </c>
      <c r="D295" s="63" t="s">
        <v>978</v>
      </c>
      <c r="E295" s="83" t="s">
        <v>976</v>
      </c>
      <c r="F295" s="62" t="s">
        <v>1236</v>
      </c>
    </row>
    <row r="296" spans="1:6">
      <c r="A296" s="62" t="s">
        <v>1286</v>
      </c>
      <c r="B296" s="62" t="s">
        <v>1236</v>
      </c>
      <c r="C296" s="62" t="s">
        <v>983</v>
      </c>
      <c r="D296" s="63" t="s">
        <v>978</v>
      </c>
      <c r="E296" s="83" t="s">
        <v>976</v>
      </c>
      <c r="F296" s="62" t="s">
        <v>1236</v>
      </c>
    </row>
    <row r="297" spans="1:6">
      <c r="A297" s="62" t="s">
        <v>1287</v>
      </c>
      <c r="B297" s="62" t="s">
        <v>1236</v>
      </c>
      <c r="C297" s="62" t="s">
        <v>983</v>
      </c>
      <c r="D297" s="63" t="s">
        <v>978</v>
      </c>
      <c r="E297" s="83" t="s">
        <v>976</v>
      </c>
      <c r="F297" s="62" t="s">
        <v>1236</v>
      </c>
    </row>
    <row r="298" spans="1:6">
      <c r="A298" s="62" t="s">
        <v>1288</v>
      </c>
      <c r="B298" s="62" t="s">
        <v>1236</v>
      </c>
      <c r="C298" s="62" t="s">
        <v>983</v>
      </c>
      <c r="D298" s="63" t="s">
        <v>978</v>
      </c>
      <c r="E298" s="83" t="s">
        <v>976</v>
      </c>
      <c r="F298" s="62" t="s">
        <v>1236</v>
      </c>
    </row>
    <row r="299" spans="1:6">
      <c r="A299" s="62" t="s">
        <v>1289</v>
      </c>
      <c r="B299" s="62" t="s">
        <v>1236</v>
      </c>
      <c r="C299" s="62" t="s">
        <v>983</v>
      </c>
      <c r="D299" s="63" t="s">
        <v>978</v>
      </c>
      <c r="E299" s="83" t="s">
        <v>976</v>
      </c>
      <c r="F299" s="62" t="s">
        <v>1236</v>
      </c>
    </row>
    <row r="300" spans="1:6">
      <c r="A300" s="62" t="s">
        <v>1290</v>
      </c>
      <c r="B300" s="62" t="s">
        <v>1236</v>
      </c>
      <c r="C300" s="62" t="s">
        <v>983</v>
      </c>
      <c r="D300" s="63" t="s">
        <v>978</v>
      </c>
      <c r="E300" s="83" t="s">
        <v>976</v>
      </c>
      <c r="F300" s="62" t="s">
        <v>1236</v>
      </c>
    </row>
    <row r="301" spans="1:6">
      <c r="A301" s="62" t="s">
        <v>1291</v>
      </c>
      <c r="B301" s="62" t="s">
        <v>1236</v>
      </c>
      <c r="C301" s="62" t="s">
        <v>983</v>
      </c>
      <c r="D301" s="63" t="s">
        <v>978</v>
      </c>
      <c r="E301" s="83" t="s">
        <v>976</v>
      </c>
      <c r="F301" s="62" t="s">
        <v>1236</v>
      </c>
    </row>
    <row r="302" spans="1:6">
      <c r="A302" s="62" t="s">
        <v>1292</v>
      </c>
      <c r="B302" s="62" t="s">
        <v>1236</v>
      </c>
      <c r="C302" s="62" t="s">
        <v>983</v>
      </c>
      <c r="D302" s="63" t="s">
        <v>978</v>
      </c>
      <c r="E302" s="83" t="s">
        <v>976</v>
      </c>
      <c r="F302" s="62" t="s">
        <v>1236</v>
      </c>
    </row>
    <row r="303" spans="1:6">
      <c r="A303" s="62" t="s">
        <v>1293</v>
      </c>
      <c r="B303" s="62" t="s">
        <v>1236</v>
      </c>
      <c r="C303" s="62" t="s">
        <v>983</v>
      </c>
      <c r="D303" s="63" t="s">
        <v>978</v>
      </c>
      <c r="E303" s="83" t="s">
        <v>976</v>
      </c>
      <c r="F303" s="62" t="s">
        <v>1236</v>
      </c>
    </row>
    <row r="304" spans="1:6">
      <c r="A304" s="62" t="s">
        <v>1294</v>
      </c>
      <c r="B304" s="62" t="s">
        <v>1236</v>
      </c>
      <c r="C304" s="62" t="s">
        <v>983</v>
      </c>
      <c r="D304" s="63" t="s">
        <v>978</v>
      </c>
      <c r="E304" s="83" t="s">
        <v>976</v>
      </c>
      <c r="F304" s="62" t="s">
        <v>1236</v>
      </c>
    </row>
    <row r="305" spans="1:6">
      <c r="A305" s="62" t="s">
        <v>1295</v>
      </c>
      <c r="B305" s="62" t="s">
        <v>1236</v>
      </c>
      <c r="C305" s="62" t="s">
        <v>983</v>
      </c>
      <c r="D305" s="63" t="s">
        <v>978</v>
      </c>
      <c r="E305" s="83" t="s">
        <v>976</v>
      </c>
      <c r="F305" s="62" t="s">
        <v>1236</v>
      </c>
    </row>
    <row r="306" spans="1:6">
      <c r="A306" s="62" t="s">
        <v>1296</v>
      </c>
      <c r="B306" s="62" t="s">
        <v>1236</v>
      </c>
      <c r="C306" s="62" t="s">
        <v>983</v>
      </c>
      <c r="D306" s="63" t="s">
        <v>978</v>
      </c>
      <c r="E306" s="83" t="s">
        <v>976</v>
      </c>
      <c r="F306" s="62" t="s">
        <v>1236</v>
      </c>
    </row>
    <row r="307" spans="1:6">
      <c r="A307" s="62" t="s">
        <v>1297</v>
      </c>
      <c r="B307" s="62" t="s">
        <v>1236</v>
      </c>
      <c r="C307" s="62" t="s">
        <v>983</v>
      </c>
      <c r="D307" s="63" t="s">
        <v>978</v>
      </c>
      <c r="E307" s="83" t="s">
        <v>976</v>
      </c>
      <c r="F307" s="62" t="s">
        <v>1236</v>
      </c>
    </row>
    <row r="308" spans="1:6">
      <c r="A308" s="62" t="s">
        <v>1298</v>
      </c>
      <c r="B308" s="62" t="s">
        <v>1236</v>
      </c>
      <c r="C308" s="62" t="s">
        <v>983</v>
      </c>
      <c r="D308" s="63" t="s">
        <v>978</v>
      </c>
      <c r="E308" s="83" t="s">
        <v>976</v>
      </c>
      <c r="F308" s="62" t="s">
        <v>1236</v>
      </c>
    </row>
    <row r="309" spans="1:6">
      <c r="A309" s="62" t="s">
        <v>1299</v>
      </c>
      <c r="B309" s="62" t="s">
        <v>1236</v>
      </c>
      <c r="C309" s="62" t="s">
        <v>983</v>
      </c>
      <c r="D309" s="63" t="s">
        <v>978</v>
      </c>
      <c r="E309" s="83" t="s">
        <v>976</v>
      </c>
      <c r="F309" s="62" t="s">
        <v>1236</v>
      </c>
    </row>
    <row r="310" spans="1:6">
      <c r="A310" s="62" t="s">
        <v>1300</v>
      </c>
      <c r="B310" s="62" t="s">
        <v>1236</v>
      </c>
      <c r="C310" s="62" t="s">
        <v>983</v>
      </c>
      <c r="D310" s="63" t="s">
        <v>978</v>
      </c>
      <c r="E310" s="83" t="s">
        <v>976</v>
      </c>
      <c r="F310" s="62" t="s">
        <v>1236</v>
      </c>
    </row>
    <row r="311" spans="1:6">
      <c r="A311" s="62" t="s">
        <v>1301</v>
      </c>
      <c r="B311" s="62" t="s">
        <v>1236</v>
      </c>
      <c r="C311" s="62" t="s">
        <v>983</v>
      </c>
      <c r="D311" s="63" t="s">
        <v>978</v>
      </c>
      <c r="E311" s="83" t="s">
        <v>976</v>
      </c>
      <c r="F311" s="62" t="s">
        <v>1236</v>
      </c>
    </row>
    <row r="312" spans="1:6">
      <c r="A312" s="62" t="s">
        <v>1302</v>
      </c>
      <c r="B312" s="62" t="s">
        <v>1303</v>
      </c>
      <c r="C312" s="62" t="s">
        <v>1304</v>
      </c>
      <c r="D312" s="63" t="s">
        <v>979</v>
      </c>
      <c r="E312" s="83" t="s">
        <v>976</v>
      </c>
      <c r="F312" s="62" t="s">
        <v>1303</v>
      </c>
    </row>
    <row r="313" spans="1:6">
      <c r="A313" s="62" t="s">
        <v>1305</v>
      </c>
      <c r="B313" s="62" t="s">
        <v>1303</v>
      </c>
      <c r="C313" s="62" t="s">
        <v>1304</v>
      </c>
      <c r="D313" s="63" t="s">
        <v>979</v>
      </c>
      <c r="E313" s="83" t="s">
        <v>976</v>
      </c>
      <c r="F313" s="62" t="s">
        <v>1303</v>
      </c>
    </row>
    <row r="314" spans="1:6">
      <c r="A314" s="62" t="s">
        <v>1306</v>
      </c>
      <c r="B314" s="62" t="s">
        <v>1303</v>
      </c>
      <c r="C314" s="62" t="s">
        <v>1304</v>
      </c>
      <c r="D314" s="63" t="s">
        <v>979</v>
      </c>
      <c r="E314" s="83" t="s">
        <v>976</v>
      </c>
      <c r="F314" s="62" t="s">
        <v>1303</v>
      </c>
    </row>
    <row r="315" spans="1:6">
      <c r="A315" s="62" t="s">
        <v>1307</v>
      </c>
      <c r="B315" s="62" t="s">
        <v>1303</v>
      </c>
      <c r="C315" s="62" t="s">
        <v>1304</v>
      </c>
      <c r="D315" s="63" t="s">
        <v>979</v>
      </c>
      <c r="E315" s="83" t="s">
        <v>976</v>
      </c>
      <c r="F315" s="62" t="s">
        <v>1303</v>
      </c>
    </row>
    <row r="316" spans="1:6">
      <c r="A316" s="62" t="s">
        <v>1308</v>
      </c>
      <c r="B316" s="62" t="s">
        <v>1303</v>
      </c>
      <c r="C316" s="62" t="s">
        <v>1304</v>
      </c>
      <c r="D316" s="63" t="s">
        <v>979</v>
      </c>
      <c r="E316" s="83" t="s">
        <v>976</v>
      </c>
      <c r="F316" s="62" t="s">
        <v>1303</v>
      </c>
    </row>
    <row r="317" spans="1:6">
      <c r="A317" s="62" t="s">
        <v>1309</v>
      </c>
      <c r="B317" s="62" t="s">
        <v>1303</v>
      </c>
      <c r="C317" s="62" t="s">
        <v>1304</v>
      </c>
      <c r="D317" s="63" t="s">
        <v>979</v>
      </c>
      <c r="E317" s="83" t="s">
        <v>976</v>
      </c>
      <c r="F317" s="62" t="s">
        <v>1303</v>
      </c>
    </row>
    <row r="318" spans="1:6">
      <c r="A318" s="62" t="s">
        <v>1310</v>
      </c>
      <c r="B318" s="62" t="s">
        <v>1303</v>
      </c>
      <c r="C318" s="62" t="s">
        <v>1304</v>
      </c>
      <c r="D318" s="63" t="s">
        <v>979</v>
      </c>
      <c r="E318" s="83" t="s">
        <v>976</v>
      </c>
      <c r="F318" s="62" t="s">
        <v>1303</v>
      </c>
    </row>
    <row r="319" spans="1:6">
      <c r="A319" s="62" t="s">
        <v>1311</v>
      </c>
      <c r="B319" s="62" t="s">
        <v>1303</v>
      </c>
      <c r="C319" s="62" t="s">
        <v>1304</v>
      </c>
      <c r="D319" s="63" t="s">
        <v>979</v>
      </c>
      <c r="E319" s="83" t="s">
        <v>976</v>
      </c>
      <c r="F319" s="62" t="s">
        <v>1303</v>
      </c>
    </row>
    <row r="320" spans="1:6">
      <c r="A320" s="62" t="s">
        <v>1312</v>
      </c>
      <c r="B320" s="62" t="s">
        <v>1303</v>
      </c>
      <c r="C320" s="62" t="s">
        <v>1304</v>
      </c>
      <c r="D320" s="63" t="s">
        <v>979</v>
      </c>
      <c r="E320" s="83" t="s">
        <v>976</v>
      </c>
      <c r="F320" s="62" t="s">
        <v>1303</v>
      </c>
    </row>
    <row r="321" spans="1:6">
      <c r="A321" s="62" t="s">
        <v>1313</v>
      </c>
      <c r="B321" s="62" t="s">
        <v>1303</v>
      </c>
      <c r="C321" s="62" t="s">
        <v>1304</v>
      </c>
      <c r="D321" s="63" t="s">
        <v>979</v>
      </c>
      <c r="E321" s="83" t="s">
        <v>976</v>
      </c>
      <c r="F321" s="62" t="s">
        <v>1303</v>
      </c>
    </row>
    <row r="322" spans="1:6">
      <c r="A322" s="62" t="s">
        <v>1314</v>
      </c>
      <c r="B322" s="62" t="s">
        <v>1303</v>
      </c>
      <c r="C322" s="62" t="s">
        <v>1304</v>
      </c>
      <c r="D322" s="63" t="s">
        <v>979</v>
      </c>
      <c r="E322" s="83" t="s">
        <v>976</v>
      </c>
      <c r="F322" s="62" t="s">
        <v>1303</v>
      </c>
    </row>
    <row r="323" spans="1:6">
      <c r="A323" s="62" t="s">
        <v>1315</v>
      </c>
      <c r="B323" s="62" t="s">
        <v>1303</v>
      </c>
      <c r="C323" s="62" t="s">
        <v>1304</v>
      </c>
      <c r="D323" s="63" t="s">
        <v>979</v>
      </c>
      <c r="E323" s="83" t="s">
        <v>976</v>
      </c>
      <c r="F323" s="62" t="s">
        <v>1303</v>
      </c>
    </row>
    <row r="324" spans="1:6">
      <c r="A324" s="62" t="s">
        <v>1316</v>
      </c>
      <c r="B324" s="62" t="s">
        <v>1303</v>
      </c>
      <c r="C324" s="62" t="s">
        <v>1304</v>
      </c>
      <c r="D324" s="63" t="s">
        <v>979</v>
      </c>
      <c r="E324" s="83" t="s">
        <v>976</v>
      </c>
      <c r="F324" s="62" t="s">
        <v>1303</v>
      </c>
    </row>
    <row r="325" spans="1:6">
      <c r="A325" s="62" t="s">
        <v>1317</v>
      </c>
      <c r="B325" s="62" t="s">
        <v>1303</v>
      </c>
      <c r="C325" s="62" t="s">
        <v>1304</v>
      </c>
      <c r="D325" s="63" t="s">
        <v>979</v>
      </c>
      <c r="E325" s="83" t="s">
        <v>976</v>
      </c>
      <c r="F325" s="62" t="s">
        <v>1303</v>
      </c>
    </row>
    <row r="326" spans="1:6">
      <c r="A326" s="62" t="s">
        <v>1318</v>
      </c>
      <c r="B326" s="62" t="s">
        <v>1303</v>
      </c>
      <c r="C326" s="62" t="s">
        <v>1304</v>
      </c>
      <c r="D326" s="63" t="s">
        <v>979</v>
      </c>
      <c r="E326" s="83" t="s">
        <v>976</v>
      </c>
      <c r="F326" s="62" t="s">
        <v>1303</v>
      </c>
    </row>
    <row r="327" spans="1:6">
      <c r="A327" s="62" t="s">
        <v>1319</v>
      </c>
      <c r="B327" s="62" t="s">
        <v>1303</v>
      </c>
      <c r="C327" s="62" t="s">
        <v>1304</v>
      </c>
      <c r="D327" s="63" t="s">
        <v>979</v>
      </c>
      <c r="E327" s="83" t="s">
        <v>976</v>
      </c>
      <c r="F327" s="62" t="s">
        <v>1303</v>
      </c>
    </row>
    <row r="328" spans="1:6">
      <c r="A328" s="62" t="s">
        <v>1320</v>
      </c>
      <c r="B328" s="62" t="s">
        <v>1303</v>
      </c>
      <c r="C328" s="62" t="s">
        <v>1304</v>
      </c>
      <c r="D328" s="63" t="s">
        <v>979</v>
      </c>
      <c r="E328" s="83" t="s">
        <v>976</v>
      </c>
      <c r="F328" s="62" t="s">
        <v>1303</v>
      </c>
    </row>
    <row r="329" spans="1:6">
      <c r="A329" s="62" t="s">
        <v>1321</v>
      </c>
      <c r="B329" s="62" t="s">
        <v>1303</v>
      </c>
      <c r="C329" s="62" t="s">
        <v>1304</v>
      </c>
      <c r="D329" s="63" t="s">
        <v>979</v>
      </c>
      <c r="E329" s="83" t="s">
        <v>976</v>
      </c>
      <c r="F329" s="62" t="s">
        <v>1303</v>
      </c>
    </row>
    <row r="330" spans="1:6">
      <c r="A330" s="62" t="s">
        <v>1322</v>
      </c>
      <c r="B330" s="62" t="s">
        <v>1303</v>
      </c>
      <c r="C330" s="62" t="s">
        <v>1304</v>
      </c>
      <c r="D330" s="63" t="s">
        <v>979</v>
      </c>
      <c r="E330" s="83" t="s">
        <v>976</v>
      </c>
      <c r="F330" s="62" t="s">
        <v>1303</v>
      </c>
    </row>
    <row r="331" spans="1:6">
      <c r="A331" s="62" t="s">
        <v>1323</v>
      </c>
      <c r="B331" s="62" t="s">
        <v>1303</v>
      </c>
      <c r="C331" s="62" t="s">
        <v>1304</v>
      </c>
      <c r="D331" s="63" t="s">
        <v>979</v>
      </c>
      <c r="E331" s="83" t="s">
        <v>976</v>
      </c>
      <c r="F331" s="62" t="s">
        <v>1303</v>
      </c>
    </row>
    <row r="332" spans="1:6">
      <c r="A332" s="62" t="s">
        <v>1324</v>
      </c>
      <c r="B332" s="62" t="s">
        <v>1303</v>
      </c>
      <c r="C332" s="62" t="s">
        <v>1304</v>
      </c>
      <c r="D332" s="63" t="s">
        <v>979</v>
      </c>
      <c r="E332" s="83" t="s">
        <v>976</v>
      </c>
      <c r="F332" s="62" t="s">
        <v>1303</v>
      </c>
    </row>
    <row r="333" spans="1:6">
      <c r="A333" s="62" t="s">
        <v>1325</v>
      </c>
      <c r="B333" s="62" t="s">
        <v>1303</v>
      </c>
      <c r="C333" s="62" t="s">
        <v>1304</v>
      </c>
      <c r="D333" s="63" t="s">
        <v>979</v>
      </c>
      <c r="E333" s="83" t="s">
        <v>976</v>
      </c>
      <c r="F333" s="62" t="s">
        <v>1303</v>
      </c>
    </row>
    <row r="334" spans="1:6">
      <c r="A334" s="62" t="s">
        <v>1326</v>
      </c>
      <c r="B334" s="62" t="s">
        <v>1303</v>
      </c>
      <c r="C334" s="62" t="s">
        <v>1304</v>
      </c>
      <c r="D334" s="63" t="s">
        <v>979</v>
      </c>
      <c r="E334" s="83" t="s">
        <v>976</v>
      </c>
      <c r="F334" s="62" t="s">
        <v>1303</v>
      </c>
    </row>
    <row r="335" spans="1:6">
      <c r="A335" s="62" t="s">
        <v>1327</v>
      </c>
      <c r="B335" s="62" t="s">
        <v>1303</v>
      </c>
      <c r="C335" s="62" t="s">
        <v>1304</v>
      </c>
      <c r="D335" s="63" t="s">
        <v>979</v>
      </c>
      <c r="E335" s="83" t="s">
        <v>976</v>
      </c>
      <c r="F335" s="62" t="s">
        <v>1303</v>
      </c>
    </row>
    <row r="336" spans="1:6">
      <c r="A336" s="62" t="s">
        <v>1328</v>
      </c>
      <c r="B336" s="62" t="s">
        <v>1303</v>
      </c>
      <c r="C336" s="62" t="s">
        <v>1304</v>
      </c>
      <c r="D336" s="63" t="s">
        <v>979</v>
      </c>
      <c r="E336" s="83" t="s">
        <v>976</v>
      </c>
      <c r="F336" s="62" t="s">
        <v>1303</v>
      </c>
    </row>
    <row r="337" spans="1:6">
      <c r="A337" s="62" t="s">
        <v>1329</v>
      </c>
      <c r="B337" s="62" t="s">
        <v>1303</v>
      </c>
      <c r="C337" s="62" t="s">
        <v>1304</v>
      </c>
      <c r="D337" s="63" t="s">
        <v>979</v>
      </c>
      <c r="E337" s="83" t="s">
        <v>976</v>
      </c>
      <c r="F337" s="62" t="s">
        <v>1303</v>
      </c>
    </row>
    <row r="338" spans="1:6">
      <c r="A338" s="62" t="s">
        <v>1330</v>
      </c>
      <c r="B338" s="62" t="s">
        <v>1303</v>
      </c>
      <c r="C338" s="62" t="s">
        <v>1304</v>
      </c>
      <c r="D338" s="63" t="s">
        <v>979</v>
      </c>
      <c r="E338" s="83" t="s">
        <v>976</v>
      </c>
      <c r="F338" s="62" t="s">
        <v>1303</v>
      </c>
    </row>
    <row r="339" spans="1:6">
      <c r="A339" s="62" t="s">
        <v>1331</v>
      </c>
      <c r="B339" s="62" t="s">
        <v>1303</v>
      </c>
      <c r="C339" s="62" t="s">
        <v>1304</v>
      </c>
      <c r="D339" s="63" t="s">
        <v>979</v>
      </c>
      <c r="E339" s="83" t="s">
        <v>976</v>
      </c>
      <c r="F339" s="62" t="s">
        <v>1303</v>
      </c>
    </row>
    <row r="340" spans="1:6">
      <c r="A340" s="62" t="s">
        <v>1332</v>
      </c>
      <c r="B340" s="62" t="s">
        <v>1303</v>
      </c>
      <c r="C340" s="62" t="s">
        <v>1304</v>
      </c>
      <c r="D340" s="63" t="s">
        <v>979</v>
      </c>
      <c r="E340" s="83" t="s">
        <v>976</v>
      </c>
      <c r="F340" s="62" t="s">
        <v>1303</v>
      </c>
    </row>
    <row r="341" spans="1:6">
      <c r="A341" s="62" t="s">
        <v>1333</v>
      </c>
      <c r="B341" s="62" t="s">
        <v>1303</v>
      </c>
      <c r="C341" s="62" t="s">
        <v>1304</v>
      </c>
      <c r="D341" s="63" t="s">
        <v>979</v>
      </c>
      <c r="E341" s="83" t="s">
        <v>976</v>
      </c>
      <c r="F341" s="62" t="s">
        <v>1303</v>
      </c>
    </row>
    <row r="342" spans="1:6">
      <c r="A342" s="62" t="s">
        <v>1334</v>
      </c>
      <c r="B342" s="62" t="s">
        <v>1303</v>
      </c>
      <c r="C342" s="62" t="s">
        <v>1304</v>
      </c>
      <c r="D342" s="63" t="s">
        <v>979</v>
      </c>
      <c r="E342" s="83" t="s">
        <v>976</v>
      </c>
      <c r="F342" s="62" t="s">
        <v>1303</v>
      </c>
    </row>
    <row r="343" spans="1:6">
      <c r="A343" s="62" t="s">
        <v>1335</v>
      </c>
      <c r="B343" s="62" t="s">
        <v>1303</v>
      </c>
      <c r="C343" s="62" t="s">
        <v>1304</v>
      </c>
      <c r="D343" s="63" t="s">
        <v>979</v>
      </c>
      <c r="E343" s="83" t="s">
        <v>976</v>
      </c>
      <c r="F343" s="62" t="s">
        <v>1303</v>
      </c>
    </row>
    <row r="344" spans="1:6">
      <c r="A344" s="62" t="s">
        <v>1336</v>
      </c>
      <c r="B344" s="62" t="s">
        <v>1303</v>
      </c>
      <c r="C344" s="62" t="s">
        <v>1304</v>
      </c>
      <c r="D344" s="63" t="s">
        <v>979</v>
      </c>
      <c r="E344" s="83" t="s">
        <v>976</v>
      </c>
      <c r="F344" s="62" t="s">
        <v>1303</v>
      </c>
    </row>
    <row r="345" spans="1:6">
      <c r="A345" s="62" t="s">
        <v>1337</v>
      </c>
      <c r="B345" s="62" t="s">
        <v>1303</v>
      </c>
      <c r="C345" s="62" t="s">
        <v>1304</v>
      </c>
      <c r="D345" s="63" t="s">
        <v>979</v>
      </c>
      <c r="E345" s="83" t="s">
        <v>976</v>
      </c>
      <c r="F345" s="62" t="s">
        <v>1303</v>
      </c>
    </row>
    <row r="346" spans="1:6">
      <c r="A346" s="62" t="s">
        <v>1338</v>
      </c>
      <c r="B346" s="62" t="s">
        <v>1303</v>
      </c>
      <c r="C346" s="62" t="s">
        <v>1304</v>
      </c>
      <c r="D346" s="63" t="s">
        <v>979</v>
      </c>
      <c r="E346" s="83" t="s">
        <v>976</v>
      </c>
      <c r="F346" s="62" t="s">
        <v>1303</v>
      </c>
    </row>
    <row r="347" spans="1:6">
      <c r="A347" s="62" t="s">
        <v>1339</v>
      </c>
      <c r="B347" s="62" t="s">
        <v>1303</v>
      </c>
      <c r="C347" s="62" t="s">
        <v>1304</v>
      </c>
      <c r="D347" s="63" t="s">
        <v>979</v>
      </c>
      <c r="E347" s="83" t="s">
        <v>976</v>
      </c>
      <c r="F347" s="62" t="s">
        <v>1303</v>
      </c>
    </row>
    <row r="348" spans="1:6">
      <c r="A348" s="62" t="s">
        <v>1340</v>
      </c>
      <c r="B348" s="62" t="s">
        <v>1303</v>
      </c>
      <c r="C348" s="62" t="s">
        <v>1304</v>
      </c>
      <c r="D348" s="63" t="s">
        <v>979</v>
      </c>
      <c r="E348" s="83" t="s">
        <v>976</v>
      </c>
      <c r="F348" s="62" t="s">
        <v>1303</v>
      </c>
    </row>
    <row r="349" spans="1:6">
      <c r="A349" s="62" t="s">
        <v>1341</v>
      </c>
      <c r="B349" s="62" t="s">
        <v>1303</v>
      </c>
      <c r="C349" s="62" t="s">
        <v>1304</v>
      </c>
      <c r="D349" s="63" t="s">
        <v>979</v>
      </c>
      <c r="E349" s="83" t="s">
        <v>976</v>
      </c>
      <c r="F349" s="62" t="s">
        <v>1303</v>
      </c>
    </row>
    <row r="350" spans="1:6">
      <c r="A350" s="62" t="s">
        <v>1342</v>
      </c>
      <c r="B350" s="62" t="s">
        <v>1303</v>
      </c>
      <c r="C350" s="62" t="s">
        <v>1304</v>
      </c>
      <c r="D350" s="63" t="s">
        <v>979</v>
      </c>
      <c r="E350" s="83" t="s">
        <v>976</v>
      </c>
      <c r="F350" s="62" t="s">
        <v>1303</v>
      </c>
    </row>
    <row r="351" spans="1:6">
      <c r="A351" s="62" t="s">
        <v>1343</v>
      </c>
      <c r="B351" s="62" t="s">
        <v>1303</v>
      </c>
      <c r="C351" s="62" t="s">
        <v>1304</v>
      </c>
      <c r="D351" s="63" t="s">
        <v>979</v>
      </c>
      <c r="E351" s="83" t="s">
        <v>976</v>
      </c>
      <c r="F351" s="62" t="s">
        <v>1303</v>
      </c>
    </row>
    <row r="352" spans="1:6">
      <c r="A352" s="62" t="s">
        <v>1344</v>
      </c>
      <c r="B352" s="62" t="s">
        <v>1303</v>
      </c>
      <c r="C352" s="62" t="s">
        <v>1304</v>
      </c>
      <c r="D352" s="63" t="s">
        <v>979</v>
      </c>
      <c r="E352" s="83" t="s">
        <v>976</v>
      </c>
      <c r="F352" s="62" t="s">
        <v>1303</v>
      </c>
    </row>
    <row r="353" spans="1:6">
      <c r="A353" s="62" t="s">
        <v>1345</v>
      </c>
      <c r="B353" s="62" t="s">
        <v>1303</v>
      </c>
      <c r="C353" s="62" t="s">
        <v>1304</v>
      </c>
      <c r="D353" s="63" t="s">
        <v>979</v>
      </c>
      <c r="E353" s="83" t="s">
        <v>976</v>
      </c>
      <c r="F353" s="62" t="s">
        <v>1303</v>
      </c>
    </row>
    <row r="354" spans="1:6">
      <c r="A354" s="62" t="s">
        <v>1346</v>
      </c>
      <c r="B354" s="62" t="s">
        <v>1303</v>
      </c>
      <c r="C354" s="62" t="s">
        <v>1304</v>
      </c>
      <c r="D354" s="63" t="s">
        <v>979</v>
      </c>
      <c r="E354" s="83" t="s">
        <v>976</v>
      </c>
      <c r="F354" s="62" t="s">
        <v>1303</v>
      </c>
    </row>
    <row r="355" spans="1:6">
      <c r="A355" s="62" t="s">
        <v>1347</v>
      </c>
      <c r="B355" s="62" t="s">
        <v>1303</v>
      </c>
      <c r="C355" s="62" t="s">
        <v>1304</v>
      </c>
      <c r="D355" s="63" t="s">
        <v>979</v>
      </c>
      <c r="E355" s="83" t="s">
        <v>976</v>
      </c>
      <c r="F355" s="62" t="s">
        <v>1303</v>
      </c>
    </row>
    <row r="356" spans="1:6">
      <c r="A356" s="62" t="s">
        <v>1348</v>
      </c>
      <c r="B356" s="62" t="s">
        <v>1303</v>
      </c>
      <c r="C356" s="62" t="s">
        <v>1304</v>
      </c>
      <c r="D356" s="63" t="s">
        <v>979</v>
      </c>
      <c r="E356" s="83" t="s">
        <v>976</v>
      </c>
      <c r="F356" s="62" t="s">
        <v>1303</v>
      </c>
    </row>
    <row r="357" spans="1:6">
      <c r="A357" s="62" t="s">
        <v>1349</v>
      </c>
      <c r="B357" s="62" t="s">
        <v>1303</v>
      </c>
      <c r="C357" s="62" t="s">
        <v>1304</v>
      </c>
      <c r="D357" s="63" t="s">
        <v>979</v>
      </c>
      <c r="E357" s="83" t="s">
        <v>976</v>
      </c>
      <c r="F357" s="62" t="s">
        <v>1303</v>
      </c>
    </row>
    <row r="358" spans="1:6">
      <c r="A358" s="62" t="s">
        <v>1350</v>
      </c>
      <c r="B358" s="62" t="s">
        <v>1303</v>
      </c>
      <c r="C358" s="62" t="s">
        <v>1304</v>
      </c>
      <c r="D358" s="63" t="s">
        <v>979</v>
      </c>
      <c r="E358" s="83" t="s">
        <v>976</v>
      </c>
      <c r="F358" s="62" t="s">
        <v>1303</v>
      </c>
    </row>
    <row r="359" spans="1:6">
      <c r="A359" s="62" t="s">
        <v>1351</v>
      </c>
      <c r="B359" s="62" t="s">
        <v>1303</v>
      </c>
      <c r="C359" s="62" t="s">
        <v>1304</v>
      </c>
      <c r="D359" s="63" t="s">
        <v>979</v>
      </c>
      <c r="E359" s="83" t="s">
        <v>976</v>
      </c>
      <c r="F359" s="62" t="s">
        <v>1303</v>
      </c>
    </row>
    <row r="360" spans="1:6">
      <c r="A360" s="62" t="s">
        <v>1352</v>
      </c>
      <c r="B360" s="62" t="s">
        <v>1303</v>
      </c>
      <c r="C360" s="62" t="s">
        <v>1304</v>
      </c>
      <c r="D360" s="63" t="s">
        <v>979</v>
      </c>
      <c r="E360" s="83" t="s">
        <v>976</v>
      </c>
      <c r="F360" s="62" t="s">
        <v>1303</v>
      </c>
    </row>
    <row r="361" spans="1:6">
      <c r="A361" s="62" t="s">
        <v>1353</v>
      </c>
      <c r="B361" s="62" t="s">
        <v>1303</v>
      </c>
      <c r="C361" s="62" t="s">
        <v>1304</v>
      </c>
      <c r="D361" s="63" t="s">
        <v>979</v>
      </c>
      <c r="E361" s="83" t="s">
        <v>976</v>
      </c>
      <c r="F361" s="62" t="s">
        <v>1303</v>
      </c>
    </row>
    <row r="362" spans="1:6">
      <c r="A362" s="62" t="s">
        <v>1354</v>
      </c>
      <c r="B362" s="62" t="s">
        <v>1303</v>
      </c>
      <c r="C362" s="62" t="s">
        <v>1304</v>
      </c>
      <c r="D362" s="63" t="s">
        <v>979</v>
      </c>
      <c r="E362" s="83" t="s">
        <v>976</v>
      </c>
      <c r="F362" s="62" t="s">
        <v>1303</v>
      </c>
    </row>
    <row r="363" spans="1:6">
      <c r="A363" s="62" t="s">
        <v>1355</v>
      </c>
      <c r="B363" s="62" t="s">
        <v>1303</v>
      </c>
      <c r="C363" s="62" t="s">
        <v>1304</v>
      </c>
      <c r="D363" s="63" t="s">
        <v>979</v>
      </c>
      <c r="E363" s="83" t="s">
        <v>976</v>
      </c>
      <c r="F363" s="62" t="s">
        <v>1303</v>
      </c>
    </row>
    <row r="364" spans="1:6">
      <c r="A364" s="62" t="s">
        <v>1356</v>
      </c>
      <c r="B364" s="62" t="s">
        <v>1303</v>
      </c>
      <c r="C364" s="62" t="s">
        <v>1304</v>
      </c>
      <c r="D364" s="63" t="s">
        <v>979</v>
      </c>
      <c r="E364" s="83" t="s">
        <v>976</v>
      </c>
      <c r="F364" s="62" t="s">
        <v>1303</v>
      </c>
    </row>
    <row r="365" spans="1:6">
      <c r="A365" s="62" t="s">
        <v>1357</v>
      </c>
      <c r="B365" s="62" t="s">
        <v>1303</v>
      </c>
      <c r="C365" s="62" t="s">
        <v>1304</v>
      </c>
      <c r="D365" s="63" t="s">
        <v>979</v>
      </c>
      <c r="E365" s="83" t="s">
        <v>976</v>
      </c>
      <c r="F365" s="62" t="s">
        <v>1303</v>
      </c>
    </row>
    <row r="366" spans="1:6">
      <c r="A366" s="62" t="s">
        <v>1358</v>
      </c>
      <c r="B366" s="62" t="s">
        <v>1303</v>
      </c>
      <c r="C366" s="62" t="s">
        <v>1304</v>
      </c>
      <c r="D366" s="63" t="s">
        <v>979</v>
      </c>
      <c r="E366" s="83" t="s">
        <v>976</v>
      </c>
      <c r="F366" s="62" t="s">
        <v>1303</v>
      </c>
    </row>
    <row r="367" spans="1:6">
      <c r="A367" s="62" t="s">
        <v>1359</v>
      </c>
      <c r="B367" s="62" t="s">
        <v>1303</v>
      </c>
      <c r="C367" s="62" t="s">
        <v>1304</v>
      </c>
      <c r="D367" s="63" t="s">
        <v>979</v>
      </c>
      <c r="E367" s="83" t="s">
        <v>976</v>
      </c>
      <c r="F367" s="62" t="s">
        <v>1303</v>
      </c>
    </row>
    <row r="368" spans="1:6">
      <c r="A368" s="62" t="s">
        <v>1360</v>
      </c>
      <c r="B368" s="62" t="s">
        <v>1303</v>
      </c>
      <c r="C368" s="62" t="s">
        <v>1304</v>
      </c>
      <c r="D368" s="63" t="s">
        <v>979</v>
      </c>
      <c r="E368" s="83" t="s">
        <v>976</v>
      </c>
      <c r="F368" s="62" t="s">
        <v>1303</v>
      </c>
    </row>
    <row r="369" spans="1:6">
      <c r="A369" s="62" t="s">
        <v>1361</v>
      </c>
      <c r="B369" s="62" t="s">
        <v>1303</v>
      </c>
      <c r="C369" s="62" t="s">
        <v>1304</v>
      </c>
      <c r="D369" s="63" t="s">
        <v>979</v>
      </c>
      <c r="E369" s="83" t="s">
        <v>976</v>
      </c>
      <c r="F369" s="62" t="s">
        <v>1303</v>
      </c>
    </row>
    <row r="370" spans="1:6">
      <c r="A370" s="62" t="s">
        <v>1362</v>
      </c>
      <c r="B370" s="62" t="s">
        <v>1303</v>
      </c>
      <c r="C370" s="62" t="s">
        <v>1304</v>
      </c>
      <c r="D370" s="63" t="s">
        <v>979</v>
      </c>
      <c r="E370" s="83" t="s">
        <v>976</v>
      </c>
      <c r="F370" s="62" t="s">
        <v>1303</v>
      </c>
    </row>
    <row r="371" spans="1:6">
      <c r="A371" s="62" t="s">
        <v>1363</v>
      </c>
      <c r="B371" s="62" t="s">
        <v>1303</v>
      </c>
      <c r="C371" s="62" t="s">
        <v>1304</v>
      </c>
      <c r="D371" s="63" t="s">
        <v>979</v>
      </c>
      <c r="E371" s="83" t="s">
        <v>976</v>
      </c>
      <c r="F371" s="62" t="s">
        <v>1303</v>
      </c>
    </row>
    <row r="372" spans="1:6">
      <c r="A372" s="62" t="s">
        <v>1364</v>
      </c>
      <c r="B372" s="62" t="s">
        <v>1303</v>
      </c>
      <c r="C372" s="62" t="s">
        <v>1304</v>
      </c>
      <c r="D372" s="63" t="s">
        <v>979</v>
      </c>
      <c r="E372" s="83" t="s">
        <v>976</v>
      </c>
      <c r="F372" s="62" t="s">
        <v>1303</v>
      </c>
    </row>
    <row r="373" spans="1:6">
      <c r="A373" s="62" t="s">
        <v>1365</v>
      </c>
      <c r="B373" s="62" t="s">
        <v>1303</v>
      </c>
      <c r="C373" s="62" t="s">
        <v>1304</v>
      </c>
      <c r="D373" s="63" t="s">
        <v>979</v>
      </c>
      <c r="E373" s="83" t="s">
        <v>976</v>
      </c>
      <c r="F373" s="62" t="s">
        <v>1303</v>
      </c>
    </row>
    <row r="374" spans="1:6">
      <c r="A374" s="62" t="s">
        <v>1366</v>
      </c>
      <c r="B374" s="62" t="s">
        <v>1303</v>
      </c>
      <c r="C374" s="62" t="s">
        <v>1304</v>
      </c>
      <c r="D374" s="63" t="s">
        <v>979</v>
      </c>
      <c r="E374" s="83" t="s">
        <v>976</v>
      </c>
      <c r="F374" s="62" t="s">
        <v>1303</v>
      </c>
    </row>
    <row r="375" spans="1:6">
      <c r="A375" s="62" t="s">
        <v>1367</v>
      </c>
      <c r="B375" s="62" t="s">
        <v>1303</v>
      </c>
      <c r="C375" s="62" t="s">
        <v>1304</v>
      </c>
      <c r="D375" s="63" t="s">
        <v>979</v>
      </c>
      <c r="E375" s="83" t="s">
        <v>976</v>
      </c>
      <c r="F375" s="62" t="s">
        <v>1303</v>
      </c>
    </row>
    <row r="376" spans="1:6">
      <c r="A376" s="62" t="s">
        <v>1368</v>
      </c>
      <c r="B376" s="62" t="s">
        <v>1303</v>
      </c>
      <c r="C376" s="62" t="s">
        <v>1304</v>
      </c>
      <c r="D376" s="63" t="s">
        <v>979</v>
      </c>
      <c r="E376" s="83" t="s">
        <v>976</v>
      </c>
      <c r="F376" s="62" t="s">
        <v>1303</v>
      </c>
    </row>
    <row r="377" spans="1:6">
      <c r="A377" s="62" t="s">
        <v>1369</v>
      </c>
      <c r="B377" s="62" t="s">
        <v>1370</v>
      </c>
      <c r="C377" s="62" t="s">
        <v>1371</v>
      </c>
      <c r="D377" s="63" t="s">
        <v>978</v>
      </c>
      <c r="E377" s="83" t="s">
        <v>977</v>
      </c>
      <c r="F377" s="62" t="s">
        <v>1370</v>
      </c>
    </row>
    <row r="378" spans="1:6">
      <c r="A378" s="62" t="s">
        <v>1372</v>
      </c>
      <c r="B378" s="62" t="s">
        <v>1370</v>
      </c>
      <c r="C378" s="62" t="s">
        <v>1371</v>
      </c>
      <c r="D378" s="63" t="s">
        <v>978</v>
      </c>
      <c r="E378" s="83" t="s">
        <v>977</v>
      </c>
      <c r="F378" s="62" t="s">
        <v>1370</v>
      </c>
    </row>
    <row r="379" spans="1:6">
      <c r="A379" s="62" t="s">
        <v>1373</v>
      </c>
      <c r="B379" s="62" t="s">
        <v>1370</v>
      </c>
      <c r="C379" s="62" t="s">
        <v>1371</v>
      </c>
      <c r="D379" s="63" t="s">
        <v>978</v>
      </c>
      <c r="E379" s="83" t="s">
        <v>977</v>
      </c>
      <c r="F379" s="62" t="s">
        <v>1370</v>
      </c>
    </row>
    <row r="380" spans="1:6">
      <c r="A380" s="62" t="s">
        <v>1374</v>
      </c>
      <c r="B380" s="62" t="s">
        <v>1370</v>
      </c>
      <c r="C380" s="62" t="s">
        <v>1371</v>
      </c>
      <c r="D380" s="63" t="s">
        <v>978</v>
      </c>
      <c r="E380" s="83" t="s">
        <v>977</v>
      </c>
      <c r="F380" s="62" t="s">
        <v>1370</v>
      </c>
    </row>
    <row r="381" spans="1:6">
      <c r="A381" s="62" t="s">
        <v>1375</v>
      </c>
      <c r="B381" s="62" t="s">
        <v>1370</v>
      </c>
      <c r="C381" s="62" t="s">
        <v>1371</v>
      </c>
      <c r="D381" s="63" t="s">
        <v>978</v>
      </c>
      <c r="E381" s="83" t="s">
        <v>977</v>
      </c>
      <c r="F381" s="62" t="s">
        <v>1370</v>
      </c>
    </row>
    <row r="382" spans="1:6">
      <c r="A382" s="62" t="s">
        <v>1376</v>
      </c>
      <c r="B382" s="62" t="s">
        <v>1370</v>
      </c>
      <c r="C382" s="62" t="s">
        <v>1371</v>
      </c>
      <c r="D382" s="63" t="s">
        <v>978</v>
      </c>
      <c r="E382" s="83" t="s">
        <v>977</v>
      </c>
      <c r="F382" s="62" t="s">
        <v>1370</v>
      </c>
    </row>
    <row r="383" spans="1:6">
      <c r="A383" s="62" t="s">
        <v>1377</v>
      </c>
      <c r="B383" s="62" t="s">
        <v>1370</v>
      </c>
      <c r="C383" s="62" t="s">
        <v>1371</v>
      </c>
      <c r="D383" s="63" t="s">
        <v>978</v>
      </c>
      <c r="E383" s="83" t="s">
        <v>977</v>
      </c>
      <c r="F383" s="62" t="s">
        <v>1370</v>
      </c>
    </row>
    <row r="384" spans="1:6">
      <c r="A384" s="62" t="s">
        <v>1378</v>
      </c>
      <c r="B384" s="62" t="s">
        <v>1370</v>
      </c>
      <c r="C384" s="62" t="s">
        <v>1371</v>
      </c>
      <c r="D384" s="63" t="s">
        <v>978</v>
      </c>
      <c r="E384" s="83" t="s">
        <v>977</v>
      </c>
      <c r="F384" s="62" t="s">
        <v>1370</v>
      </c>
    </row>
    <row r="385" spans="1:6">
      <c r="A385" s="62" t="s">
        <v>1379</v>
      </c>
      <c r="B385" s="62" t="s">
        <v>1370</v>
      </c>
      <c r="C385" s="62" t="s">
        <v>1371</v>
      </c>
      <c r="D385" s="63" t="s">
        <v>978</v>
      </c>
      <c r="E385" s="83" t="s">
        <v>977</v>
      </c>
      <c r="F385" s="62" t="s">
        <v>1370</v>
      </c>
    </row>
    <row r="386" spans="1:6">
      <c r="A386" s="62" t="s">
        <v>1380</v>
      </c>
      <c r="B386" s="62" t="s">
        <v>1370</v>
      </c>
      <c r="C386" s="62" t="s">
        <v>1371</v>
      </c>
      <c r="D386" s="63" t="s">
        <v>978</v>
      </c>
      <c r="E386" s="83" t="s">
        <v>977</v>
      </c>
      <c r="F386" s="62" t="s">
        <v>1370</v>
      </c>
    </row>
    <row r="387" spans="1:6">
      <c r="A387" s="62" t="s">
        <v>1381</v>
      </c>
      <c r="B387" s="62" t="s">
        <v>1370</v>
      </c>
      <c r="C387" s="62" t="s">
        <v>1371</v>
      </c>
      <c r="D387" s="63" t="s">
        <v>978</v>
      </c>
      <c r="E387" s="83" t="s">
        <v>977</v>
      </c>
      <c r="F387" s="62" t="s">
        <v>1370</v>
      </c>
    </row>
    <row r="388" spans="1:6">
      <c r="A388" s="62" t="s">
        <v>1382</v>
      </c>
      <c r="B388" s="62" t="s">
        <v>1370</v>
      </c>
      <c r="C388" s="62" t="s">
        <v>1371</v>
      </c>
      <c r="D388" s="63" t="s">
        <v>978</v>
      </c>
      <c r="E388" s="83" t="s">
        <v>977</v>
      </c>
      <c r="F388" s="62" t="s">
        <v>1370</v>
      </c>
    </row>
    <row r="389" spans="1:6">
      <c r="A389" s="62" t="s">
        <v>1383</v>
      </c>
      <c r="B389" s="62" t="s">
        <v>1370</v>
      </c>
      <c r="C389" s="62" t="s">
        <v>1371</v>
      </c>
      <c r="D389" s="63" t="s">
        <v>978</v>
      </c>
      <c r="E389" s="83" t="s">
        <v>977</v>
      </c>
      <c r="F389" s="62" t="s">
        <v>1370</v>
      </c>
    </row>
    <row r="390" spans="1:6">
      <c r="A390" s="62" t="s">
        <v>1002</v>
      </c>
      <c r="B390" s="62" t="s">
        <v>1370</v>
      </c>
      <c r="C390" s="62" t="s">
        <v>1371</v>
      </c>
      <c r="D390" s="63" t="s">
        <v>978</v>
      </c>
      <c r="E390" s="83" t="s">
        <v>977</v>
      </c>
      <c r="F390" s="62" t="s">
        <v>1370</v>
      </c>
    </row>
    <row r="391" spans="1:6">
      <c r="A391" s="62" t="s">
        <v>1384</v>
      </c>
      <c r="B391" s="62" t="s">
        <v>1370</v>
      </c>
      <c r="C391" s="62" t="s">
        <v>1371</v>
      </c>
      <c r="D391" s="63" t="s">
        <v>978</v>
      </c>
      <c r="E391" s="83" t="s">
        <v>977</v>
      </c>
      <c r="F391" s="62" t="s">
        <v>1370</v>
      </c>
    </row>
    <row r="392" spans="1:6">
      <c r="A392" s="62" t="s">
        <v>1385</v>
      </c>
      <c r="B392" s="62" t="s">
        <v>1370</v>
      </c>
      <c r="C392" s="62" t="s">
        <v>1371</v>
      </c>
      <c r="D392" s="63" t="s">
        <v>978</v>
      </c>
      <c r="E392" s="83" t="s">
        <v>977</v>
      </c>
      <c r="F392" s="62" t="s">
        <v>1370</v>
      </c>
    </row>
    <row r="393" spans="1:6">
      <c r="A393" s="62" t="s">
        <v>1004</v>
      </c>
      <c r="B393" s="62" t="s">
        <v>1370</v>
      </c>
      <c r="C393" s="62" t="s">
        <v>1371</v>
      </c>
      <c r="D393" s="63" t="s">
        <v>978</v>
      </c>
      <c r="E393" s="83" t="s">
        <v>977</v>
      </c>
      <c r="F393" s="62" t="s">
        <v>1370</v>
      </c>
    </row>
    <row r="394" spans="1:6">
      <c r="A394" s="62" t="s">
        <v>1386</v>
      </c>
      <c r="B394" s="62" t="s">
        <v>1370</v>
      </c>
      <c r="C394" s="62" t="s">
        <v>1371</v>
      </c>
      <c r="D394" s="63" t="s">
        <v>978</v>
      </c>
      <c r="E394" s="83" t="s">
        <v>977</v>
      </c>
      <c r="F394" s="62" t="s">
        <v>1370</v>
      </c>
    </row>
    <row r="395" spans="1:6">
      <c r="A395" s="62" t="s">
        <v>1387</v>
      </c>
      <c r="B395" s="62" t="s">
        <v>1370</v>
      </c>
      <c r="C395" s="62" t="s">
        <v>1371</v>
      </c>
      <c r="D395" s="63" t="s">
        <v>978</v>
      </c>
      <c r="E395" s="83" t="s">
        <v>977</v>
      </c>
      <c r="F395" s="62" t="s">
        <v>1370</v>
      </c>
    </row>
    <row r="396" spans="1:6">
      <c r="A396" s="62" t="s">
        <v>1388</v>
      </c>
      <c r="B396" s="62" t="s">
        <v>1370</v>
      </c>
      <c r="C396" s="62" t="s">
        <v>1371</v>
      </c>
      <c r="D396" s="63" t="s">
        <v>978</v>
      </c>
      <c r="E396" s="83" t="s">
        <v>977</v>
      </c>
      <c r="F396" s="62" t="s">
        <v>1370</v>
      </c>
    </row>
    <row r="397" spans="1:6">
      <c r="A397" s="62" t="s">
        <v>1389</v>
      </c>
      <c r="B397" s="62" t="s">
        <v>1370</v>
      </c>
      <c r="C397" s="62" t="s">
        <v>1371</v>
      </c>
      <c r="D397" s="63" t="s">
        <v>978</v>
      </c>
      <c r="E397" s="83" t="s">
        <v>977</v>
      </c>
      <c r="F397" s="62" t="s">
        <v>1370</v>
      </c>
    </row>
    <row r="398" spans="1:6">
      <c r="A398" s="62" t="s">
        <v>1390</v>
      </c>
      <c r="B398" s="62" t="s">
        <v>1370</v>
      </c>
      <c r="C398" s="62" t="s">
        <v>1371</v>
      </c>
      <c r="D398" s="63" t="s">
        <v>978</v>
      </c>
      <c r="E398" s="83" t="s">
        <v>977</v>
      </c>
      <c r="F398" s="62" t="s">
        <v>1370</v>
      </c>
    </row>
    <row r="399" spans="1:6">
      <c r="A399" s="62" t="s">
        <v>1391</v>
      </c>
      <c r="B399" s="62" t="s">
        <v>1370</v>
      </c>
      <c r="C399" s="62" t="s">
        <v>1371</v>
      </c>
      <c r="D399" s="63" t="s">
        <v>978</v>
      </c>
      <c r="E399" s="83" t="s">
        <v>977</v>
      </c>
      <c r="F399" s="62" t="s">
        <v>1370</v>
      </c>
    </row>
    <row r="400" spans="1:6">
      <c r="A400" s="62" t="s">
        <v>1392</v>
      </c>
      <c r="B400" s="62" t="s">
        <v>1370</v>
      </c>
      <c r="C400" s="62" t="s">
        <v>1371</v>
      </c>
      <c r="D400" s="63" t="s">
        <v>978</v>
      </c>
      <c r="E400" s="83" t="s">
        <v>977</v>
      </c>
      <c r="F400" s="62" t="s">
        <v>1370</v>
      </c>
    </row>
    <row r="401" spans="1:6">
      <c r="A401" s="62" t="s">
        <v>1393</v>
      </c>
      <c r="B401" s="62" t="s">
        <v>1370</v>
      </c>
      <c r="C401" s="62" t="s">
        <v>1371</v>
      </c>
      <c r="D401" s="63" t="s">
        <v>978</v>
      </c>
      <c r="E401" s="83" t="s">
        <v>977</v>
      </c>
      <c r="F401" s="62" t="s">
        <v>1370</v>
      </c>
    </row>
    <row r="402" spans="1:6">
      <c r="A402" s="62" t="s">
        <v>1394</v>
      </c>
      <c r="B402" s="62" t="s">
        <v>1370</v>
      </c>
      <c r="C402" s="62" t="s">
        <v>1371</v>
      </c>
      <c r="D402" s="63" t="s">
        <v>978</v>
      </c>
      <c r="E402" s="83" t="s">
        <v>977</v>
      </c>
      <c r="F402" s="62" t="s">
        <v>1370</v>
      </c>
    </row>
    <row r="403" spans="1:6">
      <c r="A403" s="62" t="s">
        <v>1395</v>
      </c>
      <c r="B403" s="62" t="s">
        <v>1370</v>
      </c>
      <c r="C403" s="62" t="s">
        <v>1371</v>
      </c>
      <c r="D403" s="63" t="s">
        <v>978</v>
      </c>
      <c r="E403" s="83" t="s">
        <v>977</v>
      </c>
      <c r="F403" s="62" t="s">
        <v>1370</v>
      </c>
    </row>
    <row r="404" spans="1:6">
      <c r="A404" s="62" t="s">
        <v>1396</v>
      </c>
      <c r="B404" s="62" t="s">
        <v>1370</v>
      </c>
      <c r="C404" s="62" t="s">
        <v>1371</v>
      </c>
      <c r="D404" s="63" t="s">
        <v>978</v>
      </c>
      <c r="E404" s="83" t="s">
        <v>977</v>
      </c>
      <c r="F404" s="62" t="s">
        <v>1370</v>
      </c>
    </row>
    <row r="405" spans="1:6">
      <c r="A405" s="62" t="s">
        <v>1397</v>
      </c>
      <c r="B405" s="62" t="s">
        <v>1370</v>
      </c>
      <c r="C405" s="62" t="s">
        <v>1371</v>
      </c>
      <c r="D405" s="63" t="s">
        <v>978</v>
      </c>
      <c r="E405" s="83" t="s">
        <v>977</v>
      </c>
      <c r="F405" s="62" t="s">
        <v>1370</v>
      </c>
    </row>
    <row r="406" spans="1:6">
      <c r="A406" s="62" t="s">
        <v>1398</v>
      </c>
      <c r="B406" s="62" t="s">
        <v>1370</v>
      </c>
      <c r="C406" s="62" t="s">
        <v>1371</v>
      </c>
      <c r="D406" s="63" t="s">
        <v>978</v>
      </c>
      <c r="E406" s="83" t="s">
        <v>977</v>
      </c>
      <c r="F406" s="62" t="s">
        <v>1370</v>
      </c>
    </row>
    <row r="407" spans="1:6">
      <c r="A407" s="62" t="s">
        <v>1399</v>
      </c>
      <c r="B407" s="62" t="s">
        <v>1370</v>
      </c>
      <c r="C407" s="62" t="s">
        <v>1371</v>
      </c>
      <c r="D407" s="63" t="s">
        <v>978</v>
      </c>
      <c r="E407" s="83" t="s">
        <v>977</v>
      </c>
      <c r="F407" s="62" t="s">
        <v>1370</v>
      </c>
    </row>
    <row r="408" spans="1:6">
      <c r="A408" s="62" t="s">
        <v>1400</v>
      </c>
      <c r="B408" s="62" t="s">
        <v>1370</v>
      </c>
      <c r="C408" s="62" t="s">
        <v>1371</v>
      </c>
      <c r="D408" s="63" t="s">
        <v>978</v>
      </c>
      <c r="E408" s="83" t="s">
        <v>977</v>
      </c>
      <c r="F408" s="62" t="s">
        <v>1370</v>
      </c>
    </row>
    <row r="409" spans="1:6">
      <c r="A409" s="62" t="s">
        <v>1401</v>
      </c>
      <c r="B409" s="62" t="s">
        <v>1370</v>
      </c>
      <c r="C409" s="62" t="s">
        <v>1371</v>
      </c>
      <c r="D409" s="63" t="s">
        <v>978</v>
      </c>
      <c r="E409" s="83" t="s">
        <v>977</v>
      </c>
      <c r="F409" s="62" t="s">
        <v>1370</v>
      </c>
    </row>
    <row r="410" spans="1:6">
      <c r="A410" s="62" t="s">
        <v>1402</v>
      </c>
      <c r="B410" s="62" t="s">
        <v>1370</v>
      </c>
      <c r="C410" s="62" t="s">
        <v>1371</v>
      </c>
      <c r="D410" s="63" t="s">
        <v>978</v>
      </c>
      <c r="E410" s="83" t="s">
        <v>977</v>
      </c>
      <c r="F410" s="62" t="s">
        <v>1370</v>
      </c>
    </row>
    <row r="411" spans="1:6">
      <c r="A411" s="62" t="s">
        <v>1403</v>
      </c>
      <c r="B411" s="62" t="s">
        <v>1370</v>
      </c>
      <c r="C411" s="62" t="s">
        <v>1371</v>
      </c>
      <c r="D411" s="63" t="s">
        <v>978</v>
      </c>
      <c r="E411" s="83" t="s">
        <v>977</v>
      </c>
      <c r="F411" s="62" t="s">
        <v>1370</v>
      </c>
    </row>
    <row r="412" spans="1:6">
      <c r="A412" s="62" t="s">
        <v>1404</v>
      </c>
      <c r="B412" s="62" t="s">
        <v>1370</v>
      </c>
      <c r="C412" s="62" t="s">
        <v>1371</v>
      </c>
      <c r="D412" s="63" t="s">
        <v>978</v>
      </c>
      <c r="E412" s="83" t="s">
        <v>977</v>
      </c>
      <c r="F412" s="62" t="s">
        <v>1370</v>
      </c>
    </row>
    <row r="413" spans="1:6">
      <c r="A413" s="62" t="s">
        <v>1405</v>
      </c>
      <c r="B413" s="62" t="s">
        <v>1370</v>
      </c>
      <c r="C413" s="62" t="s">
        <v>1371</v>
      </c>
      <c r="D413" s="63" t="s">
        <v>978</v>
      </c>
      <c r="E413" s="83" t="s">
        <v>977</v>
      </c>
      <c r="F413" s="62" t="s">
        <v>1370</v>
      </c>
    </row>
    <row r="414" spans="1:6">
      <c r="A414" s="62" t="s">
        <v>1406</v>
      </c>
      <c r="B414" s="62" t="s">
        <v>1370</v>
      </c>
      <c r="C414" s="62" t="s">
        <v>1371</v>
      </c>
      <c r="D414" s="63" t="s">
        <v>978</v>
      </c>
      <c r="E414" s="83" t="s">
        <v>977</v>
      </c>
      <c r="F414" s="62" t="s">
        <v>1370</v>
      </c>
    </row>
    <row r="415" spans="1:6">
      <c r="A415" s="62" t="s">
        <v>1407</v>
      </c>
      <c r="B415" s="62" t="s">
        <v>1370</v>
      </c>
      <c r="C415" s="62" t="s">
        <v>1371</v>
      </c>
      <c r="D415" s="63" t="s">
        <v>978</v>
      </c>
      <c r="E415" s="83" t="s">
        <v>977</v>
      </c>
      <c r="F415" s="62" t="s">
        <v>1370</v>
      </c>
    </row>
    <row r="416" spans="1:6">
      <c r="A416" s="62" t="s">
        <v>1408</v>
      </c>
      <c r="B416" s="62" t="s">
        <v>1370</v>
      </c>
      <c r="C416" s="62" t="s">
        <v>1371</v>
      </c>
      <c r="D416" s="63" t="s">
        <v>978</v>
      </c>
      <c r="E416" s="83" t="s">
        <v>977</v>
      </c>
      <c r="F416" s="62" t="s">
        <v>1370</v>
      </c>
    </row>
    <row r="417" spans="1:6">
      <c r="A417" s="62" t="s">
        <v>1409</v>
      </c>
      <c r="B417" s="62" t="s">
        <v>1370</v>
      </c>
      <c r="C417" s="62" t="s">
        <v>1371</v>
      </c>
      <c r="D417" s="63" t="s">
        <v>978</v>
      </c>
      <c r="E417" s="83" t="s">
        <v>977</v>
      </c>
      <c r="F417" s="62" t="s">
        <v>1370</v>
      </c>
    </row>
    <row r="418" spans="1:6">
      <c r="A418" s="62" t="s">
        <v>1410</v>
      </c>
      <c r="B418" s="62" t="s">
        <v>1370</v>
      </c>
      <c r="C418" s="62" t="s">
        <v>1371</v>
      </c>
      <c r="D418" s="63" t="s">
        <v>978</v>
      </c>
      <c r="E418" s="83" t="s">
        <v>977</v>
      </c>
      <c r="F418" s="62" t="s">
        <v>1370</v>
      </c>
    </row>
    <row r="419" spans="1:6">
      <c r="A419" s="62" t="s">
        <v>1411</v>
      </c>
      <c r="B419" s="62" t="s">
        <v>1370</v>
      </c>
      <c r="C419" s="62" t="s">
        <v>1371</v>
      </c>
      <c r="D419" s="63" t="s">
        <v>978</v>
      </c>
      <c r="E419" s="83" t="s">
        <v>977</v>
      </c>
      <c r="F419" s="62" t="s">
        <v>1370</v>
      </c>
    </row>
    <row r="420" spans="1:6">
      <c r="A420" s="62" t="s">
        <v>1157</v>
      </c>
      <c r="B420" s="62" t="s">
        <v>1370</v>
      </c>
      <c r="C420" s="62" t="s">
        <v>1371</v>
      </c>
      <c r="D420" s="63" t="s">
        <v>978</v>
      </c>
      <c r="E420" s="83" t="s">
        <v>977</v>
      </c>
      <c r="F420" s="62" t="s">
        <v>1370</v>
      </c>
    </row>
    <row r="421" spans="1:6">
      <c r="A421" s="62" t="s">
        <v>1412</v>
      </c>
      <c r="B421" s="62" t="s">
        <v>1370</v>
      </c>
      <c r="C421" s="62" t="s">
        <v>1371</v>
      </c>
      <c r="D421" s="63" t="s">
        <v>978</v>
      </c>
      <c r="E421" s="83" t="s">
        <v>977</v>
      </c>
      <c r="F421" s="62" t="s">
        <v>1370</v>
      </c>
    </row>
    <row r="422" spans="1:6">
      <c r="A422" s="62" t="s">
        <v>1413</v>
      </c>
      <c r="B422" s="62" t="s">
        <v>1370</v>
      </c>
      <c r="C422" s="62" t="s">
        <v>1371</v>
      </c>
      <c r="D422" s="63" t="s">
        <v>978</v>
      </c>
      <c r="E422" s="83" t="s">
        <v>977</v>
      </c>
      <c r="F422" s="62" t="s">
        <v>1370</v>
      </c>
    </row>
    <row r="423" spans="1:6">
      <c r="A423" s="62" t="s">
        <v>1414</v>
      </c>
      <c r="B423" s="62" t="s">
        <v>1370</v>
      </c>
      <c r="C423" s="62" t="s">
        <v>1371</v>
      </c>
      <c r="D423" s="63" t="s">
        <v>978</v>
      </c>
      <c r="E423" s="83" t="s">
        <v>977</v>
      </c>
      <c r="F423" s="62" t="s">
        <v>1370</v>
      </c>
    </row>
    <row r="424" spans="1:6">
      <c r="A424" s="62" t="s">
        <v>1093</v>
      </c>
      <c r="B424" s="62" t="s">
        <v>1370</v>
      </c>
      <c r="C424" s="62" t="s">
        <v>1371</v>
      </c>
      <c r="D424" s="63" t="s">
        <v>978</v>
      </c>
      <c r="E424" s="83" t="s">
        <v>977</v>
      </c>
      <c r="F424" s="62" t="s">
        <v>1370</v>
      </c>
    </row>
    <row r="425" spans="1:6">
      <c r="A425" s="62" t="s">
        <v>1415</v>
      </c>
      <c r="B425" s="62" t="s">
        <v>1370</v>
      </c>
      <c r="C425" s="62" t="s">
        <v>1371</v>
      </c>
      <c r="D425" s="63" t="s">
        <v>978</v>
      </c>
      <c r="E425" s="83" t="s">
        <v>977</v>
      </c>
      <c r="F425" s="62" t="s">
        <v>1370</v>
      </c>
    </row>
    <row r="426" spans="1:6">
      <c r="A426" s="62" t="s">
        <v>1416</v>
      </c>
      <c r="B426" s="62" t="s">
        <v>1370</v>
      </c>
      <c r="C426" s="62" t="s">
        <v>1371</v>
      </c>
      <c r="D426" s="63" t="s">
        <v>978</v>
      </c>
      <c r="E426" s="83" t="s">
        <v>977</v>
      </c>
      <c r="F426" s="62" t="s">
        <v>1370</v>
      </c>
    </row>
    <row r="427" spans="1:6">
      <c r="A427" s="62" t="s">
        <v>1417</v>
      </c>
      <c r="B427" s="62" t="s">
        <v>1370</v>
      </c>
      <c r="C427" s="62" t="s">
        <v>1371</v>
      </c>
      <c r="D427" s="63" t="s">
        <v>978</v>
      </c>
      <c r="E427" s="83" t="s">
        <v>977</v>
      </c>
      <c r="F427" s="62" t="s">
        <v>1370</v>
      </c>
    </row>
    <row r="428" spans="1:6">
      <c r="A428" s="62" t="s">
        <v>1418</v>
      </c>
      <c r="B428" s="62" t="s">
        <v>1370</v>
      </c>
      <c r="C428" s="62" t="s">
        <v>1371</v>
      </c>
      <c r="D428" s="63" t="s">
        <v>978</v>
      </c>
      <c r="E428" s="83" t="s">
        <v>977</v>
      </c>
      <c r="F428" s="62" t="s">
        <v>1370</v>
      </c>
    </row>
    <row r="429" spans="1:6">
      <c r="A429" s="62" t="s">
        <v>1419</v>
      </c>
      <c r="B429" s="62" t="s">
        <v>1370</v>
      </c>
      <c r="C429" s="62" t="s">
        <v>1371</v>
      </c>
      <c r="D429" s="63" t="s">
        <v>978</v>
      </c>
      <c r="E429" s="83" t="s">
        <v>977</v>
      </c>
      <c r="F429" s="62" t="s">
        <v>1370</v>
      </c>
    </row>
    <row r="430" spans="1:6">
      <c r="A430" s="62" t="s">
        <v>1420</v>
      </c>
      <c r="B430" s="62" t="s">
        <v>1370</v>
      </c>
      <c r="C430" s="62" t="s">
        <v>1371</v>
      </c>
      <c r="D430" s="63" t="s">
        <v>978</v>
      </c>
      <c r="E430" s="83" t="s">
        <v>977</v>
      </c>
      <c r="F430" s="62" t="s">
        <v>1370</v>
      </c>
    </row>
    <row r="431" spans="1:6">
      <c r="A431" s="62" t="s">
        <v>1421</v>
      </c>
      <c r="B431" s="62" t="s">
        <v>1370</v>
      </c>
      <c r="C431" s="62" t="s">
        <v>1371</v>
      </c>
      <c r="D431" s="63" t="s">
        <v>978</v>
      </c>
      <c r="E431" s="83" t="s">
        <v>977</v>
      </c>
      <c r="F431" s="62" t="s">
        <v>1370</v>
      </c>
    </row>
    <row r="432" spans="1:6">
      <c r="A432" s="62" t="s">
        <v>1422</v>
      </c>
      <c r="B432" s="62" t="s">
        <v>1370</v>
      </c>
      <c r="C432" s="62" t="s">
        <v>1371</v>
      </c>
      <c r="D432" s="63" t="s">
        <v>978</v>
      </c>
      <c r="E432" s="83" t="s">
        <v>977</v>
      </c>
      <c r="F432" s="62" t="s">
        <v>1370</v>
      </c>
    </row>
    <row r="433" spans="1:6">
      <c r="A433" s="62" t="s">
        <v>1423</v>
      </c>
      <c r="B433" s="62" t="s">
        <v>1370</v>
      </c>
      <c r="C433" s="62" t="s">
        <v>1371</v>
      </c>
      <c r="D433" s="63" t="s">
        <v>978</v>
      </c>
      <c r="E433" s="83" t="s">
        <v>977</v>
      </c>
      <c r="F433" s="62" t="s">
        <v>1370</v>
      </c>
    </row>
    <row r="434" spans="1:6">
      <c r="A434" s="62" t="s">
        <v>1424</v>
      </c>
      <c r="B434" s="62" t="s">
        <v>1370</v>
      </c>
      <c r="C434" s="62" t="s">
        <v>1371</v>
      </c>
      <c r="D434" s="63" t="s">
        <v>978</v>
      </c>
      <c r="E434" s="83" t="s">
        <v>977</v>
      </c>
      <c r="F434" s="62" t="s">
        <v>1370</v>
      </c>
    </row>
    <row r="435" spans="1:6">
      <c r="A435" s="62" t="s">
        <v>1425</v>
      </c>
      <c r="B435" s="62" t="s">
        <v>1370</v>
      </c>
      <c r="C435" s="62" t="s">
        <v>1371</v>
      </c>
      <c r="D435" s="63" t="s">
        <v>978</v>
      </c>
      <c r="E435" s="83" t="s">
        <v>977</v>
      </c>
      <c r="F435" s="62" t="s">
        <v>1370</v>
      </c>
    </row>
    <row r="436" spans="1:6">
      <c r="A436" s="62" t="s">
        <v>1426</v>
      </c>
      <c r="B436" s="62" t="s">
        <v>1370</v>
      </c>
      <c r="C436" s="62" t="s">
        <v>1371</v>
      </c>
      <c r="D436" s="63" t="s">
        <v>978</v>
      </c>
      <c r="E436" s="83" t="s">
        <v>977</v>
      </c>
      <c r="F436" s="62" t="s">
        <v>1370</v>
      </c>
    </row>
    <row r="437" spans="1:6">
      <c r="A437" s="62" t="s">
        <v>1427</v>
      </c>
      <c r="B437" s="62" t="s">
        <v>1370</v>
      </c>
      <c r="C437" s="62" t="s">
        <v>1371</v>
      </c>
      <c r="D437" s="63" t="s">
        <v>978</v>
      </c>
      <c r="E437" s="83" t="s">
        <v>977</v>
      </c>
      <c r="F437" s="62" t="s">
        <v>1370</v>
      </c>
    </row>
    <row r="438" spans="1:6">
      <c r="A438" s="62" t="s">
        <v>1428</v>
      </c>
      <c r="B438" s="62" t="s">
        <v>1429</v>
      </c>
      <c r="C438" s="62" t="s">
        <v>982</v>
      </c>
      <c r="D438" s="63" t="s">
        <v>979</v>
      </c>
      <c r="E438" s="83" t="s">
        <v>977</v>
      </c>
      <c r="F438" s="62" t="s">
        <v>1429</v>
      </c>
    </row>
    <row r="439" spans="1:6">
      <c r="A439" s="62" t="s">
        <v>1430</v>
      </c>
      <c r="B439" s="62" t="s">
        <v>1429</v>
      </c>
      <c r="C439" s="62" t="s">
        <v>982</v>
      </c>
      <c r="D439" s="63" t="s">
        <v>979</v>
      </c>
      <c r="E439" s="83" t="s">
        <v>977</v>
      </c>
      <c r="F439" s="62" t="s">
        <v>1429</v>
      </c>
    </row>
    <row r="440" spans="1:6">
      <c r="A440" s="62" t="s">
        <v>1431</v>
      </c>
      <c r="B440" s="62" t="s">
        <v>1429</v>
      </c>
      <c r="C440" s="62" t="s">
        <v>982</v>
      </c>
      <c r="D440" s="63" t="s">
        <v>979</v>
      </c>
      <c r="E440" s="83" t="s">
        <v>977</v>
      </c>
      <c r="F440" s="62" t="s">
        <v>1429</v>
      </c>
    </row>
    <row r="441" spans="1:6">
      <c r="A441" s="62" t="s">
        <v>1432</v>
      </c>
      <c r="B441" s="62" t="s">
        <v>1429</v>
      </c>
      <c r="C441" s="62" t="s">
        <v>982</v>
      </c>
      <c r="D441" s="63" t="s">
        <v>979</v>
      </c>
      <c r="E441" s="83" t="s">
        <v>977</v>
      </c>
      <c r="F441" s="62" t="s">
        <v>1429</v>
      </c>
    </row>
    <row r="442" spans="1:6">
      <c r="A442" s="62" t="s">
        <v>1433</v>
      </c>
      <c r="B442" s="62" t="s">
        <v>1429</v>
      </c>
      <c r="C442" s="62" t="s">
        <v>982</v>
      </c>
      <c r="D442" s="63" t="s">
        <v>979</v>
      </c>
      <c r="E442" s="83" t="s">
        <v>977</v>
      </c>
      <c r="F442" s="62" t="s">
        <v>1429</v>
      </c>
    </row>
    <row r="443" spans="1:6">
      <c r="A443" s="62" t="s">
        <v>1434</v>
      </c>
      <c r="B443" s="62" t="s">
        <v>1429</v>
      </c>
      <c r="C443" s="62" t="s">
        <v>982</v>
      </c>
      <c r="D443" s="63" t="s">
        <v>979</v>
      </c>
      <c r="E443" s="83" t="s">
        <v>977</v>
      </c>
      <c r="F443" s="62" t="s">
        <v>1429</v>
      </c>
    </row>
    <row r="444" spans="1:6">
      <c r="A444" s="62" t="s">
        <v>1435</v>
      </c>
      <c r="B444" s="62" t="s">
        <v>1429</v>
      </c>
      <c r="C444" s="62" t="s">
        <v>982</v>
      </c>
      <c r="D444" s="63" t="s">
        <v>979</v>
      </c>
      <c r="E444" s="83" t="s">
        <v>977</v>
      </c>
      <c r="F444" s="62" t="s">
        <v>1429</v>
      </c>
    </row>
    <row r="445" spans="1:6">
      <c r="A445" s="62" t="s">
        <v>1436</v>
      </c>
      <c r="B445" s="62" t="s">
        <v>1429</v>
      </c>
      <c r="C445" s="62" t="s">
        <v>982</v>
      </c>
      <c r="D445" s="63" t="s">
        <v>979</v>
      </c>
      <c r="E445" s="83" t="s">
        <v>977</v>
      </c>
      <c r="F445" s="62" t="s">
        <v>1429</v>
      </c>
    </row>
    <row r="446" spans="1:6">
      <c r="A446" s="62" t="s">
        <v>1437</v>
      </c>
      <c r="B446" s="62" t="s">
        <v>1429</v>
      </c>
      <c r="C446" s="62" t="s">
        <v>982</v>
      </c>
      <c r="D446" s="63" t="s">
        <v>979</v>
      </c>
      <c r="E446" s="83" t="s">
        <v>977</v>
      </c>
      <c r="F446" s="62" t="s">
        <v>1429</v>
      </c>
    </row>
    <row r="447" spans="1:6">
      <c r="A447" s="62" t="s">
        <v>1438</v>
      </c>
      <c r="B447" s="62" t="s">
        <v>1429</v>
      </c>
      <c r="C447" s="62" t="s">
        <v>982</v>
      </c>
      <c r="D447" s="63" t="s">
        <v>979</v>
      </c>
      <c r="E447" s="83" t="s">
        <v>977</v>
      </c>
      <c r="F447" s="62" t="s">
        <v>1429</v>
      </c>
    </row>
    <row r="448" spans="1:6">
      <c r="A448" s="62" t="s">
        <v>1439</v>
      </c>
      <c r="B448" s="62" t="s">
        <v>1429</v>
      </c>
      <c r="C448" s="62" t="s">
        <v>982</v>
      </c>
      <c r="D448" s="63" t="s">
        <v>979</v>
      </c>
      <c r="E448" s="83" t="s">
        <v>977</v>
      </c>
      <c r="F448" s="62" t="s">
        <v>1429</v>
      </c>
    </row>
    <row r="449" spans="1:6">
      <c r="A449" s="62" t="s">
        <v>1440</v>
      </c>
      <c r="B449" s="62" t="s">
        <v>1429</v>
      </c>
      <c r="C449" s="62" t="s">
        <v>982</v>
      </c>
      <c r="D449" s="63" t="s">
        <v>979</v>
      </c>
      <c r="E449" s="83" t="s">
        <v>977</v>
      </c>
      <c r="F449" s="62" t="s">
        <v>1429</v>
      </c>
    </row>
    <row r="450" spans="1:6">
      <c r="A450" s="62" t="s">
        <v>1441</v>
      </c>
      <c r="B450" s="62" t="s">
        <v>1429</v>
      </c>
      <c r="C450" s="62" t="s">
        <v>982</v>
      </c>
      <c r="D450" s="63" t="s">
        <v>979</v>
      </c>
      <c r="E450" s="83" t="s">
        <v>977</v>
      </c>
      <c r="F450" s="62" t="s">
        <v>1429</v>
      </c>
    </row>
    <row r="451" spans="1:6">
      <c r="A451" s="62" t="s">
        <v>1442</v>
      </c>
      <c r="B451" s="62" t="s">
        <v>1429</v>
      </c>
      <c r="C451" s="62" t="s">
        <v>982</v>
      </c>
      <c r="D451" s="63" t="s">
        <v>979</v>
      </c>
      <c r="E451" s="83" t="s">
        <v>977</v>
      </c>
      <c r="F451" s="62" t="s">
        <v>1429</v>
      </c>
    </row>
    <row r="452" spans="1:6">
      <c r="A452" s="62" t="s">
        <v>1443</v>
      </c>
      <c r="B452" s="62" t="s">
        <v>1429</v>
      </c>
      <c r="C452" s="62" t="s">
        <v>982</v>
      </c>
      <c r="D452" s="63" t="s">
        <v>979</v>
      </c>
      <c r="E452" s="83" t="s">
        <v>977</v>
      </c>
      <c r="F452" s="62" t="s">
        <v>1429</v>
      </c>
    </row>
    <row r="453" spans="1:6">
      <c r="A453" s="62" t="s">
        <v>1444</v>
      </c>
      <c r="B453" s="62" t="s">
        <v>1429</v>
      </c>
      <c r="C453" s="62" t="s">
        <v>982</v>
      </c>
      <c r="D453" s="63" t="s">
        <v>979</v>
      </c>
      <c r="E453" s="83" t="s">
        <v>977</v>
      </c>
      <c r="F453" s="62" t="s">
        <v>1429</v>
      </c>
    </row>
    <row r="454" spans="1:6">
      <c r="A454" s="62" t="s">
        <v>1445</v>
      </c>
      <c r="B454" s="62" t="s">
        <v>1429</v>
      </c>
      <c r="C454" s="62" t="s">
        <v>982</v>
      </c>
      <c r="D454" s="63" t="s">
        <v>979</v>
      </c>
      <c r="E454" s="83" t="s">
        <v>977</v>
      </c>
      <c r="F454" s="62" t="s">
        <v>1429</v>
      </c>
    </row>
    <row r="455" spans="1:6">
      <c r="A455" s="62" t="s">
        <v>1446</v>
      </c>
      <c r="B455" s="62" t="s">
        <v>1429</v>
      </c>
      <c r="C455" s="62" t="s">
        <v>982</v>
      </c>
      <c r="D455" s="63" t="s">
        <v>979</v>
      </c>
      <c r="E455" s="83" t="s">
        <v>977</v>
      </c>
      <c r="F455" s="62" t="s">
        <v>1429</v>
      </c>
    </row>
    <row r="456" spans="1:6">
      <c r="A456" s="62" t="s">
        <v>1447</v>
      </c>
      <c r="B456" s="62" t="s">
        <v>1429</v>
      </c>
      <c r="C456" s="62" t="s">
        <v>982</v>
      </c>
      <c r="D456" s="63" t="s">
        <v>979</v>
      </c>
      <c r="E456" s="83" t="s">
        <v>977</v>
      </c>
      <c r="F456" s="62" t="s">
        <v>1429</v>
      </c>
    </row>
    <row r="457" spans="1:6">
      <c r="A457" s="62" t="s">
        <v>1448</v>
      </c>
      <c r="B457" s="62" t="s">
        <v>1429</v>
      </c>
      <c r="C457" s="62" t="s">
        <v>982</v>
      </c>
      <c r="D457" s="63" t="s">
        <v>979</v>
      </c>
      <c r="E457" s="83" t="s">
        <v>977</v>
      </c>
      <c r="F457" s="62" t="s">
        <v>1429</v>
      </c>
    </row>
    <row r="458" spans="1:6">
      <c r="A458" s="62" t="s">
        <v>1449</v>
      </c>
      <c r="B458" s="62" t="s">
        <v>1429</v>
      </c>
      <c r="C458" s="62" t="s">
        <v>982</v>
      </c>
      <c r="D458" s="63" t="s">
        <v>979</v>
      </c>
      <c r="E458" s="83" t="s">
        <v>977</v>
      </c>
      <c r="F458" s="62" t="s">
        <v>1429</v>
      </c>
    </row>
    <row r="459" spans="1:6">
      <c r="A459" s="62" t="s">
        <v>1450</v>
      </c>
      <c r="B459" s="62" t="s">
        <v>1429</v>
      </c>
      <c r="C459" s="62" t="s">
        <v>982</v>
      </c>
      <c r="D459" s="63" t="s">
        <v>979</v>
      </c>
      <c r="E459" s="83" t="s">
        <v>977</v>
      </c>
      <c r="F459" s="62" t="s">
        <v>1429</v>
      </c>
    </row>
    <row r="460" spans="1:6">
      <c r="A460" s="62" t="s">
        <v>1451</v>
      </c>
      <c r="B460" s="62" t="s">
        <v>1429</v>
      </c>
      <c r="C460" s="62" t="s">
        <v>982</v>
      </c>
      <c r="D460" s="63" t="s">
        <v>979</v>
      </c>
      <c r="E460" s="83" t="s">
        <v>977</v>
      </c>
      <c r="F460" s="62" t="s">
        <v>1429</v>
      </c>
    </row>
    <row r="461" spans="1:6">
      <c r="A461" s="62" t="s">
        <v>1452</v>
      </c>
      <c r="B461" s="62" t="s">
        <v>1429</v>
      </c>
      <c r="C461" s="62" t="s">
        <v>982</v>
      </c>
      <c r="D461" s="63" t="s">
        <v>979</v>
      </c>
      <c r="E461" s="83" t="s">
        <v>977</v>
      </c>
      <c r="F461" s="62" t="s">
        <v>1429</v>
      </c>
    </row>
    <row r="462" spans="1:6">
      <c r="A462" s="62" t="s">
        <v>1453</v>
      </c>
      <c r="B462" s="62" t="s">
        <v>1429</v>
      </c>
      <c r="C462" s="62" t="s">
        <v>982</v>
      </c>
      <c r="D462" s="63" t="s">
        <v>979</v>
      </c>
      <c r="E462" s="83" t="s">
        <v>977</v>
      </c>
      <c r="F462" s="62" t="s">
        <v>1429</v>
      </c>
    </row>
    <row r="463" spans="1:6">
      <c r="A463" s="62" t="s">
        <v>1454</v>
      </c>
      <c r="B463" s="62" t="s">
        <v>1429</v>
      </c>
      <c r="C463" s="62" t="s">
        <v>982</v>
      </c>
      <c r="D463" s="63" t="s">
        <v>979</v>
      </c>
      <c r="E463" s="83" t="s">
        <v>977</v>
      </c>
      <c r="F463" s="62" t="s">
        <v>1429</v>
      </c>
    </row>
    <row r="464" spans="1:6">
      <c r="A464" s="62" t="s">
        <v>1455</v>
      </c>
      <c r="B464" s="62" t="s">
        <v>1429</v>
      </c>
      <c r="C464" s="62" t="s">
        <v>982</v>
      </c>
      <c r="D464" s="63" t="s">
        <v>979</v>
      </c>
      <c r="E464" s="83" t="s">
        <v>977</v>
      </c>
      <c r="F464" s="62" t="s">
        <v>1429</v>
      </c>
    </row>
    <row r="465" spans="1:6">
      <c r="A465" s="62" t="s">
        <v>1456</v>
      </c>
      <c r="B465" s="62" t="s">
        <v>1429</v>
      </c>
      <c r="C465" s="62" t="s">
        <v>982</v>
      </c>
      <c r="D465" s="63" t="s">
        <v>979</v>
      </c>
      <c r="E465" s="83" t="s">
        <v>977</v>
      </c>
      <c r="F465" s="62" t="s">
        <v>1429</v>
      </c>
    </row>
    <row r="466" spans="1:6">
      <c r="A466" s="62" t="s">
        <v>1457</v>
      </c>
      <c r="B466" s="62" t="s">
        <v>1429</v>
      </c>
      <c r="C466" s="62" t="s">
        <v>982</v>
      </c>
      <c r="D466" s="63" t="s">
        <v>979</v>
      </c>
      <c r="E466" s="83" t="s">
        <v>977</v>
      </c>
      <c r="F466" s="62" t="s">
        <v>1429</v>
      </c>
    </row>
    <row r="467" spans="1:6">
      <c r="A467" s="62" t="s">
        <v>1458</v>
      </c>
      <c r="B467" s="62" t="s">
        <v>1429</v>
      </c>
      <c r="C467" s="62" t="s">
        <v>982</v>
      </c>
      <c r="D467" s="63" t="s">
        <v>979</v>
      </c>
      <c r="E467" s="83" t="s">
        <v>977</v>
      </c>
      <c r="F467" s="62" t="s">
        <v>1429</v>
      </c>
    </row>
    <row r="468" spans="1:6">
      <c r="A468" s="62" t="s">
        <v>1459</v>
      </c>
      <c r="B468" s="62" t="s">
        <v>1429</v>
      </c>
      <c r="C468" s="62" t="s">
        <v>982</v>
      </c>
      <c r="D468" s="63" t="s">
        <v>979</v>
      </c>
      <c r="E468" s="83" t="s">
        <v>977</v>
      </c>
      <c r="F468" s="62" t="s">
        <v>1429</v>
      </c>
    </row>
    <row r="469" spans="1:6">
      <c r="A469" s="62" t="s">
        <v>1460</v>
      </c>
      <c r="B469" s="62" t="s">
        <v>1429</v>
      </c>
      <c r="C469" s="62" t="s">
        <v>982</v>
      </c>
      <c r="D469" s="63" t="s">
        <v>979</v>
      </c>
      <c r="E469" s="83" t="s">
        <v>977</v>
      </c>
      <c r="F469" s="62" t="s">
        <v>1429</v>
      </c>
    </row>
    <row r="470" spans="1:6">
      <c r="A470" s="62" t="s">
        <v>1461</v>
      </c>
      <c r="B470" s="62" t="s">
        <v>1429</v>
      </c>
      <c r="C470" s="62" t="s">
        <v>982</v>
      </c>
      <c r="D470" s="63" t="s">
        <v>979</v>
      </c>
      <c r="E470" s="83" t="s">
        <v>977</v>
      </c>
      <c r="F470" s="62" t="s">
        <v>1429</v>
      </c>
    </row>
    <row r="471" spans="1:6">
      <c r="A471" s="62" t="s">
        <v>1462</v>
      </c>
      <c r="B471" s="62" t="s">
        <v>1429</v>
      </c>
      <c r="C471" s="62" t="s">
        <v>982</v>
      </c>
      <c r="D471" s="63" t="s">
        <v>979</v>
      </c>
      <c r="E471" s="83" t="s">
        <v>977</v>
      </c>
      <c r="F471" s="62" t="s">
        <v>1429</v>
      </c>
    </row>
    <row r="472" spans="1:6">
      <c r="A472" s="62" t="s">
        <v>1463</v>
      </c>
      <c r="B472" s="62" t="s">
        <v>1429</v>
      </c>
      <c r="C472" s="62" t="s">
        <v>982</v>
      </c>
      <c r="D472" s="63" t="s">
        <v>979</v>
      </c>
      <c r="E472" s="83" t="s">
        <v>977</v>
      </c>
      <c r="F472" s="62" t="s">
        <v>1429</v>
      </c>
    </row>
    <row r="473" spans="1:6">
      <c r="A473" s="62" t="s">
        <v>1464</v>
      </c>
      <c r="B473" s="62" t="s">
        <v>1429</v>
      </c>
      <c r="C473" s="62" t="s">
        <v>982</v>
      </c>
      <c r="D473" s="63" t="s">
        <v>979</v>
      </c>
      <c r="E473" s="83" t="s">
        <v>977</v>
      </c>
      <c r="F473" s="62" t="s">
        <v>1429</v>
      </c>
    </row>
    <row r="474" spans="1:6">
      <c r="A474" s="62" t="s">
        <v>1465</v>
      </c>
      <c r="B474" s="62" t="s">
        <v>1429</v>
      </c>
      <c r="C474" s="62" t="s">
        <v>982</v>
      </c>
      <c r="D474" s="63" t="s">
        <v>979</v>
      </c>
      <c r="E474" s="83" t="s">
        <v>977</v>
      </c>
      <c r="F474" s="62" t="s">
        <v>1429</v>
      </c>
    </row>
    <row r="475" spans="1:6">
      <c r="A475" s="62" t="s">
        <v>1466</v>
      </c>
      <c r="B475" s="62" t="s">
        <v>1429</v>
      </c>
      <c r="C475" s="62" t="s">
        <v>982</v>
      </c>
      <c r="D475" s="63" t="s">
        <v>979</v>
      </c>
      <c r="E475" s="83" t="s">
        <v>977</v>
      </c>
      <c r="F475" s="62" t="s">
        <v>1429</v>
      </c>
    </row>
    <row r="476" spans="1:6">
      <c r="A476" s="62" t="s">
        <v>1467</v>
      </c>
      <c r="B476" s="62" t="s">
        <v>1429</v>
      </c>
      <c r="C476" s="62" t="s">
        <v>982</v>
      </c>
      <c r="D476" s="63" t="s">
        <v>979</v>
      </c>
      <c r="E476" s="83" t="s">
        <v>977</v>
      </c>
      <c r="F476" s="62" t="s">
        <v>1429</v>
      </c>
    </row>
    <row r="477" spans="1:6">
      <c r="A477" s="62" t="s">
        <v>1468</v>
      </c>
      <c r="B477" s="62" t="s">
        <v>1429</v>
      </c>
      <c r="C477" s="62" t="s">
        <v>982</v>
      </c>
      <c r="D477" s="63" t="s">
        <v>979</v>
      </c>
      <c r="E477" s="83" t="s">
        <v>977</v>
      </c>
      <c r="F477" s="62" t="s">
        <v>1429</v>
      </c>
    </row>
    <row r="478" spans="1:6">
      <c r="A478" s="62" t="s">
        <v>1469</v>
      </c>
      <c r="B478" s="62" t="s">
        <v>1429</v>
      </c>
      <c r="C478" s="62" t="s">
        <v>982</v>
      </c>
      <c r="D478" s="63" t="s">
        <v>979</v>
      </c>
      <c r="E478" s="83" t="s">
        <v>977</v>
      </c>
      <c r="F478" s="62" t="s">
        <v>1429</v>
      </c>
    </row>
    <row r="479" spans="1:6">
      <c r="A479" s="62" t="s">
        <v>1470</v>
      </c>
      <c r="B479" s="62" t="s">
        <v>1429</v>
      </c>
      <c r="C479" s="62" t="s">
        <v>982</v>
      </c>
      <c r="D479" s="63" t="s">
        <v>979</v>
      </c>
      <c r="E479" s="83" t="s">
        <v>977</v>
      </c>
      <c r="F479" s="62" t="s">
        <v>1429</v>
      </c>
    </row>
    <row r="480" spans="1:6">
      <c r="A480" s="62" t="s">
        <v>1471</v>
      </c>
      <c r="B480" s="62" t="s">
        <v>1429</v>
      </c>
      <c r="C480" s="62" t="s">
        <v>982</v>
      </c>
      <c r="D480" s="63" t="s">
        <v>979</v>
      </c>
      <c r="E480" s="83" t="s">
        <v>977</v>
      </c>
      <c r="F480" s="62" t="s">
        <v>1429</v>
      </c>
    </row>
    <row r="481" spans="1:6">
      <c r="A481" s="62" t="s">
        <v>1472</v>
      </c>
      <c r="B481" s="62" t="s">
        <v>1429</v>
      </c>
      <c r="C481" s="62" t="s">
        <v>982</v>
      </c>
      <c r="D481" s="63" t="s">
        <v>979</v>
      </c>
      <c r="E481" s="83" t="s">
        <v>977</v>
      </c>
      <c r="F481" s="62" t="s">
        <v>1429</v>
      </c>
    </row>
    <row r="482" spans="1:6">
      <c r="A482" s="62" t="s">
        <v>1473</v>
      </c>
      <c r="B482" s="62" t="s">
        <v>1429</v>
      </c>
      <c r="C482" s="62" t="s">
        <v>982</v>
      </c>
      <c r="D482" s="63" t="s">
        <v>979</v>
      </c>
      <c r="E482" s="83" t="s">
        <v>977</v>
      </c>
      <c r="F482" s="62" t="s">
        <v>1429</v>
      </c>
    </row>
    <row r="483" spans="1:6">
      <c r="A483" s="62" t="s">
        <v>1474</v>
      </c>
      <c r="B483" s="62" t="s">
        <v>1429</v>
      </c>
      <c r="C483" s="62" t="s">
        <v>982</v>
      </c>
      <c r="D483" s="63" t="s">
        <v>979</v>
      </c>
      <c r="E483" s="83" t="s">
        <v>977</v>
      </c>
      <c r="F483" s="62" t="s">
        <v>1429</v>
      </c>
    </row>
    <row r="484" spans="1:6">
      <c r="A484" s="62" t="s">
        <v>1475</v>
      </c>
      <c r="B484" s="62" t="s">
        <v>1429</v>
      </c>
      <c r="C484" s="62" t="s">
        <v>982</v>
      </c>
      <c r="D484" s="63" t="s">
        <v>979</v>
      </c>
      <c r="E484" s="83" t="s">
        <v>977</v>
      </c>
      <c r="F484" s="62" t="s">
        <v>1429</v>
      </c>
    </row>
    <row r="485" spans="1:6">
      <c r="A485" s="62" t="s">
        <v>1476</v>
      </c>
      <c r="B485" s="62" t="s">
        <v>1429</v>
      </c>
      <c r="C485" s="62" t="s">
        <v>982</v>
      </c>
      <c r="D485" s="63" t="s">
        <v>979</v>
      </c>
      <c r="E485" s="83" t="s">
        <v>977</v>
      </c>
      <c r="F485" s="62" t="s">
        <v>1429</v>
      </c>
    </row>
    <row r="486" spans="1:6">
      <c r="A486" s="62" t="s">
        <v>1477</v>
      </c>
      <c r="B486" s="62" t="s">
        <v>1429</v>
      </c>
      <c r="C486" s="62" t="s">
        <v>982</v>
      </c>
      <c r="D486" s="63" t="s">
        <v>979</v>
      </c>
      <c r="E486" s="83" t="s">
        <v>977</v>
      </c>
      <c r="F486" s="62" t="s">
        <v>1429</v>
      </c>
    </row>
    <row r="487" spans="1:6">
      <c r="A487" s="62" t="s">
        <v>1478</v>
      </c>
      <c r="B487" s="62" t="s">
        <v>1429</v>
      </c>
      <c r="C487" s="62" t="s">
        <v>982</v>
      </c>
      <c r="D487" s="63" t="s">
        <v>979</v>
      </c>
      <c r="E487" s="83" t="s">
        <v>977</v>
      </c>
      <c r="F487" s="62" t="s">
        <v>1429</v>
      </c>
    </row>
    <row r="488" spans="1:6">
      <c r="A488" s="62" t="s">
        <v>1479</v>
      </c>
      <c r="B488" s="62" t="s">
        <v>1429</v>
      </c>
      <c r="C488" s="62" t="s">
        <v>982</v>
      </c>
      <c r="D488" s="63" t="s">
        <v>979</v>
      </c>
      <c r="E488" s="83" t="s">
        <v>977</v>
      </c>
      <c r="F488" s="62" t="s">
        <v>1429</v>
      </c>
    </row>
    <row r="489" spans="1:6">
      <c r="A489" s="62" t="s">
        <v>1480</v>
      </c>
      <c r="B489" s="62" t="s">
        <v>1429</v>
      </c>
      <c r="C489" s="62" t="s">
        <v>982</v>
      </c>
      <c r="D489" s="63" t="s">
        <v>979</v>
      </c>
      <c r="E489" s="83" t="s">
        <v>977</v>
      </c>
      <c r="F489" s="62" t="s">
        <v>1429</v>
      </c>
    </row>
    <row r="490" spans="1:6">
      <c r="A490" s="62" t="s">
        <v>1481</v>
      </c>
      <c r="B490" s="62" t="s">
        <v>1429</v>
      </c>
      <c r="C490" s="62" t="s">
        <v>982</v>
      </c>
      <c r="D490" s="63" t="s">
        <v>979</v>
      </c>
      <c r="E490" s="83" t="s">
        <v>977</v>
      </c>
      <c r="F490" s="62" t="s">
        <v>1429</v>
      </c>
    </row>
    <row r="491" spans="1:6">
      <c r="A491" s="62" t="s">
        <v>1482</v>
      </c>
      <c r="B491" s="62" t="s">
        <v>1429</v>
      </c>
      <c r="C491" s="62" t="s">
        <v>982</v>
      </c>
      <c r="D491" s="63" t="s">
        <v>979</v>
      </c>
      <c r="E491" s="83" t="s">
        <v>977</v>
      </c>
      <c r="F491" s="62" t="s">
        <v>1429</v>
      </c>
    </row>
    <row r="492" spans="1:6">
      <c r="A492" s="62" t="s">
        <v>1483</v>
      </c>
      <c r="B492" s="62" t="s">
        <v>1429</v>
      </c>
      <c r="C492" s="62" t="s">
        <v>982</v>
      </c>
      <c r="D492" s="63" t="s">
        <v>979</v>
      </c>
      <c r="E492" s="83" t="s">
        <v>977</v>
      </c>
      <c r="F492" s="62" t="s">
        <v>1429</v>
      </c>
    </row>
    <row r="493" spans="1:6">
      <c r="A493" s="62" t="s">
        <v>1484</v>
      </c>
      <c r="B493" s="62" t="s">
        <v>1429</v>
      </c>
      <c r="C493" s="62" t="s">
        <v>982</v>
      </c>
      <c r="D493" s="63" t="s">
        <v>979</v>
      </c>
      <c r="E493" s="83" t="s">
        <v>977</v>
      </c>
      <c r="F493" s="62" t="s">
        <v>1429</v>
      </c>
    </row>
    <row r="494" spans="1:6">
      <c r="A494" s="62" t="s">
        <v>1485</v>
      </c>
      <c r="B494" s="62" t="s">
        <v>1429</v>
      </c>
      <c r="C494" s="62" t="s">
        <v>982</v>
      </c>
      <c r="D494" s="63" t="s">
        <v>979</v>
      </c>
      <c r="E494" s="83" t="s">
        <v>977</v>
      </c>
      <c r="F494" s="62" t="s">
        <v>1429</v>
      </c>
    </row>
    <row r="495" spans="1:6">
      <c r="A495" s="62" t="s">
        <v>1486</v>
      </c>
      <c r="B495" s="62" t="s">
        <v>1429</v>
      </c>
      <c r="C495" s="62" t="s">
        <v>982</v>
      </c>
      <c r="D495" s="63" t="s">
        <v>979</v>
      </c>
      <c r="E495" s="83" t="s">
        <v>977</v>
      </c>
      <c r="F495" s="62" t="s">
        <v>1429</v>
      </c>
    </row>
    <row r="496" spans="1:6">
      <c r="A496" s="62" t="s">
        <v>1487</v>
      </c>
      <c r="B496" s="62" t="s">
        <v>1429</v>
      </c>
      <c r="C496" s="62" t="s">
        <v>982</v>
      </c>
      <c r="D496" s="63" t="s">
        <v>979</v>
      </c>
      <c r="E496" s="83" t="s">
        <v>977</v>
      </c>
      <c r="F496" s="62" t="s">
        <v>1429</v>
      </c>
    </row>
    <row r="497" spans="1:6">
      <c r="A497" s="62" t="s">
        <v>1488</v>
      </c>
      <c r="B497" s="62" t="s">
        <v>1489</v>
      </c>
      <c r="C497" s="62" t="s">
        <v>1490</v>
      </c>
      <c r="D497" s="63" t="s">
        <v>980</v>
      </c>
      <c r="E497" s="83" t="s">
        <v>974</v>
      </c>
      <c r="F497" s="62" t="s">
        <v>1489</v>
      </c>
    </row>
    <row r="498" spans="1:6">
      <c r="A498" s="62" t="s">
        <v>1491</v>
      </c>
      <c r="B498" s="62" t="s">
        <v>1489</v>
      </c>
      <c r="C498" s="62" t="s">
        <v>1490</v>
      </c>
      <c r="D498" s="63" t="s">
        <v>980</v>
      </c>
      <c r="E498" s="83" t="s">
        <v>974</v>
      </c>
      <c r="F498" s="62" t="s">
        <v>1489</v>
      </c>
    </row>
    <row r="499" spans="1:6">
      <c r="A499" s="62" t="s">
        <v>1492</v>
      </c>
      <c r="B499" s="62" t="s">
        <v>1489</v>
      </c>
      <c r="C499" s="62" t="s">
        <v>1490</v>
      </c>
      <c r="D499" s="63" t="s">
        <v>980</v>
      </c>
      <c r="E499" s="83" t="s">
        <v>974</v>
      </c>
      <c r="F499" s="62" t="s">
        <v>1489</v>
      </c>
    </row>
    <row r="500" spans="1:6">
      <c r="A500" s="62" t="s">
        <v>1493</v>
      </c>
      <c r="B500" s="62" t="s">
        <v>1489</v>
      </c>
      <c r="C500" s="62" t="s">
        <v>1490</v>
      </c>
      <c r="D500" s="63" t="s">
        <v>980</v>
      </c>
      <c r="E500" s="83" t="s">
        <v>974</v>
      </c>
      <c r="F500" s="62" t="s">
        <v>1489</v>
      </c>
    </row>
    <row r="501" spans="1:6">
      <c r="A501" s="62" t="s">
        <v>1494</v>
      </c>
      <c r="B501" s="62" t="s">
        <v>1489</v>
      </c>
      <c r="C501" s="62" t="s">
        <v>1490</v>
      </c>
      <c r="D501" s="63" t="s">
        <v>980</v>
      </c>
      <c r="E501" s="83" t="s">
        <v>974</v>
      </c>
      <c r="F501" s="62" t="s">
        <v>1489</v>
      </c>
    </row>
    <row r="502" spans="1:6">
      <c r="A502" s="62" t="s">
        <v>169</v>
      </c>
      <c r="B502" s="62" t="s">
        <v>1489</v>
      </c>
      <c r="C502" s="62" t="s">
        <v>1490</v>
      </c>
      <c r="D502" s="63" t="s">
        <v>980</v>
      </c>
      <c r="E502" s="83" t="s">
        <v>974</v>
      </c>
      <c r="F502" s="62" t="s">
        <v>1489</v>
      </c>
    </row>
    <row r="503" spans="1:6">
      <c r="A503" s="62" t="s">
        <v>1495</v>
      </c>
      <c r="B503" s="62" t="s">
        <v>1489</v>
      </c>
      <c r="C503" s="62" t="s">
        <v>1490</v>
      </c>
      <c r="D503" s="63" t="s">
        <v>980</v>
      </c>
      <c r="E503" s="83" t="s">
        <v>974</v>
      </c>
      <c r="F503" s="62" t="s">
        <v>1489</v>
      </c>
    </row>
    <row r="504" spans="1:6">
      <c r="A504" s="62" t="s">
        <v>1496</v>
      </c>
      <c r="B504" s="62" t="s">
        <v>1489</v>
      </c>
      <c r="C504" s="62" t="s">
        <v>1490</v>
      </c>
      <c r="D504" s="63" t="s">
        <v>980</v>
      </c>
      <c r="E504" s="83" t="s">
        <v>974</v>
      </c>
      <c r="F504" s="62" t="s">
        <v>1489</v>
      </c>
    </row>
    <row r="505" spans="1:6">
      <c r="A505" s="62" t="s">
        <v>1497</v>
      </c>
      <c r="B505" s="62" t="s">
        <v>1489</v>
      </c>
      <c r="C505" s="62" t="s">
        <v>1490</v>
      </c>
      <c r="D505" s="63" t="s">
        <v>980</v>
      </c>
      <c r="E505" s="83" t="s">
        <v>974</v>
      </c>
      <c r="F505" s="62" t="s">
        <v>1489</v>
      </c>
    </row>
    <row r="506" spans="1:6">
      <c r="A506" s="62" t="s">
        <v>1498</v>
      </c>
      <c r="B506" s="62" t="s">
        <v>1489</v>
      </c>
      <c r="C506" s="62" t="s">
        <v>1490</v>
      </c>
      <c r="D506" s="63" t="s">
        <v>980</v>
      </c>
      <c r="E506" s="83" t="s">
        <v>974</v>
      </c>
      <c r="F506" s="62" t="s">
        <v>1489</v>
      </c>
    </row>
    <row r="507" spans="1:6">
      <c r="A507" s="62" t="s">
        <v>1499</v>
      </c>
      <c r="B507" s="62" t="s">
        <v>1489</v>
      </c>
      <c r="C507" s="62" t="s">
        <v>1490</v>
      </c>
      <c r="D507" s="63" t="s">
        <v>980</v>
      </c>
      <c r="E507" s="83" t="s">
        <v>974</v>
      </c>
      <c r="F507" s="62" t="s">
        <v>1489</v>
      </c>
    </row>
    <row r="508" spans="1:6">
      <c r="A508" s="62" t="s">
        <v>171</v>
      </c>
      <c r="B508" s="62" t="s">
        <v>1489</v>
      </c>
      <c r="C508" s="62" t="s">
        <v>1490</v>
      </c>
      <c r="D508" s="63" t="s">
        <v>980</v>
      </c>
      <c r="E508" s="83" t="s">
        <v>974</v>
      </c>
      <c r="F508" s="62" t="s">
        <v>1489</v>
      </c>
    </row>
    <row r="509" spans="1:6">
      <c r="A509" s="62" t="s">
        <v>1500</v>
      </c>
      <c r="B509" s="62" t="s">
        <v>1489</v>
      </c>
      <c r="C509" s="62" t="s">
        <v>1490</v>
      </c>
      <c r="D509" s="63" t="s">
        <v>980</v>
      </c>
      <c r="E509" s="83" t="s">
        <v>974</v>
      </c>
      <c r="F509" s="62" t="s">
        <v>1489</v>
      </c>
    </row>
    <row r="510" spans="1:6">
      <c r="A510" s="62" t="s">
        <v>1501</v>
      </c>
      <c r="B510" s="62" t="s">
        <v>1489</v>
      </c>
      <c r="C510" s="62" t="s">
        <v>1490</v>
      </c>
      <c r="D510" s="63" t="s">
        <v>980</v>
      </c>
      <c r="E510" s="83" t="s">
        <v>974</v>
      </c>
      <c r="F510" s="62" t="s">
        <v>1489</v>
      </c>
    </row>
    <row r="511" spans="1:6">
      <c r="A511" s="62" t="s">
        <v>928</v>
      </c>
      <c r="B511" s="62" t="s">
        <v>1489</v>
      </c>
      <c r="C511" s="62" t="s">
        <v>1490</v>
      </c>
      <c r="D511" s="63" t="s">
        <v>980</v>
      </c>
      <c r="E511" s="83" t="s">
        <v>974</v>
      </c>
      <c r="F511" s="62" t="s">
        <v>1489</v>
      </c>
    </row>
    <row r="512" spans="1:6">
      <c r="A512" s="62" t="s">
        <v>1502</v>
      </c>
      <c r="B512" s="62" t="s">
        <v>1489</v>
      </c>
      <c r="C512" s="62" t="s">
        <v>1490</v>
      </c>
      <c r="D512" s="63" t="s">
        <v>980</v>
      </c>
      <c r="E512" s="83" t="s">
        <v>974</v>
      </c>
      <c r="F512" s="62" t="s">
        <v>1489</v>
      </c>
    </row>
    <row r="513" spans="1:6">
      <c r="A513" s="62" t="s">
        <v>1503</v>
      </c>
      <c r="B513" s="62" t="s">
        <v>1489</v>
      </c>
      <c r="C513" s="62" t="s">
        <v>1490</v>
      </c>
      <c r="D513" s="63" t="s">
        <v>980</v>
      </c>
      <c r="E513" s="83" t="s">
        <v>974</v>
      </c>
      <c r="F513" s="62" t="s">
        <v>1489</v>
      </c>
    </row>
    <row r="514" spans="1:6">
      <c r="A514" s="62" t="s">
        <v>1504</v>
      </c>
      <c r="B514" s="62" t="s">
        <v>1489</v>
      </c>
      <c r="C514" s="62" t="s">
        <v>1490</v>
      </c>
      <c r="D514" s="63" t="s">
        <v>980</v>
      </c>
      <c r="E514" s="83" t="s">
        <v>974</v>
      </c>
      <c r="F514" s="62" t="s">
        <v>1489</v>
      </c>
    </row>
    <row r="515" spans="1:6">
      <c r="A515" s="62" t="s">
        <v>1505</v>
      </c>
      <c r="B515" s="62" t="s">
        <v>1489</v>
      </c>
      <c r="C515" s="62" t="s">
        <v>1490</v>
      </c>
      <c r="D515" s="63" t="s">
        <v>980</v>
      </c>
      <c r="E515" s="83" t="s">
        <v>974</v>
      </c>
      <c r="F515" s="62" t="s">
        <v>1489</v>
      </c>
    </row>
    <row r="516" spans="1:6">
      <c r="A516" s="62" t="s">
        <v>1506</v>
      </c>
      <c r="B516" s="62" t="s">
        <v>1489</v>
      </c>
      <c r="C516" s="62" t="s">
        <v>1490</v>
      </c>
      <c r="D516" s="63" t="s">
        <v>980</v>
      </c>
      <c r="E516" s="83" t="s">
        <v>974</v>
      </c>
      <c r="F516" s="62" t="s">
        <v>1489</v>
      </c>
    </row>
    <row r="517" spans="1:6">
      <c r="A517" s="62" t="s">
        <v>1507</v>
      </c>
      <c r="B517" s="62" t="s">
        <v>1489</v>
      </c>
      <c r="C517" s="62" t="s">
        <v>1490</v>
      </c>
      <c r="D517" s="63" t="s">
        <v>980</v>
      </c>
      <c r="E517" s="83" t="s">
        <v>974</v>
      </c>
      <c r="F517" s="62" t="s">
        <v>1489</v>
      </c>
    </row>
    <row r="518" spans="1:6">
      <c r="A518" s="62" t="s">
        <v>1508</v>
      </c>
      <c r="B518" s="62" t="s">
        <v>1489</v>
      </c>
      <c r="C518" s="62" t="s">
        <v>1490</v>
      </c>
      <c r="D518" s="63" t="s">
        <v>980</v>
      </c>
      <c r="E518" s="83" t="s">
        <v>974</v>
      </c>
      <c r="F518" s="62" t="s">
        <v>1489</v>
      </c>
    </row>
    <row r="519" spans="1:6">
      <c r="A519" s="62" t="s">
        <v>1509</v>
      </c>
      <c r="B519" s="62" t="s">
        <v>1489</v>
      </c>
      <c r="C519" s="62" t="s">
        <v>1490</v>
      </c>
      <c r="D519" s="63" t="s">
        <v>980</v>
      </c>
      <c r="E519" s="83" t="s">
        <v>974</v>
      </c>
      <c r="F519" s="62" t="s">
        <v>1489</v>
      </c>
    </row>
    <row r="520" spans="1:6">
      <c r="A520" s="62" t="s">
        <v>1510</v>
      </c>
      <c r="B520" s="62" t="s">
        <v>1489</v>
      </c>
      <c r="C520" s="62" t="s">
        <v>1490</v>
      </c>
      <c r="D520" s="63" t="s">
        <v>980</v>
      </c>
      <c r="E520" s="83" t="s">
        <v>974</v>
      </c>
      <c r="F520" s="62" t="s">
        <v>1489</v>
      </c>
    </row>
    <row r="521" spans="1:6">
      <c r="A521" s="62" t="s">
        <v>1511</v>
      </c>
      <c r="B521" s="62" t="s">
        <v>1489</v>
      </c>
      <c r="C521" s="62" t="s">
        <v>1490</v>
      </c>
      <c r="D521" s="63" t="s">
        <v>980</v>
      </c>
      <c r="E521" s="83" t="s">
        <v>974</v>
      </c>
      <c r="F521" s="62" t="s">
        <v>1489</v>
      </c>
    </row>
    <row r="522" spans="1:6">
      <c r="A522" s="62" t="s">
        <v>1512</v>
      </c>
      <c r="B522" s="62" t="s">
        <v>1489</v>
      </c>
      <c r="C522" s="62" t="s">
        <v>1490</v>
      </c>
      <c r="D522" s="63" t="s">
        <v>980</v>
      </c>
      <c r="E522" s="83" t="s">
        <v>974</v>
      </c>
      <c r="F522" s="62" t="s">
        <v>1489</v>
      </c>
    </row>
    <row r="523" spans="1:6">
      <c r="A523" s="62" t="s">
        <v>1513</v>
      </c>
      <c r="B523" s="62" t="s">
        <v>1489</v>
      </c>
      <c r="C523" s="62" t="s">
        <v>1490</v>
      </c>
      <c r="D523" s="63" t="s">
        <v>980</v>
      </c>
      <c r="E523" s="83" t="s">
        <v>974</v>
      </c>
      <c r="F523" s="62" t="s">
        <v>1489</v>
      </c>
    </row>
    <row r="524" spans="1:6">
      <c r="A524" s="62" t="s">
        <v>1514</v>
      </c>
      <c r="B524" s="62" t="s">
        <v>1489</v>
      </c>
      <c r="C524" s="62" t="s">
        <v>1490</v>
      </c>
      <c r="D524" s="63" t="s">
        <v>980</v>
      </c>
      <c r="E524" s="83" t="s">
        <v>974</v>
      </c>
      <c r="F524" s="62" t="s">
        <v>1489</v>
      </c>
    </row>
    <row r="525" spans="1:6">
      <c r="A525" s="62" t="s">
        <v>168</v>
      </c>
      <c r="B525" s="62" t="s">
        <v>1489</v>
      </c>
      <c r="C525" s="62" t="s">
        <v>1490</v>
      </c>
      <c r="D525" s="63" t="s">
        <v>980</v>
      </c>
      <c r="E525" s="83" t="s">
        <v>974</v>
      </c>
      <c r="F525" s="62" t="s">
        <v>1489</v>
      </c>
    </row>
    <row r="526" spans="1:6">
      <c r="A526" s="62" t="s">
        <v>1515</v>
      </c>
      <c r="B526" s="62" t="s">
        <v>1489</v>
      </c>
      <c r="C526" s="62" t="s">
        <v>1490</v>
      </c>
      <c r="D526" s="63" t="s">
        <v>980</v>
      </c>
      <c r="E526" s="83" t="s">
        <v>974</v>
      </c>
      <c r="F526" s="62" t="s">
        <v>1489</v>
      </c>
    </row>
    <row r="527" spans="1:6">
      <c r="A527" s="62" t="s">
        <v>1516</v>
      </c>
      <c r="B527" s="62" t="s">
        <v>1489</v>
      </c>
      <c r="C527" s="62" t="s">
        <v>1490</v>
      </c>
      <c r="D527" s="63" t="s">
        <v>980</v>
      </c>
      <c r="E527" s="83" t="s">
        <v>974</v>
      </c>
      <c r="F527" s="62" t="s">
        <v>1489</v>
      </c>
    </row>
    <row r="528" spans="1:6">
      <c r="A528" s="62" t="s">
        <v>1517</v>
      </c>
      <c r="B528" s="62" t="s">
        <v>1489</v>
      </c>
      <c r="C528" s="62" t="s">
        <v>1490</v>
      </c>
      <c r="D528" s="63" t="s">
        <v>980</v>
      </c>
      <c r="E528" s="83" t="s">
        <v>974</v>
      </c>
      <c r="F528" s="62" t="s">
        <v>1489</v>
      </c>
    </row>
    <row r="529" spans="1:6">
      <c r="A529" s="62" t="s">
        <v>1518</v>
      </c>
      <c r="B529" s="62" t="s">
        <v>1519</v>
      </c>
      <c r="C529" s="62" t="s">
        <v>158</v>
      </c>
      <c r="D529" s="63" t="s">
        <v>980</v>
      </c>
      <c r="E529" s="83" t="s">
        <v>1520</v>
      </c>
      <c r="F529" s="62" t="s">
        <v>1519</v>
      </c>
    </row>
    <row r="530" spans="1:6">
      <c r="A530" s="62" t="s">
        <v>963</v>
      </c>
      <c r="B530" s="62" t="s">
        <v>1519</v>
      </c>
      <c r="C530" s="62" t="s">
        <v>158</v>
      </c>
      <c r="D530" s="63" t="s">
        <v>980</v>
      </c>
      <c r="E530" s="83" t="s">
        <v>1520</v>
      </c>
      <c r="F530" s="62" t="s">
        <v>1519</v>
      </c>
    </row>
    <row r="531" spans="1:6">
      <c r="A531" s="62" t="s">
        <v>302</v>
      </c>
      <c r="B531" s="62" t="s">
        <v>1519</v>
      </c>
      <c r="C531" s="62" t="s">
        <v>158</v>
      </c>
      <c r="D531" s="63" t="s">
        <v>980</v>
      </c>
      <c r="E531" s="83" t="s">
        <v>1520</v>
      </c>
      <c r="F531" s="62" t="s">
        <v>1519</v>
      </c>
    </row>
    <row r="532" spans="1:6">
      <c r="A532" s="62" t="s">
        <v>942</v>
      </c>
      <c r="B532" s="62" t="s">
        <v>1519</v>
      </c>
      <c r="C532" s="62" t="s">
        <v>158</v>
      </c>
      <c r="D532" s="63" t="s">
        <v>980</v>
      </c>
      <c r="E532" s="83" t="s">
        <v>1520</v>
      </c>
      <c r="F532" s="62" t="s">
        <v>1519</v>
      </c>
    </row>
    <row r="533" spans="1:6">
      <c r="A533" s="62" t="s">
        <v>212</v>
      </c>
      <c r="B533" s="62" t="s">
        <v>1519</v>
      </c>
      <c r="C533" s="62" t="s">
        <v>158</v>
      </c>
      <c r="D533" s="63" t="s">
        <v>980</v>
      </c>
      <c r="E533" s="83" t="s">
        <v>1520</v>
      </c>
      <c r="F533" s="62" t="s">
        <v>1519</v>
      </c>
    </row>
    <row r="534" spans="1:6">
      <c r="A534" s="62" t="s">
        <v>1521</v>
      </c>
      <c r="B534" s="62" t="s">
        <v>1519</v>
      </c>
      <c r="C534" s="62" t="s">
        <v>158</v>
      </c>
      <c r="D534" s="63" t="s">
        <v>980</v>
      </c>
      <c r="E534" s="83" t="s">
        <v>1520</v>
      </c>
      <c r="F534" s="62" t="s">
        <v>1519</v>
      </c>
    </row>
    <row r="535" spans="1:6">
      <c r="A535" s="62" t="s">
        <v>1522</v>
      </c>
      <c r="B535" s="62" t="s">
        <v>1519</v>
      </c>
      <c r="C535" s="62" t="s">
        <v>158</v>
      </c>
      <c r="D535" s="63" t="s">
        <v>980</v>
      </c>
      <c r="E535" s="83" t="s">
        <v>1520</v>
      </c>
      <c r="F535" s="62" t="s">
        <v>1519</v>
      </c>
    </row>
    <row r="536" spans="1:6">
      <c r="A536" s="62" t="s">
        <v>188</v>
      </c>
      <c r="B536" s="62" t="s">
        <v>1519</v>
      </c>
      <c r="C536" s="62" t="s">
        <v>158</v>
      </c>
      <c r="D536" s="63" t="s">
        <v>980</v>
      </c>
      <c r="E536" s="83" t="s">
        <v>1520</v>
      </c>
      <c r="F536" s="62" t="s">
        <v>1519</v>
      </c>
    </row>
    <row r="537" spans="1:6">
      <c r="A537" s="62" t="s">
        <v>236</v>
      </c>
      <c r="B537" s="62" t="s">
        <v>1519</v>
      </c>
      <c r="C537" s="62" t="s">
        <v>158</v>
      </c>
      <c r="D537" s="63" t="s">
        <v>980</v>
      </c>
      <c r="E537" s="83" t="s">
        <v>1520</v>
      </c>
      <c r="F537" s="62" t="s">
        <v>1519</v>
      </c>
    </row>
    <row r="538" spans="1:6">
      <c r="A538" s="62" t="s">
        <v>221</v>
      </c>
      <c r="B538" s="62" t="s">
        <v>1519</v>
      </c>
      <c r="C538" s="62" t="s">
        <v>158</v>
      </c>
      <c r="D538" s="63" t="s">
        <v>980</v>
      </c>
      <c r="E538" s="83" t="s">
        <v>1520</v>
      </c>
      <c r="F538" s="62" t="s">
        <v>1519</v>
      </c>
    </row>
    <row r="539" spans="1:6">
      <c r="A539" s="62" t="s">
        <v>1523</v>
      </c>
      <c r="B539" s="62" t="s">
        <v>1519</v>
      </c>
      <c r="C539" s="62" t="s">
        <v>158</v>
      </c>
      <c r="D539" s="63" t="s">
        <v>980</v>
      </c>
      <c r="E539" s="83" t="s">
        <v>1520</v>
      </c>
      <c r="F539" s="62" t="s">
        <v>1519</v>
      </c>
    </row>
    <row r="540" spans="1:6">
      <c r="A540" s="62" t="s">
        <v>283</v>
      </c>
      <c r="B540" s="62" t="s">
        <v>1519</v>
      </c>
      <c r="C540" s="62" t="s">
        <v>158</v>
      </c>
      <c r="D540" s="63" t="s">
        <v>980</v>
      </c>
      <c r="E540" s="83" t="s">
        <v>1520</v>
      </c>
      <c r="F540" s="62" t="s">
        <v>1519</v>
      </c>
    </row>
    <row r="541" spans="1:6">
      <c r="A541" s="62" t="s">
        <v>245</v>
      </c>
      <c r="B541" s="62" t="s">
        <v>1519</v>
      </c>
      <c r="C541" s="62" t="s">
        <v>158</v>
      </c>
      <c r="D541" s="63" t="s">
        <v>980</v>
      </c>
      <c r="E541" s="83" t="s">
        <v>1520</v>
      </c>
      <c r="F541" s="62" t="s">
        <v>1519</v>
      </c>
    </row>
    <row r="542" spans="1:6">
      <c r="A542" s="62" t="s">
        <v>172</v>
      </c>
      <c r="B542" s="62" t="s">
        <v>1519</v>
      </c>
      <c r="C542" s="62" t="s">
        <v>158</v>
      </c>
      <c r="D542" s="63" t="s">
        <v>980</v>
      </c>
      <c r="E542" s="83" t="s">
        <v>1520</v>
      </c>
      <c r="F542" s="62" t="s">
        <v>1519</v>
      </c>
    </row>
    <row r="543" spans="1:6">
      <c r="A543" s="62" t="s">
        <v>934</v>
      </c>
      <c r="B543" s="62" t="s">
        <v>1519</v>
      </c>
      <c r="C543" s="62" t="s">
        <v>158</v>
      </c>
      <c r="D543" s="63" t="s">
        <v>980</v>
      </c>
      <c r="E543" s="83" t="s">
        <v>1520</v>
      </c>
      <c r="F543" s="62" t="s">
        <v>1519</v>
      </c>
    </row>
    <row r="544" spans="1:6">
      <c r="A544" s="62" t="s">
        <v>264</v>
      </c>
      <c r="B544" s="62" t="s">
        <v>1519</v>
      </c>
      <c r="C544" s="62" t="s">
        <v>158</v>
      </c>
      <c r="D544" s="63" t="s">
        <v>980</v>
      </c>
      <c r="E544" s="83" t="s">
        <v>1520</v>
      </c>
      <c r="F544" s="62" t="s">
        <v>1519</v>
      </c>
    </row>
    <row r="545" spans="1:6">
      <c r="A545" s="62" t="s">
        <v>170</v>
      </c>
      <c r="B545" s="62" t="s">
        <v>1519</v>
      </c>
      <c r="C545" s="62" t="s">
        <v>158</v>
      </c>
      <c r="D545" s="63" t="s">
        <v>980</v>
      </c>
      <c r="E545" s="83" t="s">
        <v>1520</v>
      </c>
      <c r="F545" s="62" t="s">
        <v>1519</v>
      </c>
    </row>
    <row r="546" spans="1:6">
      <c r="A546" s="62" t="s">
        <v>222</v>
      </c>
      <c r="B546" s="62" t="s">
        <v>1519</v>
      </c>
      <c r="C546" s="62" t="s">
        <v>158</v>
      </c>
      <c r="D546" s="63" t="s">
        <v>980</v>
      </c>
      <c r="E546" s="83" t="s">
        <v>1520</v>
      </c>
      <c r="F546" s="62" t="s">
        <v>1519</v>
      </c>
    </row>
    <row r="547" spans="1:6">
      <c r="A547" s="62" t="s">
        <v>1524</v>
      </c>
      <c r="B547" s="62" t="s">
        <v>1519</v>
      </c>
      <c r="C547" s="62" t="s">
        <v>158</v>
      </c>
      <c r="D547" s="63" t="s">
        <v>980</v>
      </c>
      <c r="E547" s="83" t="s">
        <v>1520</v>
      </c>
      <c r="F547" s="62" t="s">
        <v>1519</v>
      </c>
    </row>
    <row r="548" spans="1:6">
      <c r="A548" s="62" t="s">
        <v>1525</v>
      </c>
      <c r="B548" s="62" t="s">
        <v>1519</v>
      </c>
      <c r="C548" s="62" t="s">
        <v>158</v>
      </c>
      <c r="D548" s="63" t="s">
        <v>980</v>
      </c>
      <c r="E548" s="83" t="s">
        <v>1520</v>
      </c>
      <c r="F548" s="62" t="s">
        <v>1519</v>
      </c>
    </row>
    <row r="549" spans="1:6">
      <c r="A549" s="62" t="s">
        <v>203</v>
      </c>
      <c r="B549" s="62" t="s">
        <v>1519</v>
      </c>
      <c r="C549" s="62" t="s">
        <v>158</v>
      </c>
      <c r="D549" s="63" t="s">
        <v>980</v>
      </c>
      <c r="E549" s="83" t="s">
        <v>1520</v>
      </c>
      <c r="F549" s="62" t="s">
        <v>1519</v>
      </c>
    </row>
    <row r="550" spans="1:6">
      <c r="A550" s="62" t="s">
        <v>955</v>
      </c>
      <c r="B550" s="62" t="s">
        <v>1519</v>
      </c>
      <c r="C550" s="62" t="s">
        <v>158</v>
      </c>
      <c r="D550" s="63" t="s">
        <v>980</v>
      </c>
      <c r="E550" s="83" t="s">
        <v>1520</v>
      </c>
      <c r="F550" s="62" t="s">
        <v>1519</v>
      </c>
    </row>
    <row r="551" spans="1:6">
      <c r="A551" s="62" t="s">
        <v>1526</v>
      </c>
      <c r="B551" s="62" t="s">
        <v>1519</v>
      </c>
      <c r="C551" s="62" t="s">
        <v>158</v>
      </c>
      <c r="D551" s="63" t="s">
        <v>980</v>
      </c>
      <c r="E551" s="83" t="s">
        <v>1520</v>
      </c>
      <c r="F551" s="62" t="s">
        <v>1519</v>
      </c>
    </row>
    <row r="552" spans="1:6">
      <c r="A552" s="62" t="s">
        <v>945</v>
      </c>
      <c r="B552" s="62" t="s">
        <v>1519</v>
      </c>
      <c r="C552" s="62" t="s">
        <v>158</v>
      </c>
      <c r="D552" s="63" t="s">
        <v>980</v>
      </c>
      <c r="E552" s="83" t="s">
        <v>1520</v>
      </c>
      <c r="F552" s="62" t="s">
        <v>1519</v>
      </c>
    </row>
    <row r="553" spans="1:6">
      <c r="A553" s="62" t="s">
        <v>297</v>
      </c>
      <c r="B553" s="62" t="s">
        <v>1519</v>
      </c>
      <c r="C553" s="62" t="s">
        <v>158</v>
      </c>
      <c r="D553" s="63" t="s">
        <v>980</v>
      </c>
      <c r="E553" s="83" t="s">
        <v>1520</v>
      </c>
      <c r="F553" s="62" t="s">
        <v>1519</v>
      </c>
    </row>
    <row r="554" spans="1:6">
      <c r="A554" s="62" t="s">
        <v>234</v>
      </c>
      <c r="B554" s="62" t="s">
        <v>1519</v>
      </c>
      <c r="C554" s="62" t="s">
        <v>158</v>
      </c>
      <c r="D554" s="63" t="s">
        <v>980</v>
      </c>
      <c r="E554" s="83" t="s">
        <v>1520</v>
      </c>
      <c r="F554" s="62" t="s">
        <v>1519</v>
      </c>
    </row>
    <row r="555" spans="1:6">
      <c r="A555" s="62" t="s">
        <v>1527</v>
      </c>
      <c r="B555" s="62" t="s">
        <v>1519</v>
      </c>
      <c r="C555" s="62" t="s">
        <v>158</v>
      </c>
      <c r="D555" s="63" t="s">
        <v>980</v>
      </c>
      <c r="E555" s="83" t="s">
        <v>1520</v>
      </c>
      <c r="F555" s="62" t="s">
        <v>1519</v>
      </c>
    </row>
    <row r="556" spans="1:6">
      <c r="A556" s="62" t="s">
        <v>173</v>
      </c>
      <c r="B556" s="62" t="s">
        <v>1519</v>
      </c>
      <c r="C556" s="62" t="s">
        <v>157</v>
      </c>
      <c r="D556" s="63" t="s">
        <v>980</v>
      </c>
      <c r="E556" s="83" t="s">
        <v>1520</v>
      </c>
      <c r="F556" s="62" t="s">
        <v>1519</v>
      </c>
    </row>
    <row r="557" spans="1:6">
      <c r="A557" s="62" t="s">
        <v>1528</v>
      </c>
      <c r="B557" s="62" t="s">
        <v>1519</v>
      </c>
      <c r="C557" s="62" t="s">
        <v>157</v>
      </c>
      <c r="D557" s="63" t="s">
        <v>980</v>
      </c>
      <c r="E557" s="83" t="s">
        <v>1520</v>
      </c>
      <c r="F557" s="62" t="s">
        <v>1519</v>
      </c>
    </row>
    <row r="558" spans="1:6">
      <c r="A558" s="62" t="s">
        <v>214</v>
      </c>
      <c r="B558" s="62" t="s">
        <v>1519</v>
      </c>
      <c r="C558" s="62" t="s">
        <v>157</v>
      </c>
      <c r="D558" s="63" t="s">
        <v>980</v>
      </c>
      <c r="E558" s="83" t="s">
        <v>1520</v>
      </c>
      <c r="F558" s="62" t="s">
        <v>1519</v>
      </c>
    </row>
    <row r="559" spans="1:6">
      <c r="A559" s="62" t="s">
        <v>933</v>
      </c>
      <c r="B559" s="62" t="s">
        <v>1519</v>
      </c>
      <c r="C559" s="62" t="s">
        <v>157</v>
      </c>
      <c r="D559" s="63" t="s">
        <v>980</v>
      </c>
      <c r="E559" s="83" t="s">
        <v>1520</v>
      </c>
      <c r="F559" s="62" t="s">
        <v>1519</v>
      </c>
    </row>
    <row r="560" spans="1:6">
      <c r="A560" s="62" t="s">
        <v>294</v>
      </c>
      <c r="B560" s="62" t="s">
        <v>1519</v>
      </c>
      <c r="C560" s="62" t="s">
        <v>157</v>
      </c>
      <c r="D560" s="63" t="s">
        <v>980</v>
      </c>
      <c r="E560" s="83" t="s">
        <v>1520</v>
      </c>
      <c r="F560" s="62" t="s">
        <v>1519</v>
      </c>
    </row>
    <row r="561" spans="1:6">
      <c r="A561" s="62" t="s">
        <v>968</v>
      </c>
      <c r="B561" s="62" t="s">
        <v>1519</v>
      </c>
      <c r="C561" s="62" t="s">
        <v>157</v>
      </c>
      <c r="D561" s="63" t="s">
        <v>980</v>
      </c>
      <c r="E561" s="83" t="s">
        <v>1520</v>
      </c>
      <c r="F561" s="62" t="s">
        <v>1519</v>
      </c>
    </row>
    <row r="562" spans="1:6">
      <c r="A562" s="62" t="s">
        <v>211</v>
      </c>
      <c r="B562" s="62" t="s">
        <v>1519</v>
      </c>
      <c r="C562" s="62" t="s">
        <v>157</v>
      </c>
      <c r="D562" s="63" t="s">
        <v>980</v>
      </c>
      <c r="E562" s="83" t="s">
        <v>1520</v>
      </c>
      <c r="F562" s="62" t="s">
        <v>1519</v>
      </c>
    </row>
    <row r="563" spans="1:6">
      <c r="A563" s="62" t="s">
        <v>1529</v>
      </c>
      <c r="B563" s="62" t="s">
        <v>1519</v>
      </c>
      <c r="C563" s="62" t="s">
        <v>157</v>
      </c>
      <c r="D563" s="63" t="s">
        <v>980</v>
      </c>
      <c r="E563" s="83" t="s">
        <v>1520</v>
      </c>
      <c r="F563" s="62" t="s">
        <v>1519</v>
      </c>
    </row>
    <row r="564" spans="1:6">
      <c r="A564" s="62" t="s">
        <v>219</v>
      </c>
      <c r="B564" s="62" t="s">
        <v>1519</v>
      </c>
      <c r="C564" s="62" t="s">
        <v>157</v>
      </c>
      <c r="D564" s="63" t="s">
        <v>980</v>
      </c>
      <c r="E564" s="83" t="s">
        <v>1520</v>
      </c>
      <c r="F564" s="62" t="s">
        <v>1519</v>
      </c>
    </row>
    <row r="565" spans="1:6">
      <c r="A565" s="62" t="s">
        <v>287</v>
      </c>
      <c r="B565" s="62" t="s">
        <v>1519</v>
      </c>
      <c r="C565" s="62" t="s">
        <v>157</v>
      </c>
      <c r="D565" s="63" t="s">
        <v>980</v>
      </c>
      <c r="E565" s="83" t="s">
        <v>1520</v>
      </c>
      <c r="F565" s="62" t="s">
        <v>1519</v>
      </c>
    </row>
    <row r="566" spans="1:6">
      <c r="A566" s="62" t="s">
        <v>1530</v>
      </c>
      <c r="B566" s="62" t="s">
        <v>1519</v>
      </c>
      <c r="C566" s="62" t="s">
        <v>157</v>
      </c>
      <c r="D566" s="63" t="s">
        <v>980</v>
      </c>
      <c r="E566" s="83" t="s">
        <v>1520</v>
      </c>
      <c r="F566" s="62" t="s">
        <v>1519</v>
      </c>
    </row>
    <row r="567" spans="1:6">
      <c r="A567" s="62" t="s">
        <v>186</v>
      </c>
      <c r="B567" s="62" t="s">
        <v>1519</v>
      </c>
      <c r="C567" s="62" t="s">
        <v>157</v>
      </c>
      <c r="D567" s="63" t="s">
        <v>980</v>
      </c>
      <c r="E567" s="83" t="s">
        <v>1520</v>
      </c>
      <c r="F567" s="62" t="s">
        <v>1519</v>
      </c>
    </row>
    <row r="568" spans="1:6">
      <c r="A568" s="62" t="s">
        <v>1531</v>
      </c>
      <c r="B568" s="62" t="s">
        <v>1519</v>
      </c>
      <c r="C568" s="62" t="s">
        <v>157</v>
      </c>
      <c r="D568" s="63" t="s">
        <v>980</v>
      </c>
      <c r="E568" s="83" t="s">
        <v>1520</v>
      </c>
      <c r="F568" s="62" t="s">
        <v>1519</v>
      </c>
    </row>
    <row r="569" spans="1:6">
      <c r="A569" s="62" t="s">
        <v>165</v>
      </c>
      <c r="B569" s="62" t="s">
        <v>1519</v>
      </c>
      <c r="C569" s="62" t="s">
        <v>157</v>
      </c>
      <c r="D569" s="63" t="s">
        <v>980</v>
      </c>
      <c r="E569" s="83" t="s">
        <v>1520</v>
      </c>
      <c r="F569" s="62" t="s">
        <v>1519</v>
      </c>
    </row>
    <row r="570" spans="1:6">
      <c r="A570" s="62" t="s">
        <v>190</v>
      </c>
      <c r="B570" s="62" t="s">
        <v>1519</v>
      </c>
      <c r="C570" s="62" t="s">
        <v>157</v>
      </c>
      <c r="D570" s="63" t="s">
        <v>980</v>
      </c>
      <c r="E570" s="83" t="s">
        <v>1520</v>
      </c>
      <c r="F570" s="62" t="s">
        <v>1519</v>
      </c>
    </row>
    <row r="571" spans="1:6">
      <c r="A571" s="62" t="s">
        <v>202</v>
      </c>
      <c r="B571" s="62" t="s">
        <v>1519</v>
      </c>
      <c r="C571" s="62" t="s">
        <v>157</v>
      </c>
      <c r="D571" s="63" t="s">
        <v>980</v>
      </c>
      <c r="E571" s="83" t="s">
        <v>1520</v>
      </c>
      <c r="F571" s="62" t="s">
        <v>1519</v>
      </c>
    </row>
    <row r="572" spans="1:6">
      <c r="A572" s="62" t="s">
        <v>1532</v>
      </c>
      <c r="B572" s="62" t="s">
        <v>1519</v>
      </c>
      <c r="C572" s="62" t="s">
        <v>157</v>
      </c>
      <c r="D572" s="63" t="s">
        <v>980</v>
      </c>
      <c r="E572" s="83" t="s">
        <v>1520</v>
      </c>
      <c r="F572" s="62" t="s">
        <v>1519</v>
      </c>
    </row>
    <row r="573" spans="1:6">
      <c r="A573" s="62" t="s">
        <v>970</v>
      </c>
      <c r="B573" s="62" t="s">
        <v>1519</v>
      </c>
      <c r="C573" s="62" t="s">
        <v>157</v>
      </c>
      <c r="D573" s="63" t="s">
        <v>980</v>
      </c>
      <c r="E573" s="83" t="s">
        <v>1520</v>
      </c>
      <c r="F573" s="62" t="s">
        <v>1519</v>
      </c>
    </row>
    <row r="574" spans="1:6">
      <c r="A574" s="62" t="s">
        <v>1533</v>
      </c>
      <c r="B574" s="62" t="s">
        <v>1519</v>
      </c>
      <c r="C574" s="62" t="s">
        <v>157</v>
      </c>
      <c r="D574" s="63" t="s">
        <v>980</v>
      </c>
      <c r="E574" s="83" t="s">
        <v>1520</v>
      </c>
      <c r="F574" s="62" t="s">
        <v>1519</v>
      </c>
    </row>
    <row r="575" spans="1:6">
      <c r="A575" s="62" t="s">
        <v>240</v>
      </c>
      <c r="B575" s="62" t="s">
        <v>1519</v>
      </c>
      <c r="C575" s="62" t="s">
        <v>157</v>
      </c>
      <c r="D575" s="63" t="s">
        <v>980</v>
      </c>
      <c r="E575" s="83" t="s">
        <v>1520</v>
      </c>
      <c r="F575" s="62" t="s">
        <v>1519</v>
      </c>
    </row>
    <row r="576" spans="1:6">
      <c r="A576" s="62" t="s">
        <v>271</v>
      </c>
      <c r="B576" s="62" t="s">
        <v>1519</v>
      </c>
      <c r="C576" s="62" t="s">
        <v>157</v>
      </c>
      <c r="D576" s="63" t="s">
        <v>980</v>
      </c>
      <c r="E576" s="83" t="s">
        <v>1520</v>
      </c>
      <c r="F576" s="62" t="s">
        <v>1519</v>
      </c>
    </row>
    <row r="577" spans="1:6">
      <c r="A577" s="62" t="s">
        <v>941</v>
      </c>
      <c r="B577" s="62" t="s">
        <v>1519</v>
      </c>
      <c r="C577" s="62" t="s">
        <v>157</v>
      </c>
      <c r="D577" s="63" t="s">
        <v>980</v>
      </c>
      <c r="E577" s="83" t="s">
        <v>1520</v>
      </c>
      <c r="F577" s="62" t="s">
        <v>1519</v>
      </c>
    </row>
    <row r="578" spans="1:6">
      <c r="A578" s="62" t="s">
        <v>192</v>
      </c>
      <c r="B578" s="62" t="s">
        <v>1519</v>
      </c>
      <c r="C578" s="62" t="s">
        <v>157</v>
      </c>
      <c r="D578" s="63" t="s">
        <v>980</v>
      </c>
      <c r="E578" s="83" t="s">
        <v>1520</v>
      </c>
      <c r="F578" s="62" t="s">
        <v>1519</v>
      </c>
    </row>
    <row r="579" spans="1:6">
      <c r="A579" s="62" t="s">
        <v>274</v>
      </c>
      <c r="B579" s="62" t="s">
        <v>1519</v>
      </c>
      <c r="C579" s="62" t="s">
        <v>157</v>
      </c>
      <c r="D579" s="63" t="s">
        <v>980</v>
      </c>
      <c r="E579" s="83" t="s">
        <v>1520</v>
      </c>
      <c r="F579" s="62" t="s">
        <v>1519</v>
      </c>
    </row>
    <row r="580" spans="1:6">
      <c r="A580" s="62" t="s">
        <v>972</v>
      </c>
      <c r="B580" s="62" t="s">
        <v>1519</v>
      </c>
      <c r="C580" s="62" t="s">
        <v>157</v>
      </c>
      <c r="D580" s="63" t="s">
        <v>980</v>
      </c>
      <c r="E580" s="83" t="s">
        <v>1520</v>
      </c>
      <c r="F580" s="62" t="s">
        <v>1519</v>
      </c>
    </row>
    <row r="581" spans="1:6">
      <c r="A581" s="62" t="s">
        <v>260</v>
      </c>
      <c r="B581" s="62" t="s">
        <v>1519</v>
      </c>
      <c r="C581" s="62" t="s">
        <v>157</v>
      </c>
      <c r="D581" s="63" t="s">
        <v>980</v>
      </c>
      <c r="E581" s="83" t="s">
        <v>1520</v>
      </c>
      <c r="F581" s="62" t="s">
        <v>1519</v>
      </c>
    </row>
    <row r="582" spans="1:6">
      <c r="A582" s="62" t="s">
        <v>1534</v>
      </c>
      <c r="B582" s="62" t="s">
        <v>1519</v>
      </c>
      <c r="C582" s="62" t="s">
        <v>157</v>
      </c>
      <c r="D582" s="63" t="s">
        <v>980</v>
      </c>
      <c r="E582" s="83" t="s">
        <v>1520</v>
      </c>
      <c r="F582" s="62" t="s">
        <v>1519</v>
      </c>
    </row>
    <row r="583" spans="1:6">
      <c r="A583" s="62" t="s">
        <v>179</v>
      </c>
      <c r="B583" s="62" t="s">
        <v>1535</v>
      </c>
      <c r="C583" s="62" t="s">
        <v>159</v>
      </c>
      <c r="D583" s="63" t="s">
        <v>980</v>
      </c>
      <c r="E583" s="83" t="s">
        <v>1520</v>
      </c>
      <c r="F583" s="62" t="s">
        <v>1535</v>
      </c>
    </row>
    <row r="584" spans="1:6">
      <c r="A584" s="62" t="s">
        <v>951</v>
      </c>
      <c r="B584" s="62" t="s">
        <v>1535</v>
      </c>
      <c r="C584" s="62" t="s">
        <v>159</v>
      </c>
      <c r="D584" s="63" t="s">
        <v>980</v>
      </c>
      <c r="E584" s="83" t="s">
        <v>1520</v>
      </c>
      <c r="F584" s="62" t="s">
        <v>1535</v>
      </c>
    </row>
    <row r="585" spans="1:6">
      <c r="A585" s="62" t="s">
        <v>231</v>
      </c>
      <c r="B585" s="62" t="s">
        <v>1535</v>
      </c>
      <c r="C585" s="62" t="s">
        <v>159</v>
      </c>
      <c r="D585" s="63" t="s">
        <v>980</v>
      </c>
      <c r="E585" s="83" t="s">
        <v>1520</v>
      </c>
      <c r="F585" s="62" t="s">
        <v>1535</v>
      </c>
    </row>
    <row r="586" spans="1:6">
      <c r="A586" s="62" t="s">
        <v>177</v>
      </c>
      <c r="B586" s="62" t="s">
        <v>1535</v>
      </c>
      <c r="C586" s="62" t="s">
        <v>159</v>
      </c>
      <c r="D586" s="63" t="s">
        <v>980</v>
      </c>
      <c r="E586" s="83" t="s">
        <v>1520</v>
      </c>
      <c r="F586" s="62" t="s">
        <v>1535</v>
      </c>
    </row>
    <row r="587" spans="1:6">
      <c r="A587" s="62" t="s">
        <v>187</v>
      </c>
      <c r="B587" s="62" t="s">
        <v>1535</v>
      </c>
      <c r="C587" s="62" t="s">
        <v>159</v>
      </c>
      <c r="D587" s="63" t="s">
        <v>980</v>
      </c>
      <c r="E587" s="83" t="s">
        <v>1520</v>
      </c>
      <c r="F587" s="62" t="s">
        <v>1535</v>
      </c>
    </row>
    <row r="588" spans="1:6">
      <c r="A588" s="62" t="s">
        <v>311</v>
      </c>
      <c r="B588" s="62" t="s">
        <v>1535</v>
      </c>
      <c r="C588" s="62" t="s">
        <v>159</v>
      </c>
      <c r="D588" s="63" t="s">
        <v>980</v>
      </c>
      <c r="E588" s="83" t="s">
        <v>1520</v>
      </c>
      <c r="F588" s="62" t="s">
        <v>1535</v>
      </c>
    </row>
    <row r="589" spans="1:6">
      <c r="A589" s="62" t="s">
        <v>952</v>
      </c>
      <c r="B589" s="62" t="s">
        <v>1535</v>
      </c>
      <c r="C589" s="62" t="s">
        <v>159</v>
      </c>
      <c r="D589" s="63" t="s">
        <v>980</v>
      </c>
      <c r="E589" s="83" t="s">
        <v>1520</v>
      </c>
      <c r="F589" s="62" t="s">
        <v>1535</v>
      </c>
    </row>
    <row r="590" spans="1:6">
      <c r="A590" s="62" t="s">
        <v>163</v>
      </c>
      <c r="B590" s="62" t="s">
        <v>1535</v>
      </c>
      <c r="C590" s="62" t="s">
        <v>159</v>
      </c>
      <c r="D590" s="63" t="s">
        <v>980</v>
      </c>
      <c r="E590" s="83" t="s">
        <v>1520</v>
      </c>
      <c r="F590" s="62" t="s">
        <v>1535</v>
      </c>
    </row>
    <row r="591" spans="1:6">
      <c r="A591" s="62" t="s">
        <v>209</v>
      </c>
      <c r="B591" s="62" t="s">
        <v>1535</v>
      </c>
      <c r="C591" s="62" t="s">
        <v>159</v>
      </c>
      <c r="D591" s="63" t="s">
        <v>980</v>
      </c>
      <c r="E591" s="83" t="s">
        <v>1520</v>
      </c>
      <c r="F591" s="62" t="s">
        <v>1535</v>
      </c>
    </row>
    <row r="592" spans="1:6">
      <c r="A592" s="62" t="s">
        <v>220</v>
      </c>
      <c r="B592" s="62" t="s">
        <v>1535</v>
      </c>
      <c r="C592" s="62" t="s">
        <v>159</v>
      </c>
      <c r="D592" s="63" t="s">
        <v>980</v>
      </c>
      <c r="E592" s="83" t="s">
        <v>1520</v>
      </c>
      <c r="F592" s="62" t="s">
        <v>1535</v>
      </c>
    </row>
    <row r="593" spans="1:6">
      <c r="A593" s="62" t="s">
        <v>943</v>
      </c>
      <c r="B593" s="62" t="s">
        <v>1535</v>
      </c>
      <c r="C593" s="62" t="s">
        <v>159</v>
      </c>
      <c r="D593" s="63" t="s">
        <v>980</v>
      </c>
      <c r="E593" s="83" t="s">
        <v>1520</v>
      </c>
      <c r="F593" s="62" t="s">
        <v>1535</v>
      </c>
    </row>
    <row r="594" spans="1:6">
      <c r="A594" s="62" t="s">
        <v>307</v>
      </c>
      <c r="B594" s="62" t="s">
        <v>1535</v>
      </c>
      <c r="C594" s="62" t="s">
        <v>159</v>
      </c>
      <c r="D594" s="63" t="s">
        <v>980</v>
      </c>
      <c r="E594" s="83" t="s">
        <v>1520</v>
      </c>
      <c r="F594" s="62" t="s">
        <v>1535</v>
      </c>
    </row>
    <row r="595" spans="1:6">
      <c r="A595" s="62" t="s">
        <v>189</v>
      </c>
      <c r="B595" s="62" t="s">
        <v>1535</v>
      </c>
      <c r="C595" s="62" t="s">
        <v>159</v>
      </c>
      <c r="D595" s="63" t="s">
        <v>980</v>
      </c>
      <c r="E595" s="83" t="s">
        <v>1520</v>
      </c>
      <c r="F595" s="62" t="s">
        <v>1535</v>
      </c>
    </row>
    <row r="596" spans="1:6">
      <c r="A596" s="62" t="s">
        <v>953</v>
      </c>
      <c r="B596" s="62" t="s">
        <v>1535</v>
      </c>
      <c r="C596" s="62" t="s">
        <v>159</v>
      </c>
      <c r="D596" s="63" t="s">
        <v>980</v>
      </c>
      <c r="E596" s="83" t="s">
        <v>1520</v>
      </c>
      <c r="F596" s="62" t="s">
        <v>1535</v>
      </c>
    </row>
    <row r="597" spans="1:6">
      <c r="A597" s="62" t="s">
        <v>944</v>
      </c>
      <c r="B597" s="62" t="s">
        <v>1535</v>
      </c>
      <c r="C597" s="62" t="s">
        <v>159</v>
      </c>
      <c r="D597" s="63" t="s">
        <v>980</v>
      </c>
      <c r="E597" s="83" t="s">
        <v>1520</v>
      </c>
      <c r="F597" s="62" t="s">
        <v>1535</v>
      </c>
    </row>
    <row r="598" spans="1:6">
      <c r="A598" s="62" t="s">
        <v>243</v>
      </c>
      <c r="B598" s="62" t="s">
        <v>1535</v>
      </c>
      <c r="C598" s="62" t="s">
        <v>159</v>
      </c>
      <c r="D598" s="63" t="s">
        <v>980</v>
      </c>
      <c r="E598" s="83" t="s">
        <v>1520</v>
      </c>
      <c r="F598" s="62" t="s">
        <v>1535</v>
      </c>
    </row>
    <row r="599" spans="1:6">
      <c r="A599" s="62" t="s">
        <v>285</v>
      </c>
      <c r="B599" s="62" t="s">
        <v>1535</v>
      </c>
      <c r="C599" s="62" t="s">
        <v>159</v>
      </c>
      <c r="D599" s="63" t="s">
        <v>980</v>
      </c>
      <c r="E599" s="83" t="s">
        <v>1520</v>
      </c>
      <c r="F599" s="62" t="s">
        <v>1535</v>
      </c>
    </row>
    <row r="600" spans="1:6">
      <c r="A600" s="62" t="s">
        <v>314</v>
      </c>
      <c r="B600" s="62" t="s">
        <v>1535</v>
      </c>
      <c r="C600" s="62" t="s">
        <v>159</v>
      </c>
      <c r="D600" s="63" t="s">
        <v>980</v>
      </c>
      <c r="E600" s="83" t="s">
        <v>1520</v>
      </c>
      <c r="F600" s="62" t="s">
        <v>1535</v>
      </c>
    </row>
    <row r="601" spans="1:6">
      <c r="A601" s="62" t="s">
        <v>164</v>
      </c>
      <c r="B601" s="62" t="s">
        <v>1535</v>
      </c>
      <c r="C601" s="62" t="s">
        <v>159</v>
      </c>
      <c r="D601" s="63" t="s">
        <v>980</v>
      </c>
      <c r="E601" s="83" t="s">
        <v>1520</v>
      </c>
      <c r="F601" s="62" t="s">
        <v>1535</v>
      </c>
    </row>
    <row r="602" spans="1:6">
      <c r="A602" s="62" t="s">
        <v>250</v>
      </c>
      <c r="B602" s="62" t="s">
        <v>1535</v>
      </c>
      <c r="C602" s="62" t="s">
        <v>159</v>
      </c>
      <c r="D602" s="63" t="s">
        <v>980</v>
      </c>
      <c r="E602" s="83" t="s">
        <v>1520</v>
      </c>
      <c r="F602" s="62" t="s">
        <v>1535</v>
      </c>
    </row>
    <row r="603" spans="1:6">
      <c r="A603" s="62" t="s">
        <v>965</v>
      </c>
      <c r="B603" s="62" t="s">
        <v>1535</v>
      </c>
      <c r="C603" s="62" t="s">
        <v>159</v>
      </c>
      <c r="D603" s="63" t="s">
        <v>980</v>
      </c>
      <c r="E603" s="83" t="s">
        <v>1520</v>
      </c>
      <c r="F603" s="62" t="s">
        <v>1535</v>
      </c>
    </row>
    <row r="604" spans="1:6">
      <c r="A604" s="62" t="s">
        <v>200</v>
      </c>
      <c r="B604" s="62" t="s">
        <v>1535</v>
      </c>
      <c r="C604" s="62" t="s">
        <v>159</v>
      </c>
      <c r="D604" s="63" t="s">
        <v>980</v>
      </c>
      <c r="E604" s="83" t="s">
        <v>1520</v>
      </c>
      <c r="F604" s="62" t="s">
        <v>1535</v>
      </c>
    </row>
    <row r="605" spans="1:6">
      <c r="A605" s="62" t="s">
        <v>206</v>
      </c>
      <c r="B605" s="62" t="s">
        <v>1535</v>
      </c>
      <c r="C605" s="62" t="s">
        <v>159</v>
      </c>
      <c r="D605" s="63" t="s">
        <v>980</v>
      </c>
      <c r="E605" s="83" t="s">
        <v>1520</v>
      </c>
      <c r="F605" s="62" t="s">
        <v>1535</v>
      </c>
    </row>
    <row r="606" spans="1:6">
      <c r="A606" s="62" t="s">
        <v>967</v>
      </c>
      <c r="B606" s="62" t="s">
        <v>1535</v>
      </c>
      <c r="C606" s="62" t="s">
        <v>159</v>
      </c>
      <c r="D606" s="63" t="s">
        <v>980</v>
      </c>
      <c r="E606" s="83" t="s">
        <v>1520</v>
      </c>
      <c r="F606" s="62" t="s">
        <v>1535</v>
      </c>
    </row>
    <row r="607" spans="1:6">
      <c r="A607" s="62" t="s">
        <v>227</v>
      </c>
      <c r="B607" s="62" t="s">
        <v>1535</v>
      </c>
      <c r="C607" s="62" t="s">
        <v>159</v>
      </c>
      <c r="D607" s="63" t="s">
        <v>980</v>
      </c>
      <c r="E607" s="83" t="s">
        <v>1520</v>
      </c>
      <c r="F607" s="62" t="s">
        <v>1535</v>
      </c>
    </row>
    <row r="608" spans="1:6">
      <c r="A608" s="62" t="s">
        <v>956</v>
      </c>
      <c r="B608" s="62" t="s">
        <v>1535</v>
      </c>
      <c r="C608" s="62" t="s">
        <v>159</v>
      </c>
      <c r="D608" s="63" t="s">
        <v>980</v>
      </c>
      <c r="E608" s="83" t="s">
        <v>1520</v>
      </c>
      <c r="F608" s="62" t="s">
        <v>1535</v>
      </c>
    </row>
    <row r="609" spans="1:6">
      <c r="A609" s="62" t="s">
        <v>233</v>
      </c>
      <c r="B609" s="62" t="s">
        <v>1535</v>
      </c>
      <c r="C609" s="62" t="s">
        <v>159</v>
      </c>
      <c r="D609" s="63" t="s">
        <v>980</v>
      </c>
      <c r="E609" s="83" t="s">
        <v>1520</v>
      </c>
      <c r="F609" s="62" t="s">
        <v>1535</v>
      </c>
    </row>
    <row r="610" spans="1:6">
      <c r="A610" s="62" t="s">
        <v>957</v>
      </c>
      <c r="B610" s="62" t="s">
        <v>1535</v>
      </c>
      <c r="C610" s="62" t="s">
        <v>159</v>
      </c>
      <c r="D610" s="63" t="s">
        <v>980</v>
      </c>
      <c r="E610" s="83" t="s">
        <v>1520</v>
      </c>
      <c r="F610" s="62" t="s">
        <v>1535</v>
      </c>
    </row>
    <row r="611" spans="1:6">
      <c r="A611" s="62" t="s">
        <v>932</v>
      </c>
      <c r="B611" s="62" t="s">
        <v>1535</v>
      </c>
      <c r="C611" s="62" t="s">
        <v>160</v>
      </c>
      <c r="D611" s="63" t="s">
        <v>980</v>
      </c>
      <c r="E611" s="83" t="s">
        <v>1520</v>
      </c>
      <c r="F611" s="62" t="s">
        <v>1535</v>
      </c>
    </row>
    <row r="612" spans="1:6">
      <c r="A612" s="62" t="s">
        <v>947</v>
      </c>
      <c r="B612" s="62" t="s">
        <v>1535</v>
      </c>
      <c r="C612" s="62" t="s">
        <v>160</v>
      </c>
      <c r="D612" s="63" t="s">
        <v>980</v>
      </c>
      <c r="E612" s="83" t="s">
        <v>1520</v>
      </c>
      <c r="F612" s="62" t="s">
        <v>1535</v>
      </c>
    </row>
    <row r="613" spans="1:6">
      <c r="A613" s="62" t="s">
        <v>948</v>
      </c>
      <c r="B613" s="62" t="s">
        <v>1535</v>
      </c>
      <c r="C613" s="62" t="s">
        <v>160</v>
      </c>
      <c r="D613" s="63" t="s">
        <v>980</v>
      </c>
      <c r="E613" s="83" t="s">
        <v>1520</v>
      </c>
      <c r="F613" s="62" t="s">
        <v>1535</v>
      </c>
    </row>
    <row r="614" spans="1:6">
      <c r="A614" s="62" t="s">
        <v>1536</v>
      </c>
      <c r="B614" s="62" t="s">
        <v>1535</v>
      </c>
      <c r="C614" s="62" t="s">
        <v>160</v>
      </c>
      <c r="D614" s="63" t="s">
        <v>980</v>
      </c>
      <c r="E614" s="83" t="s">
        <v>1520</v>
      </c>
      <c r="F614" s="62" t="s">
        <v>1535</v>
      </c>
    </row>
    <row r="615" spans="1:6">
      <c r="A615" s="62" t="s">
        <v>235</v>
      </c>
      <c r="B615" s="62" t="s">
        <v>1535</v>
      </c>
      <c r="C615" s="62" t="s">
        <v>160</v>
      </c>
      <c r="D615" s="63" t="s">
        <v>980</v>
      </c>
      <c r="E615" s="83" t="s">
        <v>1520</v>
      </c>
      <c r="F615" s="62" t="s">
        <v>1535</v>
      </c>
    </row>
    <row r="616" spans="1:6">
      <c r="A616" s="62" t="s">
        <v>193</v>
      </c>
      <c r="B616" s="62" t="s">
        <v>1535</v>
      </c>
      <c r="C616" s="62" t="s">
        <v>160</v>
      </c>
      <c r="D616" s="63" t="s">
        <v>980</v>
      </c>
      <c r="E616" s="83" t="s">
        <v>1520</v>
      </c>
      <c r="F616" s="62" t="s">
        <v>1535</v>
      </c>
    </row>
    <row r="617" spans="1:6">
      <c r="A617" s="62" t="s">
        <v>306</v>
      </c>
      <c r="B617" s="62" t="s">
        <v>1535</v>
      </c>
      <c r="C617" s="62" t="s">
        <v>160</v>
      </c>
      <c r="D617" s="63" t="s">
        <v>980</v>
      </c>
      <c r="E617" s="83" t="s">
        <v>1520</v>
      </c>
      <c r="F617" s="62" t="s">
        <v>1535</v>
      </c>
    </row>
    <row r="618" spans="1:6">
      <c r="A618" s="62" t="s">
        <v>267</v>
      </c>
      <c r="B618" s="62" t="s">
        <v>1535</v>
      </c>
      <c r="C618" s="62" t="s">
        <v>160</v>
      </c>
      <c r="D618" s="63" t="s">
        <v>980</v>
      </c>
      <c r="E618" s="83" t="s">
        <v>1520</v>
      </c>
      <c r="F618" s="62" t="s">
        <v>1535</v>
      </c>
    </row>
    <row r="619" spans="1:6">
      <c r="A619" s="62" t="s">
        <v>268</v>
      </c>
      <c r="B619" s="62" t="s">
        <v>1535</v>
      </c>
      <c r="C619" s="62" t="s">
        <v>160</v>
      </c>
      <c r="D619" s="63" t="s">
        <v>980</v>
      </c>
      <c r="E619" s="83" t="s">
        <v>1520</v>
      </c>
      <c r="F619" s="62" t="s">
        <v>1535</v>
      </c>
    </row>
    <row r="620" spans="1:6">
      <c r="A620" s="62" t="s">
        <v>288</v>
      </c>
      <c r="B620" s="62" t="s">
        <v>1535</v>
      </c>
      <c r="C620" s="62" t="s">
        <v>160</v>
      </c>
      <c r="D620" s="63" t="s">
        <v>980</v>
      </c>
      <c r="E620" s="83" t="s">
        <v>1520</v>
      </c>
      <c r="F620" s="62" t="s">
        <v>1535</v>
      </c>
    </row>
    <row r="621" spans="1:6">
      <c r="A621" s="62" t="s">
        <v>309</v>
      </c>
      <c r="B621" s="62" t="s">
        <v>1535</v>
      </c>
      <c r="C621" s="62" t="s">
        <v>160</v>
      </c>
      <c r="D621" s="63" t="s">
        <v>980</v>
      </c>
      <c r="E621" s="83" t="s">
        <v>1520</v>
      </c>
      <c r="F621" s="62" t="s">
        <v>1535</v>
      </c>
    </row>
    <row r="622" spans="1:6">
      <c r="A622" s="62" t="s">
        <v>270</v>
      </c>
      <c r="B622" s="62" t="s">
        <v>1535</v>
      </c>
      <c r="C622" s="62" t="s">
        <v>160</v>
      </c>
      <c r="D622" s="63" t="s">
        <v>980</v>
      </c>
      <c r="E622" s="83" t="s">
        <v>1520</v>
      </c>
      <c r="F622" s="62" t="s">
        <v>1535</v>
      </c>
    </row>
    <row r="623" spans="1:6">
      <c r="A623" s="62" t="s">
        <v>198</v>
      </c>
      <c r="B623" s="62" t="s">
        <v>1535</v>
      </c>
      <c r="C623" s="62" t="s">
        <v>160</v>
      </c>
      <c r="D623" s="63" t="s">
        <v>980</v>
      </c>
      <c r="E623" s="83" t="s">
        <v>1520</v>
      </c>
      <c r="F623" s="62" t="s">
        <v>1535</v>
      </c>
    </row>
    <row r="624" spans="1:6">
      <c r="A624" s="62" t="s">
        <v>931</v>
      </c>
      <c r="B624" s="62" t="s">
        <v>1535</v>
      </c>
      <c r="C624" s="62" t="s">
        <v>160</v>
      </c>
      <c r="D624" s="63" t="s">
        <v>980</v>
      </c>
      <c r="E624" s="83" t="s">
        <v>1520</v>
      </c>
      <c r="F624" s="62" t="s">
        <v>1535</v>
      </c>
    </row>
    <row r="625" spans="1:6">
      <c r="A625" s="62" t="s">
        <v>969</v>
      </c>
      <c r="B625" s="62" t="s">
        <v>1535</v>
      </c>
      <c r="C625" s="62" t="s">
        <v>160</v>
      </c>
      <c r="D625" s="63" t="s">
        <v>980</v>
      </c>
      <c r="E625" s="83" t="s">
        <v>1520</v>
      </c>
      <c r="F625" s="62" t="s">
        <v>1535</v>
      </c>
    </row>
    <row r="626" spans="1:6">
      <c r="A626" s="62" t="s">
        <v>939</v>
      </c>
      <c r="B626" s="62" t="s">
        <v>1535</v>
      </c>
      <c r="C626" s="62" t="s">
        <v>160</v>
      </c>
      <c r="D626" s="63" t="s">
        <v>980</v>
      </c>
      <c r="E626" s="83" t="s">
        <v>1520</v>
      </c>
      <c r="F626" s="62" t="s">
        <v>1535</v>
      </c>
    </row>
    <row r="627" spans="1:6">
      <c r="A627" s="62" t="s">
        <v>256</v>
      </c>
      <c r="B627" s="62" t="s">
        <v>1535</v>
      </c>
      <c r="C627" s="62" t="s">
        <v>160</v>
      </c>
      <c r="D627" s="63" t="s">
        <v>980</v>
      </c>
      <c r="E627" s="83" t="s">
        <v>1520</v>
      </c>
      <c r="F627" s="62" t="s">
        <v>1535</v>
      </c>
    </row>
    <row r="628" spans="1:6">
      <c r="A628" s="62" t="s">
        <v>304</v>
      </c>
      <c r="B628" s="62" t="s">
        <v>1535</v>
      </c>
      <c r="C628" s="62" t="s">
        <v>160</v>
      </c>
      <c r="D628" s="63" t="s">
        <v>980</v>
      </c>
      <c r="E628" s="83" t="s">
        <v>1520</v>
      </c>
      <c r="F628" s="62" t="s">
        <v>1535</v>
      </c>
    </row>
    <row r="629" spans="1:6">
      <c r="A629" s="62" t="s">
        <v>960</v>
      </c>
      <c r="B629" s="62" t="s">
        <v>1535</v>
      </c>
      <c r="C629" s="62" t="s">
        <v>160</v>
      </c>
      <c r="D629" s="63" t="s">
        <v>980</v>
      </c>
      <c r="E629" s="83" t="s">
        <v>1520</v>
      </c>
      <c r="F629" s="62" t="s">
        <v>1535</v>
      </c>
    </row>
    <row r="630" spans="1:6">
      <c r="A630" s="62" t="s">
        <v>295</v>
      </c>
      <c r="B630" s="62" t="s">
        <v>1535</v>
      </c>
      <c r="C630" s="62" t="s">
        <v>160</v>
      </c>
      <c r="D630" s="63" t="s">
        <v>980</v>
      </c>
      <c r="E630" s="83" t="s">
        <v>1520</v>
      </c>
      <c r="F630" s="62" t="s">
        <v>1535</v>
      </c>
    </row>
    <row r="631" spans="1:6">
      <c r="A631" s="62" t="s">
        <v>961</v>
      </c>
      <c r="B631" s="62" t="s">
        <v>1535</v>
      </c>
      <c r="C631" s="62" t="s">
        <v>160</v>
      </c>
      <c r="D631" s="63" t="s">
        <v>980</v>
      </c>
      <c r="E631" s="83" t="s">
        <v>1520</v>
      </c>
      <c r="F631" s="62" t="s">
        <v>1535</v>
      </c>
    </row>
    <row r="632" spans="1:6">
      <c r="A632" s="62" t="s">
        <v>940</v>
      </c>
      <c r="B632" s="62" t="s">
        <v>1535</v>
      </c>
      <c r="C632" s="62" t="s">
        <v>160</v>
      </c>
      <c r="D632" s="63" t="s">
        <v>980</v>
      </c>
      <c r="E632" s="83" t="s">
        <v>1520</v>
      </c>
      <c r="F632" s="62" t="s">
        <v>1535</v>
      </c>
    </row>
    <row r="633" spans="1:6">
      <c r="A633" s="62" t="s">
        <v>962</v>
      </c>
      <c r="B633" s="62" t="s">
        <v>1535</v>
      </c>
      <c r="C633" s="62" t="s">
        <v>160</v>
      </c>
      <c r="D633" s="63" t="s">
        <v>980</v>
      </c>
      <c r="E633" s="83" t="s">
        <v>1520</v>
      </c>
      <c r="F633" s="62" t="s">
        <v>1535</v>
      </c>
    </row>
    <row r="634" spans="1:6">
      <c r="A634" s="62" t="s">
        <v>971</v>
      </c>
      <c r="B634" s="62" t="s">
        <v>1535</v>
      </c>
      <c r="C634" s="62" t="s">
        <v>160</v>
      </c>
      <c r="D634" s="63" t="s">
        <v>980</v>
      </c>
      <c r="E634" s="83" t="s">
        <v>1520</v>
      </c>
      <c r="F634" s="62" t="s">
        <v>1535</v>
      </c>
    </row>
    <row r="635" spans="1:6">
      <c r="A635" s="62" t="s">
        <v>950</v>
      </c>
      <c r="B635" s="62" t="s">
        <v>1535</v>
      </c>
      <c r="C635" s="62" t="s">
        <v>160</v>
      </c>
      <c r="D635" s="63" t="s">
        <v>980</v>
      </c>
      <c r="E635" s="83" t="s">
        <v>1520</v>
      </c>
      <c r="F635" s="62" t="s">
        <v>1535</v>
      </c>
    </row>
    <row r="636" spans="1:6">
      <c r="A636" s="62" t="s">
        <v>185</v>
      </c>
      <c r="B636" s="62" t="s">
        <v>1535</v>
      </c>
      <c r="C636" s="62" t="s">
        <v>160</v>
      </c>
      <c r="D636" s="63" t="s">
        <v>980</v>
      </c>
      <c r="E636" s="83" t="s">
        <v>1520</v>
      </c>
      <c r="F636" s="62" t="s">
        <v>1535</v>
      </c>
    </row>
    <row r="637" spans="1:6">
      <c r="A637" s="62" t="s">
        <v>230</v>
      </c>
      <c r="B637" s="62" t="s">
        <v>1535</v>
      </c>
      <c r="C637" s="62" t="s">
        <v>160</v>
      </c>
      <c r="D637" s="63" t="s">
        <v>980</v>
      </c>
      <c r="E637" s="83" t="s">
        <v>1520</v>
      </c>
      <c r="F637" s="62" t="s">
        <v>1535</v>
      </c>
    </row>
    <row r="638" spans="1:6">
      <c r="A638" s="62" t="s">
        <v>174</v>
      </c>
      <c r="B638" s="62" t="s">
        <v>1537</v>
      </c>
      <c r="C638" s="62" t="s">
        <v>156</v>
      </c>
      <c r="D638" s="63" t="s">
        <v>980</v>
      </c>
      <c r="E638" s="83" t="s">
        <v>1520</v>
      </c>
      <c r="F638" s="62" t="s">
        <v>1537</v>
      </c>
    </row>
    <row r="639" spans="1:6">
      <c r="A639" s="62" t="s">
        <v>278</v>
      </c>
      <c r="B639" s="62" t="s">
        <v>1537</v>
      </c>
      <c r="C639" s="62" t="s">
        <v>156</v>
      </c>
      <c r="D639" s="63" t="s">
        <v>980</v>
      </c>
      <c r="E639" s="83" t="s">
        <v>1520</v>
      </c>
      <c r="F639" s="62" t="s">
        <v>1537</v>
      </c>
    </row>
    <row r="640" spans="1:6">
      <c r="A640" s="62" t="s">
        <v>291</v>
      </c>
      <c r="B640" s="62" t="s">
        <v>1537</v>
      </c>
      <c r="C640" s="62" t="s">
        <v>156</v>
      </c>
      <c r="D640" s="63" t="s">
        <v>980</v>
      </c>
      <c r="E640" s="83" t="s">
        <v>1520</v>
      </c>
      <c r="F640" s="62" t="s">
        <v>1537</v>
      </c>
    </row>
    <row r="641" spans="1:6">
      <c r="A641" s="62" t="s">
        <v>180</v>
      </c>
      <c r="B641" s="62" t="s">
        <v>1537</v>
      </c>
      <c r="C641" s="62" t="s">
        <v>156</v>
      </c>
      <c r="D641" s="63" t="s">
        <v>980</v>
      </c>
      <c r="E641" s="83" t="s">
        <v>1520</v>
      </c>
      <c r="F641" s="62" t="s">
        <v>1537</v>
      </c>
    </row>
    <row r="642" spans="1:6">
      <c r="A642" s="62" t="s">
        <v>964</v>
      </c>
      <c r="B642" s="62" t="s">
        <v>1537</v>
      </c>
      <c r="C642" s="62" t="s">
        <v>156</v>
      </c>
      <c r="D642" s="63" t="s">
        <v>980</v>
      </c>
      <c r="E642" s="83" t="s">
        <v>1520</v>
      </c>
      <c r="F642" s="62" t="s">
        <v>1537</v>
      </c>
    </row>
    <row r="643" spans="1:6">
      <c r="A643" s="62" t="s">
        <v>312</v>
      </c>
      <c r="B643" s="62" t="s">
        <v>1537</v>
      </c>
      <c r="C643" s="62" t="s">
        <v>156</v>
      </c>
      <c r="D643" s="63" t="s">
        <v>980</v>
      </c>
      <c r="E643" s="83" t="s">
        <v>1520</v>
      </c>
      <c r="F643" s="62" t="s">
        <v>1537</v>
      </c>
    </row>
    <row r="644" spans="1:6">
      <c r="A644" s="62" t="s">
        <v>262</v>
      </c>
      <c r="B644" s="62" t="s">
        <v>1537</v>
      </c>
      <c r="C644" s="62" t="s">
        <v>156</v>
      </c>
      <c r="D644" s="63" t="s">
        <v>980</v>
      </c>
      <c r="E644" s="83" t="s">
        <v>1520</v>
      </c>
      <c r="F644" s="62" t="s">
        <v>1537</v>
      </c>
    </row>
    <row r="645" spans="1:6">
      <c r="A645" s="62" t="s">
        <v>313</v>
      </c>
      <c r="B645" s="62" t="s">
        <v>1537</v>
      </c>
      <c r="C645" s="62" t="s">
        <v>156</v>
      </c>
      <c r="D645" s="63" t="s">
        <v>980</v>
      </c>
      <c r="E645" s="83" t="s">
        <v>1520</v>
      </c>
      <c r="F645" s="62" t="s">
        <v>1537</v>
      </c>
    </row>
    <row r="646" spans="1:6">
      <c r="A646" s="62" t="s">
        <v>1538</v>
      </c>
      <c r="B646" s="62" t="s">
        <v>1537</v>
      </c>
      <c r="C646" s="62" t="s">
        <v>156</v>
      </c>
      <c r="D646" s="63" t="s">
        <v>980</v>
      </c>
      <c r="E646" s="83" t="s">
        <v>1520</v>
      </c>
      <c r="F646" s="62" t="s">
        <v>1537</v>
      </c>
    </row>
    <row r="647" spans="1:6">
      <c r="A647" s="62" t="s">
        <v>930</v>
      </c>
      <c r="B647" s="62" t="s">
        <v>1537</v>
      </c>
      <c r="C647" s="62" t="s">
        <v>156</v>
      </c>
      <c r="D647" s="63" t="s">
        <v>980</v>
      </c>
      <c r="E647" s="83" t="s">
        <v>1520</v>
      </c>
      <c r="F647" s="62" t="s">
        <v>1537</v>
      </c>
    </row>
    <row r="648" spans="1:6">
      <c r="A648" s="62" t="s">
        <v>237</v>
      </c>
      <c r="B648" s="62" t="s">
        <v>1537</v>
      </c>
      <c r="C648" s="62" t="s">
        <v>156</v>
      </c>
      <c r="D648" s="63" t="s">
        <v>980</v>
      </c>
      <c r="E648" s="83" t="s">
        <v>1520</v>
      </c>
      <c r="F648" s="62" t="s">
        <v>1537</v>
      </c>
    </row>
    <row r="649" spans="1:6">
      <c r="A649" s="62" t="s">
        <v>276</v>
      </c>
      <c r="B649" s="62" t="s">
        <v>1537</v>
      </c>
      <c r="C649" s="62" t="s">
        <v>156</v>
      </c>
      <c r="D649" s="63" t="s">
        <v>980</v>
      </c>
      <c r="E649" s="83" t="s">
        <v>1520</v>
      </c>
      <c r="F649" s="62" t="s">
        <v>1537</v>
      </c>
    </row>
    <row r="650" spans="1:6">
      <c r="A650" s="62" t="s">
        <v>315</v>
      </c>
      <c r="B650" s="62" t="s">
        <v>1537</v>
      </c>
      <c r="C650" s="62" t="s">
        <v>156</v>
      </c>
      <c r="D650" s="63" t="s">
        <v>980</v>
      </c>
      <c r="E650" s="83" t="s">
        <v>1520</v>
      </c>
      <c r="F650" s="62" t="s">
        <v>1537</v>
      </c>
    </row>
    <row r="651" spans="1:6">
      <c r="A651" s="62" t="s">
        <v>299</v>
      </c>
      <c r="B651" s="62" t="s">
        <v>1537</v>
      </c>
      <c r="C651" s="62" t="s">
        <v>156</v>
      </c>
      <c r="D651" s="63" t="s">
        <v>980</v>
      </c>
      <c r="E651" s="83" t="s">
        <v>1520</v>
      </c>
      <c r="F651" s="62" t="s">
        <v>1537</v>
      </c>
    </row>
    <row r="652" spans="1:6">
      <c r="A652" s="62" t="s">
        <v>225</v>
      </c>
      <c r="B652" s="62" t="s">
        <v>1537</v>
      </c>
      <c r="C652" s="62" t="s">
        <v>156</v>
      </c>
      <c r="D652" s="63" t="s">
        <v>980</v>
      </c>
      <c r="E652" s="83" t="s">
        <v>1520</v>
      </c>
      <c r="F652" s="62" t="s">
        <v>1537</v>
      </c>
    </row>
    <row r="653" spans="1:6">
      <c r="A653" s="62" t="s">
        <v>265</v>
      </c>
      <c r="B653" s="62" t="s">
        <v>1537</v>
      </c>
      <c r="C653" s="62" t="s">
        <v>156</v>
      </c>
      <c r="D653" s="63" t="s">
        <v>980</v>
      </c>
      <c r="E653" s="83" t="s">
        <v>1520</v>
      </c>
      <c r="F653" s="62" t="s">
        <v>1537</v>
      </c>
    </row>
    <row r="654" spans="1:6">
      <c r="A654" s="62" t="s">
        <v>251</v>
      </c>
      <c r="B654" s="62" t="s">
        <v>1537</v>
      </c>
      <c r="C654" s="62" t="s">
        <v>156</v>
      </c>
      <c r="D654" s="63" t="s">
        <v>980</v>
      </c>
      <c r="E654" s="83" t="s">
        <v>1520</v>
      </c>
      <c r="F654" s="62" t="s">
        <v>1537</v>
      </c>
    </row>
    <row r="655" spans="1:6">
      <c r="A655" s="62" t="s">
        <v>966</v>
      </c>
      <c r="B655" s="62" t="s">
        <v>1537</v>
      </c>
      <c r="C655" s="62" t="s">
        <v>156</v>
      </c>
      <c r="D655" s="63" t="s">
        <v>980</v>
      </c>
      <c r="E655" s="83" t="s">
        <v>1520</v>
      </c>
      <c r="F655" s="62" t="s">
        <v>1537</v>
      </c>
    </row>
    <row r="656" spans="1:6">
      <c r="A656" s="62" t="s">
        <v>195</v>
      </c>
      <c r="B656" s="62" t="s">
        <v>1537</v>
      </c>
      <c r="C656" s="62" t="s">
        <v>156</v>
      </c>
      <c r="D656" s="63" t="s">
        <v>980</v>
      </c>
      <c r="E656" s="83" t="s">
        <v>1520</v>
      </c>
      <c r="F656" s="62" t="s">
        <v>1537</v>
      </c>
    </row>
    <row r="657" spans="1:6">
      <c r="A657" s="62" t="s">
        <v>226</v>
      </c>
      <c r="B657" s="62" t="s">
        <v>1537</v>
      </c>
      <c r="C657" s="62" t="s">
        <v>156</v>
      </c>
      <c r="D657" s="63" t="s">
        <v>980</v>
      </c>
      <c r="E657" s="83" t="s">
        <v>1520</v>
      </c>
      <c r="F657" s="62" t="s">
        <v>1537</v>
      </c>
    </row>
    <row r="658" spans="1:6">
      <c r="A658" s="62" t="s">
        <v>252</v>
      </c>
      <c r="B658" s="62" t="s">
        <v>1537</v>
      </c>
      <c r="C658" s="62" t="s">
        <v>156</v>
      </c>
      <c r="D658" s="63" t="s">
        <v>980</v>
      </c>
      <c r="E658" s="83" t="s">
        <v>1520</v>
      </c>
      <c r="F658" s="62" t="s">
        <v>1537</v>
      </c>
    </row>
    <row r="659" spans="1:6">
      <c r="A659" s="62" t="s">
        <v>253</v>
      </c>
      <c r="B659" s="62" t="s">
        <v>1537</v>
      </c>
      <c r="C659" s="62" t="s">
        <v>156</v>
      </c>
      <c r="D659" s="63" t="s">
        <v>980</v>
      </c>
      <c r="E659" s="83" t="s">
        <v>1520</v>
      </c>
      <c r="F659" s="62" t="s">
        <v>1537</v>
      </c>
    </row>
    <row r="660" spans="1:6">
      <c r="A660" s="62" t="s">
        <v>254</v>
      </c>
      <c r="B660" s="62" t="s">
        <v>1537</v>
      </c>
      <c r="C660" s="62" t="s">
        <v>156</v>
      </c>
      <c r="D660" s="63" t="s">
        <v>980</v>
      </c>
      <c r="E660" s="83" t="s">
        <v>1520</v>
      </c>
      <c r="F660" s="62" t="s">
        <v>1537</v>
      </c>
    </row>
    <row r="661" spans="1:6">
      <c r="A661" s="62" t="s">
        <v>946</v>
      </c>
      <c r="B661" s="62" t="s">
        <v>1537</v>
      </c>
      <c r="C661" s="62" t="s">
        <v>156</v>
      </c>
      <c r="D661" s="63" t="s">
        <v>980</v>
      </c>
      <c r="E661" s="83" t="s">
        <v>1520</v>
      </c>
      <c r="F661" s="62" t="s">
        <v>1537</v>
      </c>
    </row>
    <row r="662" spans="1:6">
      <c r="A662" s="62" t="s">
        <v>929</v>
      </c>
      <c r="B662" s="62" t="s">
        <v>1537</v>
      </c>
      <c r="C662" s="62" t="s">
        <v>156</v>
      </c>
      <c r="D662" s="63" t="s">
        <v>980</v>
      </c>
      <c r="E662" s="83" t="s">
        <v>1520</v>
      </c>
      <c r="F662" s="62" t="s">
        <v>1537</v>
      </c>
    </row>
    <row r="663" spans="1:6">
      <c r="A663" s="62" t="s">
        <v>205</v>
      </c>
      <c r="B663" s="62" t="s">
        <v>1537</v>
      </c>
      <c r="C663" s="62" t="s">
        <v>156</v>
      </c>
      <c r="D663" s="63" t="s">
        <v>980</v>
      </c>
      <c r="E663" s="83" t="s">
        <v>1520</v>
      </c>
      <c r="F663" s="62" t="s">
        <v>1537</v>
      </c>
    </row>
    <row r="664" spans="1:6">
      <c r="A664" s="62" t="s">
        <v>286</v>
      </c>
      <c r="B664" s="62" t="s">
        <v>1537</v>
      </c>
      <c r="C664" s="62" t="s">
        <v>156</v>
      </c>
      <c r="D664" s="63" t="s">
        <v>980</v>
      </c>
      <c r="E664" s="83" t="s">
        <v>1520</v>
      </c>
      <c r="F664" s="62" t="s">
        <v>1537</v>
      </c>
    </row>
    <row r="665" spans="1:6">
      <c r="A665" s="62" t="s">
        <v>316</v>
      </c>
      <c r="B665" s="62" t="s">
        <v>1537</v>
      </c>
      <c r="C665" s="62" t="s">
        <v>156</v>
      </c>
      <c r="D665" s="63" t="s">
        <v>980</v>
      </c>
      <c r="E665" s="83" t="s">
        <v>1520</v>
      </c>
      <c r="F665" s="62" t="s">
        <v>1537</v>
      </c>
    </row>
    <row r="666" spans="1:6">
      <c r="A666" s="62" t="s">
        <v>296</v>
      </c>
      <c r="B666" s="62" t="s">
        <v>1537</v>
      </c>
      <c r="C666" s="62" t="s">
        <v>154</v>
      </c>
      <c r="D666" s="63" t="s">
        <v>980</v>
      </c>
      <c r="E666" s="83" t="s">
        <v>1520</v>
      </c>
      <c r="F666" s="62" t="s">
        <v>1537</v>
      </c>
    </row>
    <row r="667" spans="1:6">
      <c r="A667" s="62" t="s">
        <v>266</v>
      </c>
      <c r="B667" s="62" t="s">
        <v>1537</v>
      </c>
      <c r="C667" s="62" t="s">
        <v>154</v>
      </c>
      <c r="D667" s="63" t="s">
        <v>980</v>
      </c>
      <c r="E667" s="83" t="s">
        <v>1520</v>
      </c>
      <c r="F667" s="62" t="s">
        <v>1537</v>
      </c>
    </row>
    <row r="668" spans="1:6">
      <c r="A668" s="62" t="s">
        <v>277</v>
      </c>
      <c r="B668" s="62" t="s">
        <v>1537</v>
      </c>
      <c r="C668" s="62" t="s">
        <v>154</v>
      </c>
      <c r="D668" s="63" t="s">
        <v>980</v>
      </c>
      <c r="E668" s="83" t="s">
        <v>1520</v>
      </c>
      <c r="F668" s="62" t="s">
        <v>1537</v>
      </c>
    </row>
    <row r="669" spans="1:6">
      <c r="A669" s="62" t="s">
        <v>317</v>
      </c>
      <c r="B669" s="62" t="s">
        <v>1537</v>
      </c>
      <c r="C669" s="62" t="s">
        <v>154</v>
      </c>
      <c r="D669" s="63" t="s">
        <v>980</v>
      </c>
      <c r="E669" s="83" t="s">
        <v>1520</v>
      </c>
      <c r="F669" s="62" t="s">
        <v>1537</v>
      </c>
    </row>
    <row r="670" spans="1:6">
      <c r="A670" s="62" t="s">
        <v>303</v>
      </c>
      <c r="B670" s="62" t="s">
        <v>1537</v>
      </c>
      <c r="C670" s="62" t="s">
        <v>154</v>
      </c>
      <c r="D670" s="63" t="s">
        <v>980</v>
      </c>
      <c r="E670" s="83" t="s">
        <v>1520</v>
      </c>
      <c r="F670" s="62" t="s">
        <v>1537</v>
      </c>
    </row>
    <row r="671" spans="1:6">
      <c r="A671" s="62" t="s">
        <v>196</v>
      </c>
      <c r="B671" s="62" t="s">
        <v>1537</v>
      </c>
      <c r="C671" s="62" t="s">
        <v>154</v>
      </c>
      <c r="D671" s="63" t="s">
        <v>980</v>
      </c>
      <c r="E671" s="83" t="s">
        <v>1520</v>
      </c>
      <c r="F671" s="62" t="s">
        <v>1537</v>
      </c>
    </row>
    <row r="672" spans="1:6">
      <c r="A672" s="62" t="s">
        <v>935</v>
      </c>
      <c r="B672" s="62" t="s">
        <v>1537</v>
      </c>
      <c r="C672" s="62" t="s">
        <v>154</v>
      </c>
      <c r="D672" s="63" t="s">
        <v>980</v>
      </c>
      <c r="E672" s="83" t="s">
        <v>1520</v>
      </c>
      <c r="F672" s="62" t="s">
        <v>1537</v>
      </c>
    </row>
    <row r="673" spans="1:6">
      <c r="A673" s="62" t="s">
        <v>949</v>
      </c>
      <c r="B673" s="62" t="s">
        <v>1537</v>
      </c>
      <c r="C673" s="62" t="s">
        <v>154</v>
      </c>
      <c r="D673" s="63" t="s">
        <v>980</v>
      </c>
      <c r="E673" s="83" t="s">
        <v>1520</v>
      </c>
      <c r="F673" s="62" t="s">
        <v>1537</v>
      </c>
    </row>
    <row r="674" spans="1:6">
      <c r="A674" s="62" t="s">
        <v>318</v>
      </c>
      <c r="B674" s="62" t="s">
        <v>1537</v>
      </c>
      <c r="C674" s="62" t="s">
        <v>154</v>
      </c>
      <c r="D674" s="63" t="s">
        <v>980</v>
      </c>
      <c r="E674" s="83" t="s">
        <v>1520</v>
      </c>
      <c r="F674" s="62" t="s">
        <v>1537</v>
      </c>
    </row>
    <row r="675" spans="1:6">
      <c r="A675" s="62" t="s">
        <v>215</v>
      </c>
      <c r="B675" s="62" t="s">
        <v>1537</v>
      </c>
      <c r="C675" s="62" t="s">
        <v>154</v>
      </c>
      <c r="D675" s="63" t="s">
        <v>980</v>
      </c>
      <c r="E675" s="83" t="s">
        <v>1520</v>
      </c>
      <c r="F675" s="62" t="s">
        <v>1537</v>
      </c>
    </row>
    <row r="676" spans="1:6">
      <c r="A676" s="62" t="s">
        <v>207</v>
      </c>
      <c r="B676" s="62" t="s">
        <v>1537</v>
      </c>
      <c r="C676" s="62" t="s">
        <v>154</v>
      </c>
      <c r="D676" s="63" t="s">
        <v>980</v>
      </c>
      <c r="E676" s="83" t="s">
        <v>1520</v>
      </c>
      <c r="F676" s="62" t="s">
        <v>1537</v>
      </c>
    </row>
    <row r="677" spans="1:6">
      <c r="A677" s="62" t="s">
        <v>269</v>
      </c>
      <c r="B677" s="62" t="s">
        <v>1537</v>
      </c>
      <c r="C677" s="62" t="s">
        <v>154</v>
      </c>
      <c r="D677" s="63" t="s">
        <v>980</v>
      </c>
      <c r="E677" s="83" t="s">
        <v>1520</v>
      </c>
      <c r="F677" s="62" t="s">
        <v>1537</v>
      </c>
    </row>
    <row r="678" spans="1:6">
      <c r="A678" s="62" t="s">
        <v>938</v>
      </c>
      <c r="B678" s="62" t="s">
        <v>1537</v>
      </c>
      <c r="C678" s="62" t="s">
        <v>154</v>
      </c>
      <c r="D678" s="63" t="s">
        <v>980</v>
      </c>
      <c r="E678" s="83" t="s">
        <v>1520</v>
      </c>
      <c r="F678" s="62" t="s">
        <v>1537</v>
      </c>
    </row>
    <row r="679" spans="1:6">
      <c r="A679" s="62" t="s">
        <v>182</v>
      </c>
      <c r="B679" s="62" t="s">
        <v>1537</v>
      </c>
      <c r="C679" s="62" t="s">
        <v>154</v>
      </c>
      <c r="D679" s="63" t="s">
        <v>980</v>
      </c>
      <c r="E679" s="83" t="s">
        <v>1520</v>
      </c>
      <c r="F679" s="62" t="s">
        <v>1537</v>
      </c>
    </row>
    <row r="680" spans="1:6">
      <c r="A680" s="62" t="s">
        <v>247</v>
      </c>
      <c r="B680" s="62" t="s">
        <v>1537</v>
      </c>
      <c r="C680" s="62" t="s">
        <v>154</v>
      </c>
      <c r="D680" s="63" t="s">
        <v>980</v>
      </c>
      <c r="E680" s="83" t="s">
        <v>1520</v>
      </c>
      <c r="F680" s="62" t="s">
        <v>1537</v>
      </c>
    </row>
    <row r="681" spans="1:6">
      <c r="A681" s="62" t="s">
        <v>289</v>
      </c>
      <c r="B681" s="62" t="s">
        <v>1537</v>
      </c>
      <c r="C681" s="62" t="s">
        <v>154</v>
      </c>
      <c r="D681" s="63" t="s">
        <v>980</v>
      </c>
      <c r="E681" s="83" t="s">
        <v>1520</v>
      </c>
      <c r="F681" s="62" t="s">
        <v>1537</v>
      </c>
    </row>
    <row r="682" spans="1:6">
      <c r="A682" s="62" t="s">
        <v>301</v>
      </c>
      <c r="B682" s="62" t="s">
        <v>1537</v>
      </c>
      <c r="C682" s="62" t="s">
        <v>154</v>
      </c>
      <c r="D682" s="63" t="s">
        <v>980</v>
      </c>
      <c r="E682" s="83" t="s">
        <v>1520</v>
      </c>
      <c r="F682" s="62" t="s">
        <v>1537</v>
      </c>
    </row>
    <row r="683" spans="1:6">
      <c r="A683" s="62" t="s">
        <v>244</v>
      </c>
      <c r="B683" s="62" t="s">
        <v>1537</v>
      </c>
      <c r="C683" s="62" t="s">
        <v>154</v>
      </c>
      <c r="D683" s="63" t="s">
        <v>980</v>
      </c>
      <c r="E683" s="83" t="s">
        <v>1520</v>
      </c>
      <c r="F683" s="62" t="s">
        <v>1537</v>
      </c>
    </row>
    <row r="684" spans="1:6">
      <c r="A684" s="62" t="s">
        <v>216</v>
      </c>
      <c r="B684" s="62" t="s">
        <v>1537</v>
      </c>
      <c r="C684" s="62" t="s">
        <v>154</v>
      </c>
      <c r="D684" s="63" t="s">
        <v>980</v>
      </c>
      <c r="E684" s="83" t="s">
        <v>1520</v>
      </c>
      <c r="F684" s="62" t="s">
        <v>1537</v>
      </c>
    </row>
    <row r="685" spans="1:6">
      <c r="A685" s="62" t="s">
        <v>166</v>
      </c>
      <c r="B685" s="62" t="s">
        <v>1537</v>
      </c>
      <c r="C685" s="62" t="s">
        <v>154</v>
      </c>
      <c r="D685" s="63" t="s">
        <v>980</v>
      </c>
      <c r="E685" s="83" t="s">
        <v>1520</v>
      </c>
      <c r="F685" s="62" t="s">
        <v>1537</v>
      </c>
    </row>
    <row r="686" spans="1:6">
      <c r="A686" s="62" t="s">
        <v>194</v>
      </c>
      <c r="B686" s="62" t="s">
        <v>1537</v>
      </c>
      <c r="C686" s="62" t="s">
        <v>154</v>
      </c>
      <c r="D686" s="63" t="s">
        <v>980</v>
      </c>
      <c r="E686" s="83" t="s">
        <v>1520</v>
      </c>
      <c r="F686" s="62" t="s">
        <v>1537</v>
      </c>
    </row>
    <row r="687" spans="1:6">
      <c r="A687" s="62" t="s">
        <v>183</v>
      </c>
      <c r="B687" s="62" t="s">
        <v>1537</v>
      </c>
      <c r="C687" s="62" t="s">
        <v>154</v>
      </c>
      <c r="D687" s="63" t="s">
        <v>980</v>
      </c>
      <c r="E687" s="83" t="s">
        <v>1520</v>
      </c>
      <c r="F687" s="62" t="s">
        <v>1537</v>
      </c>
    </row>
    <row r="688" spans="1:6">
      <c r="A688" s="62" t="s">
        <v>184</v>
      </c>
      <c r="B688" s="62" t="s">
        <v>1537</v>
      </c>
      <c r="C688" s="62" t="s">
        <v>154</v>
      </c>
      <c r="D688" s="63" t="s">
        <v>980</v>
      </c>
      <c r="E688" s="83" t="s">
        <v>1520</v>
      </c>
      <c r="F688" s="62" t="s">
        <v>1537</v>
      </c>
    </row>
    <row r="689" spans="1:6">
      <c r="A689" s="62" t="s">
        <v>217</v>
      </c>
      <c r="B689" s="62" t="s">
        <v>1537</v>
      </c>
      <c r="C689" s="62" t="s">
        <v>154</v>
      </c>
      <c r="D689" s="63" t="s">
        <v>980</v>
      </c>
      <c r="E689" s="83" t="s">
        <v>1520</v>
      </c>
      <c r="F689" s="62" t="s">
        <v>1537</v>
      </c>
    </row>
    <row r="690" spans="1:6">
      <c r="A690" s="62" t="s">
        <v>321</v>
      </c>
      <c r="B690" s="62" t="s">
        <v>1537</v>
      </c>
      <c r="C690" s="62" t="s">
        <v>154</v>
      </c>
      <c r="D690" s="63" t="s">
        <v>980</v>
      </c>
      <c r="E690" s="83" t="s">
        <v>1520</v>
      </c>
      <c r="F690" s="62" t="s">
        <v>1537</v>
      </c>
    </row>
    <row r="691" spans="1:6">
      <c r="A691" s="62" t="s">
        <v>199</v>
      </c>
      <c r="B691" s="62" t="s">
        <v>1537</v>
      </c>
      <c r="C691" s="62" t="s">
        <v>154</v>
      </c>
      <c r="D691" s="63" t="s">
        <v>980</v>
      </c>
      <c r="E691" s="83" t="s">
        <v>1520</v>
      </c>
      <c r="F691" s="62" t="s">
        <v>1537</v>
      </c>
    </row>
    <row r="692" spans="1:6">
      <c r="A692" s="62" t="s">
        <v>322</v>
      </c>
      <c r="B692" s="62" t="s">
        <v>1537</v>
      </c>
      <c r="C692" s="62" t="s">
        <v>154</v>
      </c>
      <c r="D692" s="63" t="s">
        <v>980</v>
      </c>
      <c r="E692" s="83" t="s">
        <v>1520</v>
      </c>
      <c r="F692" s="62" t="s">
        <v>1537</v>
      </c>
    </row>
    <row r="693" spans="1:6">
      <c r="A693" s="62" t="s">
        <v>241</v>
      </c>
      <c r="B693" s="62" t="s">
        <v>1537</v>
      </c>
      <c r="C693" s="62" t="s">
        <v>154</v>
      </c>
      <c r="D693" s="63" t="s">
        <v>980</v>
      </c>
      <c r="E693" s="83" t="s">
        <v>1520</v>
      </c>
      <c r="F693" s="62" t="s">
        <v>1537</v>
      </c>
    </row>
    <row r="694" spans="1:6">
      <c r="A694" s="62" t="s">
        <v>261</v>
      </c>
      <c r="B694" s="62" t="s">
        <v>1539</v>
      </c>
      <c r="C694" s="62" t="s">
        <v>162</v>
      </c>
      <c r="D694" s="63" t="s">
        <v>980</v>
      </c>
      <c r="E694" s="83" t="s">
        <v>1520</v>
      </c>
      <c r="F694" s="62" t="s">
        <v>1539</v>
      </c>
    </row>
    <row r="695" spans="1:6">
      <c r="A695" s="62" t="s">
        <v>279</v>
      </c>
      <c r="B695" s="62" t="s">
        <v>1539</v>
      </c>
      <c r="C695" s="62" t="s">
        <v>162</v>
      </c>
      <c r="D695" s="63" t="s">
        <v>980</v>
      </c>
      <c r="E695" s="83" t="s">
        <v>1520</v>
      </c>
      <c r="F695" s="62" t="s">
        <v>1539</v>
      </c>
    </row>
    <row r="696" spans="1:6">
      <c r="A696" s="62" t="s">
        <v>290</v>
      </c>
      <c r="B696" s="62" t="s">
        <v>1539</v>
      </c>
      <c r="C696" s="62" t="s">
        <v>162</v>
      </c>
      <c r="D696" s="63" t="s">
        <v>980</v>
      </c>
      <c r="E696" s="83" t="s">
        <v>1520</v>
      </c>
      <c r="F696" s="62" t="s">
        <v>1539</v>
      </c>
    </row>
    <row r="697" spans="1:6">
      <c r="A697" s="62" t="s">
        <v>280</v>
      </c>
      <c r="B697" s="62" t="s">
        <v>1539</v>
      </c>
      <c r="C697" s="62" t="s">
        <v>162</v>
      </c>
      <c r="D697" s="63" t="s">
        <v>980</v>
      </c>
      <c r="E697" s="83" t="s">
        <v>1520</v>
      </c>
      <c r="F697" s="62" t="s">
        <v>1539</v>
      </c>
    </row>
    <row r="698" spans="1:6">
      <c r="A698" s="62" t="s">
        <v>973</v>
      </c>
      <c r="B698" s="62" t="s">
        <v>1539</v>
      </c>
      <c r="C698" s="62" t="s">
        <v>162</v>
      </c>
      <c r="D698" s="63" t="s">
        <v>980</v>
      </c>
      <c r="E698" s="83" t="s">
        <v>1520</v>
      </c>
      <c r="F698" s="62" t="s">
        <v>1539</v>
      </c>
    </row>
    <row r="699" spans="1:6">
      <c r="A699" s="62" t="s">
        <v>263</v>
      </c>
      <c r="B699" s="62" t="s">
        <v>1539</v>
      </c>
      <c r="C699" s="62" t="s">
        <v>162</v>
      </c>
      <c r="D699" s="63" t="s">
        <v>980</v>
      </c>
      <c r="E699" s="83" t="s">
        <v>1520</v>
      </c>
      <c r="F699" s="62" t="s">
        <v>1539</v>
      </c>
    </row>
    <row r="700" spans="1:6">
      <c r="A700" s="62" t="s">
        <v>248</v>
      </c>
      <c r="B700" s="62" t="s">
        <v>1539</v>
      </c>
      <c r="C700" s="62" t="s">
        <v>162</v>
      </c>
      <c r="D700" s="63" t="s">
        <v>980</v>
      </c>
      <c r="E700" s="83" t="s">
        <v>1520</v>
      </c>
      <c r="F700" s="62" t="s">
        <v>1539</v>
      </c>
    </row>
    <row r="701" spans="1:6">
      <c r="A701" s="62" t="s">
        <v>281</v>
      </c>
      <c r="B701" s="62" t="s">
        <v>1539</v>
      </c>
      <c r="C701" s="62" t="s">
        <v>162</v>
      </c>
      <c r="D701" s="63" t="s">
        <v>980</v>
      </c>
      <c r="E701" s="83" t="s">
        <v>1520</v>
      </c>
      <c r="F701" s="62" t="s">
        <v>1539</v>
      </c>
    </row>
    <row r="702" spans="1:6">
      <c r="A702" s="62" t="s">
        <v>161</v>
      </c>
      <c r="B702" s="62" t="s">
        <v>1539</v>
      </c>
      <c r="C702" s="62" t="s">
        <v>162</v>
      </c>
      <c r="D702" s="63" t="s">
        <v>980</v>
      </c>
      <c r="E702" s="83" t="s">
        <v>1520</v>
      </c>
      <c r="F702" s="62" t="s">
        <v>1539</v>
      </c>
    </row>
    <row r="703" spans="1:6">
      <c r="A703" s="62" t="s">
        <v>181</v>
      </c>
      <c r="B703" s="62" t="s">
        <v>1539</v>
      </c>
      <c r="C703" s="62" t="s">
        <v>162</v>
      </c>
      <c r="D703" s="63" t="s">
        <v>980</v>
      </c>
      <c r="E703" s="83" t="s">
        <v>1520</v>
      </c>
      <c r="F703" s="62" t="s">
        <v>1539</v>
      </c>
    </row>
    <row r="704" spans="1:6">
      <c r="A704" s="62" t="s">
        <v>282</v>
      </c>
      <c r="B704" s="62" t="s">
        <v>1539</v>
      </c>
      <c r="C704" s="62" t="s">
        <v>162</v>
      </c>
      <c r="D704" s="63" t="s">
        <v>980</v>
      </c>
      <c r="E704" s="83" t="s">
        <v>1520</v>
      </c>
      <c r="F704" s="62" t="s">
        <v>1539</v>
      </c>
    </row>
    <row r="705" spans="1:6">
      <c r="A705" s="62" t="s">
        <v>249</v>
      </c>
      <c r="B705" s="62" t="s">
        <v>1539</v>
      </c>
      <c r="C705" s="62" t="s">
        <v>162</v>
      </c>
      <c r="D705" s="63" t="s">
        <v>980</v>
      </c>
      <c r="E705" s="83" t="s">
        <v>1520</v>
      </c>
      <c r="F705" s="62" t="s">
        <v>1539</v>
      </c>
    </row>
    <row r="706" spans="1:6">
      <c r="A706" s="62" t="s">
        <v>275</v>
      </c>
      <c r="B706" s="62" t="s">
        <v>1539</v>
      </c>
      <c r="C706" s="62" t="s">
        <v>162</v>
      </c>
      <c r="D706" s="63" t="s">
        <v>980</v>
      </c>
      <c r="E706" s="83" t="s">
        <v>1520</v>
      </c>
      <c r="F706" s="62" t="s">
        <v>1539</v>
      </c>
    </row>
    <row r="707" spans="1:6">
      <c r="A707" s="62" t="s">
        <v>284</v>
      </c>
      <c r="B707" s="62" t="s">
        <v>1539</v>
      </c>
      <c r="C707" s="62" t="s">
        <v>162</v>
      </c>
      <c r="D707" s="63" t="s">
        <v>980</v>
      </c>
      <c r="E707" s="83" t="s">
        <v>1520</v>
      </c>
      <c r="F707" s="62" t="s">
        <v>1539</v>
      </c>
    </row>
    <row r="708" spans="1:6">
      <c r="A708" s="62" t="s">
        <v>242</v>
      </c>
      <c r="B708" s="62" t="s">
        <v>1539</v>
      </c>
      <c r="C708" s="62" t="s">
        <v>162</v>
      </c>
      <c r="D708" s="63" t="s">
        <v>980</v>
      </c>
      <c r="E708" s="83" t="s">
        <v>1520</v>
      </c>
      <c r="F708" s="62" t="s">
        <v>1539</v>
      </c>
    </row>
    <row r="709" spans="1:6">
      <c r="A709" s="62" t="s">
        <v>208</v>
      </c>
      <c r="B709" s="62" t="s">
        <v>1539</v>
      </c>
      <c r="C709" s="62" t="s">
        <v>162</v>
      </c>
      <c r="D709" s="63" t="s">
        <v>980</v>
      </c>
      <c r="E709" s="83" t="s">
        <v>1520</v>
      </c>
      <c r="F709" s="62" t="s">
        <v>1539</v>
      </c>
    </row>
    <row r="710" spans="1:6">
      <c r="A710" s="62" t="s">
        <v>238</v>
      </c>
      <c r="B710" s="62" t="s">
        <v>1539</v>
      </c>
      <c r="C710" s="62" t="s">
        <v>162</v>
      </c>
      <c r="D710" s="63" t="s">
        <v>980</v>
      </c>
      <c r="E710" s="83" t="s">
        <v>1520</v>
      </c>
      <c r="F710" s="62" t="s">
        <v>1539</v>
      </c>
    </row>
    <row r="711" spans="1:6">
      <c r="A711" s="62" t="s">
        <v>213</v>
      </c>
      <c r="B711" s="62" t="s">
        <v>1539</v>
      </c>
      <c r="C711" s="62" t="s">
        <v>162</v>
      </c>
      <c r="D711" s="63" t="s">
        <v>980</v>
      </c>
      <c r="E711" s="83" t="s">
        <v>1520</v>
      </c>
      <c r="F711" s="62" t="s">
        <v>1539</v>
      </c>
    </row>
    <row r="712" spans="1:6">
      <c r="A712" s="62" t="s">
        <v>246</v>
      </c>
      <c r="B712" s="62" t="s">
        <v>1539</v>
      </c>
      <c r="C712" s="62" t="s">
        <v>162</v>
      </c>
      <c r="D712" s="63" t="s">
        <v>980</v>
      </c>
      <c r="E712" s="83" t="s">
        <v>1520</v>
      </c>
      <c r="F712" s="62" t="s">
        <v>1539</v>
      </c>
    </row>
    <row r="713" spans="1:6">
      <c r="A713" s="62" t="s">
        <v>223</v>
      </c>
      <c r="B713" s="62" t="s">
        <v>1539</v>
      </c>
      <c r="C713" s="62" t="s">
        <v>162</v>
      </c>
      <c r="D713" s="63" t="s">
        <v>980</v>
      </c>
      <c r="E713" s="83" t="s">
        <v>1520</v>
      </c>
      <c r="F713" s="62" t="s">
        <v>1539</v>
      </c>
    </row>
    <row r="714" spans="1:6">
      <c r="A714" s="62" t="s">
        <v>239</v>
      </c>
      <c r="B714" s="62" t="s">
        <v>1539</v>
      </c>
      <c r="C714" s="62" t="s">
        <v>162</v>
      </c>
      <c r="D714" s="63" t="s">
        <v>980</v>
      </c>
      <c r="E714" s="83" t="s">
        <v>1520</v>
      </c>
      <c r="F714" s="62" t="s">
        <v>1539</v>
      </c>
    </row>
    <row r="715" spans="1:6">
      <c r="A715" s="62" t="s">
        <v>954</v>
      </c>
      <c r="B715" s="62" t="s">
        <v>1539</v>
      </c>
      <c r="C715" s="62" t="s">
        <v>162</v>
      </c>
      <c r="D715" s="63" t="s">
        <v>980</v>
      </c>
      <c r="E715" s="83" t="s">
        <v>1520</v>
      </c>
      <c r="F715" s="62" t="s">
        <v>1539</v>
      </c>
    </row>
    <row r="716" spans="1:6">
      <c r="A716" s="62" t="s">
        <v>224</v>
      </c>
      <c r="B716" s="62" t="s">
        <v>1539</v>
      </c>
      <c r="C716" s="62" t="s">
        <v>162</v>
      </c>
      <c r="D716" s="63" t="s">
        <v>980</v>
      </c>
      <c r="E716" s="83" t="s">
        <v>1520</v>
      </c>
      <c r="F716" s="62" t="s">
        <v>1539</v>
      </c>
    </row>
    <row r="717" spans="1:6">
      <c r="A717" s="62" t="s">
        <v>232</v>
      </c>
      <c r="B717" s="62" t="s">
        <v>1539</v>
      </c>
      <c r="C717" s="62" t="s">
        <v>162</v>
      </c>
      <c r="D717" s="63" t="s">
        <v>980</v>
      </c>
      <c r="E717" s="83" t="s">
        <v>1520</v>
      </c>
      <c r="F717" s="62" t="s">
        <v>1539</v>
      </c>
    </row>
    <row r="718" spans="1:6">
      <c r="A718" s="62" t="s">
        <v>218</v>
      </c>
      <c r="B718" s="62" t="s">
        <v>1539</v>
      </c>
      <c r="C718" s="62" t="s">
        <v>162</v>
      </c>
      <c r="D718" s="63" t="s">
        <v>980</v>
      </c>
      <c r="E718" s="83" t="s">
        <v>1520</v>
      </c>
      <c r="F718" s="62" t="s">
        <v>1539</v>
      </c>
    </row>
    <row r="719" spans="1:6">
      <c r="A719" s="62" t="s">
        <v>272</v>
      </c>
      <c r="B719" s="62" t="s">
        <v>1539</v>
      </c>
      <c r="C719" s="62" t="s">
        <v>162</v>
      </c>
      <c r="D719" s="63" t="s">
        <v>980</v>
      </c>
      <c r="E719" s="83" t="s">
        <v>1520</v>
      </c>
      <c r="F719" s="62" t="s">
        <v>1539</v>
      </c>
    </row>
    <row r="720" spans="1:6">
      <c r="A720" s="62" t="s">
        <v>305</v>
      </c>
      <c r="B720" s="62" t="s">
        <v>1539</v>
      </c>
      <c r="C720" s="62" t="s">
        <v>162</v>
      </c>
      <c r="D720" s="63" t="s">
        <v>980</v>
      </c>
      <c r="E720" s="83" t="s">
        <v>1520</v>
      </c>
      <c r="F720" s="62" t="s">
        <v>1539</v>
      </c>
    </row>
    <row r="721" spans="1:6">
      <c r="A721" s="62" t="s">
        <v>204</v>
      </c>
      <c r="B721" s="62" t="s">
        <v>1539</v>
      </c>
      <c r="C721" s="62" t="s">
        <v>162</v>
      </c>
      <c r="D721" s="63" t="s">
        <v>980</v>
      </c>
      <c r="E721" s="83" t="s">
        <v>1520</v>
      </c>
      <c r="F721" s="62" t="s">
        <v>1539</v>
      </c>
    </row>
    <row r="722" spans="1:6">
      <c r="A722" s="62" t="s">
        <v>300</v>
      </c>
      <c r="B722" s="62" t="s">
        <v>1539</v>
      </c>
      <c r="C722" s="62" t="s">
        <v>155</v>
      </c>
      <c r="D722" s="63" t="s">
        <v>980</v>
      </c>
      <c r="E722" s="83" t="s">
        <v>1520</v>
      </c>
      <c r="F722" s="62" t="s">
        <v>1539</v>
      </c>
    </row>
    <row r="723" spans="1:6">
      <c r="A723" s="62" t="s">
        <v>191</v>
      </c>
      <c r="B723" s="62" t="s">
        <v>1539</v>
      </c>
      <c r="C723" s="62" t="s">
        <v>155</v>
      </c>
      <c r="D723" s="63" t="s">
        <v>980</v>
      </c>
      <c r="E723" s="83" t="s">
        <v>1520</v>
      </c>
      <c r="F723" s="62" t="s">
        <v>1539</v>
      </c>
    </row>
    <row r="724" spans="1:6">
      <c r="A724" s="62" t="s">
        <v>201</v>
      </c>
      <c r="B724" s="62" t="s">
        <v>1539</v>
      </c>
      <c r="C724" s="62" t="s">
        <v>155</v>
      </c>
      <c r="D724" s="63" t="s">
        <v>980</v>
      </c>
      <c r="E724" s="83" t="s">
        <v>1520</v>
      </c>
      <c r="F724" s="62" t="s">
        <v>1539</v>
      </c>
    </row>
    <row r="725" spans="1:6">
      <c r="A725" s="62" t="s">
        <v>936</v>
      </c>
      <c r="B725" s="62" t="s">
        <v>1539</v>
      </c>
      <c r="C725" s="62" t="s">
        <v>155</v>
      </c>
      <c r="D725" s="63" t="s">
        <v>980</v>
      </c>
      <c r="E725" s="83" t="s">
        <v>1520</v>
      </c>
      <c r="F725" s="62" t="s">
        <v>1539</v>
      </c>
    </row>
    <row r="726" spans="1:6">
      <c r="A726" s="62" t="s">
        <v>293</v>
      </c>
      <c r="B726" s="62" t="s">
        <v>1539</v>
      </c>
      <c r="C726" s="62" t="s">
        <v>155</v>
      </c>
      <c r="D726" s="63" t="s">
        <v>980</v>
      </c>
      <c r="E726" s="83" t="s">
        <v>1520</v>
      </c>
      <c r="F726" s="62" t="s">
        <v>1539</v>
      </c>
    </row>
    <row r="727" spans="1:6">
      <c r="A727" s="62" t="s">
        <v>937</v>
      </c>
      <c r="B727" s="62" t="s">
        <v>1539</v>
      </c>
      <c r="C727" s="62" t="s">
        <v>155</v>
      </c>
      <c r="D727" s="63" t="s">
        <v>980</v>
      </c>
      <c r="E727" s="83" t="s">
        <v>1520</v>
      </c>
      <c r="F727" s="62" t="s">
        <v>1539</v>
      </c>
    </row>
    <row r="728" spans="1:6">
      <c r="A728" s="62" t="s">
        <v>308</v>
      </c>
      <c r="B728" s="62" t="s">
        <v>1539</v>
      </c>
      <c r="C728" s="62" t="s">
        <v>155</v>
      </c>
      <c r="D728" s="63" t="s">
        <v>980</v>
      </c>
      <c r="E728" s="83" t="s">
        <v>1520</v>
      </c>
      <c r="F728" s="62" t="s">
        <v>1539</v>
      </c>
    </row>
    <row r="729" spans="1:6">
      <c r="A729" s="62" t="s">
        <v>298</v>
      </c>
      <c r="B729" s="62" t="s">
        <v>1539</v>
      </c>
      <c r="C729" s="62" t="s">
        <v>155</v>
      </c>
      <c r="D729" s="63" t="s">
        <v>980</v>
      </c>
      <c r="E729" s="83" t="s">
        <v>1520</v>
      </c>
      <c r="F729" s="62" t="s">
        <v>1539</v>
      </c>
    </row>
    <row r="730" spans="1:6">
      <c r="A730" s="62" t="s">
        <v>210</v>
      </c>
      <c r="B730" s="62" t="s">
        <v>1539</v>
      </c>
      <c r="C730" s="62" t="s">
        <v>155</v>
      </c>
      <c r="D730" s="63" t="s">
        <v>980</v>
      </c>
      <c r="E730" s="83" t="s">
        <v>1520</v>
      </c>
      <c r="F730" s="62" t="s">
        <v>1539</v>
      </c>
    </row>
    <row r="731" spans="1:6">
      <c r="A731" s="62" t="s">
        <v>228</v>
      </c>
      <c r="B731" s="62" t="s">
        <v>1539</v>
      </c>
      <c r="C731" s="62" t="s">
        <v>155</v>
      </c>
      <c r="D731" s="63" t="s">
        <v>980</v>
      </c>
      <c r="E731" s="83" t="s">
        <v>1520</v>
      </c>
      <c r="F731" s="62" t="s">
        <v>1539</v>
      </c>
    </row>
    <row r="732" spans="1:6">
      <c r="A732" s="62" t="s">
        <v>255</v>
      </c>
      <c r="B732" s="62" t="s">
        <v>1539</v>
      </c>
      <c r="C732" s="62" t="s">
        <v>155</v>
      </c>
      <c r="D732" s="63" t="s">
        <v>980</v>
      </c>
      <c r="E732" s="83" t="s">
        <v>1520</v>
      </c>
      <c r="F732" s="62" t="s">
        <v>1539</v>
      </c>
    </row>
    <row r="733" spans="1:6">
      <c r="A733" s="62" t="s">
        <v>292</v>
      </c>
      <c r="B733" s="62" t="s">
        <v>1539</v>
      </c>
      <c r="C733" s="62" t="s">
        <v>155</v>
      </c>
      <c r="D733" s="63" t="s">
        <v>980</v>
      </c>
      <c r="E733" s="83" t="s">
        <v>1520</v>
      </c>
      <c r="F733" s="62" t="s">
        <v>1539</v>
      </c>
    </row>
    <row r="734" spans="1:6">
      <c r="A734" s="62" t="s">
        <v>958</v>
      </c>
      <c r="B734" s="62" t="s">
        <v>1539</v>
      </c>
      <c r="C734" s="62" t="s">
        <v>155</v>
      </c>
      <c r="D734" s="63" t="s">
        <v>980</v>
      </c>
      <c r="E734" s="83" t="s">
        <v>1520</v>
      </c>
      <c r="F734" s="62" t="s">
        <v>1539</v>
      </c>
    </row>
    <row r="735" spans="1:6">
      <c r="A735" s="62" t="s">
        <v>229</v>
      </c>
      <c r="B735" s="62" t="s">
        <v>1539</v>
      </c>
      <c r="C735" s="62" t="s">
        <v>155</v>
      </c>
      <c r="D735" s="63" t="s">
        <v>980</v>
      </c>
      <c r="E735" s="83" t="s">
        <v>1520</v>
      </c>
      <c r="F735" s="62" t="s">
        <v>1539</v>
      </c>
    </row>
    <row r="736" spans="1:6">
      <c r="A736" s="62" t="s">
        <v>197</v>
      </c>
      <c r="B736" s="62" t="s">
        <v>1539</v>
      </c>
      <c r="C736" s="62" t="s">
        <v>155</v>
      </c>
      <c r="D736" s="63" t="s">
        <v>980</v>
      </c>
      <c r="E736" s="83" t="s">
        <v>1520</v>
      </c>
      <c r="F736" s="62" t="s">
        <v>1539</v>
      </c>
    </row>
    <row r="737" spans="1:6">
      <c r="A737" s="62" t="s">
        <v>1540</v>
      </c>
      <c r="B737" s="62" t="s">
        <v>1539</v>
      </c>
      <c r="C737" s="62" t="s">
        <v>155</v>
      </c>
      <c r="D737" s="63" t="s">
        <v>980</v>
      </c>
      <c r="E737" s="83" t="s">
        <v>1520</v>
      </c>
      <c r="F737" s="62" t="s">
        <v>1539</v>
      </c>
    </row>
    <row r="738" spans="1:6">
      <c r="A738" s="62" t="s">
        <v>959</v>
      </c>
      <c r="B738" s="62" t="s">
        <v>1539</v>
      </c>
      <c r="C738" s="62" t="s">
        <v>155</v>
      </c>
      <c r="D738" s="63" t="s">
        <v>980</v>
      </c>
      <c r="E738" s="83" t="s">
        <v>1520</v>
      </c>
      <c r="F738" s="62" t="s">
        <v>1539</v>
      </c>
    </row>
    <row r="739" spans="1:6">
      <c r="A739" s="62" t="s">
        <v>167</v>
      </c>
      <c r="B739" s="62" t="s">
        <v>1539</v>
      </c>
      <c r="C739" s="62" t="s">
        <v>155</v>
      </c>
      <c r="D739" s="63" t="s">
        <v>980</v>
      </c>
      <c r="E739" s="83" t="s">
        <v>1520</v>
      </c>
      <c r="F739" s="62" t="s">
        <v>1539</v>
      </c>
    </row>
    <row r="740" spans="1:6">
      <c r="A740" s="62" t="s">
        <v>1541</v>
      </c>
      <c r="B740" s="62" t="s">
        <v>1539</v>
      </c>
      <c r="C740" s="62" t="s">
        <v>155</v>
      </c>
      <c r="D740" s="63" t="s">
        <v>980</v>
      </c>
      <c r="E740" s="83" t="s">
        <v>1520</v>
      </c>
      <c r="F740" s="62" t="s">
        <v>1539</v>
      </c>
    </row>
    <row r="741" spans="1:6">
      <c r="A741" s="62" t="s">
        <v>310</v>
      </c>
      <c r="B741" s="62" t="s">
        <v>1539</v>
      </c>
      <c r="C741" s="62" t="s">
        <v>155</v>
      </c>
      <c r="D741" s="63" t="s">
        <v>980</v>
      </c>
      <c r="E741" s="83" t="s">
        <v>1520</v>
      </c>
      <c r="F741" s="62" t="s">
        <v>1539</v>
      </c>
    </row>
    <row r="742" spans="1:6">
      <c r="A742" s="62" t="s">
        <v>178</v>
      </c>
      <c r="B742" s="62" t="s">
        <v>1539</v>
      </c>
      <c r="C742" s="62" t="s">
        <v>155</v>
      </c>
      <c r="D742" s="63" t="s">
        <v>980</v>
      </c>
      <c r="E742" s="83" t="s">
        <v>1520</v>
      </c>
      <c r="F742" s="62" t="s">
        <v>1539</v>
      </c>
    </row>
    <row r="743" spans="1:6">
      <c r="A743" s="62" t="s">
        <v>273</v>
      </c>
      <c r="B743" s="62" t="s">
        <v>1539</v>
      </c>
      <c r="C743" s="62" t="s">
        <v>155</v>
      </c>
      <c r="D743" s="63" t="s">
        <v>980</v>
      </c>
      <c r="E743" s="83" t="s">
        <v>1520</v>
      </c>
      <c r="F743" s="62" t="s">
        <v>1539</v>
      </c>
    </row>
    <row r="744" spans="1:6">
      <c r="A744" s="62" t="s">
        <v>319</v>
      </c>
      <c r="B744" s="62" t="s">
        <v>1539</v>
      </c>
      <c r="C744" s="62" t="s">
        <v>155</v>
      </c>
      <c r="D744" s="63" t="s">
        <v>980</v>
      </c>
      <c r="E744" s="83" t="s">
        <v>1520</v>
      </c>
      <c r="F744" s="62" t="s">
        <v>1539</v>
      </c>
    </row>
    <row r="745" spans="1:6">
      <c r="A745" s="62" t="s">
        <v>257</v>
      </c>
      <c r="B745" s="62" t="s">
        <v>1539</v>
      </c>
      <c r="C745" s="62" t="s">
        <v>155</v>
      </c>
      <c r="D745" s="63" t="s">
        <v>980</v>
      </c>
      <c r="E745" s="83" t="s">
        <v>1520</v>
      </c>
      <c r="F745" s="62" t="s">
        <v>1539</v>
      </c>
    </row>
    <row r="746" spans="1:6">
      <c r="A746" s="62" t="s">
        <v>320</v>
      </c>
      <c r="B746" s="62" t="s">
        <v>1539</v>
      </c>
      <c r="C746" s="62" t="s">
        <v>155</v>
      </c>
      <c r="D746" s="63" t="s">
        <v>980</v>
      </c>
      <c r="E746" s="83" t="s">
        <v>1520</v>
      </c>
      <c r="F746" s="62" t="s">
        <v>1539</v>
      </c>
    </row>
    <row r="747" spans="1:6">
      <c r="A747" s="62" t="s">
        <v>258</v>
      </c>
      <c r="B747" s="62" t="s">
        <v>1539</v>
      </c>
      <c r="C747" s="62" t="s">
        <v>155</v>
      </c>
      <c r="D747" s="63" t="s">
        <v>980</v>
      </c>
      <c r="E747" s="83" t="s">
        <v>1520</v>
      </c>
      <c r="F747" s="62" t="s">
        <v>1539</v>
      </c>
    </row>
    <row r="748" spans="1:6">
      <c r="A748" s="62" t="s">
        <v>259</v>
      </c>
      <c r="B748" s="62" t="s">
        <v>1539</v>
      </c>
      <c r="C748" s="62" t="s">
        <v>155</v>
      </c>
      <c r="D748" s="63" t="s">
        <v>980</v>
      </c>
      <c r="E748" s="83" t="s">
        <v>1520</v>
      </c>
      <c r="F748" s="62" t="s">
        <v>1539</v>
      </c>
    </row>
    <row r="749" spans="1:6">
      <c r="A749" s="62" t="s">
        <v>1542</v>
      </c>
      <c r="B749" s="62" t="s">
        <v>1539</v>
      </c>
      <c r="C749" s="62" t="s">
        <v>155</v>
      </c>
      <c r="D749" s="63" t="s">
        <v>980</v>
      </c>
      <c r="E749" s="83" t="s">
        <v>1520</v>
      </c>
      <c r="F749" s="62" t="s">
        <v>1539</v>
      </c>
    </row>
  </sheetData>
  <autoFilter ref="A1:F5146"/>
  <pageMargins left="0.75" right="0.75" top="1" bottom="1" header="0.5" footer="0.5"/>
  <pageSetup paperSize="9" fitToWidth="0" fitToHeight="0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1" filterMode="1"/>
  <dimension ref="A1:AM15214"/>
  <sheetViews>
    <sheetView tabSelected="1" topLeftCell="B1" workbookViewId="0">
      <pane ySplit="3" topLeftCell="A253" activePane="bottomLeft" state="frozen"/>
      <selection activeCell="A6" sqref="A6:XFD6"/>
      <selection pane="bottomLeft" activeCell="P123" sqref="P123:P253"/>
    </sheetView>
  </sheetViews>
  <sheetFormatPr defaultColWidth="9" defaultRowHeight="15.75"/>
  <cols>
    <col min="1" max="1" width="4.875" style="1" hidden="1" customWidth="1"/>
    <col min="2" max="2" width="6.125" style="1" customWidth="1"/>
    <col min="3" max="3" width="13.125" style="1" customWidth="1"/>
    <col min="4" max="4" width="14.375" style="1" customWidth="1"/>
    <col min="5" max="5" width="9.375" style="1" customWidth="1"/>
    <col min="6" max="6" width="14.125" style="1" customWidth="1"/>
    <col min="7" max="7" width="6.375" style="1" customWidth="1"/>
    <col min="8" max="8" width="6" style="1" customWidth="1"/>
    <col min="9" max="9" width="6.5" style="1" hidden="1" customWidth="1"/>
    <col min="10" max="10" width="6.75" style="1" customWidth="1"/>
    <col min="11" max="11" width="5.5" style="1" hidden="1" customWidth="1"/>
    <col min="12" max="12" width="5" style="1" hidden="1" customWidth="1"/>
    <col min="13" max="13" width="7.375" style="1" hidden="1" customWidth="1"/>
    <col min="14" max="14" width="9.125" style="1" hidden="1" customWidth="1"/>
    <col min="15" max="15" width="6.75" style="1" customWidth="1"/>
    <col min="16" max="16" width="7" style="1" customWidth="1"/>
    <col min="17" max="17" width="6.5" style="1" hidden="1" customWidth="1"/>
    <col min="18" max="18" width="11.875" style="1" hidden="1" customWidth="1"/>
    <col min="19" max="19" width="16" style="1" customWidth="1"/>
    <col min="20" max="20" width="6.375" style="1" customWidth="1"/>
    <col min="21" max="21" width="14.75" style="71" customWidth="1"/>
    <col min="22" max="22" width="14.75" style="1" customWidth="1"/>
    <col min="23" max="23" width="9.5" style="2" customWidth="1"/>
    <col min="24" max="24" width="9" style="36"/>
    <col min="25" max="25" width="9.125" style="36" bestFit="1" customWidth="1"/>
    <col min="26" max="26" width="9" style="36"/>
    <col min="27" max="27" width="10.375" style="36" bestFit="1" customWidth="1"/>
    <col min="28" max="28" width="9.125" style="36" bestFit="1" customWidth="1"/>
    <col min="29" max="39" width="9" style="36"/>
    <col min="40" max="16384" width="9" style="1"/>
  </cols>
  <sheetData>
    <row r="1" spans="1:39" ht="25.5" hidden="1" customHeight="1">
      <c r="K1" s="117" t="s">
        <v>39</v>
      </c>
      <c r="L1" s="117"/>
      <c r="M1" s="117"/>
      <c r="N1" s="60"/>
      <c r="O1" s="60"/>
      <c r="P1" s="60"/>
      <c r="Q1" s="60"/>
      <c r="R1" s="60"/>
      <c r="S1" s="61" t="str">
        <f>ChargeItem($T$10:$T$253)</f>
        <v>PM10-A3</v>
      </c>
    </row>
    <row r="2" spans="1:39" ht="27.75" customHeight="1">
      <c r="B2" s="111" t="s">
        <v>0</v>
      </c>
      <c r="C2" s="111"/>
      <c r="D2" s="111"/>
      <c r="E2" s="111"/>
      <c r="F2" s="111"/>
      <c r="G2" s="114" t="s">
        <v>1854</v>
      </c>
      <c r="H2" s="114"/>
      <c r="I2" s="114"/>
      <c r="J2" s="114"/>
      <c r="K2" s="114"/>
      <c r="L2" s="114"/>
      <c r="M2" s="114"/>
      <c r="N2" s="114"/>
      <c r="O2" s="114"/>
      <c r="P2" s="114"/>
      <c r="Q2" s="114"/>
      <c r="R2" s="114"/>
      <c r="S2" s="114"/>
      <c r="T2" s="59"/>
      <c r="U2" s="72"/>
      <c r="V2" s="3"/>
    </row>
    <row r="3" spans="1:39" ht="25.5" customHeight="1">
      <c r="B3" s="112" t="s">
        <v>1</v>
      </c>
      <c r="C3" s="112"/>
      <c r="D3" s="112"/>
      <c r="E3" s="112"/>
      <c r="F3" s="112"/>
      <c r="G3" s="113" t="s">
        <v>1543</v>
      </c>
      <c r="H3" s="113"/>
      <c r="I3" s="113"/>
      <c r="J3" s="113"/>
      <c r="K3" s="113"/>
      <c r="L3" s="113"/>
      <c r="M3" s="113"/>
      <c r="N3" s="113"/>
      <c r="O3" s="113"/>
      <c r="P3" s="113"/>
      <c r="Q3" s="113"/>
      <c r="R3" s="113"/>
      <c r="S3" s="113"/>
      <c r="T3" s="113"/>
      <c r="U3" s="73"/>
      <c r="V3" s="4"/>
      <c r="W3" s="5"/>
      <c r="AE3" s="37"/>
      <c r="AF3" s="38"/>
      <c r="AG3" s="37"/>
      <c r="AH3" s="37"/>
      <c r="AI3" s="37"/>
      <c r="AJ3" s="38"/>
      <c r="AK3" s="37"/>
    </row>
    <row r="4" spans="1:39" ht="23.25" customHeight="1">
      <c r="B4" s="116" t="s">
        <v>2</v>
      </c>
      <c r="C4" s="116"/>
      <c r="D4" s="109" t="str">
        <f>IFERROR(VLOOKUP(LEFT($S$4,LEN(S4)-3),Trong_so,2,0),"")</f>
        <v>Lập trình hướng đối tượng với C++</v>
      </c>
      <c r="E4" s="109"/>
      <c r="F4" s="109"/>
      <c r="G4" s="109"/>
      <c r="H4" s="109"/>
      <c r="I4" s="109"/>
      <c r="J4" s="116" t="s">
        <v>40</v>
      </c>
      <c r="K4" s="116"/>
      <c r="L4" s="116"/>
      <c r="M4" s="116"/>
      <c r="N4" s="116"/>
      <c r="O4" s="116"/>
      <c r="P4" s="116"/>
      <c r="Q4" s="116"/>
      <c r="R4" s="116"/>
      <c r="S4" s="58" t="str">
        <f>IFERROR(ChargeItem(U10:U253),"")</f>
        <v>INT13109-01</v>
      </c>
      <c r="T4" s="58"/>
      <c r="X4" s="37"/>
      <c r="Y4" s="100" t="s">
        <v>35</v>
      </c>
      <c r="Z4" s="100" t="s">
        <v>7</v>
      </c>
      <c r="AA4" s="100" t="s">
        <v>34</v>
      </c>
      <c r="AB4" s="100" t="s">
        <v>33</v>
      </c>
      <c r="AC4" s="100"/>
      <c r="AD4" s="100"/>
      <c r="AE4" s="100"/>
      <c r="AF4" s="100" t="s">
        <v>32</v>
      </c>
      <c r="AG4" s="100"/>
      <c r="AH4" s="100" t="s">
        <v>30</v>
      </c>
      <c r="AI4" s="100"/>
      <c r="AJ4" s="100" t="s">
        <v>31</v>
      </c>
      <c r="AK4" s="100"/>
      <c r="AL4" s="100" t="s">
        <v>29</v>
      </c>
      <c r="AM4" s="100"/>
    </row>
    <row r="5" spans="1:39" ht="17.25" customHeight="1">
      <c r="B5" s="115" t="s">
        <v>3</v>
      </c>
      <c r="C5" s="115"/>
      <c r="D5" s="65">
        <f>IFERROR(VLOOKUP(LEFT($S$4,LEN(S4)-3),Trong_so,3,0),"")</f>
        <v>3</v>
      </c>
      <c r="E5" s="68" t="s">
        <v>36</v>
      </c>
      <c r="F5" s="110" t="str">
        <f>IFERROR(INDEX(DATE,MATCH($S$4,Data!$F$2:$F$5146,0),2),"")</f>
        <v>24/12/2019</v>
      </c>
      <c r="G5" s="110"/>
      <c r="H5" s="110"/>
      <c r="I5" s="110"/>
      <c r="J5" s="116" t="s">
        <v>176</v>
      </c>
      <c r="K5" s="116"/>
      <c r="L5" s="116"/>
      <c r="M5" s="116"/>
      <c r="N5" s="116"/>
      <c r="O5" s="116"/>
      <c r="P5" s="116"/>
      <c r="Q5" s="116"/>
      <c r="R5" s="116"/>
      <c r="S5" s="58" t="str">
        <f>IFERROR(INDEX(DATE,MATCH($S$4,Data!$F$2:$F$5146,0),1),"")</f>
        <v>13:30</v>
      </c>
      <c r="T5" s="58"/>
      <c r="X5" s="37"/>
      <c r="Y5" s="100"/>
      <c r="Z5" s="100"/>
      <c r="AA5" s="100"/>
      <c r="AB5" s="100"/>
      <c r="AC5" s="100"/>
      <c r="AD5" s="100"/>
      <c r="AE5" s="100"/>
      <c r="AF5" s="100"/>
      <c r="AG5" s="100"/>
      <c r="AH5" s="100"/>
      <c r="AI5" s="100"/>
      <c r="AJ5" s="100"/>
      <c r="AK5" s="100"/>
      <c r="AL5" s="100"/>
      <c r="AM5" s="100"/>
    </row>
    <row r="6" spans="1:39" ht="5.25" customHeight="1"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7"/>
      <c r="O6" s="35"/>
      <c r="P6" s="3"/>
      <c r="Q6" s="3"/>
      <c r="R6" s="3"/>
      <c r="S6" s="3"/>
      <c r="T6" s="3"/>
      <c r="X6" s="37"/>
      <c r="Y6" s="100"/>
      <c r="Z6" s="100"/>
      <c r="AA6" s="100"/>
      <c r="AB6" s="100"/>
      <c r="AC6" s="100"/>
      <c r="AD6" s="100"/>
      <c r="AE6" s="100"/>
      <c r="AF6" s="100"/>
      <c r="AG6" s="100"/>
      <c r="AH6" s="100"/>
      <c r="AI6" s="100"/>
      <c r="AJ6" s="100"/>
      <c r="AK6" s="100"/>
      <c r="AL6" s="100"/>
      <c r="AM6" s="100"/>
    </row>
    <row r="7" spans="1:39" ht="44.25" customHeight="1">
      <c r="B7" s="94" t="s">
        <v>4</v>
      </c>
      <c r="C7" s="101" t="s">
        <v>5</v>
      </c>
      <c r="D7" s="103" t="s">
        <v>6</v>
      </c>
      <c r="E7" s="104"/>
      <c r="F7" s="94" t="s">
        <v>7</v>
      </c>
      <c r="G7" s="107" t="s">
        <v>8</v>
      </c>
      <c r="H7" s="107" t="s">
        <v>9</v>
      </c>
      <c r="I7" s="107" t="s">
        <v>10</v>
      </c>
      <c r="J7" s="107" t="s">
        <v>11</v>
      </c>
      <c r="K7" s="94" t="s">
        <v>12</v>
      </c>
      <c r="L7" s="94" t="s">
        <v>13</v>
      </c>
      <c r="M7" s="93" t="s">
        <v>14</v>
      </c>
      <c r="N7" s="118" t="s">
        <v>15</v>
      </c>
      <c r="O7" s="93" t="s">
        <v>16</v>
      </c>
      <c r="P7" s="94" t="s">
        <v>17</v>
      </c>
      <c r="Q7" s="93" t="s">
        <v>18</v>
      </c>
      <c r="R7" s="94" t="s">
        <v>19</v>
      </c>
      <c r="S7" s="94" t="s">
        <v>20</v>
      </c>
      <c r="T7" s="94" t="s">
        <v>21</v>
      </c>
      <c r="U7" s="74"/>
      <c r="V7" s="69"/>
      <c r="X7" s="37"/>
      <c r="Y7" s="100"/>
      <c r="Z7" s="100"/>
      <c r="AA7" s="100"/>
      <c r="AB7" s="40" t="s">
        <v>22</v>
      </c>
      <c r="AC7" s="40" t="s">
        <v>23</v>
      </c>
      <c r="AD7" s="40" t="s">
        <v>24</v>
      </c>
      <c r="AE7" s="40" t="s">
        <v>25</v>
      </c>
      <c r="AF7" s="40" t="s">
        <v>26</v>
      </c>
      <c r="AG7" s="40" t="s">
        <v>25</v>
      </c>
      <c r="AH7" s="40" t="s">
        <v>26</v>
      </c>
      <c r="AI7" s="40" t="s">
        <v>25</v>
      </c>
      <c r="AJ7" s="40" t="s">
        <v>26</v>
      </c>
      <c r="AK7" s="40" t="s">
        <v>25</v>
      </c>
      <c r="AL7" s="40" t="s">
        <v>26</v>
      </c>
      <c r="AM7" s="41" t="s">
        <v>25</v>
      </c>
    </row>
    <row r="8" spans="1:39" ht="44.25" customHeight="1">
      <c r="B8" s="96"/>
      <c r="C8" s="102"/>
      <c r="D8" s="105"/>
      <c r="E8" s="106"/>
      <c r="F8" s="96"/>
      <c r="G8" s="108"/>
      <c r="H8" s="108"/>
      <c r="I8" s="108"/>
      <c r="J8" s="108"/>
      <c r="K8" s="96"/>
      <c r="L8" s="96"/>
      <c r="M8" s="93"/>
      <c r="N8" s="118"/>
      <c r="O8" s="93"/>
      <c r="P8" s="95"/>
      <c r="Q8" s="93"/>
      <c r="R8" s="96"/>
      <c r="S8" s="95"/>
      <c r="T8" s="95"/>
      <c r="U8" s="74"/>
      <c r="V8" s="69"/>
      <c r="W8" s="8"/>
      <c r="X8" s="37"/>
      <c r="Y8" s="42" t="str">
        <f>+D4</f>
        <v>Lập trình hướng đối tượng với C++</v>
      </c>
      <c r="Z8" s="43" t="str">
        <f>+J4</f>
        <v>Nhóm:</v>
      </c>
      <c r="AA8" s="44">
        <f>+$AJ$8+$AL$8+$AH$8</f>
        <v>244</v>
      </c>
      <c r="AB8" s="38">
        <f>COUNTIF($S$9:$S$253,"Khiển trách")</f>
        <v>0</v>
      </c>
      <c r="AC8" s="38">
        <f>COUNTIF($S$9:$S$253,"Cảnh cáo")</f>
        <v>0</v>
      </c>
      <c r="AD8" s="38">
        <f>COUNTIF($S$9:$S$253,"Đình chỉ thi")</f>
        <v>0</v>
      </c>
      <c r="AE8" s="45">
        <f>+($AB$8+$AC$8+$AD$8)/$AA$8*100%</f>
        <v>0</v>
      </c>
      <c r="AF8" s="38">
        <f>SUM(COUNTIF($S$9:$S$253,"Vắng"),COUNTIF($S$9:$S$253,"Vắng có phép"))</f>
        <v>4</v>
      </c>
      <c r="AG8" s="46">
        <f>+$AF$8/$AA$8</f>
        <v>1.6393442622950821E-2</v>
      </c>
      <c r="AH8" s="47">
        <f>COUNTIF($X$9:$X$253,"Thi lại")</f>
        <v>0</v>
      </c>
      <c r="AI8" s="46">
        <f>+$AH$8/$AA$8</f>
        <v>0</v>
      </c>
      <c r="AJ8" s="47">
        <f>COUNTIF($X$9:$X$253,"Học lại")</f>
        <v>134</v>
      </c>
      <c r="AK8" s="46">
        <f>+$AJ$8/$AA$8</f>
        <v>0.54918032786885251</v>
      </c>
      <c r="AL8" s="38">
        <f>COUNTIF($X$10:$X$253,"Đạt")</f>
        <v>110</v>
      </c>
      <c r="AM8" s="45">
        <f>+$AL$8/$AA$8</f>
        <v>0.45081967213114754</v>
      </c>
    </row>
    <row r="9" spans="1:39" ht="29.25" customHeight="1">
      <c r="B9" s="97" t="s">
        <v>27</v>
      </c>
      <c r="C9" s="98"/>
      <c r="D9" s="98"/>
      <c r="E9" s="98"/>
      <c r="F9" s="99"/>
      <c r="G9" s="9">
        <f>IFERROR(VLOOKUP(LEFT($S$4,LEN(S4)-3),Trong_so,7,0),"")</f>
        <v>10</v>
      </c>
      <c r="H9" s="9">
        <f>IFERROR(VLOOKUP(LEFT($S$4,LEN(S4)-3),Trong_so,5,0),"")</f>
        <v>10</v>
      </c>
      <c r="I9" s="56">
        <f>IFERROR(VLOOKUP(LEFT($S$4,LEN(S4)-3),Trong_so,6,0),"")</f>
        <v>0</v>
      </c>
      <c r="J9" s="9">
        <f>IFERROR(VLOOKUP(LEFT($S$4,LEN(S4)-3),Trong_so,4,0),"")</f>
        <v>20</v>
      </c>
      <c r="K9" s="10"/>
      <c r="L9" s="11"/>
      <c r="M9" s="11"/>
      <c r="N9" s="12"/>
      <c r="O9" s="85">
        <f>IFERROR(100-(G9+H9+I9+J9),"")</f>
        <v>60</v>
      </c>
      <c r="P9" s="96"/>
      <c r="Q9" s="13"/>
      <c r="R9" s="13"/>
      <c r="S9" s="96"/>
      <c r="T9" s="96"/>
      <c r="U9" s="75" t="s">
        <v>175</v>
      </c>
      <c r="V9" s="70" t="s">
        <v>326</v>
      </c>
      <c r="W9" s="70" t="s">
        <v>984</v>
      </c>
      <c r="X9" s="37"/>
      <c r="Y9" s="48"/>
      <c r="Z9" s="48"/>
      <c r="AA9" s="48"/>
      <c r="AB9" s="48"/>
      <c r="AC9" s="48"/>
      <c r="AD9" s="48"/>
      <c r="AE9" s="48"/>
      <c r="AF9" s="48"/>
      <c r="AG9" s="48"/>
      <c r="AH9" s="48"/>
      <c r="AI9" s="48"/>
      <c r="AJ9" s="48"/>
      <c r="AK9" s="48"/>
      <c r="AL9" s="48"/>
      <c r="AM9" s="48"/>
    </row>
    <row r="10" spans="1:39" ht="17.25" hidden="1" customHeight="1">
      <c r="A10" s="1">
        <v>1</v>
      </c>
      <c r="B10" s="14">
        <f>IF(LEN(C10=0),SUBTOTAL(3,$C$10:C10),"")</f>
        <v>0</v>
      </c>
      <c r="C10" s="15" t="s">
        <v>1178</v>
      </c>
      <c r="D10" s="16" t="s">
        <v>1544</v>
      </c>
      <c r="E10" s="17" t="s">
        <v>1545</v>
      </c>
      <c r="F10" s="15" t="s">
        <v>1546</v>
      </c>
      <c r="G10" s="27">
        <v>5.5</v>
      </c>
      <c r="H10" s="18">
        <v>1.5</v>
      </c>
      <c r="I10" s="18" t="s">
        <v>28</v>
      </c>
      <c r="J10" s="18">
        <v>0</v>
      </c>
      <c r="K10" s="19"/>
      <c r="L10" s="19"/>
      <c r="M10" s="19"/>
      <c r="N10" s="53"/>
      <c r="O10" s="20" t="s">
        <v>28</v>
      </c>
      <c r="P10" s="29">
        <f>IF(O10="H","I",IF(OR(O10="DC",O10="C",O10="V"),0,ROUND(SUMPRODUCT(G10:O10,$G$9:$O$9)/100,1)))</f>
        <v>0.7</v>
      </c>
      <c r="Q10" s="21" t="str">
        <f t="shared" ref="Q10" si="0">IF(AND($P10&gt;=9,$P10&lt;=10),"A+","")&amp;IF(AND($P10&gt;=8.5,$P10&lt;=8.9),"A","")&amp;IF(AND($P10&gt;=8,$P10&lt;=8.4),"B+","")&amp;IF(AND($P10&gt;=7,$P10&lt;=7.9),"B","")&amp;IF(AND($P10&gt;=6.5,$P10&lt;=6.9),"C+","")&amp;IF(AND($P10&gt;=5.5,$P10&lt;=6.4),"C","")&amp;IF(AND($P10&gt;=5,$P10&lt;=5.4),"D+","")&amp;IF(AND($P10&gt;=4,$P10&lt;=4.9),"D","")&amp;IF(AND($P10&lt;4),"F","")</f>
        <v>F</v>
      </c>
      <c r="R10" s="21" t="str">
        <f t="shared" ref="R10" si="1">IF($P10&lt;4,"Kém",IF(AND($P10&gt;=4,$P10&lt;=5.4),"Trung bình yếu",IF(AND($P10&gt;=5.5,$P10&lt;=6.9),"Trung bình",IF(AND($P10&gt;=7,$P10&lt;=8.4),"Khá",IF(AND($P10&gt;=8.5,$P10&lt;=10),"Giỏi","")))))</f>
        <v>Kém</v>
      </c>
      <c r="S10" s="67" t="str">
        <f>IF(OR($G10=0,$H10=0,$I10=0,$J10=0),"Không đủ ĐKDT",IF(AND(O10=0,P10&gt;=4),"Không đạt",IF(O10="V", "Vắng", IF(O10="DC", "Đình chỉ thi",IF(O10="H", "Vắng có phép","")))))</f>
        <v>Không đủ ĐKDT</v>
      </c>
      <c r="T10" s="22" t="str">
        <f t="array" ref="T10">IFERROR(VLOOKUP($C10&amp;$U10,CHOOSE({1,2},Data!$A$2:$A$5146&amp;Data!$B$2:$B$5146,Data!$C$2:$C$5146),2,0),"")</f>
        <v>PM05-A3</v>
      </c>
      <c r="U10" s="76" t="s">
        <v>1179</v>
      </c>
      <c r="V10" s="3" t="str">
        <f>IFERROR(LEFT($U10,LEN($U10)-3),"")</f>
        <v>INT13109</v>
      </c>
      <c r="W10" s="3" t="str">
        <f>IFERROR(RIGHT($U10,2),"")</f>
        <v>03</v>
      </c>
      <c r="X10" s="57" t="str">
        <f>IF(S10="Không đủ ĐKDT","Học lại",IF(S10="Đình chỉ thi","Học lại",IF(AND(MID(F10,2,2)&lt;"12",S10="Vắng"),"Thi lại",IF(S10="Vắng có phép", "Thi lại",IF(AND((MID(F10,2,2)&lt;"12"),P10&lt;4.5),"Thi lại",IF(AND((MID(F10,2,2)&lt;"19"),P10&lt;4),"Học lại",IF(AND((MID(F10,2,2)&gt;"18"),P10&lt;4),"Thi lại",IF(AND(MID(F10,2,2)&gt;"18",O10=0),"Thi lại",IF(AND((MID(F10,2,2)&lt;"12"),O10=0),"Thi lại",IF(AND((MID(F10,2,2)&lt;"19"),(MID(F10,2,2)&gt;"11"),O10=0),"Học lại","Đạt"))))))))))</f>
        <v>Học lại</v>
      </c>
      <c r="Y10" s="48"/>
      <c r="Z10" s="48"/>
      <c r="AA10" s="48"/>
      <c r="AB10" s="48"/>
      <c r="AC10" s="48"/>
      <c r="AD10" s="48"/>
      <c r="AE10" s="48"/>
      <c r="AF10" s="48"/>
      <c r="AG10" s="48"/>
      <c r="AH10" s="48"/>
      <c r="AI10" s="48"/>
      <c r="AJ10" s="48"/>
      <c r="AK10" s="48"/>
      <c r="AL10" s="48"/>
      <c r="AM10" s="48"/>
    </row>
    <row r="11" spans="1:39" ht="17.25" hidden="1" customHeight="1">
      <c r="A11" s="1">
        <v>2</v>
      </c>
      <c r="B11" s="23">
        <f>IF(LEN(C11=0),SUBTOTAL(3,$C$10:C11),"")</f>
        <v>0</v>
      </c>
      <c r="C11" s="24" t="s">
        <v>1181</v>
      </c>
      <c r="D11" s="25" t="s">
        <v>1547</v>
      </c>
      <c r="E11" s="26" t="s">
        <v>1548</v>
      </c>
      <c r="F11" s="24" t="s">
        <v>1549</v>
      </c>
      <c r="G11" s="27">
        <v>7.5</v>
      </c>
      <c r="H11" s="27">
        <v>6.5</v>
      </c>
      <c r="I11" s="27" t="s">
        <v>28</v>
      </c>
      <c r="J11" s="27">
        <v>4.5</v>
      </c>
      <c r="K11" s="28"/>
      <c r="L11" s="28"/>
      <c r="M11" s="28"/>
      <c r="N11" s="54"/>
      <c r="O11" s="55" t="s">
        <v>28</v>
      </c>
      <c r="P11" s="29">
        <f t="shared" ref="P11:P121" si="2">IF(O11="H","I",IF(OR(O11="DC",O11="C",O11="V"),0,ROUND(SUMPRODUCT(G11:O11,$G$9:$O$9)/100,1)))</f>
        <v>2.2999999999999998</v>
      </c>
      <c r="Q11" s="30" t="str">
        <f t="shared" ref="Q11:Q239" si="3">IF(AND($P11&gt;=9,$P11&lt;=10),"A+","")&amp;IF(AND($P11&gt;=8.5,$P11&lt;=8.9),"A","")&amp;IF(AND($P11&gt;=8,$P11&lt;=8.4),"B+","")&amp;IF(AND($P11&gt;=7,$P11&lt;=7.9),"B","")&amp;IF(AND($P11&gt;=6.5,$P11&lt;=6.9),"C+","")&amp;IF(AND($P11&gt;=5.5,$P11&lt;=6.4),"C","")&amp;IF(AND($P11&gt;=5,$P11&lt;=5.4),"D+","")&amp;IF(AND($P11&gt;=4,$P11&lt;=4.9),"D","")&amp;IF(AND($P11&lt;4),"F","")</f>
        <v>F</v>
      </c>
      <c r="R11" s="31" t="str">
        <f t="shared" ref="R11:R239" si="4">IF($P11&lt;4,"Kém",IF(AND($P11&gt;=4,$P11&lt;=5.4),"Trung bình yếu",IF(AND($P11&gt;=5.5,$P11&lt;=6.9),"Trung bình",IF(AND($P11&gt;=7,$P11&lt;=8.4),"Khá",IF(AND($P11&gt;=8.5,$P11&lt;=10),"Giỏi","")))))</f>
        <v>Kém</v>
      </c>
      <c r="S11" s="32" t="str">
        <f t="shared" ref="S11:S130" si="5">IF(OR($G11=0,$H11=0,$I11=0,$J11=0),"Không đủ ĐKDT",IF(AND(O11=0,P11&gt;=4),"Không đạt",IF(O11="V", "Vắng", IF(O11="DC", "Đình chỉ thi",IF(O11="H", "Vắng có phép","")))))</f>
        <v/>
      </c>
      <c r="T11" s="33" t="str">
        <f t="array" ref="T11">IFERROR(VLOOKUP($C11&amp;$U11,CHOOSE({1,2},Data!$A$2:$A$5146&amp;Data!$B$2:$B$5146,Data!$C$2:$C$5146),2,0),"")</f>
        <v>PM05-A3</v>
      </c>
      <c r="U11" s="76" t="s">
        <v>1179</v>
      </c>
      <c r="V11" s="3" t="str">
        <f t="shared" ref="V11:V253" si="6">IFERROR(LEFT($U11,LEN($U11)-3),"")</f>
        <v>INT13109</v>
      </c>
      <c r="W11" s="3" t="str">
        <f t="shared" ref="W11:W253" si="7">IFERROR(RIGHT($U11,2),"")</f>
        <v>03</v>
      </c>
      <c r="X11" s="57" t="str">
        <f>IF(S11="Không đủ ĐKDT","Học lại",IF(S11="Đình chỉ thi","Học lại",IF(AND(MID(F11,2,2)&lt;"12",S11="Vắng"),"Thi lại",IF(S11="Vắng có phép", "Thi lại",IF(AND((MID(F11,2,2)&lt;"12"),P11&lt;4.5),"Thi lại",IF(AND((MID(F11,2,2)&lt;"19"),P11&lt;4),"Học lại",IF(AND((MID(F11,2,2)&gt;"18"),P11&lt;4),"Thi lại",IF(AND(MID(F11,2,2)&gt;"18",O11=0),"Thi lại",IF(AND((MID(F11,2,2)&lt;"12"),O11=0),"Thi lại",IF(AND((MID(F11,2,2)&lt;"19"),(MID(F11,2,2)&gt;"11"),O11=0),"Học lại","Đạt"))))))))))</f>
        <v>Học lại</v>
      </c>
      <c r="Y11" s="48"/>
      <c r="Z11" s="48"/>
      <c r="AA11" s="48"/>
      <c r="AB11" s="40"/>
      <c r="AC11" s="40"/>
      <c r="AD11" s="40"/>
      <c r="AE11" s="40"/>
      <c r="AF11" s="39"/>
      <c r="AG11" s="40"/>
      <c r="AH11" s="40"/>
      <c r="AI11" s="40"/>
      <c r="AJ11" s="40"/>
      <c r="AK11" s="40"/>
      <c r="AL11" s="40"/>
      <c r="AM11" s="41"/>
    </row>
    <row r="12" spans="1:39" ht="17.25" hidden="1" customHeight="1">
      <c r="A12" s="1">
        <v>3</v>
      </c>
      <c r="B12" s="23">
        <f>IF(LEN(C12=0),SUBTOTAL(3,$C$10:C12),"")</f>
        <v>0</v>
      </c>
      <c r="C12" s="24" t="s">
        <v>1182</v>
      </c>
      <c r="D12" s="25" t="s">
        <v>1550</v>
      </c>
      <c r="E12" s="26" t="s">
        <v>1548</v>
      </c>
      <c r="F12" s="24" t="s">
        <v>1549</v>
      </c>
      <c r="G12" s="27">
        <v>9</v>
      </c>
      <c r="H12" s="27">
        <v>6.5</v>
      </c>
      <c r="I12" s="27" t="s">
        <v>28</v>
      </c>
      <c r="J12" s="27">
        <v>4.5</v>
      </c>
      <c r="K12" s="34"/>
      <c r="L12" s="34"/>
      <c r="M12" s="34"/>
      <c r="N12" s="54"/>
      <c r="O12" s="55" t="s">
        <v>28</v>
      </c>
      <c r="P12" s="29">
        <f t="shared" ref="P12:P62" si="8">IF(O12="H","I",IF(OR(O12="DC",O12="C",O12="V"),0,ROUND(SUMPRODUCT(G12:O12,$G$9:$O$9)/100,1)))</f>
        <v>2.5</v>
      </c>
      <c r="Q12" s="30" t="str">
        <f t="shared" ref="Q12:Q61" si="9">IF(AND($P12&gt;=9,$P12&lt;=10),"A+","")&amp;IF(AND($P12&gt;=8.5,$P12&lt;=8.9),"A","")&amp;IF(AND($P12&gt;=8,$P12&lt;=8.4),"B+","")&amp;IF(AND($P12&gt;=7,$P12&lt;=7.9),"B","")&amp;IF(AND($P12&gt;=6.5,$P12&lt;=6.9),"C+","")&amp;IF(AND($P12&gt;=5.5,$P12&lt;=6.4),"C","")&amp;IF(AND($P12&gt;=5,$P12&lt;=5.4),"D+","")&amp;IF(AND($P12&gt;=4,$P12&lt;=4.9),"D","")&amp;IF(AND($P12&lt;4),"F","")</f>
        <v>F</v>
      </c>
      <c r="R12" s="31" t="str">
        <f t="shared" ref="R12:R61" si="10">IF($P12&lt;4,"Kém",IF(AND($P12&gt;=4,$P12&lt;=5.4),"Trung bình yếu",IF(AND($P12&gt;=5.5,$P12&lt;=6.9),"Trung bình",IF(AND($P12&gt;=7,$P12&lt;=8.4),"Khá",IF(AND($P12&gt;=8.5,$P12&lt;=10),"Giỏi","")))))</f>
        <v>Kém</v>
      </c>
      <c r="S12" s="32" t="str">
        <f t="shared" ref="S12:S62" si="11">IF(OR($G12=0,$H12=0,$I12=0,$J12=0),"Không đủ ĐKDT",IF(AND(O12=0,P12&gt;=4),"Không đạt",IF(O12="V", "Vắng", IF(O12="DC", "Đình chỉ thi",IF(O12="H", "Vắng có phép","")))))</f>
        <v/>
      </c>
      <c r="T12" s="33" t="str">
        <f t="array" ref="T12">IFERROR(VLOOKUP($C12&amp;$U12,CHOOSE({1,2},Data!$A$2:$A$5146&amp;Data!$B$2:$B$5146,Data!$C$2:$C$5146),2,0),"")</f>
        <v>PM05-A3</v>
      </c>
      <c r="U12" s="76" t="s">
        <v>1179</v>
      </c>
      <c r="V12" s="3" t="str">
        <f t="shared" ref="V12:V61" si="12">IFERROR(LEFT($U12,LEN($U12)-3),"")</f>
        <v>INT13109</v>
      </c>
      <c r="W12" s="3" t="str">
        <f t="shared" ref="W12:W61" si="13">IFERROR(RIGHT($U12,2),"")</f>
        <v>03</v>
      </c>
      <c r="X12" s="57" t="str">
        <f>IF(S12="Không đủ ĐKDT","Học lại",IF(S12="Đình chỉ thi","Học lại",IF(AND(MID(F12,2,2)&lt;"12",S12="Vắng"),"Thi lại",IF(S12="Vắng có phép", "Thi lại",IF(AND((MID(F12,2,2)&lt;"12"),P12&lt;4.5),"Thi lại",IF(AND((MID(F12,2,2)&lt;"19"),P12&lt;4),"Học lại",IF(AND((MID(F12,2,2)&gt;"18"),P12&lt;4),"Thi lại",IF(AND(MID(F12,2,2)&gt;"18",O12=0),"Thi lại",IF(AND((MID(F12,2,2)&lt;"12"),O12=0),"Thi lại",IF(AND((MID(F12,2,2)&lt;"19"),(MID(F12,2,2)&gt;"11"),O12=0),"Học lại","Đạt"))))))))))</f>
        <v>Học lại</v>
      </c>
      <c r="Y12" s="49"/>
      <c r="Z12" s="49"/>
      <c r="AA12" s="78"/>
      <c r="AB12" s="39"/>
      <c r="AC12" s="39"/>
      <c r="AD12" s="39"/>
      <c r="AE12" s="50"/>
      <c r="AF12" s="39"/>
      <c r="AG12" s="51"/>
      <c r="AH12" s="52"/>
      <c r="AI12" s="51"/>
      <c r="AJ12" s="52"/>
      <c r="AK12" s="51"/>
      <c r="AL12" s="39"/>
      <c r="AM12" s="50"/>
    </row>
    <row r="13" spans="1:39" ht="17.25" hidden="1" customHeight="1">
      <c r="A13" s="1">
        <v>4</v>
      </c>
      <c r="B13" s="23">
        <f>IF(LEN(C13=0),SUBTOTAL(3,$C$10:C13),"")</f>
        <v>0</v>
      </c>
      <c r="C13" s="24" t="s">
        <v>1183</v>
      </c>
      <c r="D13" s="25" t="s">
        <v>1551</v>
      </c>
      <c r="E13" s="26" t="s">
        <v>1548</v>
      </c>
      <c r="F13" s="24" t="s">
        <v>1549</v>
      </c>
      <c r="G13" s="27">
        <v>9</v>
      </c>
      <c r="H13" s="27">
        <v>6</v>
      </c>
      <c r="I13" s="27" t="s">
        <v>28</v>
      </c>
      <c r="J13" s="27">
        <v>3.5</v>
      </c>
      <c r="K13" s="34"/>
      <c r="L13" s="34"/>
      <c r="M13" s="34"/>
      <c r="N13" s="54"/>
      <c r="O13" s="55" t="s">
        <v>28</v>
      </c>
      <c r="P13" s="29">
        <f t="shared" si="8"/>
        <v>2.2000000000000002</v>
      </c>
      <c r="Q13" s="30" t="str">
        <f t="shared" si="9"/>
        <v>F</v>
      </c>
      <c r="R13" s="31" t="str">
        <f t="shared" si="10"/>
        <v>Kém</v>
      </c>
      <c r="S13" s="32" t="str">
        <f t="shared" si="11"/>
        <v/>
      </c>
      <c r="T13" s="33" t="str">
        <f t="array" ref="T13">IFERROR(VLOOKUP($C13&amp;$U13,CHOOSE({1,2},Data!$A$2:$A$5146&amp;Data!$B$2:$B$5146,Data!$C$2:$C$5146),2,0),"")</f>
        <v>PM05-A3</v>
      </c>
      <c r="U13" s="76" t="s">
        <v>1179</v>
      </c>
      <c r="V13" s="3" t="str">
        <f t="shared" si="12"/>
        <v>INT13109</v>
      </c>
      <c r="W13" s="3" t="str">
        <f t="shared" si="13"/>
        <v>03</v>
      </c>
      <c r="X13" s="57" t="str">
        <f t="shared" ref="X13:X62" si="14">IF(S13="Không đủ ĐKDT","Học lại",IF(S13="Đình chỉ thi","Học lại",IF(AND(MID(F13,2,2)&lt;"12",S13="Vắng"),"Thi lại",IF(S13="Vắng có phép", "Thi lại",IF(AND((MID(F13,2,2)&lt;"12"),P13&lt;4.5),"Thi lại",IF(AND((MID(F13,2,2)&lt;"19"),P13&lt;4),"Học lại",IF(AND((MID(F13,2,2)&gt;"18"),P13&lt;4),"Thi lại",IF(AND(MID(F13,2,2)&gt;"18",O13=0),"Thi lại",IF(AND((MID(F13,2,2)&lt;"12"),O13=0),"Thi lại",IF(AND((MID(F13,2,2)&lt;"19"),(MID(F13,2,2)&gt;"11"),O13=0),"Học lại","Đạt"))))))))))</f>
        <v>Học lại</v>
      </c>
      <c r="Y13" s="37"/>
      <c r="Z13" s="37"/>
      <c r="AA13" s="37"/>
      <c r="AB13" s="37"/>
      <c r="AC13" s="37"/>
      <c r="AD13" s="37"/>
      <c r="AE13" s="37"/>
      <c r="AF13" s="37"/>
      <c r="AG13" s="37"/>
      <c r="AH13" s="37"/>
      <c r="AI13" s="37"/>
      <c r="AJ13" s="37"/>
      <c r="AK13" s="37"/>
      <c r="AL13" s="37"/>
      <c r="AM13" s="37"/>
    </row>
    <row r="14" spans="1:39" ht="17.25" hidden="1" customHeight="1">
      <c r="A14" s="1">
        <v>5</v>
      </c>
      <c r="B14" s="23">
        <f>IF(LEN(C14=0),SUBTOTAL(3,$C$10:C14),"")</f>
        <v>0</v>
      </c>
      <c r="C14" s="24" t="s">
        <v>1184</v>
      </c>
      <c r="D14" s="25" t="s">
        <v>1552</v>
      </c>
      <c r="E14" s="26" t="s">
        <v>1548</v>
      </c>
      <c r="F14" s="24" t="s">
        <v>1546</v>
      </c>
      <c r="G14" s="27">
        <v>7</v>
      </c>
      <c r="H14" s="27">
        <v>2</v>
      </c>
      <c r="I14" s="27" t="s">
        <v>28</v>
      </c>
      <c r="J14" s="27">
        <v>0.5</v>
      </c>
      <c r="K14" s="34"/>
      <c r="L14" s="34"/>
      <c r="M14" s="34"/>
      <c r="N14" s="54"/>
      <c r="O14" s="55" t="s">
        <v>28</v>
      </c>
      <c r="P14" s="29">
        <f t="shared" si="8"/>
        <v>1</v>
      </c>
      <c r="Q14" s="30" t="str">
        <f t="shared" si="9"/>
        <v>F</v>
      </c>
      <c r="R14" s="31" t="str">
        <f t="shared" si="10"/>
        <v>Kém</v>
      </c>
      <c r="S14" s="32" t="str">
        <f t="shared" si="11"/>
        <v/>
      </c>
      <c r="T14" s="33" t="str">
        <f t="array" ref="T14">IFERROR(VLOOKUP($C14&amp;$U14,CHOOSE({1,2},Data!$A$2:$A$5146&amp;Data!$B$2:$B$5146,Data!$C$2:$C$5146),2,0),"")</f>
        <v>PM05-A3</v>
      </c>
      <c r="U14" s="76" t="s">
        <v>1179</v>
      </c>
      <c r="V14" s="3" t="str">
        <f t="shared" si="12"/>
        <v>INT13109</v>
      </c>
      <c r="W14" s="3" t="str">
        <f t="shared" si="13"/>
        <v>03</v>
      </c>
      <c r="X14" s="57" t="str">
        <f t="shared" si="14"/>
        <v>Học lại</v>
      </c>
      <c r="Y14" s="37"/>
      <c r="Z14" s="37"/>
      <c r="AA14" s="37"/>
      <c r="AB14" s="37"/>
      <c r="AC14" s="37"/>
      <c r="AD14" s="37"/>
      <c r="AE14" s="37"/>
      <c r="AF14" s="37"/>
      <c r="AG14" s="37"/>
      <c r="AH14" s="37"/>
      <c r="AI14" s="37"/>
      <c r="AJ14" s="37"/>
      <c r="AK14" s="37"/>
      <c r="AL14" s="37"/>
      <c r="AM14" s="37"/>
    </row>
    <row r="15" spans="1:39" ht="17.25" hidden="1" customHeight="1">
      <c r="A15" s="1">
        <v>6</v>
      </c>
      <c r="B15" s="23">
        <f>IF(LEN(C15=0),SUBTOTAL(3,$C$10:C15),"")</f>
        <v>0</v>
      </c>
      <c r="C15" s="24" t="s">
        <v>1185</v>
      </c>
      <c r="D15" s="25" t="s">
        <v>1553</v>
      </c>
      <c r="E15" s="26" t="s">
        <v>1554</v>
      </c>
      <c r="F15" s="24" t="s">
        <v>1549</v>
      </c>
      <c r="G15" s="27">
        <v>0</v>
      </c>
      <c r="H15" s="27">
        <v>0</v>
      </c>
      <c r="I15" s="27" t="s">
        <v>28</v>
      </c>
      <c r="J15" s="27">
        <v>0</v>
      </c>
      <c r="K15" s="34"/>
      <c r="L15" s="34"/>
      <c r="M15" s="34"/>
      <c r="N15" s="54"/>
      <c r="O15" s="55" t="s">
        <v>28</v>
      </c>
      <c r="P15" s="29">
        <f t="shared" si="8"/>
        <v>0</v>
      </c>
      <c r="Q15" s="30" t="str">
        <f t="shared" si="9"/>
        <v>F</v>
      </c>
      <c r="R15" s="31" t="str">
        <f t="shared" si="10"/>
        <v>Kém</v>
      </c>
      <c r="S15" s="32" t="str">
        <f t="shared" si="11"/>
        <v>Không đủ ĐKDT</v>
      </c>
      <c r="T15" s="33" t="str">
        <f t="array" ref="T15">IFERROR(VLOOKUP($C15&amp;$U15,CHOOSE({1,2},Data!$A$2:$A$5146&amp;Data!$B$2:$B$5146,Data!$C$2:$C$5146),2,0),"")</f>
        <v>PM05-A3</v>
      </c>
      <c r="U15" s="76" t="s">
        <v>1179</v>
      </c>
      <c r="V15" s="3" t="str">
        <f t="shared" si="12"/>
        <v>INT13109</v>
      </c>
      <c r="W15" s="3" t="str">
        <f t="shared" si="13"/>
        <v>03</v>
      </c>
      <c r="X15" s="57" t="str">
        <f t="shared" si="14"/>
        <v>Học lại</v>
      </c>
      <c r="Y15" s="37"/>
      <c r="Z15" s="37"/>
      <c r="AA15" s="37"/>
      <c r="AB15" s="37"/>
      <c r="AC15" s="37"/>
      <c r="AD15" s="37"/>
      <c r="AE15" s="37"/>
      <c r="AF15" s="37"/>
      <c r="AG15" s="37"/>
      <c r="AH15" s="37"/>
      <c r="AI15" s="37"/>
      <c r="AJ15" s="37"/>
      <c r="AK15" s="37"/>
      <c r="AL15" s="37"/>
      <c r="AM15" s="37"/>
    </row>
    <row r="16" spans="1:39" ht="17.25" hidden="1" customHeight="1">
      <c r="A16" s="1">
        <v>7</v>
      </c>
      <c r="B16" s="23">
        <f>IF(LEN(C16=0),SUBTOTAL(3,$C$10:C16),"")</f>
        <v>0</v>
      </c>
      <c r="C16" s="24" t="s">
        <v>1186</v>
      </c>
      <c r="D16" s="25" t="s">
        <v>1555</v>
      </c>
      <c r="E16" s="26" t="s">
        <v>1556</v>
      </c>
      <c r="F16" s="24" t="s">
        <v>1557</v>
      </c>
      <c r="G16" s="27">
        <v>10</v>
      </c>
      <c r="H16" s="27">
        <v>7</v>
      </c>
      <c r="I16" s="27" t="s">
        <v>28</v>
      </c>
      <c r="J16" s="27">
        <v>4.5</v>
      </c>
      <c r="K16" s="34"/>
      <c r="L16" s="34"/>
      <c r="M16" s="34"/>
      <c r="N16" s="54"/>
      <c r="O16" s="55" t="s">
        <v>28</v>
      </c>
      <c r="P16" s="29">
        <f t="shared" si="8"/>
        <v>2.6</v>
      </c>
      <c r="Q16" s="30" t="str">
        <f t="shared" si="9"/>
        <v>F</v>
      </c>
      <c r="R16" s="31" t="str">
        <f t="shared" si="10"/>
        <v>Kém</v>
      </c>
      <c r="S16" s="32" t="str">
        <f t="shared" si="11"/>
        <v/>
      </c>
      <c r="T16" s="33" t="str">
        <f t="array" ref="T16">IFERROR(VLOOKUP($C16&amp;$U16,CHOOSE({1,2},Data!$A$2:$A$5146&amp;Data!$B$2:$B$5146,Data!$C$2:$C$5146),2,0),"")</f>
        <v>PM05-A3</v>
      </c>
      <c r="U16" s="76" t="s">
        <v>1179</v>
      </c>
      <c r="V16" s="3" t="str">
        <f t="shared" si="12"/>
        <v>INT13109</v>
      </c>
      <c r="W16" s="3" t="str">
        <f t="shared" si="13"/>
        <v>03</v>
      </c>
      <c r="X16" s="57" t="str">
        <f t="shared" si="14"/>
        <v>Học lại</v>
      </c>
      <c r="Y16" s="37"/>
      <c r="Z16" s="37"/>
      <c r="AA16" s="37"/>
      <c r="AB16" s="37"/>
      <c r="AC16" s="37"/>
      <c r="AD16" s="37"/>
      <c r="AE16" s="37"/>
      <c r="AF16" s="37"/>
      <c r="AG16" s="37"/>
      <c r="AH16" s="37"/>
      <c r="AI16" s="37"/>
      <c r="AJ16" s="37"/>
      <c r="AK16" s="37"/>
      <c r="AL16" s="37"/>
      <c r="AM16" s="37"/>
    </row>
    <row r="17" spans="1:39" ht="17.25" hidden="1" customHeight="1">
      <c r="A17" s="1">
        <v>8</v>
      </c>
      <c r="B17" s="23">
        <f>IF(LEN(C17=0),SUBTOTAL(3,$C$10:C17),"")</f>
        <v>0</v>
      </c>
      <c r="C17" s="24" t="s">
        <v>1187</v>
      </c>
      <c r="D17" s="25" t="s">
        <v>1558</v>
      </c>
      <c r="E17" s="26" t="s">
        <v>1559</v>
      </c>
      <c r="F17" s="24" t="s">
        <v>1560</v>
      </c>
      <c r="G17" s="27">
        <v>1.5</v>
      </c>
      <c r="H17" s="27">
        <v>1.5</v>
      </c>
      <c r="I17" s="27" t="s">
        <v>28</v>
      </c>
      <c r="J17" s="27">
        <v>0</v>
      </c>
      <c r="K17" s="34"/>
      <c r="L17" s="34"/>
      <c r="M17" s="34"/>
      <c r="N17" s="54"/>
      <c r="O17" s="55" t="s">
        <v>28</v>
      </c>
      <c r="P17" s="29">
        <f t="shared" si="8"/>
        <v>0.3</v>
      </c>
      <c r="Q17" s="30" t="str">
        <f t="shared" si="9"/>
        <v>F</v>
      </c>
      <c r="R17" s="31" t="str">
        <f t="shared" si="10"/>
        <v>Kém</v>
      </c>
      <c r="S17" s="32" t="str">
        <f t="shared" si="11"/>
        <v>Không đủ ĐKDT</v>
      </c>
      <c r="T17" s="33" t="str">
        <f t="array" ref="T17">IFERROR(VLOOKUP($C17&amp;$U17,CHOOSE({1,2},Data!$A$2:$A$5146&amp;Data!$B$2:$B$5146,Data!$C$2:$C$5146),2,0),"")</f>
        <v>PM05-A3</v>
      </c>
      <c r="U17" s="76" t="s">
        <v>1179</v>
      </c>
      <c r="V17" s="3" t="str">
        <f t="shared" si="12"/>
        <v>INT13109</v>
      </c>
      <c r="W17" s="3" t="str">
        <f t="shared" si="13"/>
        <v>03</v>
      </c>
      <c r="X17" s="57" t="str">
        <f t="shared" si="14"/>
        <v>Học lại</v>
      </c>
      <c r="Y17" s="37"/>
      <c r="Z17" s="37"/>
      <c r="AA17" s="37"/>
      <c r="AB17" s="37"/>
      <c r="AC17" s="37"/>
      <c r="AD17" s="37"/>
      <c r="AE17" s="37"/>
      <c r="AF17" s="37"/>
      <c r="AG17" s="37"/>
      <c r="AH17" s="37"/>
      <c r="AI17" s="37"/>
      <c r="AJ17" s="37"/>
      <c r="AK17" s="37"/>
      <c r="AL17" s="37"/>
      <c r="AM17" s="37"/>
    </row>
    <row r="18" spans="1:39" ht="17.25" hidden="1" customHeight="1">
      <c r="A18" s="1">
        <v>9</v>
      </c>
      <c r="B18" s="23">
        <f>IF(LEN(C18=0),SUBTOTAL(3,$C$10:C18),"")</f>
        <v>0</v>
      </c>
      <c r="C18" s="24" t="s">
        <v>1188</v>
      </c>
      <c r="D18" s="25" t="s">
        <v>1561</v>
      </c>
      <c r="E18" s="26" t="s">
        <v>1559</v>
      </c>
      <c r="F18" s="24" t="s">
        <v>1562</v>
      </c>
      <c r="G18" s="27">
        <v>1</v>
      </c>
      <c r="H18" s="27">
        <v>0</v>
      </c>
      <c r="I18" s="27" t="s">
        <v>28</v>
      </c>
      <c r="J18" s="27">
        <v>0</v>
      </c>
      <c r="K18" s="34"/>
      <c r="L18" s="34"/>
      <c r="M18" s="34"/>
      <c r="N18" s="54"/>
      <c r="O18" s="55" t="s">
        <v>28</v>
      </c>
      <c r="P18" s="29">
        <f t="shared" si="8"/>
        <v>0.1</v>
      </c>
      <c r="Q18" s="30" t="str">
        <f t="shared" si="9"/>
        <v>F</v>
      </c>
      <c r="R18" s="31" t="str">
        <f t="shared" si="10"/>
        <v>Kém</v>
      </c>
      <c r="S18" s="32" t="str">
        <f t="shared" si="11"/>
        <v>Không đủ ĐKDT</v>
      </c>
      <c r="T18" s="33" t="str">
        <f t="array" ref="T18">IFERROR(VLOOKUP($C18&amp;$U18,CHOOSE({1,2},Data!$A$2:$A$5146&amp;Data!$B$2:$B$5146,Data!$C$2:$C$5146),2,0),"")</f>
        <v>PM05-A3</v>
      </c>
      <c r="U18" s="76" t="s">
        <v>1179</v>
      </c>
      <c r="V18" s="3" t="str">
        <f t="shared" si="12"/>
        <v>INT13109</v>
      </c>
      <c r="W18" s="3" t="str">
        <f t="shared" si="13"/>
        <v>03</v>
      </c>
      <c r="X18" s="57" t="str">
        <f t="shared" si="14"/>
        <v>Học lại</v>
      </c>
      <c r="Y18" s="37"/>
      <c r="Z18" s="37"/>
      <c r="AA18" s="37"/>
      <c r="AB18" s="37"/>
      <c r="AC18" s="37"/>
      <c r="AD18" s="37"/>
      <c r="AE18" s="37"/>
      <c r="AF18" s="37"/>
      <c r="AG18" s="37"/>
      <c r="AH18" s="37"/>
      <c r="AI18" s="37"/>
      <c r="AJ18" s="37"/>
      <c r="AK18" s="37"/>
      <c r="AL18" s="37"/>
      <c r="AM18" s="37"/>
    </row>
    <row r="19" spans="1:39" ht="17.25" hidden="1" customHeight="1">
      <c r="A19" s="1">
        <v>10</v>
      </c>
      <c r="B19" s="23">
        <f>IF(LEN(C19=0),SUBTOTAL(3,$C$10:C19),"")</f>
        <v>0</v>
      </c>
      <c r="C19" s="24" t="s">
        <v>1189</v>
      </c>
      <c r="D19" s="25" t="s">
        <v>1563</v>
      </c>
      <c r="E19" s="26" t="s">
        <v>1564</v>
      </c>
      <c r="F19" s="24" t="s">
        <v>1562</v>
      </c>
      <c r="G19" s="27">
        <v>7.5</v>
      </c>
      <c r="H19" s="27">
        <v>7.5</v>
      </c>
      <c r="I19" s="27" t="s">
        <v>28</v>
      </c>
      <c r="J19" s="27">
        <v>7</v>
      </c>
      <c r="K19" s="34"/>
      <c r="L19" s="34"/>
      <c r="M19" s="34"/>
      <c r="N19" s="54"/>
      <c r="O19" s="55" t="s">
        <v>28</v>
      </c>
      <c r="P19" s="29">
        <f t="shared" si="8"/>
        <v>2.9</v>
      </c>
      <c r="Q19" s="30" t="str">
        <f t="shared" si="9"/>
        <v>F</v>
      </c>
      <c r="R19" s="31" t="str">
        <f t="shared" si="10"/>
        <v>Kém</v>
      </c>
      <c r="S19" s="32" t="str">
        <f t="shared" si="11"/>
        <v/>
      </c>
      <c r="T19" s="33" t="str">
        <f t="array" ref="T19">IFERROR(VLOOKUP($C19&amp;$U19,CHOOSE({1,2},Data!$A$2:$A$5146&amp;Data!$B$2:$B$5146,Data!$C$2:$C$5146),2,0),"")</f>
        <v>PM05-A3</v>
      </c>
      <c r="U19" s="76" t="s">
        <v>1179</v>
      </c>
      <c r="V19" s="3" t="str">
        <f t="shared" si="12"/>
        <v>INT13109</v>
      </c>
      <c r="W19" s="3" t="str">
        <f t="shared" si="13"/>
        <v>03</v>
      </c>
      <c r="X19" s="57" t="str">
        <f t="shared" si="14"/>
        <v>Học lại</v>
      </c>
      <c r="Y19" s="37"/>
      <c r="Z19" s="37"/>
      <c r="AA19" s="37"/>
      <c r="AB19" s="37"/>
      <c r="AC19" s="37"/>
      <c r="AD19" s="37"/>
      <c r="AE19" s="37"/>
      <c r="AF19" s="37"/>
      <c r="AG19" s="37"/>
      <c r="AH19" s="37"/>
      <c r="AI19" s="37"/>
      <c r="AJ19" s="37"/>
      <c r="AK19" s="37"/>
      <c r="AL19" s="37"/>
      <c r="AM19" s="37"/>
    </row>
    <row r="20" spans="1:39" ht="17.25" hidden="1" customHeight="1">
      <c r="A20" s="1">
        <v>11</v>
      </c>
      <c r="B20" s="23">
        <f>IF(LEN(C20=0),SUBTOTAL(3,$C$10:C20),"")</f>
        <v>0</v>
      </c>
      <c r="C20" s="24" t="s">
        <v>1190</v>
      </c>
      <c r="D20" s="25" t="s">
        <v>1563</v>
      </c>
      <c r="E20" s="26" t="s">
        <v>1565</v>
      </c>
      <c r="F20" s="24" t="s">
        <v>1549</v>
      </c>
      <c r="G20" s="27">
        <v>7.5</v>
      </c>
      <c r="H20" s="27">
        <v>7</v>
      </c>
      <c r="I20" s="27" t="s">
        <v>28</v>
      </c>
      <c r="J20" s="27">
        <v>5.5</v>
      </c>
      <c r="K20" s="34"/>
      <c r="L20" s="34"/>
      <c r="M20" s="34"/>
      <c r="N20" s="54"/>
      <c r="O20" s="55" t="s">
        <v>28</v>
      </c>
      <c r="P20" s="29">
        <f t="shared" si="8"/>
        <v>2.6</v>
      </c>
      <c r="Q20" s="30" t="str">
        <f t="shared" si="9"/>
        <v>F</v>
      </c>
      <c r="R20" s="31" t="str">
        <f t="shared" si="10"/>
        <v>Kém</v>
      </c>
      <c r="S20" s="32" t="str">
        <f t="shared" si="11"/>
        <v/>
      </c>
      <c r="T20" s="33" t="str">
        <f t="array" ref="T20">IFERROR(VLOOKUP($C20&amp;$U20,CHOOSE({1,2},Data!$A$2:$A$5146&amp;Data!$B$2:$B$5146,Data!$C$2:$C$5146),2,0),"")</f>
        <v>PM05-A3</v>
      </c>
      <c r="U20" s="76" t="s">
        <v>1179</v>
      </c>
      <c r="V20" s="3" t="str">
        <f t="shared" si="12"/>
        <v>INT13109</v>
      </c>
      <c r="W20" s="3" t="str">
        <f t="shared" si="13"/>
        <v>03</v>
      </c>
      <c r="X20" s="57" t="str">
        <f t="shared" si="14"/>
        <v>Học lại</v>
      </c>
      <c r="Y20" s="37"/>
      <c r="Z20" s="37"/>
      <c r="AA20" s="37"/>
      <c r="AB20" s="37"/>
      <c r="AC20" s="37"/>
      <c r="AD20" s="37"/>
      <c r="AE20" s="37"/>
      <c r="AF20" s="37"/>
      <c r="AG20" s="37"/>
      <c r="AH20" s="37"/>
      <c r="AI20" s="37"/>
      <c r="AJ20" s="37"/>
      <c r="AK20" s="37"/>
      <c r="AL20" s="37"/>
      <c r="AM20" s="37"/>
    </row>
    <row r="21" spans="1:39" ht="17.25" hidden="1" customHeight="1">
      <c r="A21" s="1">
        <v>12</v>
      </c>
      <c r="B21" s="23">
        <f>IF(LEN(C21=0),SUBTOTAL(3,$C$10:C21),"")</f>
        <v>0</v>
      </c>
      <c r="C21" s="24" t="s">
        <v>1191</v>
      </c>
      <c r="D21" s="25" t="s">
        <v>1566</v>
      </c>
      <c r="E21" s="26" t="s">
        <v>1565</v>
      </c>
      <c r="F21" s="24" t="s">
        <v>1562</v>
      </c>
      <c r="G21" s="27">
        <v>0</v>
      </c>
      <c r="H21" s="27">
        <v>0</v>
      </c>
      <c r="I21" s="27" t="s">
        <v>28</v>
      </c>
      <c r="J21" s="27">
        <v>0</v>
      </c>
      <c r="K21" s="34"/>
      <c r="L21" s="34"/>
      <c r="M21" s="34"/>
      <c r="N21" s="54"/>
      <c r="O21" s="55" t="s">
        <v>28</v>
      </c>
      <c r="P21" s="29">
        <f t="shared" si="8"/>
        <v>0</v>
      </c>
      <c r="Q21" s="30" t="str">
        <f t="shared" si="9"/>
        <v>F</v>
      </c>
      <c r="R21" s="31" t="str">
        <f t="shared" si="10"/>
        <v>Kém</v>
      </c>
      <c r="S21" s="32" t="str">
        <f t="shared" si="11"/>
        <v>Không đủ ĐKDT</v>
      </c>
      <c r="T21" s="33" t="str">
        <f t="array" ref="T21">IFERROR(VLOOKUP($C21&amp;$U21,CHOOSE({1,2},Data!$A$2:$A$5146&amp;Data!$B$2:$B$5146,Data!$C$2:$C$5146),2,0),"")</f>
        <v>PM05-A3</v>
      </c>
      <c r="U21" s="76" t="s">
        <v>1179</v>
      </c>
      <c r="V21" s="3" t="str">
        <f t="shared" si="12"/>
        <v>INT13109</v>
      </c>
      <c r="W21" s="3" t="str">
        <f t="shared" si="13"/>
        <v>03</v>
      </c>
      <c r="X21" s="57" t="str">
        <f t="shared" si="14"/>
        <v>Học lại</v>
      </c>
      <c r="Y21" s="37"/>
      <c r="Z21" s="37"/>
      <c r="AA21" s="37"/>
      <c r="AB21" s="37"/>
      <c r="AC21" s="37"/>
      <c r="AD21" s="37"/>
      <c r="AE21" s="37"/>
      <c r="AF21" s="37"/>
      <c r="AG21" s="37"/>
      <c r="AH21" s="37"/>
      <c r="AI21" s="37"/>
      <c r="AJ21" s="37"/>
      <c r="AK21" s="37"/>
      <c r="AL21" s="37"/>
      <c r="AM21" s="37"/>
    </row>
    <row r="22" spans="1:39" ht="17.25" hidden="1" customHeight="1">
      <c r="A22" s="1">
        <v>13</v>
      </c>
      <c r="B22" s="23">
        <f>IF(LEN(C22=0),SUBTOTAL(3,$C$10:C22),"")</f>
        <v>0</v>
      </c>
      <c r="C22" s="24" t="s">
        <v>1192</v>
      </c>
      <c r="D22" s="25" t="s">
        <v>1566</v>
      </c>
      <c r="E22" s="26" t="s">
        <v>1565</v>
      </c>
      <c r="F22" s="24" t="s">
        <v>1546</v>
      </c>
      <c r="G22" s="27">
        <v>8</v>
      </c>
      <c r="H22" s="27">
        <v>1</v>
      </c>
      <c r="I22" s="27" t="s">
        <v>28</v>
      </c>
      <c r="J22" s="27">
        <v>0.5</v>
      </c>
      <c r="K22" s="34"/>
      <c r="L22" s="34"/>
      <c r="M22" s="34"/>
      <c r="N22" s="54"/>
      <c r="O22" s="55" t="s">
        <v>28</v>
      </c>
      <c r="P22" s="29">
        <f t="shared" si="8"/>
        <v>1</v>
      </c>
      <c r="Q22" s="30" t="str">
        <f t="shared" si="9"/>
        <v>F</v>
      </c>
      <c r="R22" s="31" t="str">
        <f t="shared" si="10"/>
        <v>Kém</v>
      </c>
      <c r="S22" s="32" t="str">
        <f t="shared" si="11"/>
        <v/>
      </c>
      <c r="T22" s="33" t="str">
        <f t="array" ref="T22">IFERROR(VLOOKUP($C22&amp;$U22,CHOOSE({1,2},Data!$A$2:$A$5146&amp;Data!$B$2:$B$5146,Data!$C$2:$C$5146),2,0),"")</f>
        <v>PM05-A3</v>
      </c>
      <c r="U22" s="76" t="s">
        <v>1179</v>
      </c>
      <c r="V22" s="3" t="str">
        <f t="shared" si="12"/>
        <v>INT13109</v>
      </c>
      <c r="W22" s="3" t="str">
        <f t="shared" si="13"/>
        <v>03</v>
      </c>
      <c r="X22" s="57" t="str">
        <f t="shared" si="14"/>
        <v>Học lại</v>
      </c>
      <c r="Y22" s="37"/>
      <c r="Z22" s="37"/>
      <c r="AA22" s="37"/>
      <c r="AB22" s="37"/>
      <c r="AC22" s="37"/>
      <c r="AD22" s="37"/>
      <c r="AE22" s="37"/>
      <c r="AF22" s="37"/>
      <c r="AG22" s="37"/>
      <c r="AH22" s="37"/>
      <c r="AI22" s="37"/>
      <c r="AJ22" s="37"/>
      <c r="AK22" s="37"/>
      <c r="AL22" s="37"/>
      <c r="AM22" s="37"/>
    </row>
    <row r="23" spans="1:39" ht="17.25" hidden="1" customHeight="1">
      <c r="A23" s="1">
        <v>14</v>
      </c>
      <c r="B23" s="23">
        <f>IF(LEN(C23=0),SUBTOTAL(3,$C$10:C23),"")</f>
        <v>0</v>
      </c>
      <c r="C23" s="24" t="s">
        <v>1193</v>
      </c>
      <c r="D23" s="25" t="s">
        <v>1567</v>
      </c>
      <c r="E23" s="26" t="s">
        <v>1565</v>
      </c>
      <c r="F23" s="24" t="s">
        <v>1560</v>
      </c>
      <c r="G23" s="27">
        <v>0</v>
      </c>
      <c r="H23" s="27">
        <v>0</v>
      </c>
      <c r="I23" s="27" t="s">
        <v>28</v>
      </c>
      <c r="J23" s="27">
        <v>0</v>
      </c>
      <c r="K23" s="34"/>
      <c r="L23" s="34"/>
      <c r="M23" s="34"/>
      <c r="N23" s="54"/>
      <c r="O23" s="55" t="s">
        <v>28</v>
      </c>
      <c r="P23" s="29">
        <f t="shared" si="8"/>
        <v>0</v>
      </c>
      <c r="Q23" s="30" t="str">
        <f t="shared" si="9"/>
        <v>F</v>
      </c>
      <c r="R23" s="31" t="str">
        <f t="shared" si="10"/>
        <v>Kém</v>
      </c>
      <c r="S23" s="32" t="str">
        <f t="shared" si="11"/>
        <v>Không đủ ĐKDT</v>
      </c>
      <c r="T23" s="33" t="str">
        <f t="array" ref="T23">IFERROR(VLOOKUP($C23&amp;$U23,CHOOSE({1,2},Data!$A$2:$A$5146&amp;Data!$B$2:$B$5146,Data!$C$2:$C$5146),2,0),"")</f>
        <v>PM05-A3</v>
      </c>
      <c r="U23" s="76" t="s">
        <v>1179</v>
      </c>
      <c r="V23" s="3" t="str">
        <f t="shared" si="12"/>
        <v>INT13109</v>
      </c>
      <c r="W23" s="3" t="str">
        <f t="shared" si="13"/>
        <v>03</v>
      </c>
      <c r="X23" s="57" t="str">
        <f t="shared" si="14"/>
        <v>Học lại</v>
      </c>
      <c r="Y23" s="37"/>
      <c r="Z23" s="37"/>
      <c r="AA23" s="37"/>
      <c r="AB23" s="37"/>
      <c r="AC23" s="37"/>
      <c r="AD23" s="37"/>
      <c r="AE23" s="37"/>
      <c r="AF23" s="37"/>
      <c r="AG23" s="37"/>
      <c r="AH23" s="37"/>
      <c r="AI23" s="37"/>
      <c r="AJ23" s="37"/>
      <c r="AK23" s="37"/>
      <c r="AL23" s="37"/>
      <c r="AM23" s="37"/>
    </row>
    <row r="24" spans="1:39" ht="17.25" hidden="1" customHeight="1">
      <c r="A24" s="1">
        <v>15</v>
      </c>
      <c r="B24" s="23">
        <f>IF(LEN(C24=0),SUBTOTAL(3,$C$10:C24),"")</f>
        <v>0</v>
      </c>
      <c r="C24" s="24" t="s">
        <v>1194</v>
      </c>
      <c r="D24" s="25" t="s">
        <v>1568</v>
      </c>
      <c r="E24" s="26" t="s">
        <v>1565</v>
      </c>
      <c r="F24" s="24" t="s">
        <v>1549</v>
      </c>
      <c r="G24" s="27">
        <v>8.5</v>
      </c>
      <c r="H24" s="27">
        <v>5</v>
      </c>
      <c r="I24" s="27" t="s">
        <v>28</v>
      </c>
      <c r="J24" s="27">
        <v>4</v>
      </c>
      <c r="K24" s="34"/>
      <c r="L24" s="34"/>
      <c r="M24" s="34"/>
      <c r="N24" s="54"/>
      <c r="O24" s="55" t="s">
        <v>28</v>
      </c>
      <c r="P24" s="29">
        <f t="shared" si="8"/>
        <v>2.2000000000000002</v>
      </c>
      <c r="Q24" s="30" t="str">
        <f t="shared" si="9"/>
        <v>F</v>
      </c>
      <c r="R24" s="31" t="str">
        <f t="shared" si="10"/>
        <v>Kém</v>
      </c>
      <c r="S24" s="32" t="str">
        <f t="shared" si="11"/>
        <v/>
      </c>
      <c r="T24" s="33" t="str">
        <f t="array" ref="T24">IFERROR(VLOOKUP($C24&amp;$U24,CHOOSE({1,2},Data!$A$2:$A$5146&amp;Data!$B$2:$B$5146,Data!$C$2:$C$5146),2,0),"")</f>
        <v>PM05-A3</v>
      </c>
      <c r="U24" s="76" t="s">
        <v>1179</v>
      </c>
      <c r="V24" s="3" t="str">
        <f t="shared" si="12"/>
        <v>INT13109</v>
      </c>
      <c r="W24" s="3" t="str">
        <f t="shared" si="13"/>
        <v>03</v>
      </c>
      <c r="X24" s="57" t="str">
        <f t="shared" si="14"/>
        <v>Học lại</v>
      </c>
      <c r="Y24" s="37"/>
      <c r="Z24" s="37"/>
      <c r="AA24" s="37"/>
      <c r="AB24" s="37"/>
      <c r="AC24" s="37"/>
      <c r="AD24" s="37"/>
      <c r="AE24" s="37"/>
      <c r="AF24" s="37"/>
      <c r="AG24" s="37"/>
      <c r="AH24" s="37"/>
      <c r="AI24" s="37"/>
      <c r="AJ24" s="37"/>
      <c r="AK24" s="37"/>
      <c r="AL24" s="37"/>
      <c r="AM24" s="37"/>
    </row>
    <row r="25" spans="1:39" ht="17.25" hidden="1" customHeight="1">
      <c r="A25" s="1">
        <v>16</v>
      </c>
      <c r="B25" s="23">
        <f>IF(LEN(C25=0),SUBTOTAL(3,$C$10:C25),"")</f>
        <v>0</v>
      </c>
      <c r="C25" s="24" t="s">
        <v>1195</v>
      </c>
      <c r="D25" s="25" t="s">
        <v>1569</v>
      </c>
      <c r="E25" s="26" t="s">
        <v>1570</v>
      </c>
      <c r="F25" s="24" t="s">
        <v>1549</v>
      </c>
      <c r="G25" s="27">
        <v>10</v>
      </c>
      <c r="H25" s="27">
        <v>8</v>
      </c>
      <c r="I25" s="27" t="s">
        <v>28</v>
      </c>
      <c r="J25" s="27">
        <v>7</v>
      </c>
      <c r="K25" s="34"/>
      <c r="L25" s="34"/>
      <c r="M25" s="34"/>
      <c r="N25" s="54"/>
      <c r="O25" s="55" t="s">
        <v>28</v>
      </c>
      <c r="P25" s="29">
        <f t="shared" si="8"/>
        <v>3.2</v>
      </c>
      <c r="Q25" s="30" t="str">
        <f t="shared" si="9"/>
        <v>F</v>
      </c>
      <c r="R25" s="31" t="str">
        <f t="shared" si="10"/>
        <v>Kém</v>
      </c>
      <c r="S25" s="32" t="str">
        <f t="shared" si="11"/>
        <v/>
      </c>
      <c r="T25" s="33" t="str">
        <f t="array" ref="T25">IFERROR(VLOOKUP($C25&amp;$U25,CHOOSE({1,2},Data!$A$2:$A$5146&amp;Data!$B$2:$B$5146,Data!$C$2:$C$5146),2,0),"")</f>
        <v>PM05-A3</v>
      </c>
      <c r="U25" s="76" t="s">
        <v>1179</v>
      </c>
      <c r="V25" s="3" t="str">
        <f t="shared" si="12"/>
        <v>INT13109</v>
      </c>
      <c r="W25" s="3" t="str">
        <f t="shared" si="13"/>
        <v>03</v>
      </c>
      <c r="X25" s="57" t="str">
        <f t="shared" si="14"/>
        <v>Học lại</v>
      </c>
      <c r="Y25" s="37"/>
      <c r="Z25" s="37"/>
      <c r="AA25" s="37"/>
      <c r="AB25" s="37"/>
      <c r="AC25" s="37"/>
      <c r="AD25" s="37"/>
      <c r="AE25" s="37"/>
      <c r="AF25" s="37"/>
      <c r="AG25" s="37"/>
      <c r="AH25" s="37"/>
      <c r="AI25" s="37"/>
      <c r="AJ25" s="37"/>
      <c r="AK25" s="37"/>
      <c r="AL25" s="37"/>
      <c r="AM25" s="37"/>
    </row>
    <row r="26" spans="1:39" ht="17.25" hidden="1" customHeight="1">
      <c r="A26" s="1">
        <v>17</v>
      </c>
      <c r="B26" s="23">
        <f>IF(LEN(C26=0),SUBTOTAL(3,$C$10:C26),"")</f>
        <v>0</v>
      </c>
      <c r="C26" s="24" t="s">
        <v>1196</v>
      </c>
      <c r="D26" s="25" t="s">
        <v>1571</v>
      </c>
      <c r="E26" s="26" t="s">
        <v>1572</v>
      </c>
      <c r="F26" s="24" t="s">
        <v>1546</v>
      </c>
      <c r="G26" s="27">
        <v>10</v>
      </c>
      <c r="H26" s="27">
        <v>7</v>
      </c>
      <c r="I26" s="27" t="s">
        <v>28</v>
      </c>
      <c r="J26" s="27">
        <v>4.5</v>
      </c>
      <c r="K26" s="34"/>
      <c r="L26" s="34"/>
      <c r="M26" s="34"/>
      <c r="N26" s="54"/>
      <c r="O26" s="55" t="s">
        <v>28</v>
      </c>
      <c r="P26" s="29">
        <f t="shared" si="8"/>
        <v>2.6</v>
      </c>
      <c r="Q26" s="30" t="str">
        <f t="shared" si="9"/>
        <v>F</v>
      </c>
      <c r="R26" s="31" t="str">
        <f t="shared" si="10"/>
        <v>Kém</v>
      </c>
      <c r="S26" s="32" t="str">
        <f t="shared" si="11"/>
        <v/>
      </c>
      <c r="T26" s="33" t="str">
        <f t="array" ref="T26">IFERROR(VLOOKUP($C26&amp;$U26,CHOOSE({1,2},Data!$A$2:$A$5146&amp;Data!$B$2:$B$5146,Data!$C$2:$C$5146),2,0),"")</f>
        <v>PM05-A3</v>
      </c>
      <c r="U26" s="76" t="s">
        <v>1179</v>
      </c>
      <c r="V26" s="3" t="str">
        <f t="shared" si="12"/>
        <v>INT13109</v>
      </c>
      <c r="W26" s="3" t="str">
        <f t="shared" si="13"/>
        <v>03</v>
      </c>
      <c r="X26" s="57" t="str">
        <f t="shared" si="14"/>
        <v>Học lại</v>
      </c>
      <c r="Y26" s="37"/>
      <c r="Z26" s="37"/>
      <c r="AA26" s="37"/>
      <c r="AB26" s="37"/>
      <c r="AC26" s="37"/>
      <c r="AD26" s="37"/>
      <c r="AE26" s="37"/>
      <c r="AF26" s="37"/>
      <c r="AG26" s="37"/>
      <c r="AH26" s="37"/>
      <c r="AI26" s="37"/>
      <c r="AJ26" s="37"/>
      <c r="AK26" s="37"/>
      <c r="AL26" s="37"/>
      <c r="AM26" s="37"/>
    </row>
    <row r="27" spans="1:39" ht="17.25" hidden="1" customHeight="1">
      <c r="A27" s="1">
        <v>18</v>
      </c>
      <c r="B27" s="23">
        <f>IF(LEN(C27=0),SUBTOTAL(3,$C$10:C27),"")</f>
        <v>0</v>
      </c>
      <c r="C27" s="24" t="s">
        <v>1197</v>
      </c>
      <c r="D27" s="25" t="s">
        <v>1573</v>
      </c>
      <c r="E27" s="26" t="s">
        <v>1574</v>
      </c>
      <c r="F27" s="24" t="s">
        <v>1562</v>
      </c>
      <c r="G27" s="27">
        <v>7.5</v>
      </c>
      <c r="H27" s="27">
        <v>7.5</v>
      </c>
      <c r="I27" s="27" t="s">
        <v>28</v>
      </c>
      <c r="J27" s="27">
        <v>7</v>
      </c>
      <c r="K27" s="34"/>
      <c r="L27" s="34"/>
      <c r="M27" s="34"/>
      <c r="N27" s="54"/>
      <c r="O27" s="55" t="s">
        <v>28</v>
      </c>
      <c r="P27" s="29">
        <f t="shared" si="8"/>
        <v>2.9</v>
      </c>
      <c r="Q27" s="30" t="str">
        <f t="shared" si="9"/>
        <v>F</v>
      </c>
      <c r="R27" s="31" t="str">
        <f t="shared" si="10"/>
        <v>Kém</v>
      </c>
      <c r="S27" s="32" t="str">
        <f t="shared" si="11"/>
        <v/>
      </c>
      <c r="T27" s="33" t="str">
        <f t="array" ref="T27">IFERROR(VLOOKUP($C27&amp;$U27,CHOOSE({1,2},Data!$A$2:$A$5146&amp;Data!$B$2:$B$5146,Data!$C$2:$C$5146),2,0),"")</f>
        <v>PM05-A3</v>
      </c>
      <c r="U27" s="76" t="s">
        <v>1179</v>
      </c>
      <c r="V27" s="3" t="str">
        <f t="shared" si="12"/>
        <v>INT13109</v>
      </c>
      <c r="W27" s="3" t="str">
        <f t="shared" si="13"/>
        <v>03</v>
      </c>
      <c r="X27" s="57" t="str">
        <f t="shared" si="14"/>
        <v>Học lại</v>
      </c>
      <c r="Y27" s="37"/>
      <c r="Z27" s="37"/>
      <c r="AA27" s="37"/>
      <c r="AB27" s="37"/>
      <c r="AC27" s="37"/>
      <c r="AD27" s="37"/>
      <c r="AE27" s="37"/>
      <c r="AF27" s="37"/>
      <c r="AG27" s="37"/>
      <c r="AH27" s="37"/>
      <c r="AI27" s="37"/>
      <c r="AJ27" s="37"/>
      <c r="AK27" s="37"/>
      <c r="AL27" s="37"/>
      <c r="AM27" s="37"/>
    </row>
    <row r="28" spans="1:39" ht="17.25" hidden="1" customHeight="1">
      <c r="A28" s="1">
        <v>19</v>
      </c>
      <c r="B28" s="23">
        <f>IF(LEN(C28=0),SUBTOTAL(3,$C$10:C28),"")</f>
        <v>0</v>
      </c>
      <c r="C28" s="24" t="s">
        <v>1198</v>
      </c>
      <c r="D28" s="25" t="s">
        <v>1575</v>
      </c>
      <c r="E28" s="26" t="s">
        <v>1576</v>
      </c>
      <c r="F28" s="24" t="s">
        <v>1549</v>
      </c>
      <c r="G28" s="27">
        <v>3</v>
      </c>
      <c r="H28" s="27">
        <v>0</v>
      </c>
      <c r="I28" s="27" t="s">
        <v>28</v>
      </c>
      <c r="J28" s="27">
        <v>0</v>
      </c>
      <c r="K28" s="34"/>
      <c r="L28" s="34"/>
      <c r="M28" s="34"/>
      <c r="N28" s="54"/>
      <c r="O28" s="55" t="s">
        <v>28</v>
      </c>
      <c r="P28" s="29">
        <f t="shared" si="8"/>
        <v>0.3</v>
      </c>
      <c r="Q28" s="30" t="str">
        <f t="shared" si="9"/>
        <v>F</v>
      </c>
      <c r="R28" s="31" t="str">
        <f t="shared" si="10"/>
        <v>Kém</v>
      </c>
      <c r="S28" s="32" t="str">
        <f t="shared" si="11"/>
        <v>Không đủ ĐKDT</v>
      </c>
      <c r="T28" s="33" t="str">
        <f t="array" ref="T28">IFERROR(VLOOKUP($C28&amp;$U28,CHOOSE({1,2},Data!$A$2:$A$5146&amp;Data!$B$2:$B$5146,Data!$C$2:$C$5146),2,0),"")</f>
        <v>PM05-A3</v>
      </c>
      <c r="U28" s="76" t="s">
        <v>1179</v>
      </c>
      <c r="V28" s="3" t="str">
        <f t="shared" si="12"/>
        <v>INT13109</v>
      </c>
      <c r="W28" s="3" t="str">
        <f t="shared" si="13"/>
        <v>03</v>
      </c>
      <c r="X28" s="57" t="str">
        <f t="shared" si="14"/>
        <v>Học lại</v>
      </c>
      <c r="Y28" s="37"/>
      <c r="Z28" s="37"/>
      <c r="AA28" s="37"/>
      <c r="AB28" s="37"/>
      <c r="AC28" s="37"/>
      <c r="AD28" s="37"/>
      <c r="AE28" s="37"/>
      <c r="AF28" s="37"/>
      <c r="AG28" s="37"/>
      <c r="AH28" s="37"/>
      <c r="AI28" s="37"/>
      <c r="AJ28" s="37"/>
      <c r="AK28" s="37"/>
      <c r="AL28" s="37"/>
      <c r="AM28" s="37"/>
    </row>
    <row r="29" spans="1:39" ht="17.25" hidden="1" customHeight="1">
      <c r="A29" s="1">
        <v>20</v>
      </c>
      <c r="B29" s="23">
        <f>IF(LEN(C29=0),SUBTOTAL(3,$C$10:C29),"")</f>
        <v>0</v>
      </c>
      <c r="C29" s="24" t="s">
        <v>1199</v>
      </c>
      <c r="D29" s="25" t="s">
        <v>1577</v>
      </c>
      <c r="E29" s="26" t="s">
        <v>1576</v>
      </c>
      <c r="F29" s="24" t="s">
        <v>1546</v>
      </c>
      <c r="G29" s="27">
        <v>10</v>
      </c>
      <c r="H29" s="27">
        <v>5.5</v>
      </c>
      <c r="I29" s="27" t="s">
        <v>28</v>
      </c>
      <c r="J29" s="27">
        <v>2</v>
      </c>
      <c r="K29" s="34"/>
      <c r="L29" s="34"/>
      <c r="M29" s="34"/>
      <c r="N29" s="54"/>
      <c r="O29" s="55" t="s">
        <v>28</v>
      </c>
      <c r="P29" s="29">
        <f t="shared" si="8"/>
        <v>2</v>
      </c>
      <c r="Q29" s="30" t="str">
        <f t="shared" si="9"/>
        <v>F</v>
      </c>
      <c r="R29" s="31" t="str">
        <f t="shared" si="10"/>
        <v>Kém</v>
      </c>
      <c r="S29" s="32" t="str">
        <f t="shared" si="11"/>
        <v/>
      </c>
      <c r="T29" s="33" t="str">
        <f t="array" ref="T29">IFERROR(VLOOKUP($C29&amp;$U29,CHOOSE({1,2},Data!$A$2:$A$5146&amp;Data!$B$2:$B$5146,Data!$C$2:$C$5146),2,0),"")</f>
        <v>PM05-A3</v>
      </c>
      <c r="U29" s="76" t="s">
        <v>1179</v>
      </c>
      <c r="V29" s="3" t="str">
        <f t="shared" si="12"/>
        <v>INT13109</v>
      </c>
      <c r="W29" s="3" t="str">
        <f t="shared" si="13"/>
        <v>03</v>
      </c>
      <c r="X29" s="57" t="str">
        <f t="shared" si="14"/>
        <v>Học lại</v>
      </c>
      <c r="Y29" s="37"/>
      <c r="Z29" s="37"/>
      <c r="AA29" s="37"/>
      <c r="AB29" s="37"/>
      <c r="AC29" s="37"/>
      <c r="AD29" s="37"/>
      <c r="AE29" s="37"/>
      <c r="AF29" s="37"/>
      <c r="AG29" s="37"/>
      <c r="AH29" s="37"/>
      <c r="AI29" s="37"/>
      <c r="AJ29" s="37"/>
      <c r="AK29" s="37"/>
      <c r="AL29" s="37"/>
      <c r="AM29" s="37"/>
    </row>
    <row r="30" spans="1:39" ht="17.25" hidden="1" customHeight="1">
      <c r="A30" s="1">
        <v>21</v>
      </c>
      <c r="B30" s="23">
        <f>IF(LEN(C30=0),SUBTOTAL(3,$C$10:C30),"")</f>
        <v>0</v>
      </c>
      <c r="C30" s="24" t="s">
        <v>1200</v>
      </c>
      <c r="D30" s="25" t="s">
        <v>1578</v>
      </c>
      <c r="E30" s="26" t="s">
        <v>1579</v>
      </c>
      <c r="F30" s="24" t="s">
        <v>1557</v>
      </c>
      <c r="G30" s="27">
        <v>9</v>
      </c>
      <c r="H30" s="27">
        <v>6</v>
      </c>
      <c r="I30" s="27" t="s">
        <v>28</v>
      </c>
      <c r="J30" s="27">
        <v>3.5</v>
      </c>
      <c r="K30" s="34"/>
      <c r="L30" s="34"/>
      <c r="M30" s="34"/>
      <c r="N30" s="54"/>
      <c r="O30" s="55" t="s">
        <v>28</v>
      </c>
      <c r="P30" s="29">
        <f t="shared" si="8"/>
        <v>2.2000000000000002</v>
      </c>
      <c r="Q30" s="30" t="str">
        <f t="shared" si="9"/>
        <v>F</v>
      </c>
      <c r="R30" s="31" t="str">
        <f t="shared" si="10"/>
        <v>Kém</v>
      </c>
      <c r="S30" s="32" t="str">
        <f t="shared" si="11"/>
        <v/>
      </c>
      <c r="T30" s="33" t="str">
        <f t="array" ref="T30">IFERROR(VLOOKUP($C30&amp;$U30,CHOOSE({1,2},Data!$A$2:$A$5146&amp;Data!$B$2:$B$5146,Data!$C$2:$C$5146),2,0),"")</f>
        <v>PM05-A3</v>
      </c>
      <c r="U30" s="76" t="s">
        <v>1179</v>
      </c>
      <c r="V30" s="3" t="str">
        <f t="shared" si="12"/>
        <v>INT13109</v>
      </c>
      <c r="W30" s="3" t="str">
        <f t="shared" si="13"/>
        <v>03</v>
      </c>
      <c r="X30" s="57" t="str">
        <f t="shared" si="14"/>
        <v>Học lại</v>
      </c>
      <c r="Y30" s="37"/>
      <c r="Z30" s="37"/>
      <c r="AA30" s="37"/>
      <c r="AB30" s="37"/>
      <c r="AC30" s="37"/>
      <c r="AD30" s="37"/>
      <c r="AE30" s="37"/>
      <c r="AF30" s="37"/>
      <c r="AG30" s="37"/>
      <c r="AH30" s="37"/>
      <c r="AI30" s="37"/>
      <c r="AJ30" s="37"/>
      <c r="AK30" s="37"/>
      <c r="AL30" s="37"/>
      <c r="AM30" s="37"/>
    </row>
    <row r="31" spans="1:39" ht="17.25" hidden="1" customHeight="1">
      <c r="A31" s="1">
        <v>22</v>
      </c>
      <c r="B31" s="23">
        <f>IF(LEN(C31=0),SUBTOTAL(3,$C$10:C31),"")</f>
        <v>0</v>
      </c>
      <c r="C31" s="24" t="s">
        <v>1201</v>
      </c>
      <c r="D31" s="25" t="s">
        <v>1580</v>
      </c>
      <c r="E31" s="26" t="s">
        <v>1581</v>
      </c>
      <c r="F31" s="24" t="s">
        <v>1549</v>
      </c>
      <c r="G31" s="27">
        <v>8.5</v>
      </c>
      <c r="H31" s="27">
        <v>6.5</v>
      </c>
      <c r="I31" s="27" t="s">
        <v>28</v>
      </c>
      <c r="J31" s="27">
        <v>4.5</v>
      </c>
      <c r="K31" s="34"/>
      <c r="L31" s="34"/>
      <c r="M31" s="34"/>
      <c r="N31" s="54"/>
      <c r="O31" s="55" t="s">
        <v>28</v>
      </c>
      <c r="P31" s="29">
        <f t="shared" si="8"/>
        <v>2.4</v>
      </c>
      <c r="Q31" s="30" t="str">
        <f t="shared" si="9"/>
        <v>F</v>
      </c>
      <c r="R31" s="31" t="str">
        <f t="shared" si="10"/>
        <v>Kém</v>
      </c>
      <c r="S31" s="32" t="str">
        <f t="shared" si="11"/>
        <v/>
      </c>
      <c r="T31" s="33" t="str">
        <f t="array" ref="T31">IFERROR(VLOOKUP($C31&amp;$U31,CHOOSE({1,2},Data!$A$2:$A$5146&amp;Data!$B$2:$B$5146,Data!$C$2:$C$5146),2,0),"")</f>
        <v>PM05-A3</v>
      </c>
      <c r="U31" s="76" t="s">
        <v>1179</v>
      </c>
      <c r="V31" s="3" t="str">
        <f t="shared" si="12"/>
        <v>INT13109</v>
      </c>
      <c r="W31" s="3" t="str">
        <f t="shared" si="13"/>
        <v>03</v>
      </c>
      <c r="X31" s="57" t="str">
        <f t="shared" si="14"/>
        <v>Học lại</v>
      </c>
      <c r="Y31" s="37"/>
      <c r="Z31" s="37"/>
      <c r="AA31" s="37"/>
      <c r="AB31" s="37"/>
      <c r="AC31" s="37"/>
      <c r="AD31" s="37"/>
      <c r="AE31" s="37"/>
      <c r="AF31" s="37"/>
      <c r="AG31" s="37"/>
      <c r="AH31" s="37"/>
      <c r="AI31" s="37"/>
      <c r="AJ31" s="37"/>
      <c r="AK31" s="37"/>
      <c r="AL31" s="37"/>
      <c r="AM31" s="37"/>
    </row>
    <row r="32" spans="1:39" ht="17.25" hidden="1" customHeight="1">
      <c r="A32" s="1">
        <v>23</v>
      </c>
      <c r="B32" s="23">
        <f>IF(LEN(C32=0),SUBTOTAL(3,$C$10:C32),"")</f>
        <v>0</v>
      </c>
      <c r="C32" s="24" t="s">
        <v>1202</v>
      </c>
      <c r="D32" s="25" t="s">
        <v>1582</v>
      </c>
      <c r="E32" s="26" t="s">
        <v>1583</v>
      </c>
      <c r="F32" s="24" t="s">
        <v>1557</v>
      </c>
      <c r="G32" s="27">
        <v>9.5</v>
      </c>
      <c r="H32" s="27">
        <v>8.5</v>
      </c>
      <c r="I32" s="27" t="s">
        <v>28</v>
      </c>
      <c r="J32" s="27">
        <v>7</v>
      </c>
      <c r="K32" s="34"/>
      <c r="L32" s="34"/>
      <c r="M32" s="34"/>
      <c r="N32" s="54"/>
      <c r="O32" s="55" t="s">
        <v>28</v>
      </c>
      <c r="P32" s="29">
        <f t="shared" si="8"/>
        <v>3.2</v>
      </c>
      <c r="Q32" s="30" t="str">
        <f t="shared" si="9"/>
        <v>F</v>
      </c>
      <c r="R32" s="31" t="str">
        <f t="shared" si="10"/>
        <v>Kém</v>
      </c>
      <c r="S32" s="32" t="str">
        <f t="shared" si="11"/>
        <v/>
      </c>
      <c r="T32" s="33" t="str">
        <f t="array" ref="T32">IFERROR(VLOOKUP($C32&amp;$U32,CHOOSE({1,2},Data!$A$2:$A$5146&amp;Data!$B$2:$B$5146,Data!$C$2:$C$5146),2,0),"")</f>
        <v>PM05-A3</v>
      </c>
      <c r="U32" s="76" t="s">
        <v>1179</v>
      </c>
      <c r="V32" s="3" t="str">
        <f t="shared" si="12"/>
        <v>INT13109</v>
      </c>
      <c r="W32" s="3" t="str">
        <f t="shared" si="13"/>
        <v>03</v>
      </c>
      <c r="X32" s="57" t="str">
        <f t="shared" si="14"/>
        <v>Học lại</v>
      </c>
      <c r="Y32" s="37"/>
      <c r="Z32" s="37"/>
      <c r="AA32" s="37"/>
      <c r="AB32" s="37"/>
      <c r="AC32" s="37"/>
      <c r="AD32" s="37"/>
      <c r="AE32" s="37"/>
      <c r="AF32" s="37"/>
      <c r="AG32" s="37"/>
      <c r="AH32" s="37"/>
      <c r="AI32" s="37"/>
      <c r="AJ32" s="37"/>
      <c r="AK32" s="37"/>
      <c r="AL32" s="37"/>
      <c r="AM32" s="37"/>
    </row>
    <row r="33" spans="1:39" ht="17.25" hidden="1" customHeight="1">
      <c r="A33" s="1">
        <v>24</v>
      </c>
      <c r="B33" s="23">
        <f>IF(LEN(C33=0),SUBTOTAL(3,$C$10:C33),"")</f>
        <v>0</v>
      </c>
      <c r="C33" s="24" t="s">
        <v>1203</v>
      </c>
      <c r="D33" s="25" t="s">
        <v>1584</v>
      </c>
      <c r="E33" s="26" t="s">
        <v>1585</v>
      </c>
      <c r="F33" s="24" t="s">
        <v>1546</v>
      </c>
      <c r="G33" s="27">
        <v>8.5</v>
      </c>
      <c r="H33" s="27">
        <v>2</v>
      </c>
      <c r="I33" s="27" t="s">
        <v>28</v>
      </c>
      <c r="J33" s="27">
        <v>0.5</v>
      </c>
      <c r="K33" s="34"/>
      <c r="L33" s="34"/>
      <c r="M33" s="34"/>
      <c r="N33" s="54"/>
      <c r="O33" s="55" t="s">
        <v>28</v>
      </c>
      <c r="P33" s="29">
        <f t="shared" si="8"/>
        <v>1.2</v>
      </c>
      <c r="Q33" s="30" t="str">
        <f t="shared" si="9"/>
        <v>F</v>
      </c>
      <c r="R33" s="31" t="str">
        <f t="shared" si="10"/>
        <v>Kém</v>
      </c>
      <c r="S33" s="32" t="str">
        <f t="shared" si="11"/>
        <v/>
      </c>
      <c r="T33" s="33" t="str">
        <f t="array" ref="T33">IFERROR(VLOOKUP($C33&amp;$U33,CHOOSE({1,2},Data!$A$2:$A$5146&amp;Data!$B$2:$B$5146,Data!$C$2:$C$5146),2,0),"")</f>
        <v>PM05-A3</v>
      </c>
      <c r="U33" s="76" t="s">
        <v>1179</v>
      </c>
      <c r="V33" s="3" t="str">
        <f t="shared" si="12"/>
        <v>INT13109</v>
      </c>
      <c r="W33" s="3" t="str">
        <f t="shared" si="13"/>
        <v>03</v>
      </c>
      <c r="X33" s="57" t="str">
        <f t="shared" si="14"/>
        <v>Học lại</v>
      </c>
      <c r="Y33" s="37"/>
      <c r="Z33" s="37"/>
      <c r="AA33" s="37"/>
      <c r="AB33" s="37"/>
      <c r="AC33" s="37"/>
      <c r="AD33" s="37"/>
      <c r="AE33" s="37"/>
      <c r="AF33" s="37"/>
      <c r="AG33" s="37"/>
      <c r="AH33" s="37"/>
      <c r="AI33" s="37"/>
      <c r="AJ33" s="37"/>
      <c r="AK33" s="37"/>
      <c r="AL33" s="37"/>
      <c r="AM33" s="37"/>
    </row>
    <row r="34" spans="1:39" ht="17.25" hidden="1" customHeight="1">
      <c r="A34" s="1">
        <v>25</v>
      </c>
      <c r="B34" s="23">
        <f>IF(LEN(C34=0),SUBTOTAL(3,$C$10:C34),"")</f>
        <v>0</v>
      </c>
      <c r="C34" s="24" t="s">
        <v>1204</v>
      </c>
      <c r="D34" s="25" t="s">
        <v>1586</v>
      </c>
      <c r="E34" s="26" t="s">
        <v>1587</v>
      </c>
      <c r="F34" s="24" t="s">
        <v>1562</v>
      </c>
      <c r="G34" s="27">
        <v>8.5</v>
      </c>
      <c r="H34" s="27">
        <v>8.5</v>
      </c>
      <c r="I34" s="27" t="s">
        <v>28</v>
      </c>
      <c r="J34" s="27">
        <v>7</v>
      </c>
      <c r="K34" s="34"/>
      <c r="L34" s="34"/>
      <c r="M34" s="34"/>
      <c r="N34" s="54"/>
      <c r="O34" s="55" t="s">
        <v>28</v>
      </c>
      <c r="P34" s="29">
        <f t="shared" si="8"/>
        <v>3.1</v>
      </c>
      <c r="Q34" s="30" t="str">
        <f t="shared" si="9"/>
        <v>F</v>
      </c>
      <c r="R34" s="31" t="str">
        <f t="shared" si="10"/>
        <v>Kém</v>
      </c>
      <c r="S34" s="32" t="str">
        <f t="shared" si="11"/>
        <v/>
      </c>
      <c r="T34" s="33" t="str">
        <f t="array" ref="T34">IFERROR(VLOOKUP($C34&amp;$U34,CHOOSE({1,2},Data!$A$2:$A$5146&amp;Data!$B$2:$B$5146,Data!$C$2:$C$5146),2,0),"")</f>
        <v>PM05-A3</v>
      </c>
      <c r="U34" s="76" t="s">
        <v>1179</v>
      </c>
      <c r="V34" s="3" t="str">
        <f t="shared" si="12"/>
        <v>INT13109</v>
      </c>
      <c r="W34" s="3" t="str">
        <f t="shared" si="13"/>
        <v>03</v>
      </c>
      <c r="X34" s="57" t="str">
        <f t="shared" si="14"/>
        <v>Học lại</v>
      </c>
      <c r="Y34" s="37"/>
      <c r="Z34" s="37"/>
      <c r="AA34" s="37"/>
      <c r="AB34" s="37"/>
      <c r="AC34" s="37"/>
      <c r="AD34" s="37"/>
      <c r="AE34" s="37"/>
      <c r="AF34" s="37"/>
      <c r="AG34" s="37"/>
      <c r="AH34" s="37"/>
      <c r="AI34" s="37"/>
      <c r="AJ34" s="37"/>
      <c r="AK34" s="37"/>
      <c r="AL34" s="37"/>
      <c r="AM34" s="37"/>
    </row>
    <row r="35" spans="1:39" ht="17.25" hidden="1" customHeight="1">
      <c r="A35" s="1">
        <v>26</v>
      </c>
      <c r="B35" s="23">
        <f>IF(LEN(C35=0),SUBTOTAL(3,$C$10:C35),"")</f>
        <v>0</v>
      </c>
      <c r="C35" s="24" t="s">
        <v>1205</v>
      </c>
      <c r="D35" s="25" t="s">
        <v>1588</v>
      </c>
      <c r="E35" s="26" t="s">
        <v>1589</v>
      </c>
      <c r="F35" s="24" t="s">
        <v>1590</v>
      </c>
      <c r="G35" s="27">
        <v>7</v>
      </c>
      <c r="H35" s="27">
        <v>4</v>
      </c>
      <c r="I35" s="27" t="s">
        <v>28</v>
      </c>
      <c r="J35" s="27">
        <v>0.5</v>
      </c>
      <c r="K35" s="34"/>
      <c r="L35" s="34"/>
      <c r="M35" s="34"/>
      <c r="N35" s="54"/>
      <c r="O35" s="55" t="s">
        <v>28</v>
      </c>
      <c r="P35" s="29">
        <f t="shared" si="8"/>
        <v>1.2</v>
      </c>
      <c r="Q35" s="30" t="str">
        <f t="shared" si="9"/>
        <v>F</v>
      </c>
      <c r="R35" s="31" t="str">
        <f t="shared" si="10"/>
        <v>Kém</v>
      </c>
      <c r="S35" s="32" t="str">
        <f t="shared" si="11"/>
        <v/>
      </c>
      <c r="T35" s="33" t="str">
        <f t="array" ref="T35">IFERROR(VLOOKUP($C35&amp;$U35,CHOOSE({1,2},Data!$A$2:$A$5146&amp;Data!$B$2:$B$5146,Data!$C$2:$C$5146),2,0),"")</f>
        <v>PM05-A3</v>
      </c>
      <c r="U35" s="76" t="s">
        <v>1179</v>
      </c>
      <c r="V35" s="3" t="str">
        <f t="shared" si="12"/>
        <v>INT13109</v>
      </c>
      <c r="W35" s="3" t="str">
        <f t="shared" si="13"/>
        <v>03</v>
      </c>
      <c r="X35" s="57" t="str">
        <f t="shared" si="14"/>
        <v>Học lại</v>
      </c>
      <c r="Y35" s="37"/>
      <c r="Z35" s="37"/>
      <c r="AA35" s="37"/>
      <c r="AB35" s="37"/>
      <c r="AC35" s="37"/>
      <c r="AD35" s="37"/>
      <c r="AE35" s="37"/>
      <c r="AF35" s="37"/>
      <c r="AG35" s="37"/>
      <c r="AH35" s="37"/>
      <c r="AI35" s="37"/>
      <c r="AJ35" s="37"/>
      <c r="AK35" s="37"/>
      <c r="AL35" s="37"/>
      <c r="AM35" s="37"/>
    </row>
    <row r="36" spans="1:39" ht="17.25" hidden="1" customHeight="1">
      <c r="A36" s="1">
        <v>27</v>
      </c>
      <c r="B36" s="23">
        <f>IF(LEN(C36=0),SUBTOTAL(3,$C$10:C36),"")</f>
        <v>0</v>
      </c>
      <c r="C36" s="24" t="s">
        <v>1206</v>
      </c>
      <c r="D36" s="25" t="s">
        <v>1584</v>
      </c>
      <c r="E36" s="26" t="s">
        <v>1591</v>
      </c>
      <c r="F36" s="24" t="s">
        <v>1546</v>
      </c>
      <c r="G36" s="27">
        <v>10</v>
      </c>
      <c r="H36" s="27">
        <v>6</v>
      </c>
      <c r="I36" s="27" t="s">
        <v>28</v>
      </c>
      <c r="J36" s="27">
        <v>3.5</v>
      </c>
      <c r="K36" s="34"/>
      <c r="L36" s="34"/>
      <c r="M36" s="34"/>
      <c r="N36" s="54"/>
      <c r="O36" s="55" t="s">
        <v>28</v>
      </c>
      <c r="P36" s="29">
        <f t="shared" si="8"/>
        <v>2.2999999999999998</v>
      </c>
      <c r="Q36" s="30" t="str">
        <f t="shared" si="9"/>
        <v>F</v>
      </c>
      <c r="R36" s="31" t="str">
        <f t="shared" si="10"/>
        <v>Kém</v>
      </c>
      <c r="S36" s="32" t="str">
        <f t="shared" si="11"/>
        <v/>
      </c>
      <c r="T36" s="33" t="str">
        <f t="array" ref="T36">IFERROR(VLOOKUP($C36&amp;$U36,CHOOSE({1,2},Data!$A$2:$A$5146&amp;Data!$B$2:$B$5146,Data!$C$2:$C$5146),2,0),"")</f>
        <v>PM05-A3</v>
      </c>
      <c r="U36" s="76" t="s">
        <v>1179</v>
      </c>
      <c r="V36" s="3" t="str">
        <f t="shared" si="12"/>
        <v>INT13109</v>
      </c>
      <c r="W36" s="3" t="str">
        <f t="shared" si="13"/>
        <v>03</v>
      </c>
      <c r="X36" s="57" t="str">
        <f t="shared" si="14"/>
        <v>Học lại</v>
      </c>
      <c r="Y36" s="37"/>
      <c r="Z36" s="37"/>
      <c r="AA36" s="37"/>
      <c r="AB36" s="37"/>
      <c r="AC36" s="37"/>
      <c r="AD36" s="37"/>
      <c r="AE36" s="37"/>
      <c r="AF36" s="37"/>
      <c r="AG36" s="37"/>
      <c r="AH36" s="37"/>
      <c r="AI36" s="37"/>
      <c r="AJ36" s="37"/>
      <c r="AK36" s="37"/>
      <c r="AL36" s="37"/>
      <c r="AM36" s="37"/>
    </row>
    <row r="37" spans="1:39" ht="17.25" hidden="1" customHeight="1">
      <c r="A37" s="1">
        <v>28</v>
      </c>
      <c r="B37" s="23">
        <f>IF(LEN(C37=0),SUBTOTAL(3,$C$10:C37),"")</f>
        <v>0</v>
      </c>
      <c r="C37" s="24" t="s">
        <v>1207</v>
      </c>
      <c r="D37" s="25" t="s">
        <v>1592</v>
      </c>
      <c r="E37" s="26" t="s">
        <v>1593</v>
      </c>
      <c r="F37" s="24" t="s">
        <v>1557</v>
      </c>
      <c r="G37" s="27">
        <v>8.5</v>
      </c>
      <c r="H37" s="27">
        <v>5</v>
      </c>
      <c r="I37" s="27" t="s">
        <v>28</v>
      </c>
      <c r="J37" s="27">
        <v>5</v>
      </c>
      <c r="K37" s="34"/>
      <c r="L37" s="34"/>
      <c r="M37" s="34"/>
      <c r="N37" s="54"/>
      <c r="O37" s="55" t="s">
        <v>28</v>
      </c>
      <c r="P37" s="29">
        <f t="shared" si="8"/>
        <v>2.4</v>
      </c>
      <c r="Q37" s="30" t="str">
        <f t="shared" si="9"/>
        <v>F</v>
      </c>
      <c r="R37" s="31" t="str">
        <f t="shared" si="10"/>
        <v>Kém</v>
      </c>
      <c r="S37" s="32" t="str">
        <f t="shared" si="11"/>
        <v/>
      </c>
      <c r="T37" s="33" t="str">
        <f t="array" ref="T37">IFERROR(VLOOKUP($C37&amp;$U37,CHOOSE({1,2},Data!$A$2:$A$5146&amp;Data!$B$2:$B$5146,Data!$C$2:$C$5146),2,0),"")</f>
        <v>PM05-A3</v>
      </c>
      <c r="U37" s="76" t="s">
        <v>1179</v>
      </c>
      <c r="V37" s="3" t="str">
        <f t="shared" si="12"/>
        <v>INT13109</v>
      </c>
      <c r="W37" s="3" t="str">
        <f t="shared" si="13"/>
        <v>03</v>
      </c>
      <c r="X37" s="57" t="str">
        <f t="shared" si="14"/>
        <v>Học lại</v>
      </c>
      <c r="Y37" s="37"/>
      <c r="Z37" s="37"/>
      <c r="AA37" s="37"/>
      <c r="AB37" s="37"/>
      <c r="AC37" s="37"/>
      <c r="AD37" s="37"/>
      <c r="AE37" s="37"/>
      <c r="AF37" s="37"/>
      <c r="AG37" s="37"/>
      <c r="AH37" s="37"/>
      <c r="AI37" s="37"/>
      <c r="AJ37" s="37"/>
      <c r="AK37" s="37"/>
      <c r="AL37" s="37"/>
      <c r="AM37" s="37"/>
    </row>
    <row r="38" spans="1:39" ht="16.5" hidden="1" customHeight="1">
      <c r="A38" s="1">
        <v>29</v>
      </c>
      <c r="B38" s="23">
        <f>IF(LEN(C38=0),SUBTOTAL(3,$C$10:C38),"")</f>
        <v>0</v>
      </c>
      <c r="C38" s="24" t="s">
        <v>1208</v>
      </c>
      <c r="D38" s="25" t="s">
        <v>1594</v>
      </c>
      <c r="E38" s="26" t="s">
        <v>1593</v>
      </c>
      <c r="F38" s="24" t="s">
        <v>1562</v>
      </c>
      <c r="G38" s="27">
        <v>7</v>
      </c>
      <c r="H38" s="27">
        <v>4.5</v>
      </c>
      <c r="I38" s="27" t="s">
        <v>28</v>
      </c>
      <c r="J38" s="27">
        <v>4</v>
      </c>
      <c r="K38" s="34"/>
      <c r="L38" s="34"/>
      <c r="M38" s="34"/>
      <c r="N38" s="54"/>
      <c r="O38" s="55" t="s">
        <v>28</v>
      </c>
      <c r="P38" s="29">
        <f t="shared" si="8"/>
        <v>2</v>
      </c>
      <c r="Q38" s="30" t="str">
        <f t="shared" si="9"/>
        <v>F</v>
      </c>
      <c r="R38" s="31" t="str">
        <f t="shared" si="10"/>
        <v>Kém</v>
      </c>
      <c r="S38" s="32" t="str">
        <f t="shared" si="11"/>
        <v/>
      </c>
      <c r="T38" s="33" t="str">
        <f t="array" ref="T38">IFERROR(VLOOKUP($C38&amp;$U38,CHOOSE({1,2},Data!$A$2:$A$5146&amp;Data!$B$2:$B$5146,Data!$C$2:$C$5146),2,0),"")</f>
        <v>PM05-A3</v>
      </c>
      <c r="U38" s="76" t="s">
        <v>1179</v>
      </c>
      <c r="V38" s="3" t="str">
        <f t="shared" si="12"/>
        <v>INT13109</v>
      </c>
      <c r="W38" s="3" t="str">
        <f t="shared" si="13"/>
        <v>03</v>
      </c>
      <c r="X38" s="57" t="str">
        <f t="shared" si="14"/>
        <v>Học lại</v>
      </c>
      <c r="Y38" s="37"/>
      <c r="Z38" s="37"/>
      <c r="AA38" s="37"/>
      <c r="AB38" s="37"/>
      <c r="AC38" s="37"/>
      <c r="AD38" s="37"/>
      <c r="AE38" s="37"/>
      <c r="AF38" s="37"/>
      <c r="AG38" s="37"/>
      <c r="AH38" s="37"/>
      <c r="AI38" s="37"/>
      <c r="AJ38" s="37"/>
      <c r="AK38" s="37"/>
      <c r="AL38" s="37"/>
      <c r="AM38" s="37"/>
    </row>
    <row r="39" spans="1:39" ht="16.5" hidden="1" customHeight="1">
      <c r="A39" s="1">
        <v>30</v>
      </c>
      <c r="B39" s="23">
        <f>IF(LEN(C39=0),SUBTOTAL(3,$C$10:C39),"")</f>
        <v>0</v>
      </c>
      <c r="C39" s="24" t="s">
        <v>1209</v>
      </c>
      <c r="D39" s="25" t="s">
        <v>1595</v>
      </c>
      <c r="E39" s="26" t="s">
        <v>1596</v>
      </c>
      <c r="F39" s="24" t="s">
        <v>1549</v>
      </c>
      <c r="G39" s="27">
        <v>7</v>
      </c>
      <c r="H39" s="27">
        <v>6.5</v>
      </c>
      <c r="I39" s="27" t="s">
        <v>28</v>
      </c>
      <c r="J39" s="27">
        <v>4.5</v>
      </c>
      <c r="K39" s="34"/>
      <c r="L39" s="34"/>
      <c r="M39" s="34"/>
      <c r="N39" s="54"/>
      <c r="O39" s="55" t="s">
        <v>28</v>
      </c>
      <c r="P39" s="29">
        <f t="shared" si="8"/>
        <v>2.2999999999999998</v>
      </c>
      <c r="Q39" s="30" t="str">
        <f t="shared" si="9"/>
        <v>F</v>
      </c>
      <c r="R39" s="31" t="str">
        <f t="shared" si="10"/>
        <v>Kém</v>
      </c>
      <c r="S39" s="32" t="str">
        <f t="shared" si="11"/>
        <v/>
      </c>
      <c r="T39" s="33" t="str">
        <f t="array" ref="T39">IFERROR(VLOOKUP($C39&amp;$U39,CHOOSE({1,2},Data!$A$2:$A$5146&amp;Data!$B$2:$B$5146,Data!$C$2:$C$5146),2,0),"")</f>
        <v>PM05-A3</v>
      </c>
      <c r="U39" s="76" t="s">
        <v>1179</v>
      </c>
      <c r="V39" s="3" t="str">
        <f t="shared" si="12"/>
        <v>INT13109</v>
      </c>
      <c r="W39" s="3" t="str">
        <f t="shared" si="13"/>
        <v>03</v>
      </c>
      <c r="X39" s="57" t="str">
        <f t="shared" si="14"/>
        <v>Học lại</v>
      </c>
      <c r="Y39" s="37"/>
      <c r="Z39" s="37"/>
      <c r="AA39" s="37"/>
      <c r="AB39" s="37"/>
      <c r="AC39" s="37"/>
      <c r="AD39" s="37"/>
      <c r="AE39" s="37"/>
      <c r="AF39" s="37"/>
      <c r="AG39" s="37"/>
      <c r="AH39" s="37"/>
      <c r="AI39" s="37"/>
      <c r="AJ39" s="37"/>
      <c r="AK39" s="37"/>
      <c r="AL39" s="37"/>
      <c r="AM39" s="37"/>
    </row>
    <row r="40" spans="1:39" ht="16.5" hidden="1" customHeight="1">
      <c r="A40" s="1">
        <v>31</v>
      </c>
      <c r="B40" s="23">
        <f>IF(LEN(C40=0),SUBTOTAL(3,$C$10:C40),"")</f>
        <v>0</v>
      </c>
      <c r="C40" s="24" t="s">
        <v>1210</v>
      </c>
      <c r="D40" s="25" t="s">
        <v>1597</v>
      </c>
      <c r="E40" s="26" t="s">
        <v>1598</v>
      </c>
      <c r="F40" s="24" t="s">
        <v>1562</v>
      </c>
      <c r="G40" s="27">
        <v>9</v>
      </c>
      <c r="H40" s="27">
        <v>6</v>
      </c>
      <c r="I40" s="27" t="s">
        <v>28</v>
      </c>
      <c r="J40" s="27">
        <v>5.5</v>
      </c>
      <c r="K40" s="34"/>
      <c r="L40" s="34"/>
      <c r="M40" s="34"/>
      <c r="N40" s="54"/>
      <c r="O40" s="55" t="s">
        <v>28</v>
      </c>
      <c r="P40" s="29">
        <f t="shared" si="8"/>
        <v>2.6</v>
      </c>
      <c r="Q40" s="30" t="str">
        <f t="shared" si="9"/>
        <v>F</v>
      </c>
      <c r="R40" s="31" t="str">
        <f t="shared" si="10"/>
        <v>Kém</v>
      </c>
      <c r="S40" s="32" t="str">
        <f t="shared" si="11"/>
        <v/>
      </c>
      <c r="T40" s="33" t="str">
        <f t="array" ref="T40">IFERROR(VLOOKUP($C40&amp;$U40,CHOOSE({1,2},Data!$A$2:$A$5146&amp;Data!$B$2:$B$5146,Data!$C$2:$C$5146),2,0),"")</f>
        <v>PM05-A3</v>
      </c>
      <c r="U40" s="76" t="s">
        <v>1179</v>
      </c>
      <c r="V40" s="3" t="str">
        <f t="shared" si="12"/>
        <v>INT13109</v>
      </c>
      <c r="W40" s="3" t="str">
        <f t="shared" si="13"/>
        <v>03</v>
      </c>
      <c r="X40" s="57" t="str">
        <f t="shared" si="14"/>
        <v>Học lại</v>
      </c>
      <c r="Y40" s="37"/>
      <c r="Z40" s="37"/>
      <c r="AA40" s="37"/>
      <c r="AB40" s="37"/>
      <c r="AC40" s="37"/>
      <c r="AD40" s="37"/>
      <c r="AE40" s="37"/>
      <c r="AF40" s="37"/>
      <c r="AG40" s="37"/>
      <c r="AH40" s="37"/>
      <c r="AI40" s="37"/>
      <c r="AJ40" s="37"/>
      <c r="AK40" s="37"/>
      <c r="AL40" s="37"/>
      <c r="AM40" s="37"/>
    </row>
    <row r="41" spans="1:39" ht="16.5" hidden="1" customHeight="1">
      <c r="A41" s="1">
        <v>32</v>
      </c>
      <c r="B41" s="23">
        <f>IF(LEN(C41=0),SUBTOTAL(3,$C$10:C41),"")</f>
        <v>0</v>
      </c>
      <c r="C41" s="24" t="s">
        <v>1211</v>
      </c>
      <c r="D41" s="25" t="s">
        <v>1599</v>
      </c>
      <c r="E41" s="26" t="s">
        <v>1600</v>
      </c>
      <c r="F41" s="24" t="s">
        <v>1562</v>
      </c>
      <c r="G41" s="27">
        <v>6</v>
      </c>
      <c r="H41" s="27">
        <v>5</v>
      </c>
      <c r="I41" s="27" t="s">
        <v>28</v>
      </c>
      <c r="J41" s="27">
        <v>4</v>
      </c>
      <c r="K41" s="34"/>
      <c r="L41" s="34"/>
      <c r="M41" s="34"/>
      <c r="N41" s="54"/>
      <c r="O41" s="55" t="s">
        <v>28</v>
      </c>
      <c r="P41" s="29">
        <f t="shared" si="8"/>
        <v>1.9</v>
      </c>
      <c r="Q41" s="30" t="str">
        <f t="shared" si="9"/>
        <v>F</v>
      </c>
      <c r="R41" s="31" t="str">
        <f t="shared" si="10"/>
        <v>Kém</v>
      </c>
      <c r="S41" s="32" t="str">
        <f t="shared" si="11"/>
        <v/>
      </c>
      <c r="T41" s="33" t="str">
        <f t="array" ref="T41">IFERROR(VLOOKUP($C41&amp;$U41,CHOOSE({1,2},Data!$A$2:$A$5146&amp;Data!$B$2:$B$5146,Data!$C$2:$C$5146),2,0),"")</f>
        <v>PM05-A3</v>
      </c>
      <c r="U41" s="76" t="s">
        <v>1179</v>
      </c>
      <c r="V41" s="3" t="str">
        <f t="shared" si="12"/>
        <v>INT13109</v>
      </c>
      <c r="W41" s="3" t="str">
        <f t="shared" si="13"/>
        <v>03</v>
      </c>
      <c r="X41" s="57" t="str">
        <f t="shared" si="14"/>
        <v>Học lại</v>
      </c>
      <c r="Y41" s="37"/>
      <c r="Z41" s="37"/>
      <c r="AA41" s="37"/>
      <c r="AB41" s="37"/>
      <c r="AC41" s="37"/>
      <c r="AD41" s="37"/>
      <c r="AE41" s="37"/>
      <c r="AF41" s="37"/>
      <c r="AG41" s="37"/>
      <c r="AH41" s="37"/>
      <c r="AI41" s="37"/>
      <c r="AJ41" s="37"/>
      <c r="AK41" s="37"/>
      <c r="AL41" s="37"/>
      <c r="AM41" s="37"/>
    </row>
    <row r="42" spans="1:39" ht="16.5" hidden="1" customHeight="1">
      <c r="A42" s="1">
        <v>33</v>
      </c>
      <c r="B42" s="23">
        <f>IF(LEN(C42=0),SUBTOTAL(3,$C$10:C42),"")</f>
        <v>0</v>
      </c>
      <c r="C42" s="24" t="s">
        <v>1212</v>
      </c>
      <c r="D42" s="25" t="s">
        <v>1601</v>
      </c>
      <c r="E42" s="26" t="s">
        <v>1600</v>
      </c>
      <c r="F42" s="24" t="s">
        <v>1549</v>
      </c>
      <c r="G42" s="27">
        <v>9</v>
      </c>
      <c r="H42" s="27">
        <v>8</v>
      </c>
      <c r="I42" s="27" t="s">
        <v>28</v>
      </c>
      <c r="J42" s="27">
        <v>7.5</v>
      </c>
      <c r="K42" s="34"/>
      <c r="L42" s="34"/>
      <c r="M42" s="34"/>
      <c r="N42" s="54"/>
      <c r="O42" s="55" t="s">
        <v>28</v>
      </c>
      <c r="P42" s="29">
        <f t="shared" si="8"/>
        <v>3.2</v>
      </c>
      <c r="Q42" s="30" t="str">
        <f t="shared" si="9"/>
        <v>F</v>
      </c>
      <c r="R42" s="31" t="str">
        <f t="shared" si="10"/>
        <v>Kém</v>
      </c>
      <c r="S42" s="32" t="str">
        <f t="shared" si="11"/>
        <v/>
      </c>
      <c r="T42" s="33" t="str">
        <f t="array" ref="T42">IFERROR(VLOOKUP($C42&amp;$U42,CHOOSE({1,2},Data!$A$2:$A$5146&amp;Data!$B$2:$B$5146,Data!$C$2:$C$5146),2,0),"")</f>
        <v>PM05-A3</v>
      </c>
      <c r="U42" s="76" t="s">
        <v>1179</v>
      </c>
      <c r="V42" s="3" t="str">
        <f t="shared" si="12"/>
        <v>INT13109</v>
      </c>
      <c r="W42" s="3" t="str">
        <f t="shared" si="13"/>
        <v>03</v>
      </c>
      <c r="X42" s="57" t="str">
        <f t="shared" si="14"/>
        <v>Học lại</v>
      </c>
      <c r="Y42" s="37"/>
      <c r="Z42" s="37"/>
      <c r="AA42" s="37"/>
      <c r="AB42" s="37"/>
      <c r="AC42" s="37"/>
      <c r="AD42" s="37"/>
      <c r="AE42" s="37"/>
      <c r="AF42" s="37"/>
      <c r="AG42" s="37"/>
      <c r="AH42" s="37"/>
      <c r="AI42" s="37"/>
      <c r="AJ42" s="37"/>
      <c r="AK42" s="37"/>
      <c r="AL42" s="37"/>
      <c r="AM42" s="37"/>
    </row>
    <row r="43" spans="1:39" ht="16.5" hidden="1" customHeight="1">
      <c r="A43" s="1">
        <v>34</v>
      </c>
      <c r="B43" s="23">
        <f>IF(LEN(C43=0),SUBTOTAL(3,$C$10:C43),"")</f>
        <v>0</v>
      </c>
      <c r="C43" s="24" t="s">
        <v>1213</v>
      </c>
      <c r="D43" s="25" t="s">
        <v>1602</v>
      </c>
      <c r="E43" s="26" t="s">
        <v>1603</v>
      </c>
      <c r="F43" s="24" t="s">
        <v>1546</v>
      </c>
      <c r="G43" s="27">
        <v>10</v>
      </c>
      <c r="H43" s="27">
        <v>5.5</v>
      </c>
      <c r="I43" s="27" t="s">
        <v>28</v>
      </c>
      <c r="J43" s="27">
        <v>5.5</v>
      </c>
      <c r="K43" s="34"/>
      <c r="L43" s="34"/>
      <c r="M43" s="34"/>
      <c r="N43" s="54"/>
      <c r="O43" s="55" t="s">
        <v>28</v>
      </c>
      <c r="P43" s="29">
        <f t="shared" si="8"/>
        <v>2.7</v>
      </c>
      <c r="Q43" s="30" t="str">
        <f t="shared" si="9"/>
        <v>F</v>
      </c>
      <c r="R43" s="31" t="str">
        <f t="shared" si="10"/>
        <v>Kém</v>
      </c>
      <c r="S43" s="32" t="str">
        <f t="shared" si="11"/>
        <v/>
      </c>
      <c r="T43" s="33" t="str">
        <f t="array" ref="T43">IFERROR(VLOOKUP($C43&amp;$U43,CHOOSE({1,2},Data!$A$2:$A$5146&amp;Data!$B$2:$B$5146,Data!$C$2:$C$5146),2,0),"")</f>
        <v>PM05-A3</v>
      </c>
      <c r="U43" s="76" t="s">
        <v>1179</v>
      </c>
      <c r="V43" s="3" t="str">
        <f t="shared" si="12"/>
        <v>INT13109</v>
      </c>
      <c r="W43" s="3" t="str">
        <f t="shared" si="13"/>
        <v>03</v>
      </c>
      <c r="X43" s="57" t="str">
        <f t="shared" si="14"/>
        <v>Học lại</v>
      </c>
      <c r="Y43" s="37"/>
      <c r="Z43" s="37"/>
      <c r="AA43" s="37"/>
      <c r="AB43" s="37"/>
      <c r="AC43" s="37"/>
      <c r="AD43" s="37"/>
      <c r="AE43" s="37"/>
      <c r="AF43" s="37"/>
      <c r="AG43" s="37"/>
      <c r="AH43" s="37"/>
      <c r="AI43" s="37"/>
      <c r="AJ43" s="37"/>
      <c r="AK43" s="37"/>
      <c r="AL43" s="37"/>
      <c r="AM43" s="37"/>
    </row>
    <row r="44" spans="1:39" ht="16.5" hidden="1" customHeight="1">
      <c r="A44" s="1">
        <v>35</v>
      </c>
      <c r="B44" s="23">
        <f>IF(LEN(C44=0),SUBTOTAL(3,$C$10:C44),"")</f>
        <v>0</v>
      </c>
      <c r="C44" s="24" t="s">
        <v>1214</v>
      </c>
      <c r="D44" s="25" t="s">
        <v>1604</v>
      </c>
      <c r="E44" s="26" t="s">
        <v>1605</v>
      </c>
      <c r="F44" s="24" t="s">
        <v>1562</v>
      </c>
      <c r="G44" s="27">
        <v>6.5</v>
      </c>
      <c r="H44" s="27">
        <v>5</v>
      </c>
      <c r="I44" s="27" t="s">
        <v>28</v>
      </c>
      <c r="J44" s="27">
        <v>2</v>
      </c>
      <c r="K44" s="34"/>
      <c r="L44" s="34"/>
      <c r="M44" s="34"/>
      <c r="N44" s="54"/>
      <c r="O44" s="55" t="s">
        <v>28</v>
      </c>
      <c r="P44" s="29">
        <f t="shared" si="8"/>
        <v>1.6</v>
      </c>
      <c r="Q44" s="30" t="str">
        <f t="shared" si="9"/>
        <v>F</v>
      </c>
      <c r="R44" s="31" t="str">
        <f t="shared" si="10"/>
        <v>Kém</v>
      </c>
      <c r="S44" s="32" t="str">
        <f t="shared" si="11"/>
        <v/>
      </c>
      <c r="T44" s="33" t="str">
        <f t="array" ref="T44">IFERROR(VLOOKUP($C44&amp;$U44,CHOOSE({1,2},Data!$A$2:$A$5146&amp;Data!$B$2:$B$5146,Data!$C$2:$C$5146),2,0),"")</f>
        <v>PM05-A3</v>
      </c>
      <c r="U44" s="76" t="s">
        <v>1179</v>
      </c>
      <c r="V44" s="3" t="str">
        <f t="shared" si="12"/>
        <v>INT13109</v>
      </c>
      <c r="W44" s="3" t="str">
        <f t="shared" si="13"/>
        <v>03</v>
      </c>
      <c r="X44" s="57" t="str">
        <f t="shared" si="14"/>
        <v>Học lại</v>
      </c>
      <c r="Y44" s="37"/>
      <c r="Z44" s="37"/>
      <c r="AA44" s="37"/>
      <c r="AB44" s="37"/>
      <c r="AC44" s="37"/>
      <c r="AD44" s="37"/>
      <c r="AE44" s="37"/>
      <c r="AF44" s="37"/>
      <c r="AG44" s="37"/>
      <c r="AH44" s="37"/>
      <c r="AI44" s="37"/>
      <c r="AJ44" s="37"/>
      <c r="AK44" s="37"/>
      <c r="AL44" s="37"/>
      <c r="AM44" s="37"/>
    </row>
    <row r="45" spans="1:39" ht="16.5" hidden="1" customHeight="1">
      <c r="A45" s="1">
        <v>36</v>
      </c>
      <c r="B45" s="23">
        <f>IF(LEN(C45=0),SUBTOTAL(3,$C$10:C45),"")</f>
        <v>0</v>
      </c>
      <c r="C45" s="24" t="s">
        <v>1215</v>
      </c>
      <c r="D45" s="25" t="s">
        <v>1606</v>
      </c>
      <c r="E45" s="26" t="s">
        <v>1607</v>
      </c>
      <c r="F45" s="24" t="s">
        <v>1562</v>
      </c>
      <c r="G45" s="27">
        <v>2</v>
      </c>
      <c r="H45" s="27">
        <v>0</v>
      </c>
      <c r="I45" s="27" t="s">
        <v>28</v>
      </c>
      <c r="J45" s="27">
        <v>0</v>
      </c>
      <c r="K45" s="34"/>
      <c r="L45" s="34"/>
      <c r="M45" s="34"/>
      <c r="N45" s="54"/>
      <c r="O45" s="55" t="s">
        <v>28</v>
      </c>
      <c r="P45" s="29">
        <f t="shared" si="8"/>
        <v>0.2</v>
      </c>
      <c r="Q45" s="30" t="str">
        <f t="shared" si="9"/>
        <v>F</v>
      </c>
      <c r="R45" s="31" t="str">
        <f t="shared" si="10"/>
        <v>Kém</v>
      </c>
      <c r="S45" s="32" t="str">
        <f t="shared" si="11"/>
        <v>Không đủ ĐKDT</v>
      </c>
      <c r="T45" s="33" t="str">
        <f t="array" ref="T45">IFERROR(VLOOKUP($C45&amp;$U45,CHOOSE({1,2},Data!$A$2:$A$5146&amp;Data!$B$2:$B$5146,Data!$C$2:$C$5146),2,0),"")</f>
        <v>PM05-A3</v>
      </c>
      <c r="U45" s="76" t="s">
        <v>1179</v>
      </c>
      <c r="V45" s="3" t="str">
        <f t="shared" si="12"/>
        <v>INT13109</v>
      </c>
      <c r="W45" s="3" t="str">
        <f t="shared" si="13"/>
        <v>03</v>
      </c>
      <c r="X45" s="57" t="str">
        <f t="shared" si="14"/>
        <v>Học lại</v>
      </c>
      <c r="Y45" s="37"/>
      <c r="Z45" s="37"/>
      <c r="AA45" s="37"/>
      <c r="AB45" s="37"/>
      <c r="AC45" s="37"/>
      <c r="AD45" s="37"/>
      <c r="AE45" s="37"/>
      <c r="AF45" s="37"/>
      <c r="AG45" s="37"/>
      <c r="AH45" s="37"/>
      <c r="AI45" s="37"/>
      <c r="AJ45" s="37"/>
      <c r="AK45" s="37"/>
      <c r="AL45" s="37"/>
      <c r="AM45" s="37"/>
    </row>
    <row r="46" spans="1:39" ht="16.5" hidden="1" customHeight="1">
      <c r="A46" s="1">
        <v>37</v>
      </c>
      <c r="B46" s="23">
        <f>IF(LEN(C46=0),SUBTOTAL(3,$C$10:C46),"")</f>
        <v>0</v>
      </c>
      <c r="C46" s="24" t="s">
        <v>1216</v>
      </c>
      <c r="D46" s="25" t="s">
        <v>1608</v>
      </c>
      <c r="E46" s="26" t="s">
        <v>1609</v>
      </c>
      <c r="F46" s="24" t="s">
        <v>1557</v>
      </c>
      <c r="G46" s="27">
        <v>9</v>
      </c>
      <c r="H46" s="27">
        <v>8.5</v>
      </c>
      <c r="I46" s="27" t="s">
        <v>28</v>
      </c>
      <c r="J46" s="27">
        <v>8</v>
      </c>
      <c r="K46" s="34"/>
      <c r="L46" s="34"/>
      <c r="M46" s="34"/>
      <c r="N46" s="54"/>
      <c r="O46" s="55" t="s">
        <v>28</v>
      </c>
      <c r="P46" s="29">
        <f t="shared" si="8"/>
        <v>3.4</v>
      </c>
      <c r="Q46" s="30" t="str">
        <f t="shared" si="9"/>
        <v>F</v>
      </c>
      <c r="R46" s="31" t="str">
        <f t="shared" si="10"/>
        <v>Kém</v>
      </c>
      <c r="S46" s="32" t="str">
        <f t="shared" si="11"/>
        <v/>
      </c>
      <c r="T46" s="33" t="str">
        <f t="array" ref="T46">IFERROR(VLOOKUP($C46&amp;$U46,CHOOSE({1,2},Data!$A$2:$A$5146&amp;Data!$B$2:$B$5146,Data!$C$2:$C$5146),2,0),"")</f>
        <v>PM05-A3</v>
      </c>
      <c r="U46" s="76" t="s">
        <v>1179</v>
      </c>
      <c r="V46" s="3" t="str">
        <f t="shared" si="12"/>
        <v>INT13109</v>
      </c>
      <c r="W46" s="3" t="str">
        <f t="shared" si="13"/>
        <v>03</v>
      </c>
      <c r="X46" s="57" t="str">
        <f t="shared" si="14"/>
        <v>Học lại</v>
      </c>
      <c r="Y46" s="37"/>
      <c r="Z46" s="37"/>
      <c r="AA46" s="37"/>
      <c r="AB46" s="37"/>
      <c r="AC46" s="37"/>
      <c r="AD46" s="37"/>
      <c r="AE46" s="37"/>
      <c r="AF46" s="37"/>
      <c r="AG46" s="37"/>
      <c r="AH46" s="37"/>
      <c r="AI46" s="37"/>
      <c r="AJ46" s="37"/>
      <c r="AK46" s="37"/>
      <c r="AL46" s="37"/>
      <c r="AM46" s="37"/>
    </row>
    <row r="47" spans="1:39" ht="16.5" hidden="1" customHeight="1">
      <c r="A47" s="1">
        <v>38</v>
      </c>
      <c r="B47" s="23">
        <f>IF(LEN(C47=0),SUBTOTAL(3,$C$10:C47),"")</f>
        <v>0</v>
      </c>
      <c r="C47" s="24" t="s">
        <v>1217</v>
      </c>
      <c r="D47" s="25" t="s">
        <v>1610</v>
      </c>
      <c r="E47" s="26" t="s">
        <v>1611</v>
      </c>
      <c r="F47" s="24" t="s">
        <v>1546</v>
      </c>
      <c r="G47" s="27">
        <v>1.5</v>
      </c>
      <c r="H47" s="27">
        <v>0</v>
      </c>
      <c r="I47" s="27" t="s">
        <v>28</v>
      </c>
      <c r="J47" s="27">
        <v>0</v>
      </c>
      <c r="K47" s="34"/>
      <c r="L47" s="34"/>
      <c r="M47" s="34"/>
      <c r="N47" s="54"/>
      <c r="O47" s="55" t="s">
        <v>28</v>
      </c>
      <c r="P47" s="29">
        <f t="shared" si="8"/>
        <v>0.2</v>
      </c>
      <c r="Q47" s="30" t="str">
        <f t="shared" si="9"/>
        <v>F</v>
      </c>
      <c r="R47" s="31" t="str">
        <f t="shared" si="10"/>
        <v>Kém</v>
      </c>
      <c r="S47" s="32" t="str">
        <f t="shared" si="11"/>
        <v>Không đủ ĐKDT</v>
      </c>
      <c r="T47" s="33" t="str">
        <f t="array" ref="T47">IFERROR(VLOOKUP($C47&amp;$U47,CHOOSE({1,2},Data!$A$2:$A$5146&amp;Data!$B$2:$B$5146,Data!$C$2:$C$5146),2,0),"")</f>
        <v>PM05-A3</v>
      </c>
      <c r="U47" s="76" t="s">
        <v>1179</v>
      </c>
      <c r="V47" s="3" t="str">
        <f t="shared" si="12"/>
        <v>INT13109</v>
      </c>
      <c r="W47" s="3" t="str">
        <f t="shared" si="13"/>
        <v>03</v>
      </c>
      <c r="X47" s="57" t="str">
        <f t="shared" si="14"/>
        <v>Học lại</v>
      </c>
      <c r="Y47" s="37"/>
      <c r="Z47" s="37"/>
      <c r="AA47" s="37"/>
      <c r="AB47" s="37"/>
      <c r="AC47" s="37"/>
      <c r="AD47" s="37"/>
      <c r="AE47" s="37"/>
      <c r="AF47" s="37"/>
      <c r="AG47" s="37"/>
      <c r="AH47" s="37"/>
      <c r="AI47" s="37"/>
      <c r="AJ47" s="37"/>
      <c r="AK47" s="37"/>
      <c r="AL47" s="37"/>
      <c r="AM47" s="37"/>
    </row>
    <row r="48" spans="1:39" ht="16.5" hidden="1" customHeight="1">
      <c r="A48" s="1">
        <v>39</v>
      </c>
      <c r="B48" s="23">
        <f>IF(LEN(C48=0),SUBTOTAL(3,$C$10:C48),"")</f>
        <v>0</v>
      </c>
      <c r="C48" s="24" t="s">
        <v>1218</v>
      </c>
      <c r="D48" s="25" t="s">
        <v>1612</v>
      </c>
      <c r="E48" s="26" t="s">
        <v>1613</v>
      </c>
      <c r="F48" s="24" t="s">
        <v>1549</v>
      </c>
      <c r="G48" s="27">
        <v>9.5</v>
      </c>
      <c r="H48" s="27">
        <v>8.5</v>
      </c>
      <c r="I48" s="27" t="s">
        <v>28</v>
      </c>
      <c r="J48" s="27">
        <v>7.5</v>
      </c>
      <c r="K48" s="34"/>
      <c r="L48" s="34"/>
      <c r="M48" s="34"/>
      <c r="N48" s="54"/>
      <c r="O48" s="55" t="s">
        <v>28</v>
      </c>
      <c r="P48" s="29">
        <f t="shared" si="8"/>
        <v>3.3</v>
      </c>
      <c r="Q48" s="30" t="str">
        <f t="shared" si="9"/>
        <v>F</v>
      </c>
      <c r="R48" s="31" t="str">
        <f t="shared" si="10"/>
        <v>Kém</v>
      </c>
      <c r="S48" s="32" t="str">
        <f t="shared" si="11"/>
        <v/>
      </c>
      <c r="T48" s="33" t="str">
        <f t="array" ref="T48">IFERROR(VLOOKUP($C48&amp;$U48,CHOOSE({1,2},Data!$A$2:$A$5146&amp;Data!$B$2:$B$5146,Data!$C$2:$C$5146),2,0),"")</f>
        <v>PM05-A3</v>
      </c>
      <c r="U48" s="76" t="s">
        <v>1179</v>
      </c>
      <c r="V48" s="3" t="str">
        <f t="shared" si="12"/>
        <v>INT13109</v>
      </c>
      <c r="W48" s="3" t="str">
        <f t="shared" si="13"/>
        <v>03</v>
      </c>
      <c r="X48" s="57" t="str">
        <f t="shared" si="14"/>
        <v>Học lại</v>
      </c>
      <c r="Y48" s="37"/>
      <c r="Z48" s="37"/>
      <c r="AA48" s="37"/>
      <c r="AB48" s="37"/>
      <c r="AC48" s="37"/>
      <c r="AD48" s="37"/>
      <c r="AE48" s="37"/>
      <c r="AF48" s="37"/>
      <c r="AG48" s="37"/>
      <c r="AH48" s="37"/>
      <c r="AI48" s="37"/>
      <c r="AJ48" s="37"/>
      <c r="AK48" s="37"/>
      <c r="AL48" s="37"/>
      <c r="AM48" s="37"/>
    </row>
    <row r="49" spans="1:39" ht="16.5" hidden="1" customHeight="1">
      <c r="A49" s="1">
        <v>40</v>
      </c>
      <c r="B49" s="23">
        <f>IF(LEN(C49=0),SUBTOTAL(3,$C$10:C49),"")</f>
        <v>0</v>
      </c>
      <c r="C49" s="24" t="s">
        <v>1219</v>
      </c>
      <c r="D49" s="25" t="s">
        <v>1614</v>
      </c>
      <c r="E49" s="26" t="s">
        <v>1615</v>
      </c>
      <c r="F49" s="24" t="s">
        <v>1562</v>
      </c>
      <c r="G49" s="27">
        <v>8</v>
      </c>
      <c r="H49" s="27">
        <v>8</v>
      </c>
      <c r="I49" s="27" t="s">
        <v>28</v>
      </c>
      <c r="J49" s="27">
        <v>6.5</v>
      </c>
      <c r="K49" s="34"/>
      <c r="L49" s="34"/>
      <c r="M49" s="34"/>
      <c r="N49" s="54"/>
      <c r="O49" s="55" t="s">
        <v>28</v>
      </c>
      <c r="P49" s="29">
        <f t="shared" si="8"/>
        <v>2.9</v>
      </c>
      <c r="Q49" s="30" t="str">
        <f t="shared" si="9"/>
        <v>F</v>
      </c>
      <c r="R49" s="31" t="str">
        <f t="shared" si="10"/>
        <v>Kém</v>
      </c>
      <c r="S49" s="32" t="str">
        <f t="shared" si="11"/>
        <v/>
      </c>
      <c r="T49" s="33" t="str">
        <f t="array" ref="T49">IFERROR(VLOOKUP($C49&amp;$U49,CHOOSE({1,2},Data!$A$2:$A$5146&amp;Data!$B$2:$B$5146,Data!$C$2:$C$5146),2,0),"")</f>
        <v>PM05-A3</v>
      </c>
      <c r="U49" s="76" t="s">
        <v>1179</v>
      </c>
      <c r="V49" s="3" t="str">
        <f t="shared" si="12"/>
        <v>INT13109</v>
      </c>
      <c r="W49" s="3" t="str">
        <f t="shared" si="13"/>
        <v>03</v>
      </c>
      <c r="X49" s="57" t="str">
        <f t="shared" si="14"/>
        <v>Học lại</v>
      </c>
      <c r="Y49" s="37"/>
      <c r="Z49" s="37"/>
      <c r="AA49" s="37"/>
      <c r="AB49" s="37"/>
      <c r="AC49" s="37"/>
      <c r="AD49" s="37"/>
      <c r="AE49" s="37"/>
      <c r="AF49" s="37"/>
      <c r="AG49" s="37"/>
      <c r="AH49" s="37"/>
      <c r="AI49" s="37"/>
      <c r="AJ49" s="37"/>
      <c r="AK49" s="37"/>
      <c r="AL49" s="37"/>
      <c r="AM49" s="37"/>
    </row>
    <row r="50" spans="1:39" ht="16.5" hidden="1" customHeight="1">
      <c r="A50" s="1">
        <v>41</v>
      </c>
      <c r="B50" s="23">
        <f>IF(LEN(C50=0),SUBTOTAL(3,$C$10:C50),"")</f>
        <v>0</v>
      </c>
      <c r="C50" s="24" t="s">
        <v>1220</v>
      </c>
      <c r="D50" s="25" t="s">
        <v>1616</v>
      </c>
      <c r="E50" s="26" t="s">
        <v>1617</v>
      </c>
      <c r="F50" s="24" t="s">
        <v>1546</v>
      </c>
      <c r="G50" s="27">
        <v>6</v>
      </c>
      <c r="H50" s="27">
        <v>2</v>
      </c>
      <c r="I50" s="27" t="s">
        <v>28</v>
      </c>
      <c r="J50" s="27">
        <v>0.5</v>
      </c>
      <c r="K50" s="34"/>
      <c r="L50" s="34"/>
      <c r="M50" s="34"/>
      <c r="N50" s="54"/>
      <c r="O50" s="55" t="s">
        <v>28</v>
      </c>
      <c r="P50" s="29">
        <f t="shared" si="8"/>
        <v>0.9</v>
      </c>
      <c r="Q50" s="30" t="str">
        <f t="shared" si="9"/>
        <v>F</v>
      </c>
      <c r="R50" s="31" t="str">
        <f t="shared" si="10"/>
        <v>Kém</v>
      </c>
      <c r="S50" s="32" t="str">
        <f t="shared" si="11"/>
        <v/>
      </c>
      <c r="T50" s="33" t="str">
        <f t="array" ref="T50">IFERROR(VLOOKUP($C50&amp;$U50,CHOOSE({1,2},Data!$A$2:$A$5146&amp;Data!$B$2:$B$5146,Data!$C$2:$C$5146),2,0),"")</f>
        <v>PM05-A3</v>
      </c>
      <c r="U50" s="76" t="s">
        <v>1179</v>
      </c>
      <c r="V50" s="3" t="str">
        <f t="shared" si="12"/>
        <v>INT13109</v>
      </c>
      <c r="W50" s="3" t="str">
        <f t="shared" si="13"/>
        <v>03</v>
      </c>
      <c r="X50" s="57" t="str">
        <f t="shared" si="14"/>
        <v>Học lại</v>
      </c>
      <c r="Y50" s="37"/>
      <c r="Z50" s="37"/>
      <c r="AA50" s="37"/>
      <c r="AB50" s="37"/>
      <c r="AC50" s="37"/>
      <c r="AD50" s="37"/>
      <c r="AE50" s="37"/>
      <c r="AF50" s="37"/>
      <c r="AG50" s="37"/>
      <c r="AH50" s="37"/>
      <c r="AI50" s="37"/>
      <c r="AJ50" s="37"/>
      <c r="AK50" s="37"/>
      <c r="AL50" s="37"/>
      <c r="AM50" s="37"/>
    </row>
    <row r="51" spans="1:39" ht="16.5" hidden="1" customHeight="1">
      <c r="A51" s="1">
        <v>42</v>
      </c>
      <c r="B51" s="23">
        <f>IF(LEN(C51=0),SUBTOTAL(3,$C$10:C51),"")</f>
        <v>0</v>
      </c>
      <c r="C51" s="24" t="s">
        <v>1221</v>
      </c>
      <c r="D51" s="25" t="s">
        <v>1618</v>
      </c>
      <c r="E51" s="26" t="s">
        <v>1617</v>
      </c>
      <c r="F51" s="24" t="s">
        <v>1549</v>
      </c>
      <c r="G51" s="27">
        <v>10</v>
      </c>
      <c r="H51" s="27">
        <v>8</v>
      </c>
      <c r="I51" s="27" t="s">
        <v>28</v>
      </c>
      <c r="J51" s="27">
        <v>7.5</v>
      </c>
      <c r="K51" s="34"/>
      <c r="L51" s="34"/>
      <c r="M51" s="34"/>
      <c r="N51" s="54"/>
      <c r="O51" s="55" t="s">
        <v>28</v>
      </c>
      <c r="P51" s="29">
        <f t="shared" si="8"/>
        <v>3.3</v>
      </c>
      <c r="Q51" s="30" t="str">
        <f t="shared" si="9"/>
        <v>F</v>
      </c>
      <c r="R51" s="31" t="str">
        <f t="shared" si="10"/>
        <v>Kém</v>
      </c>
      <c r="S51" s="32" t="str">
        <f t="shared" si="11"/>
        <v/>
      </c>
      <c r="T51" s="33" t="str">
        <f t="array" ref="T51">IFERROR(VLOOKUP($C51&amp;$U51,CHOOSE({1,2},Data!$A$2:$A$5146&amp;Data!$B$2:$B$5146,Data!$C$2:$C$5146),2,0),"")</f>
        <v>PM05-A3</v>
      </c>
      <c r="U51" s="76" t="s">
        <v>1179</v>
      </c>
      <c r="V51" s="3" t="str">
        <f t="shared" si="12"/>
        <v>INT13109</v>
      </c>
      <c r="W51" s="3" t="str">
        <f t="shared" si="13"/>
        <v>03</v>
      </c>
      <c r="X51" s="57" t="str">
        <f t="shared" si="14"/>
        <v>Học lại</v>
      </c>
      <c r="Y51" s="37"/>
      <c r="Z51" s="37"/>
      <c r="AA51" s="37"/>
      <c r="AB51" s="37"/>
      <c r="AC51" s="37"/>
      <c r="AD51" s="37"/>
      <c r="AE51" s="37"/>
      <c r="AF51" s="37"/>
      <c r="AG51" s="37"/>
      <c r="AH51" s="37"/>
      <c r="AI51" s="37"/>
      <c r="AJ51" s="37"/>
      <c r="AK51" s="37"/>
      <c r="AL51" s="37"/>
      <c r="AM51" s="37"/>
    </row>
    <row r="52" spans="1:39" ht="16.5" hidden="1" customHeight="1">
      <c r="A52" s="1">
        <v>43</v>
      </c>
      <c r="B52" s="23">
        <f>IF(LEN(C52=0),SUBTOTAL(3,$C$10:C52),"")</f>
        <v>0</v>
      </c>
      <c r="C52" s="24" t="s">
        <v>1222</v>
      </c>
      <c r="D52" s="25" t="s">
        <v>1619</v>
      </c>
      <c r="E52" s="26" t="s">
        <v>1620</v>
      </c>
      <c r="F52" s="24" t="s">
        <v>1546</v>
      </c>
      <c r="G52" s="27">
        <v>9</v>
      </c>
      <c r="H52" s="27">
        <v>5.5</v>
      </c>
      <c r="I52" s="27" t="s">
        <v>28</v>
      </c>
      <c r="J52" s="27">
        <v>2</v>
      </c>
      <c r="K52" s="34"/>
      <c r="L52" s="34"/>
      <c r="M52" s="34"/>
      <c r="N52" s="54"/>
      <c r="O52" s="55" t="s">
        <v>28</v>
      </c>
      <c r="P52" s="29">
        <f t="shared" si="8"/>
        <v>1.9</v>
      </c>
      <c r="Q52" s="30" t="str">
        <f t="shared" si="9"/>
        <v>F</v>
      </c>
      <c r="R52" s="31" t="str">
        <f t="shared" si="10"/>
        <v>Kém</v>
      </c>
      <c r="S52" s="32" t="str">
        <f t="shared" si="11"/>
        <v/>
      </c>
      <c r="T52" s="33" t="str">
        <f t="array" ref="T52">IFERROR(VLOOKUP($C52&amp;$U52,CHOOSE({1,2},Data!$A$2:$A$5146&amp;Data!$B$2:$B$5146,Data!$C$2:$C$5146),2,0),"")</f>
        <v>PM05-A3</v>
      </c>
      <c r="U52" s="76" t="s">
        <v>1179</v>
      </c>
      <c r="V52" s="3" t="str">
        <f t="shared" si="12"/>
        <v>INT13109</v>
      </c>
      <c r="W52" s="3" t="str">
        <f t="shared" si="13"/>
        <v>03</v>
      </c>
      <c r="X52" s="57" t="str">
        <f t="shared" si="14"/>
        <v>Học lại</v>
      </c>
      <c r="Y52" s="37"/>
      <c r="Z52" s="37"/>
      <c r="AA52" s="37"/>
      <c r="AB52" s="37"/>
      <c r="AC52" s="37"/>
      <c r="AD52" s="37"/>
      <c r="AE52" s="37"/>
      <c r="AF52" s="37"/>
      <c r="AG52" s="37"/>
      <c r="AH52" s="37"/>
      <c r="AI52" s="37"/>
      <c r="AJ52" s="37"/>
      <c r="AK52" s="37"/>
      <c r="AL52" s="37"/>
      <c r="AM52" s="37"/>
    </row>
    <row r="53" spans="1:39" ht="16.5" hidden="1" customHeight="1">
      <c r="A53" s="1">
        <v>44</v>
      </c>
      <c r="B53" s="23">
        <f>IF(LEN(C53=0),SUBTOTAL(3,$C$10:C53),"")</f>
        <v>0</v>
      </c>
      <c r="C53" s="24" t="s">
        <v>1223</v>
      </c>
      <c r="D53" s="25" t="s">
        <v>1621</v>
      </c>
      <c r="E53" s="26" t="s">
        <v>1622</v>
      </c>
      <c r="F53" s="24" t="s">
        <v>1557</v>
      </c>
      <c r="G53" s="27">
        <v>7.5</v>
      </c>
      <c r="H53" s="27">
        <v>3</v>
      </c>
      <c r="I53" s="27" t="s">
        <v>28</v>
      </c>
      <c r="J53" s="27">
        <v>3</v>
      </c>
      <c r="K53" s="34"/>
      <c r="L53" s="34"/>
      <c r="M53" s="34"/>
      <c r="N53" s="54"/>
      <c r="O53" s="55" t="s">
        <v>28</v>
      </c>
      <c r="P53" s="29">
        <f t="shared" si="8"/>
        <v>1.7</v>
      </c>
      <c r="Q53" s="30" t="str">
        <f t="shared" si="9"/>
        <v>F</v>
      </c>
      <c r="R53" s="31" t="str">
        <f t="shared" si="10"/>
        <v>Kém</v>
      </c>
      <c r="S53" s="32" t="str">
        <f t="shared" si="11"/>
        <v/>
      </c>
      <c r="T53" s="33" t="str">
        <f t="array" ref="T53">IFERROR(VLOOKUP($C53&amp;$U53,CHOOSE({1,2},Data!$A$2:$A$5146&amp;Data!$B$2:$B$5146,Data!$C$2:$C$5146),2,0),"")</f>
        <v>PM05-A3</v>
      </c>
      <c r="U53" s="76" t="s">
        <v>1179</v>
      </c>
      <c r="V53" s="3" t="str">
        <f t="shared" si="12"/>
        <v>INT13109</v>
      </c>
      <c r="W53" s="3" t="str">
        <f t="shared" si="13"/>
        <v>03</v>
      </c>
      <c r="X53" s="57" t="str">
        <f t="shared" si="14"/>
        <v>Học lại</v>
      </c>
      <c r="Y53" s="37"/>
      <c r="Z53" s="37"/>
      <c r="AA53" s="37"/>
      <c r="AB53" s="37"/>
      <c r="AC53" s="37"/>
      <c r="AD53" s="37"/>
      <c r="AE53" s="37"/>
      <c r="AF53" s="37"/>
      <c r="AG53" s="37"/>
      <c r="AH53" s="37"/>
      <c r="AI53" s="37"/>
      <c r="AJ53" s="37"/>
      <c r="AK53" s="37"/>
      <c r="AL53" s="37"/>
      <c r="AM53" s="37"/>
    </row>
    <row r="54" spans="1:39" ht="16.5" hidden="1" customHeight="1">
      <c r="A54" s="1">
        <v>45</v>
      </c>
      <c r="B54" s="23">
        <f>IF(LEN(C54=0),SUBTOTAL(3,$C$10:C54),"")</f>
        <v>0</v>
      </c>
      <c r="C54" s="24" t="s">
        <v>1224</v>
      </c>
      <c r="D54" s="25" t="s">
        <v>1623</v>
      </c>
      <c r="E54" s="26" t="s">
        <v>1624</v>
      </c>
      <c r="F54" s="24" t="s">
        <v>1546</v>
      </c>
      <c r="G54" s="27">
        <v>9</v>
      </c>
      <c r="H54" s="27">
        <v>6</v>
      </c>
      <c r="I54" s="27" t="s">
        <v>28</v>
      </c>
      <c r="J54" s="27">
        <v>3.5</v>
      </c>
      <c r="K54" s="34"/>
      <c r="L54" s="34"/>
      <c r="M54" s="34"/>
      <c r="N54" s="54"/>
      <c r="O54" s="55" t="s">
        <v>28</v>
      </c>
      <c r="P54" s="29">
        <f t="shared" si="8"/>
        <v>2.2000000000000002</v>
      </c>
      <c r="Q54" s="30" t="str">
        <f t="shared" si="9"/>
        <v>F</v>
      </c>
      <c r="R54" s="31" t="str">
        <f t="shared" si="10"/>
        <v>Kém</v>
      </c>
      <c r="S54" s="32" t="str">
        <f t="shared" si="11"/>
        <v/>
      </c>
      <c r="T54" s="33" t="str">
        <f t="array" ref="T54">IFERROR(VLOOKUP($C54&amp;$U54,CHOOSE({1,2},Data!$A$2:$A$5146&amp;Data!$B$2:$B$5146,Data!$C$2:$C$5146),2,0),"")</f>
        <v>PM05-A3</v>
      </c>
      <c r="U54" s="76" t="s">
        <v>1179</v>
      </c>
      <c r="V54" s="3" t="str">
        <f t="shared" si="12"/>
        <v>INT13109</v>
      </c>
      <c r="W54" s="3" t="str">
        <f t="shared" si="13"/>
        <v>03</v>
      </c>
      <c r="X54" s="57" t="str">
        <f t="shared" si="14"/>
        <v>Học lại</v>
      </c>
      <c r="Y54" s="37"/>
      <c r="Z54" s="37"/>
      <c r="AA54" s="37"/>
      <c r="AB54" s="37"/>
      <c r="AC54" s="37"/>
      <c r="AD54" s="37"/>
      <c r="AE54" s="37"/>
      <c r="AF54" s="37"/>
      <c r="AG54" s="37"/>
      <c r="AH54" s="37"/>
      <c r="AI54" s="37"/>
      <c r="AJ54" s="37"/>
      <c r="AK54" s="37"/>
      <c r="AL54" s="37"/>
      <c r="AM54" s="37"/>
    </row>
    <row r="55" spans="1:39" ht="16.5" hidden="1" customHeight="1">
      <c r="A55" s="1">
        <v>46</v>
      </c>
      <c r="B55" s="23">
        <f>IF(LEN(C55=0),SUBTOTAL(3,$C$10:C55),"")</f>
        <v>0</v>
      </c>
      <c r="C55" s="24" t="s">
        <v>1225</v>
      </c>
      <c r="D55" s="25" t="s">
        <v>1625</v>
      </c>
      <c r="E55" s="26" t="s">
        <v>1624</v>
      </c>
      <c r="F55" s="24" t="s">
        <v>1549</v>
      </c>
      <c r="G55" s="27">
        <v>8.5</v>
      </c>
      <c r="H55" s="27">
        <v>6</v>
      </c>
      <c r="I55" s="27" t="s">
        <v>28</v>
      </c>
      <c r="J55" s="27">
        <v>4.5</v>
      </c>
      <c r="K55" s="34"/>
      <c r="L55" s="34"/>
      <c r="M55" s="34"/>
      <c r="N55" s="54"/>
      <c r="O55" s="55" t="s">
        <v>28</v>
      </c>
      <c r="P55" s="29">
        <f t="shared" si="8"/>
        <v>2.4</v>
      </c>
      <c r="Q55" s="30" t="str">
        <f t="shared" si="9"/>
        <v>F</v>
      </c>
      <c r="R55" s="31" t="str">
        <f t="shared" si="10"/>
        <v>Kém</v>
      </c>
      <c r="S55" s="32" t="str">
        <f t="shared" si="11"/>
        <v/>
      </c>
      <c r="T55" s="33" t="str">
        <f t="array" ref="T55">IFERROR(VLOOKUP($C55&amp;$U55,CHOOSE({1,2},Data!$A$2:$A$5146&amp;Data!$B$2:$B$5146,Data!$C$2:$C$5146),2,0),"")</f>
        <v>PM05-A3</v>
      </c>
      <c r="U55" s="76" t="s">
        <v>1179</v>
      </c>
      <c r="V55" s="3" t="str">
        <f t="shared" si="12"/>
        <v>INT13109</v>
      </c>
      <c r="W55" s="3" t="str">
        <f t="shared" si="13"/>
        <v>03</v>
      </c>
      <c r="X55" s="57" t="str">
        <f t="shared" si="14"/>
        <v>Học lại</v>
      </c>
      <c r="Y55" s="37"/>
      <c r="Z55" s="37"/>
      <c r="AA55" s="37"/>
      <c r="AB55" s="37"/>
      <c r="AC55" s="37"/>
      <c r="AD55" s="37"/>
      <c r="AE55" s="37"/>
      <c r="AF55" s="37"/>
      <c r="AG55" s="37"/>
      <c r="AH55" s="37"/>
      <c r="AI55" s="37"/>
      <c r="AJ55" s="37"/>
      <c r="AK55" s="37"/>
      <c r="AL55" s="37"/>
      <c r="AM55" s="37"/>
    </row>
    <row r="56" spans="1:39" ht="16.5" hidden="1" customHeight="1">
      <c r="A56" s="1">
        <v>47</v>
      </c>
      <c r="B56" s="23">
        <f>IF(LEN(C56=0),SUBTOTAL(3,$C$10:C56),"")</f>
        <v>0</v>
      </c>
      <c r="C56" s="24" t="s">
        <v>1226</v>
      </c>
      <c r="D56" s="25" t="s">
        <v>1626</v>
      </c>
      <c r="E56" s="26" t="s">
        <v>1627</v>
      </c>
      <c r="F56" s="24" t="s">
        <v>1562</v>
      </c>
      <c r="G56" s="27">
        <v>1</v>
      </c>
      <c r="H56" s="27">
        <v>0</v>
      </c>
      <c r="I56" s="27" t="s">
        <v>28</v>
      </c>
      <c r="J56" s="27">
        <v>0</v>
      </c>
      <c r="K56" s="34"/>
      <c r="L56" s="34"/>
      <c r="M56" s="34"/>
      <c r="N56" s="54"/>
      <c r="O56" s="55" t="s">
        <v>28</v>
      </c>
      <c r="P56" s="29">
        <f t="shared" si="8"/>
        <v>0.1</v>
      </c>
      <c r="Q56" s="30" t="str">
        <f t="shared" si="9"/>
        <v>F</v>
      </c>
      <c r="R56" s="31" t="str">
        <f t="shared" si="10"/>
        <v>Kém</v>
      </c>
      <c r="S56" s="32" t="str">
        <f t="shared" si="11"/>
        <v>Không đủ ĐKDT</v>
      </c>
      <c r="T56" s="33" t="str">
        <f t="array" ref="T56">IFERROR(VLOOKUP($C56&amp;$U56,CHOOSE({1,2},Data!$A$2:$A$5146&amp;Data!$B$2:$B$5146,Data!$C$2:$C$5146),2,0),"")</f>
        <v>PM05-A3</v>
      </c>
      <c r="U56" s="76" t="s">
        <v>1179</v>
      </c>
      <c r="V56" s="3" t="str">
        <f t="shared" si="12"/>
        <v>INT13109</v>
      </c>
      <c r="W56" s="3" t="str">
        <f t="shared" si="13"/>
        <v>03</v>
      </c>
      <c r="X56" s="57" t="str">
        <f t="shared" si="14"/>
        <v>Học lại</v>
      </c>
      <c r="Y56" s="37"/>
      <c r="Z56" s="37"/>
      <c r="AA56" s="37"/>
      <c r="AB56" s="37"/>
      <c r="AC56" s="37"/>
      <c r="AD56" s="37"/>
      <c r="AE56" s="37"/>
      <c r="AF56" s="37"/>
      <c r="AG56" s="37"/>
      <c r="AH56" s="37"/>
      <c r="AI56" s="37"/>
      <c r="AJ56" s="37"/>
      <c r="AK56" s="37"/>
      <c r="AL56" s="37"/>
      <c r="AM56" s="37"/>
    </row>
    <row r="57" spans="1:39" ht="16.5" hidden="1" customHeight="1">
      <c r="A57" s="1">
        <v>48</v>
      </c>
      <c r="B57" s="23">
        <f>IF(LEN(C57=0),SUBTOTAL(3,$C$10:C57),"")</f>
        <v>0</v>
      </c>
      <c r="C57" s="24" t="s">
        <v>1227</v>
      </c>
      <c r="D57" s="25" t="s">
        <v>1594</v>
      </c>
      <c r="E57" s="26" t="s">
        <v>1628</v>
      </c>
      <c r="F57" s="24" t="s">
        <v>1562</v>
      </c>
      <c r="G57" s="27">
        <v>9</v>
      </c>
      <c r="H57" s="27">
        <v>6</v>
      </c>
      <c r="I57" s="27" t="s">
        <v>28</v>
      </c>
      <c r="J57" s="27">
        <v>4.5</v>
      </c>
      <c r="K57" s="34"/>
      <c r="L57" s="34"/>
      <c r="M57" s="34"/>
      <c r="N57" s="54"/>
      <c r="O57" s="55" t="s">
        <v>28</v>
      </c>
      <c r="P57" s="29">
        <f t="shared" si="8"/>
        <v>2.4</v>
      </c>
      <c r="Q57" s="30" t="str">
        <f t="shared" si="9"/>
        <v>F</v>
      </c>
      <c r="R57" s="31" t="str">
        <f t="shared" si="10"/>
        <v>Kém</v>
      </c>
      <c r="S57" s="32" t="str">
        <f t="shared" si="11"/>
        <v/>
      </c>
      <c r="T57" s="33" t="str">
        <f t="array" ref="T57">IFERROR(VLOOKUP($C57&amp;$U57,CHOOSE({1,2},Data!$A$2:$A$5146&amp;Data!$B$2:$B$5146,Data!$C$2:$C$5146),2,0),"")</f>
        <v>PM05-A3</v>
      </c>
      <c r="U57" s="76" t="s">
        <v>1179</v>
      </c>
      <c r="V57" s="3" t="str">
        <f t="shared" si="12"/>
        <v>INT13109</v>
      </c>
      <c r="W57" s="3" t="str">
        <f t="shared" si="13"/>
        <v>03</v>
      </c>
      <c r="X57" s="57" t="str">
        <f t="shared" si="14"/>
        <v>Học lại</v>
      </c>
      <c r="Y57" s="37"/>
      <c r="Z57" s="37"/>
      <c r="AA57" s="37"/>
      <c r="AB57" s="37"/>
      <c r="AC57" s="37"/>
      <c r="AD57" s="37"/>
      <c r="AE57" s="37"/>
      <c r="AF57" s="37"/>
      <c r="AG57" s="37"/>
      <c r="AH57" s="37"/>
      <c r="AI57" s="37"/>
      <c r="AJ57" s="37"/>
      <c r="AK57" s="37"/>
      <c r="AL57" s="37"/>
      <c r="AM57" s="37"/>
    </row>
    <row r="58" spans="1:39" ht="16.5" hidden="1" customHeight="1">
      <c r="A58" s="1">
        <v>49</v>
      </c>
      <c r="B58" s="23">
        <f>IF(LEN(C58=0),SUBTOTAL(3,$C$10:C58),"")</f>
        <v>0</v>
      </c>
      <c r="C58" s="24" t="s">
        <v>1228</v>
      </c>
      <c r="D58" s="25" t="s">
        <v>1566</v>
      </c>
      <c r="E58" s="26" t="s">
        <v>1628</v>
      </c>
      <c r="F58" s="24" t="s">
        <v>1546</v>
      </c>
      <c r="G58" s="27">
        <v>10</v>
      </c>
      <c r="H58" s="27">
        <v>7</v>
      </c>
      <c r="I58" s="27" t="s">
        <v>28</v>
      </c>
      <c r="J58" s="27">
        <v>5.5</v>
      </c>
      <c r="K58" s="34"/>
      <c r="L58" s="34"/>
      <c r="M58" s="34"/>
      <c r="N58" s="54"/>
      <c r="O58" s="55" t="s">
        <v>28</v>
      </c>
      <c r="P58" s="29">
        <f t="shared" si="8"/>
        <v>2.8</v>
      </c>
      <c r="Q58" s="30" t="str">
        <f t="shared" si="9"/>
        <v>F</v>
      </c>
      <c r="R58" s="31" t="str">
        <f t="shared" si="10"/>
        <v>Kém</v>
      </c>
      <c r="S58" s="32" t="str">
        <f t="shared" si="11"/>
        <v/>
      </c>
      <c r="T58" s="33" t="str">
        <f t="array" ref="T58">IFERROR(VLOOKUP($C58&amp;$U58,CHOOSE({1,2},Data!$A$2:$A$5146&amp;Data!$B$2:$B$5146,Data!$C$2:$C$5146),2,0),"")</f>
        <v>PM05-A3</v>
      </c>
      <c r="U58" s="76" t="s">
        <v>1179</v>
      </c>
      <c r="V58" s="3" t="str">
        <f t="shared" si="12"/>
        <v>INT13109</v>
      </c>
      <c r="W58" s="3" t="str">
        <f t="shared" si="13"/>
        <v>03</v>
      </c>
      <c r="X58" s="57" t="str">
        <f t="shared" si="14"/>
        <v>Học lại</v>
      </c>
      <c r="Y58" s="37"/>
      <c r="Z58" s="37"/>
      <c r="AA58" s="37"/>
      <c r="AB58" s="37"/>
      <c r="AC58" s="37"/>
      <c r="AD58" s="37"/>
      <c r="AE58" s="37"/>
      <c r="AF58" s="37"/>
      <c r="AG58" s="37"/>
      <c r="AH58" s="37"/>
      <c r="AI58" s="37"/>
      <c r="AJ58" s="37"/>
      <c r="AK58" s="37"/>
      <c r="AL58" s="37"/>
      <c r="AM58" s="37"/>
    </row>
    <row r="59" spans="1:39" ht="16.5" hidden="1" customHeight="1">
      <c r="A59" s="1">
        <v>50</v>
      </c>
      <c r="B59" s="23">
        <f>IF(LEN(C59=0),SUBTOTAL(3,$C$10:C59),"")</f>
        <v>0</v>
      </c>
      <c r="C59" s="24" t="s">
        <v>1229</v>
      </c>
      <c r="D59" s="25" t="s">
        <v>1629</v>
      </c>
      <c r="E59" s="26" t="s">
        <v>1630</v>
      </c>
      <c r="F59" s="24" t="s">
        <v>1549</v>
      </c>
      <c r="G59" s="27">
        <v>7</v>
      </c>
      <c r="H59" s="27">
        <v>5</v>
      </c>
      <c r="I59" s="27" t="s">
        <v>28</v>
      </c>
      <c r="J59" s="27">
        <v>3.5</v>
      </c>
      <c r="K59" s="34"/>
      <c r="L59" s="34"/>
      <c r="M59" s="34"/>
      <c r="N59" s="54"/>
      <c r="O59" s="55" t="s">
        <v>28</v>
      </c>
      <c r="P59" s="29">
        <f t="shared" si="8"/>
        <v>1.9</v>
      </c>
      <c r="Q59" s="30" t="str">
        <f t="shared" si="9"/>
        <v>F</v>
      </c>
      <c r="R59" s="31" t="str">
        <f t="shared" si="10"/>
        <v>Kém</v>
      </c>
      <c r="S59" s="32" t="str">
        <f t="shared" si="11"/>
        <v/>
      </c>
      <c r="T59" s="33" t="str">
        <f t="array" ref="T59">IFERROR(VLOOKUP($C59&amp;$U59,CHOOSE({1,2},Data!$A$2:$A$5146&amp;Data!$B$2:$B$5146,Data!$C$2:$C$5146),2,0),"")</f>
        <v>PM05-A3</v>
      </c>
      <c r="U59" s="76" t="s">
        <v>1179</v>
      </c>
      <c r="V59" s="3" t="str">
        <f t="shared" si="12"/>
        <v>INT13109</v>
      </c>
      <c r="W59" s="3" t="str">
        <f t="shared" si="13"/>
        <v>03</v>
      </c>
      <c r="X59" s="57" t="str">
        <f t="shared" si="14"/>
        <v>Học lại</v>
      </c>
      <c r="Y59" s="37"/>
      <c r="Z59" s="37"/>
      <c r="AA59" s="37"/>
      <c r="AB59" s="37"/>
      <c r="AC59" s="37"/>
      <c r="AD59" s="37"/>
      <c r="AE59" s="37"/>
      <c r="AF59" s="37"/>
      <c r="AG59" s="37"/>
      <c r="AH59" s="37"/>
      <c r="AI59" s="37"/>
      <c r="AJ59" s="37"/>
      <c r="AK59" s="37"/>
      <c r="AL59" s="37"/>
      <c r="AM59" s="37"/>
    </row>
    <row r="60" spans="1:39" ht="16.5" hidden="1" customHeight="1">
      <c r="A60" s="1">
        <v>51</v>
      </c>
      <c r="B60" s="23">
        <f>IF(LEN(C60=0),SUBTOTAL(3,$C$10:C60),"")</f>
        <v>0</v>
      </c>
      <c r="C60" s="24" t="s">
        <v>1230</v>
      </c>
      <c r="D60" s="25" t="s">
        <v>1631</v>
      </c>
      <c r="E60" s="26" t="s">
        <v>1632</v>
      </c>
      <c r="F60" s="24" t="s">
        <v>1546</v>
      </c>
      <c r="G60" s="27">
        <v>10</v>
      </c>
      <c r="H60" s="27">
        <v>7.5</v>
      </c>
      <c r="I60" s="27" t="s">
        <v>28</v>
      </c>
      <c r="J60" s="27">
        <v>5.5</v>
      </c>
      <c r="K60" s="34"/>
      <c r="L60" s="34"/>
      <c r="M60" s="34"/>
      <c r="N60" s="54"/>
      <c r="O60" s="55" t="s">
        <v>28</v>
      </c>
      <c r="P60" s="29">
        <f t="shared" si="8"/>
        <v>2.9</v>
      </c>
      <c r="Q60" s="30" t="str">
        <f t="shared" si="9"/>
        <v>F</v>
      </c>
      <c r="R60" s="31" t="str">
        <f t="shared" si="10"/>
        <v>Kém</v>
      </c>
      <c r="S60" s="32" t="str">
        <f t="shared" si="11"/>
        <v/>
      </c>
      <c r="T60" s="33" t="str">
        <f t="array" ref="T60">IFERROR(VLOOKUP($C60&amp;$U60,CHOOSE({1,2},Data!$A$2:$A$5146&amp;Data!$B$2:$B$5146,Data!$C$2:$C$5146),2,0),"")</f>
        <v>PM05-A3</v>
      </c>
      <c r="U60" s="76" t="s">
        <v>1179</v>
      </c>
      <c r="V60" s="3" t="str">
        <f t="shared" si="12"/>
        <v>INT13109</v>
      </c>
      <c r="W60" s="3" t="str">
        <f t="shared" si="13"/>
        <v>03</v>
      </c>
      <c r="X60" s="57" t="str">
        <f t="shared" si="14"/>
        <v>Học lại</v>
      </c>
      <c r="Y60" s="37"/>
      <c r="Z60" s="37"/>
      <c r="AA60" s="37"/>
      <c r="AB60" s="37"/>
      <c r="AC60" s="37"/>
      <c r="AD60" s="37"/>
      <c r="AE60" s="37"/>
      <c r="AF60" s="37"/>
      <c r="AG60" s="37"/>
      <c r="AH60" s="37"/>
      <c r="AI60" s="37"/>
      <c r="AJ60" s="37"/>
      <c r="AK60" s="37"/>
      <c r="AL60" s="37"/>
      <c r="AM60" s="37"/>
    </row>
    <row r="61" spans="1:39" ht="16.5" hidden="1" customHeight="1">
      <c r="A61" s="1">
        <v>52</v>
      </c>
      <c r="B61" s="23">
        <f>IF(LEN(C61=0),SUBTOTAL(3,$C$10:C61),"")</f>
        <v>0</v>
      </c>
      <c r="C61" s="24" t="s">
        <v>1231</v>
      </c>
      <c r="D61" s="25" t="s">
        <v>1633</v>
      </c>
      <c r="E61" s="26" t="s">
        <v>1634</v>
      </c>
      <c r="F61" s="24" t="s">
        <v>1562</v>
      </c>
      <c r="G61" s="27">
        <v>1</v>
      </c>
      <c r="H61" s="27">
        <v>0</v>
      </c>
      <c r="I61" s="27" t="s">
        <v>28</v>
      </c>
      <c r="J61" s="27">
        <v>0</v>
      </c>
      <c r="K61" s="34"/>
      <c r="L61" s="34"/>
      <c r="M61" s="34"/>
      <c r="N61" s="54"/>
      <c r="O61" s="55" t="s">
        <v>28</v>
      </c>
      <c r="P61" s="29">
        <f t="shared" si="8"/>
        <v>0.1</v>
      </c>
      <c r="Q61" s="30" t="str">
        <f t="shared" si="9"/>
        <v>F</v>
      </c>
      <c r="R61" s="31" t="str">
        <f t="shared" si="10"/>
        <v>Kém</v>
      </c>
      <c r="S61" s="32" t="str">
        <f t="shared" si="11"/>
        <v>Không đủ ĐKDT</v>
      </c>
      <c r="T61" s="33" t="str">
        <f t="array" ref="T61">IFERROR(VLOOKUP($C61&amp;$U61,CHOOSE({1,2},Data!$A$2:$A$5146&amp;Data!$B$2:$B$5146,Data!$C$2:$C$5146),2,0),"")</f>
        <v>PM05-A3</v>
      </c>
      <c r="U61" s="76" t="s">
        <v>1179</v>
      </c>
      <c r="V61" s="3" t="str">
        <f t="shared" si="12"/>
        <v>INT13109</v>
      </c>
      <c r="W61" s="3" t="str">
        <f t="shared" si="13"/>
        <v>03</v>
      </c>
      <c r="X61" s="57" t="str">
        <f t="shared" si="14"/>
        <v>Học lại</v>
      </c>
      <c r="Y61" s="37"/>
      <c r="Z61" s="37"/>
      <c r="AA61" s="37"/>
      <c r="AB61" s="37"/>
      <c r="AC61" s="37"/>
      <c r="AD61" s="37"/>
      <c r="AE61" s="37"/>
      <c r="AF61" s="37"/>
      <c r="AG61" s="37"/>
      <c r="AH61" s="37"/>
      <c r="AI61" s="37"/>
      <c r="AJ61" s="37"/>
      <c r="AK61" s="37"/>
      <c r="AL61" s="37"/>
      <c r="AM61" s="37"/>
    </row>
    <row r="62" spans="1:39" ht="16.5" hidden="1" customHeight="1">
      <c r="A62" s="1">
        <v>53</v>
      </c>
      <c r="B62" s="23">
        <f>IF(LEN(C62=0),SUBTOTAL(3,$C$10:C62),"")</f>
        <v>0</v>
      </c>
      <c r="C62" s="24" t="s">
        <v>1232</v>
      </c>
      <c r="D62" s="25" t="s">
        <v>1635</v>
      </c>
      <c r="E62" s="26" t="s">
        <v>1636</v>
      </c>
      <c r="F62" s="24" t="s">
        <v>1546</v>
      </c>
      <c r="G62" s="27">
        <v>10</v>
      </c>
      <c r="H62" s="27">
        <v>7.5</v>
      </c>
      <c r="I62" s="27" t="s">
        <v>28</v>
      </c>
      <c r="J62" s="27">
        <v>5.5</v>
      </c>
      <c r="K62" s="34"/>
      <c r="L62" s="34"/>
      <c r="M62" s="34"/>
      <c r="N62" s="54"/>
      <c r="O62" s="55" t="s">
        <v>28</v>
      </c>
      <c r="P62" s="29">
        <f t="shared" si="8"/>
        <v>2.9</v>
      </c>
      <c r="Q62" s="30" t="str">
        <f t="shared" ref="Q62:Q120" si="15">IF(AND($P62&gt;=9,$P62&lt;=10),"A+","")&amp;IF(AND($P62&gt;=8.5,$P62&lt;=8.9),"A","")&amp;IF(AND($P62&gt;=8,$P62&lt;=8.4),"B+","")&amp;IF(AND($P62&gt;=7,$P62&lt;=7.9),"B","")&amp;IF(AND($P62&gt;=6.5,$P62&lt;=6.9),"C+","")&amp;IF(AND($P62&gt;=5.5,$P62&lt;=6.4),"C","")&amp;IF(AND($P62&gt;=5,$P62&lt;=5.4),"D+","")&amp;IF(AND($P62&gt;=4,$P62&lt;=4.9),"D","")&amp;IF(AND($P62&lt;4),"F","")</f>
        <v>F</v>
      </c>
      <c r="R62" s="31" t="str">
        <f t="shared" ref="R62:R120" si="16">IF($P62&lt;4,"Kém",IF(AND($P62&gt;=4,$P62&lt;=5.4),"Trung bình yếu",IF(AND($P62&gt;=5.5,$P62&lt;=6.9),"Trung bình",IF(AND($P62&gt;=7,$P62&lt;=8.4),"Khá",IF(AND($P62&gt;=8.5,$P62&lt;=10),"Giỏi","")))))</f>
        <v>Kém</v>
      </c>
      <c r="S62" s="32" t="str">
        <f t="shared" si="11"/>
        <v/>
      </c>
      <c r="T62" s="33" t="str">
        <f t="array" ref="T62">IFERROR(VLOOKUP($C62&amp;$U62,CHOOSE({1,2},Data!$A$2:$A$5146&amp;Data!$B$2:$B$5146,Data!$C$2:$C$5146),2,0),"")</f>
        <v>PM05-A3</v>
      </c>
      <c r="U62" s="76" t="s">
        <v>1179</v>
      </c>
      <c r="V62" s="3" t="str">
        <f t="shared" ref="V62:V120" si="17">IFERROR(LEFT($U62,LEN($U62)-3),"")</f>
        <v>INT13109</v>
      </c>
      <c r="W62" s="3" t="str">
        <f t="shared" ref="W62:W120" si="18">IFERROR(RIGHT($U62,2),"")</f>
        <v>03</v>
      </c>
      <c r="X62" s="57" t="str">
        <f t="shared" si="14"/>
        <v>Học lại</v>
      </c>
      <c r="Y62" s="37"/>
      <c r="Z62" s="37"/>
      <c r="AA62" s="37"/>
      <c r="AB62" s="37"/>
      <c r="AC62" s="37"/>
      <c r="AD62" s="37"/>
      <c r="AE62" s="37"/>
      <c r="AF62" s="37"/>
      <c r="AG62" s="37"/>
      <c r="AH62" s="37"/>
      <c r="AI62" s="37"/>
      <c r="AJ62" s="37"/>
      <c r="AK62" s="37"/>
      <c r="AL62" s="37"/>
      <c r="AM62" s="37"/>
    </row>
    <row r="63" spans="1:39" ht="17.25" hidden="1" customHeight="1">
      <c r="A63" s="1">
        <v>54</v>
      </c>
      <c r="B63" s="23">
        <f>IF(LEN(C63=0),SUBTOTAL(3,$C$10:C63),"")</f>
        <v>0</v>
      </c>
      <c r="C63" s="24" t="s">
        <v>1233</v>
      </c>
      <c r="D63" s="25" t="s">
        <v>1637</v>
      </c>
      <c r="E63" s="26" t="s">
        <v>1638</v>
      </c>
      <c r="F63" s="24" t="s">
        <v>1562</v>
      </c>
      <c r="G63" s="27">
        <v>7.5</v>
      </c>
      <c r="H63" s="27">
        <v>6</v>
      </c>
      <c r="I63" s="27" t="s">
        <v>28</v>
      </c>
      <c r="J63" s="27">
        <v>4</v>
      </c>
      <c r="K63" s="34"/>
      <c r="L63" s="34"/>
      <c r="M63" s="34"/>
      <c r="N63" s="54"/>
      <c r="O63" s="55" t="s">
        <v>28</v>
      </c>
      <c r="P63" s="29">
        <f t="shared" si="2"/>
        <v>2.2000000000000002</v>
      </c>
      <c r="Q63" s="30" t="str">
        <f t="shared" si="3"/>
        <v>F</v>
      </c>
      <c r="R63" s="31" t="str">
        <f t="shared" si="4"/>
        <v>Kém</v>
      </c>
      <c r="S63" s="32" t="str">
        <f t="shared" si="5"/>
        <v/>
      </c>
      <c r="T63" s="33" t="str">
        <f t="array" ref="T63">IFERROR(VLOOKUP($C63&amp;$U63,CHOOSE({1,2},Data!$A$2:$A$5146&amp;Data!$B$2:$B$5146,Data!$C$2:$C$5146),2,0),"")</f>
        <v>PM05-A3</v>
      </c>
      <c r="U63" s="76" t="s">
        <v>1179</v>
      </c>
      <c r="V63" s="3" t="str">
        <f t="shared" si="6"/>
        <v>INT13109</v>
      </c>
      <c r="W63" s="3" t="str">
        <f t="shared" si="7"/>
        <v>03</v>
      </c>
      <c r="X63" s="57" t="str">
        <f>IF(S63="Không đủ ĐKDT","Học lại",IF(S63="Đình chỉ thi","Học lại",IF(AND(MID(F63,2,2)&lt;"12",S63="Vắng"),"Thi lại",IF(S63="Vắng có phép", "Thi lại",IF(AND((MID(F63,2,2)&lt;"12"),P63&lt;4.5),"Thi lại",IF(AND((MID(F63,2,2)&lt;"19"),P63&lt;4),"Học lại",IF(AND((MID(F63,2,2)&gt;"18"),P63&lt;4),"Thi lại",IF(AND(MID(F63,2,2)&gt;"18",O63=0),"Thi lại",IF(AND((MID(F63,2,2)&lt;"12"),O63=0),"Thi lại",IF(AND((MID(F63,2,2)&lt;"19"),(MID(F63,2,2)&gt;"11"),O63=0),"Học lại","Đạt"))))))))))</f>
        <v>Học lại</v>
      </c>
      <c r="Y63" s="49"/>
      <c r="Z63" s="49"/>
      <c r="AA63" s="78"/>
      <c r="AB63" s="39"/>
      <c r="AC63" s="39"/>
      <c r="AD63" s="39"/>
      <c r="AE63" s="50"/>
      <c r="AF63" s="39"/>
      <c r="AG63" s="51"/>
      <c r="AH63" s="52"/>
      <c r="AI63" s="51"/>
      <c r="AJ63" s="52"/>
      <c r="AK63" s="51"/>
      <c r="AL63" s="39"/>
      <c r="AM63" s="50"/>
    </row>
    <row r="64" spans="1:39" ht="17.25" hidden="1" customHeight="1">
      <c r="A64" s="1">
        <v>55</v>
      </c>
      <c r="B64" s="23">
        <f>IF(LEN(C64=0),SUBTOTAL(3,$C$10:C64),"")</f>
        <v>0</v>
      </c>
      <c r="C64" s="24" t="s">
        <v>1234</v>
      </c>
      <c r="D64" s="25" t="s">
        <v>1639</v>
      </c>
      <c r="E64" s="26" t="s">
        <v>1640</v>
      </c>
      <c r="F64" s="24" t="s">
        <v>1546</v>
      </c>
      <c r="G64" s="27">
        <v>1</v>
      </c>
      <c r="H64" s="27">
        <v>0</v>
      </c>
      <c r="I64" s="27" t="s">
        <v>28</v>
      </c>
      <c r="J64" s="27">
        <v>0</v>
      </c>
      <c r="K64" s="34"/>
      <c r="L64" s="34"/>
      <c r="M64" s="34"/>
      <c r="N64" s="54"/>
      <c r="O64" s="55" t="s">
        <v>28</v>
      </c>
      <c r="P64" s="29">
        <f t="shared" ref="P64:P120" si="19">IF(O64="H","I",IF(OR(O64="DC",O64="C",O64="V"),0,ROUND(SUMPRODUCT(G64:O64,$G$9:$O$9)/100,1)))</f>
        <v>0.1</v>
      </c>
      <c r="Q64" s="30" t="str">
        <f t="shared" si="15"/>
        <v>F</v>
      </c>
      <c r="R64" s="31" t="str">
        <f t="shared" si="16"/>
        <v>Kém</v>
      </c>
      <c r="S64" s="32" t="str">
        <f t="shared" ref="S64:S120" si="20">IF(OR($G64=0,$H64=0,$I64=0,$J64=0),"Không đủ ĐKDT",IF(AND(O64=0,P64&gt;=4),"Không đạt",IF(O64="V", "Vắng", IF(O64="DC", "Đình chỉ thi",IF(O64="H", "Vắng có phép","")))))</f>
        <v>Không đủ ĐKDT</v>
      </c>
      <c r="T64" s="33" t="str">
        <f t="array" ref="T64">IFERROR(VLOOKUP($C64&amp;$U64,CHOOSE({1,2},Data!$A$2:$A$5146&amp;Data!$B$2:$B$5146,Data!$C$2:$C$5146),2,0),"")</f>
        <v>PM05-A3</v>
      </c>
      <c r="U64" s="76" t="s">
        <v>1179</v>
      </c>
      <c r="V64" s="3" t="str">
        <f t="shared" si="17"/>
        <v>INT13109</v>
      </c>
      <c r="W64" s="3" t="str">
        <f t="shared" si="18"/>
        <v>03</v>
      </c>
      <c r="X64" s="57" t="str">
        <f t="shared" ref="X64:X120" si="21">IF(S64="Không đủ ĐKDT","Học lại",IF(S64="Đình chỉ thi","Học lại",IF(AND(MID(F64,2,2)&lt;"12",S64="Vắng"),"Thi lại",IF(S64="Vắng có phép", "Thi lại",IF(AND((MID(F64,2,2)&lt;"12"),P64&lt;4.5),"Thi lại",IF(AND((MID(F64,2,2)&lt;"19"),P64&lt;4),"Học lại",IF(AND((MID(F64,2,2)&gt;"18"),P64&lt;4),"Thi lại",IF(AND(MID(F64,2,2)&gt;"18",O64=0),"Thi lại",IF(AND((MID(F64,2,2)&lt;"12"),O64=0),"Thi lại",IF(AND((MID(F64,2,2)&lt;"19"),(MID(F64,2,2)&gt;"11"),O64=0),"Học lại","Đạt"))))))))))</f>
        <v>Học lại</v>
      </c>
      <c r="Y64" s="37"/>
      <c r="Z64" s="37"/>
      <c r="AA64" s="37"/>
      <c r="AB64" s="37"/>
      <c r="AC64" s="37"/>
      <c r="AD64" s="37"/>
      <c r="AE64" s="37"/>
      <c r="AF64" s="37"/>
      <c r="AG64" s="37"/>
      <c r="AH64" s="37"/>
      <c r="AI64" s="37"/>
      <c r="AJ64" s="37"/>
      <c r="AK64" s="37"/>
      <c r="AL64" s="37"/>
      <c r="AM64" s="37"/>
    </row>
    <row r="65" spans="1:39" ht="17.25" hidden="1" customHeight="1">
      <c r="A65" s="1">
        <v>56</v>
      </c>
      <c r="B65" s="23">
        <f>IF(LEN(C65=0),SUBTOTAL(3,$C$10:C65),"")</f>
        <v>0</v>
      </c>
      <c r="C65" s="24" t="s">
        <v>1053</v>
      </c>
      <c r="D65" s="25" t="s">
        <v>1641</v>
      </c>
      <c r="E65" s="26" t="s">
        <v>1548</v>
      </c>
      <c r="F65" s="24" t="s">
        <v>1557</v>
      </c>
      <c r="G65" s="27">
        <v>5.5</v>
      </c>
      <c r="H65" s="27">
        <v>2</v>
      </c>
      <c r="I65" s="27" t="s">
        <v>28</v>
      </c>
      <c r="J65" s="27">
        <v>0.5</v>
      </c>
      <c r="K65" s="34"/>
      <c r="L65" s="34"/>
      <c r="M65" s="34"/>
      <c r="N65" s="54"/>
      <c r="O65" s="55" t="s">
        <v>28</v>
      </c>
      <c r="P65" s="29">
        <f t="shared" si="19"/>
        <v>0.9</v>
      </c>
      <c r="Q65" s="30" t="str">
        <f t="shared" si="15"/>
        <v>F</v>
      </c>
      <c r="R65" s="31" t="str">
        <f t="shared" si="16"/>
        <v>Kém</v>
      </c>
      <c r="S65" s="32" t="str">
        <f t="shared" si="20"/>
        <v/>
      </c>
      <c r="T65" s="33" t="str">
        <f t="array" ref="T65">IFERROR(VLOOKUP($C65&amp;$U65,CHOOSE({1,2},Data!$A$2:$A$5146&amp;Data!$B$2:$B$5146,Data!$C$2:$C$5146),2,0),"")</f>
        <v>PM10-A3</v>
      </c>
      <c r="U65" s="76" t="s">
        <v>1054</v>
      </c>
      <c r="V65" s="3" t="str">
        <f t="shared" si="17"/>
        <v>INT13109</v>
      </c>
      <c r="W65" s="3" t="str">
        <f t="shared" si="18"/>
        <v>04</v>
      </c>
      <c r="X65" s="57" t="str">
        <f t="shared" si="21"/>
        <v>Học lại</v>
      </c>
      <c r="Y65" s="37"/>
      <c r="Z65" s="37"/>
      <c r="AA65" s="37"/>
      <c r="AB65" s="37"/>
      <c r="AC65" s="37"/>
      <c r="AD65" s="37"/>
      <c r="AE65" s="37"/>
      <c r="AF65" s="37"/>
      <c r="AG65" s="37"/>
      <c r="AH65" s="37"/>
      <c r="AI65" s="37"/>
      <c r="AJ65" s="37"/>
      <c r="AK65" s="37"/>
      <c r="AL65" s="37"/>
      <c r="AM65" s="37"/>
    </row>
    <row r="66" spans="1:39" ht="17.25" hidden="1" customHeight="1">
      <c r="A66" s="1">
        <v>57</v>
      </c>
      <c r="B66" s="23">
        <f>IF(LEN(C66=0),SUBTOTAL(3,$C$10:C66),"")</f>
        <v>0</v>
      </c>
      <c r="C66" s="24" t="s">
        <v>1055</v>
      </c>
      <c r="D66" s="25" t="s">
        <v>1642</v>
      </c>
      <c r="E66" s="26" t="s">
        <v>1548</v>
      </c>
      <c r="F66" s="24" t="s">
        <v>1590</v>
      </c>
      <c r="G66" s="27">
        <v>7</v>
      </c>
      <c r="H66" s="27">
        <v>2.5</v>
      </c>
      <c r="I66" s="27" t="s">
        <v>28</v>
      </c>
      <c r="J66" s="27">
        <v>0.5</v>
      </c>
      <c r="K66" s="34"/>
      <c r="L66" s="34"/>
      <c r="M66" s="34"/>
      <c r="N66" s="54"/>
      <c r="O66" s="55" t="s">
        <v>28</v>
      </c>
      <c r="P66" s="29">
        <f t="shared" si="19"/>
        <v>1.1000000000000001</v>
      </c>
      <c r="Q66" s="30" t="str">
        <f t="shared" si="15"/>
        <v>F</v>
      </c>
      <c r="R66" s="31" t="str">
        <f t="shared" si="16"/>
        <v>Kém</v>
      </c>
      <c r="S66" s="32" t="str">
        <f t="shared" si="20"/>
        <v/>
      </c>
      <c r="T66" s="33" t="str">
        <f t="array" ref="T66">IFERROR(VLOOKUP($C66&amp;$U66,CHOOSE({1,2},Data!$A$2:$A$5146&amp;Data!$B$2:$B$5146,Data!$C$2:$C$5146),2,0),"")</f>
        <v>PM10-A3</v>
      </c>
      <c r="U66" s="76" t="s">
        <v>1054</v>
      </c>
      <c r="V66" s="3" t="str">
        <f t="shared" si="17"/>
        <v>INT13109</v>
      </c>
      <c r="W66" s="3" t="str">
        <f t="shared" si="18"/>
        <v>04</v>
      </c>
      <c r="X66" s="57" t="str">
        <f t="shared" si="21"/>
        <v>Học lại</v>
      </c>
      <c r="Y66" s="37"/>
      <c r="Z66" s="37"/>
      <c r="AA66" s="37"/>
      <c r="AB66" s="37"/>
      <c r="AC66" s="37"/>
      <c r="AD66" s="37"/>
      <c r="AE66" s="37"/>
      <c r="AF66" s="37"/>
      <c r="AG66" s="37"/>
      <c r="AH66" s="37"/>
      <c r="AI66" s="37"/>
      <c r="AJ66" s="37"/>
      <c r="AK66" s="37"/>
      <c r="AL66" s="37"/>
      <c r="AM66" s="37"/>
    </row>
    <row r="67" spans="1:39" ht="17.25" hidden="1" customHeight="1">
      <c r="A67" s="1">
        <v>58</v>
      </c>
      <c r="B67" s="23">
        <f>IF(LEN(C67=0),SUBTOTAL(3,$C$10:C67),"")</f>
        <v>0</v>
      </c>
      <c r="C67" s="24" t="s">
        <v>1056</v>
      </c>
      <c r="D67" s="25" t="s">
        <v>1643</v>
      </c>
      <c r="E67" s="26" t="s">
        <v>1548</v>
      </c>
      <c r="F67" s="24" t="s">
        <v>1560</v>
      </c>
      <c r="G67" s="27">
        <v>0</v>
      </c>
      <c r="H67" s="27">
        <v>0</v>
      </c>
      <c r="I67" s="27" t="s">
        <v>28</v>
      </c>
      <c r="J67" s="27">
        <v>0</v>
      </c>
      <c r="K67" s="34"/>
      <c r="L67" s="34"/>
      <c r="M67" s="34"/>
      <c r="N67" s="54"/>
      <c r="O67" s="55" t="s">
        <v>28</v>
      </c>
      <c r="P67" s="29">
        <f t="shared" si="19"/>
        <v>0</v>
      </c>
      <c r="Q67" s="30" t="str">
        <f t="shared" si="15"/>
        <v>F</v>
      </c>
      <c r="R67" s="31" t="str">
        <f t="shared" si="16"/>
        <v>Kém</v>
      </c>
      <c r="S67" s="32" t="str">
        <f t="shared" si="20"/>
        <v>Không đủ ĐKDT</v>
      </c>
      <c r="T67" s="33" t="str">
        <f t="array" ref="T67">IFERROR(VLOOKUP($C67&amp;$U67,CHOOSE({1,2},Data!$A$2:$A$5146&amp;Data!$B$2:$B$5146,Data!$C$2:$C$5146),2,0),"")</f>
        <v>PM10-A3</v>
      </c>
      <c r="U67" s="76" t="s">
        <v>1054</v>
      </c>
      <c r="V67" s="3" t="str">
        <f t="shared" si="17"/>
        <v>INT13109</v>
      </c>
      <c r="W67" s="3" t="str">
        <f t="shared" si="18"/>
        <v>04</v>
      </c>
      <c r="X67" s="57" t="str">
        <f t="shared" si="21"/>
        <v>Học lại</v>
      </c>
      <c r="Y67" s="37"/>
      <c r="Z67" s="37"/>
      <c r="AA67" s="37"/>
      <c r="AB67" s="37"/>
      <c r="AC67" s="37"/>
      <c r="AD67" s="37"/>
      <c r="AE67" s="37"/>
      <c r="AF67" s="37"/>
      <c r="AG67" s="37"/>
      <c r="AH67" s="37"/>
      <c r="AI67" s="37"/>
      <c r="AJ67" s="37"/>
      <c r="AK67" s="37"/>
      <c r="AL67" s="37"/>
      <c r="AM67" s="37"/>
    </row>
    <row r="68" spans="1:39" ht="17.25" hidden="1" customHeight="1">
      <c r="A68" s="1">
        <v>59</v>
      </c>
      <c r="B68" s="23">
        <f>IF(LEN(C68=0),SUBTOTAL(3,$C$10:C68),"")</f>
        <v>0</v>
      </c>
      <c r="C68" s="24" t="s">
        <v>1057</v>
      </c>
      <c r="D68" s="25" t="s">
        <v>1644</v>
      </c>
      <c r="E68" s="26" t="s">
        <v>1548</v>
      </c>
      <c r="F68" s="24" t="s">
        <v>1557</v>
      </c>
      <c r="G68" s="27">
        <v>5.5</v>
      </c>
      <c r="H68" s="27">
        <v>5.5</v>
      </c>
      <c r="I68" s="27" t="s">
        <v>28</v>
      </c>
      <c r="J68" s="27">
        <v>5.5</v>
      </c>
      <c r="K68" s="34"/>
      <c r="L68" s="34"/>
      <c r="M68" s="34"/>
      <c r="N68" s="54"/>
      <c r="O68" s="55" t="s">
        <v>28</v>
      </c>
      <c r="P68" s="29">
        <f t="shared" si="19"/>
        <v>2.2000000000000002</v>
      </c>
      <c r="Q68" s="30" t="str">
        <f t="shared" si="15"/>
        <v>F</v>
      </c>
      <c r="R68" s="31" t="str">
        <f t="shared" si="16"/>
        <v>Kém</v>
      </c>
      <c r="S68" s="32" t="str">
        <f t="shared" si="20"/>
        <v/>
      </c>
      <c r="T68" s="33" t="str">
        <f t="array" ref="T68">IFERROR(VLOOKUP($C68&amp;$U68,CHOOSE({1,2},Data!$A$2:$A$5146&amp;Data!$B$2:$B$5146,Data!$C$2:$C$5146),2,0),"")</f>
        <v>PM10-A3</v>
      </c>
      <c r="U68" s="76" t="s">
        <v>1054</v>
      </c>
      <c r="V68" s="3" t="str">
        <f t="shared" si="17"/>
        <v>INT13109</v>
      </c>
      <c r="W68" s="3" t="str">
        <f t="shared" si="18"/>
        <v>04</v>
      </c>
      <c r="X68" s="57" t="str">
        <f t="shared" si="21"/>
        <v>Học lại</v>
      </c>
      <c r="Y68" s="37"/>
      <c r="Z68" s="37"/>
      <c r="AA68" s="37"/>
      <c r="AB68" s="37"/>
      <c r="AC68" s="37"/>
      <c r="AD68" s="37"/>
      <c r="AE68" s="37"/>
      <c r="AF68" s="37"/>
      <c r="AG68" s="37"/>
      <c r="AH68" s="37"/>
      <c r="AI68" s="37"/>
      <c r="AJ68" s="37"/>
      <c r="AK68" s="37"/>
      <c r="AL68" s="37"/>
      <c r="AM68" s="37"/>
    </row>
    <row r="69" spans="1:39" ht="17.25" hidden="1" customHeight="1">
      <c r="A69" s="1">
        <v>60</v>
      </c>
      <c r="B69" s="23">
        <f>IF(LEN(C69=0),SUBTOTAL(3,$C$10:C69),"")</f>
        <v>0</v>
      </c>
      <c r="C69" s="24" t="s">
        <v>1058</v>
      </c>
      <c r="D69" s="25" t="s">
        <v>1645</v>
      </c>
      <c r="E69" s="26" t="s">
        <v>1548</v>
      </c>
      <c r="F69" s="24" t="s">
        <v>1549</v>
      </c>
      <c r="G69" s="27">
        <v>8</v>
      </c>
      <c r="H69" s="27">
        <v>5.5</v>
      </c>
      <c r="I69" s="27" t="s">
        <v>28</v>
      </c>
      <c r="J69" s="27">
        <v>3</v>
      </c>
      <c r="K69" s="34"/>
      <c r="L69" s="34"/>
      <c r="M69" s="34"/>
      <c r="N69" s="54"/>
      <c r="O69" s="55" t="s">
        <v>28</v>
      </c>
      <c r="P69" s="29">
        <f t="shared" si="19"/>
        <v>2</v>
      </c>
      <c r="Q69" s="30" t="str">
        <f t="shared" si="15"/>
        <v>F</v>
      </c>
      <c r="R69" s="31" t="str">
        <f t="shared" si="16"/>
        <v>Kém</v>
      </c>
      <c r="S69" s="32" t="str">
        <f t="shared" si="20"/>
        <v/>
      </c>
      <c r="T69" s="33" t="str">
        <f t="array" ref="T69">IFERROR(VLOOKUP($C69&amp;$U69,CHOOSE({1,2},Data!$A$2:$A$5146&amp;Data!$B$2:$B$5146,Data!$C$2:$C$5146),2,0),"")</f>
        <v>PM10-A3</v>
      </c>
      <c r="U69" s="76" t="s">
        <v>1054</v>
      </c>
      <c r="V69" s="3" t="str">
        <f t="shared" si="17"/>
        <v>INT13109</v>
      </c>
      <c r="W69" s="3" t="str">
        <f t="shared" si="18"/>
        <v>04</v>
      </c>
      <c r="X69" s="57" t="str">
        <f t="shared" si="21"/>
        <v>Học lại</v>
      </c>
      <c r="Y69" s="37"/>
      <c r="Z69" s="37"/>
      <c r="AA69" s="37"/>
      <c r="AB69" s="37"/>
      <c r="AC69" s="37"/>
      <c r="AD69" s="37"/>
      <c r="AE69" s="37"/>
      <c r="AF69" s="37"/>
      <c r="AG69" s="37"/>
      <c r="AH69" s="37"/>
      <c r="AI69" s="37"/>
      <c r="AJ69" s="37"/>
      <c r="AK69" s="37"/>
      <c r="AL69" s="37"/>
      <c r="AM69" s="37"/>
    </row>
    <row r="70" spans="1:39" ht="17.25" hidden="1" customHeight="1">
      <c r="A70" s="1">
        <v>61</v>
      </c>
      <c r="B70" s="23">
        <f>IF(LEN(C70=0),SUBTOTAL(3,$C$10:C70),"")</f>
        <v>0</v>
      </c>
      <c r="C70" s="24" t="s">
        <v>1059</v>
      </c>
      <c r="D70" s="25" t="s">
        <v>1646</v>
      </c>
      <c r="E70" s="26" t="s">
        <v>1548</v>
      </c>
      <c r="F70" s="24" t="s">
        <v>1590</v>
      </c>
      <c r="G70" s="27">
        <v>1</v>
      </c>
      <c r="H70" s="27">
        <v>0</v>
      </c>
      <c r="I70" s="27" t="s">
        <v>28</v>
      </c>
      <c r="J70" s="27">
        <v>0</v>
      </c>
      <c r="K70" s="34"/>
      <c r="L70" s="34"/>
      <c r="M70" s="34"/>
      <c r="N70" s="54"/>
      <c r="O70" s="55" t="s">
        <v>28</v>
      </c>
      <c r="P70" s="29">
        <f t="shared" si="19"/>
        <v>0.1</v>
      </c>
      <c r="Q70" s="30" t="str">
        <f t="shared" si="15"/>
        <v>F</v>
      </c>
      <c r="R70" s="31" t="str">
        <f t="shared" si="16"/>
        <v>Kém</v>
      </c>
      <c r="S70" s="32" t="str">
        <f t="shared" si="20"/>
        <v>Không đủ ĐKDT</v>
      </c>
      <c r="T70" s="33" t="str">
        <f t="array" ref="T70">IFERROR(VLOOKUP($C70&amp;$U70,CHOOSE({1,2},Data!$A$2:$A$5146&amp;Data!$B$2:$B$5146,Data!$C$2:$C$5146),2,0),"")</f>
        <v>PM10-A3</v>
      </c>
      <c r="U70" s="76" t="s">
        <v>1054</v>
      </c>
      <c r="V70" s="3" t="str">
        <f t="shared" si="17"/>
        <v>INT13109</v>
      </c>
      <c r="W70" s="3" t="str">
        <f t="shared" si="18"/>
        <v>04</v>
      </c>
      <c r="X70" s="57" t="str">
        <f t="shared" si="21"/>
        <v>Học lại</v>
      </c>
      <c r="Y70" s="37"/>
      <c r="Z70" s="37"/>
      <c r="AA70" s="37"/>
      <c r="AB70" s="37"/>
      <c r="AC70" s="37"/>
      <c r="AD70" s="37"/>
      <c r="AE70" s="37"/>
      <c r="AF70" s="37"/>
      <c r="AG70" s="37"/>
      <c r="AH70" s="37"/>
      <c r="AI70" s="37"/>
      <c r="AJ70" s="37"/>
      <c r="AK70" s="37"/>
      <c r="AL70" s="37"/>
      <c r="AM70" s="37"/>
    </row>
    <row r="71" spans="1:39" ht="17.25" hidden="1" customHeight="1">
      <c r="A71" s="1">
        <v>62</v>
      </c>
      <c r="B71" s="23">
        <f>IF(LEN(C71=0),SUBTOTAL(3,$C$10:C71),"")</f>
        <v>0</v>
      </c>
      <c r="C71" s="24" t="s">
        <v>1060</v>
      </c>
      <c r="D71" s="25" t="s">
        <v>1647</v>
      </c>
      <c r="E71" s="26" t="s">
        <v>1648</v>
      </c>
      <c r="F71" s="24" t="s">
        <v>1549</v>
      </c>
      <c r="G71" s="27">
        <v>5.5</v>
      </c>
      <c r="H71" s="27">
        <v>1.5</v>
      </c>
      <c r="I71" s="27" t="s">
        <v>28</v>
      </c>
      <c r="J71" s="27">
        <v>0.5</v>
      </c>
      <c r="K71" s="34"/>
      <c r="L71" s="34"/>
      <c r="M71" s="34"/>
      <c r="N71" s="54"/>
      <c r="O71" s="55" t="s">
        <v>28</v>
      </c>
      <c r="P71" s="29">
        <f t="shared" si="19"/>
        <v>0.8</v>
      </c>
      <c r="Q71" s="30" t="str">
        <f t="shared" si="15"/>
        <v>F</v>
      </c>
      <c r="R71" s="31" t="str">
        <f t="shared" si="16"/>
        <v>Kém</v>
      </c>
      <c r="S71" s="32" t="str">
        <f t="shared" si="20"/>
        <v/>
      </c>
      <c r="T71" s="33" t="str">
        <f t="array" ref="T71">IFERROR(VLOOKUP($C71&amp;$U71,CHOOSE({1,2},Data!$A$2:$A$5146&amp;Data!$B$2:$B$5146,Data!$C$2:$C$5146),2,0),"")</f>
        <v>PM10-A3</v>
      </c>
      <c r="U71" s="76" t="s">
        <v>1054</v>
      </c>
      <c r="V71" s="3" t="str">
        <f t="shared" si="17"/>
        <v>INT13109</v>
      </c>
      <c r="W71" s="3" t="str">
        <f t="shared" si="18"/>
        <v>04</v>
      </c>
      <c r="X71" s="57" t="str">
        <f t="shared" si="21"/>
        <v>Học lại</v>
      </c>
      <c r="Y71" s="37"/>
      <c r="Z71" s="37"/>
      <c r="AA71" s="37"/>
      <c r="AB71" s="37"/>
      <c r="AC71" s="37"/>
      <c r="AD71" s="37"/>
      <c r="AE71" s="37"/>
      <c r="AF71" s="37"/>
      <c r="AG71" s="37"/>
      <c r="AH71" s="37"/>
      <c r="AI71" s="37"/>
      <c r="AJ71" s="37"/>
      <c r="AK71" s="37"/>
      <c r="AL71" s="37"/>
      <c r="AM71" s="37"/>
    </row>
    <row r="72" spans="1:39" ht="17.25" hidden="1" customHeight="1">
      <c r="A72" s="1">
        <v>63</v>
      </c>
      <c r="B72" s="23">
        <f>IF(LEN(C72=0),SUBTOTAL(3,$C$10:C72),"")</f>
        <v>0</v>
      </c>
      <c r="C72" s="24" t="s">
        <v>1061</v>
      </c>
      <c r="D72" s="25" t="s">
        <v>1649</v>
      </c>
      <c r="E72" s="26" t="s">
        <v>1650</v>
      </c>
      <c r="F72" s="24" t="s">
        <v>1549</v>
      </c>
      <c r="G72" s="27">
        <v>9</v>
      </c>
      <c r="H72" s="27">
        <v>8.5</v>
      </c>
      <c r="I72" s="27" t="s">
        <v>28</v>
      </c>
      <c r="J72" s="27">
        <v>7</v>
      </c>
      <c r="K72" s="34"/>
      <c r="L72" s="34"/>
      <c r="M72" s="34"/>
      <c r="N72" s="54"/>
      <c r="O72" s="55" t="s">
        <v>28</v>
      </c>
      <c r="P72" s="29">
        <f t="shared" si="19"/>
        <v>3.2</v>
      </c>
      <c r="Q72" s="30" t="str">
        <f t="shared" si="15"/>
        <v>F</v>
      </c>
      <c r="R72" s="31" t="str">
        <f t="shared" si="16"/>
        <v>Kém</v>
      </c>
      <c r="S72" s="32" t="str">
        <f t="shared" si="20"/>
        <v/>
      </c>
      <c r="T72" s="33" t="str">
        <f t="array" ref="T72">IFERROR(VLOOKUP($C72&amp;$U72,CHOOSE({1,2},Data!$A$2:$A$5146&amp;Data!$B$2:$B$5146,Data!$C$2:$C$5146),2,0),"")</f>
        <v>PM10-A3</v>
      </c>
      <c r="U72" s="76" t="s">
        <v>1054</v>
      </c>
      <c r="V72" s="3" t="str">
        <f t="shared" si="17"/>
        <v>INT13109</v>
      </c>
      <c r="W72" s="3" t="str">
        <f t="shared" si="18"/>
        <v>04</v>
      </c>
      <c r="X72" s="57" t="str">
        <f t="shared" si="21"/>
        <v>Học lại</v>
      </c>
      <c r="Y72" s="37"/>
      <c r="Z72" s="37"/>
      <c r="AA72" s="37"/>
      <c r="AB72" s="37"/>
      <c r="AC72" s="37"/>
      <c r="AD72" s="37"/>
      <c r="AE72" s="37"/>
      <c r="AF72" s="37"/>
      <c r="AG72" s="37"/>
      <c r="AH72" s="37"/>
      <c r="AI72" s="37"/>
      <c r="AJ72" s="37"/>
      <c r="AK72" s="37"/>
      <c r="AL72" s="37"/>
      <c r="AM72" s="37"/>
    </row>
    <row r="73" spans="1:39" ht="17.25" hidden="1" customHeight="1">
      <c r="A73" s="1">
        <v>64</v>
      </c>
      <c r="B73" s="23">
        <f>IF(LEN(C73=0),SUBTOTAL(3,$C$10:C73),"")</f>
        <v>0</v>
      </c>
      <c r="C73" s="24" t="s">
        <v>1062</v>
      </c>
      <c r="D73" s="25" t="s">
        <v>1651</v>
      </c>
      <c r="E73" s="26" t="s">
        <v>1652</v>
      </c>
      <c r="F73" s="24" t="s">
        <v>1557</v>
      </c>
      <c r="G73" s="27">
        <v>7.5</v>
      </c>
      <c r="H73" s="27">
        <v>4.5</v>
      </c>
      <c r="I73" s="27" t="s">
        <v>28</v>
      </c>
      <c r="J73" s="27">
        <v>2</v>
      </c>
      <c r="K73" s="34"/>
      <c r="L73" s="34"/>
      <c r="M73" s="34"/>
      <c r="N73" s="54"/>
      <c r="O73" s="55" t="s">
        <v>28</v>
      </c>
      <c r="P73" s="29">
        <f t="shared" si="19"/>
        <v>1.6</v>
      </c>
      <c r="Q73" s="30" t="str">
        <f t="shared" si="15"/>
        <v>F</v>
      </c>
      <c r="R73" s="31" t="str">
        <f t="shared" si="16"/>
        <v>Kém</v>
      </c>
      <c r="S73" s="32" t="str">
        <f t="shared" si="20"/>
        <v/>
      </c>
      <c r="T73" s="33" t="str">
        <f t="array" ref="T73">IFERROR(VLOOKUP($C73&amp;$U73,CHOOSE({1,2},Data!$A$2:$A$5146&amp;Data!$B$2:$B$5146,Data!$C$2:$C$5146),2,0),"")</f>
        <v>PM10-A3</v>
      </c>
      <c r="U73" s="76" t="s">
        <v>1054</v>
      </c>
      <c r="V73" s="3" t="str">
        <f t="shared" si="17"/>
        <v>INT13109</v>
      </c>
      <c r="W73" s="3" t="str">
        <f t="shared" si="18"/>
        <v>04</v>
      </c>
      <c r="X73" s="57" t="str">
        <f t="shared" si="21"/>
        <v>Học lại</v>
      </c>
      <c r="Y73" s="37"/>
      <c r="Z73" s="37"/>
      <c r="AA73" s="37"/>
      <c r="AB73" s="37"/>
      <c r="AC73" s="37"/>
      <c r="AD73" s="37"/>
      <c r="AE73" s="37"/>
      <c r="AF73" s="37"/>
      <c r="AG73" s="37"/>
      <c r="AH73" s="37"/>
      <c r="AI73" s="37"/>
      <c r="AJ73" s="37"/>
      <c r="AK73" s="37"/>
      <c r="AL73" s="37"/>
      <c r="AM73" s="37"/>
    </row>
    <row r="74" spans="1:39" ht="17.25" hidden="1" customHeight="1">
      <c r="A74" s="1">
        <v>65</v>
      </c>
      <c r="B74" s="23">
        <f>IF(LEN(C74=0),SUBTOTAL(3,$C$10:C74),"")</f>
        <v>0</v>
      </c>
      <c r="C74" s="24" t="s">
        <v>1063</v>
      </c>
      <c r="D74" s="25" t="s">
        <v>1653</v>
      </c>
      <c r="E74" s="26" t="s">
        <v>1654</v>
      </c>
      <c r="F74" s="24" t="s">
        <v>1562</v>
      </c>
      <c r="G74" s="27">
        <v>9</v>
      </c>
      <c r="H74" s="27">
        <v>5</v>
      </c>
      <c r="I74" s="27" t="s">
        <v>28</v>
      </c>
      <c r="J74" s="27">
        <v>5.5</v>
      </c>
      <c r="K74" s="34"/>
      <c r="L74" s="34"/>
      <c r="M74" s="34"/>
      <c r="N74" s="54"/>
      <c r="O74" s="55" t="s">
        <v>28</v>
      </c>
      <c r="P74" s="29">
        <f t="shared" si="19"/>
        <v>2.5</v>
      </c>
      <c r="Q74" s="30" t="str">
        <f t="shared" si="15"/>
        <v>F</v>
      </c>
      <c r="R74" s="31" t="str">
        <f t="shared" si="16"/>
        <v>Kém</v>
      </c>
      <c r="S74" s="32" t="str">
        <f t="shared" si="20"/>
        <v/>
      </c>
      <c r="T74" s="33" t="str">
        <f t="array" ref="T74">IFERROR(VLOOKUP($C74&amp;$U74,CHOOSE({1,2},Data!$A$2:$A$5146&amp;Data!$B$2:$B$5146,Data!$C$2:$C$5146),2,0),"")</f>
        <v>PM10-A3</v>
      </c>
      <c r="U74" s="76" t="s">
        <v>1054</v>
      </c>
      <c r="V74" s="3" t="str">
        <f t="shared" si="17"/>
        <v>INT13109</v>
      </c>
      <c r="W74" s="3" t="str">
        <f t="shared" si="18"/>
        <v>04</v>
      </c>
      <c r="X74" s="57" t="str">
        <f t="shared" si="21"/>
        <v>Học lại</v>
      </c>
      <c r="Y74" s="37"/>
      <c r="Z74" s="37"/>
      <c r="AA74" s="37"/>
      <c r="AB74" s="37"/>
      <c r="AC74" s="37"/>
      <c r="AD74" s="37"/>
      <c r="AE74" s="37"/>
      <c r="AF74" s="37"/>
      <c r="AG74" s="37"/>
      <c r="AH74" s="37"/>
      <c r="AI74" s="37"/>
      <c r="AJ74" s="37"/>
      <c r="AK74" s="37"/>
      <c r="AL74" s="37"/>
      <c r="AM74" s="37"/>
    </row>
    <row r="75" spans="1:39" ht="17.25" hidden="1" customHeight="1">
      <c r="A75" s="1">
        <v>66</v>
      </c>
      <c r="B75" s="23">
        <f>IF(LEN(C75=0),SUBTOTAL(3,$C$10:C75),"")</f>
        <v>0</v>
      </c>
      <c r="C75" s="24" t="s">
        <v>1064</v>
      </c>
      <c r="D75" s="25" t="s">
        <v>1655</v>
      </c>
      <c r="E75" s="26" t="s">
        <v>1654</v>
      </c>
      <c r="F75" s="24" t="s">
        <v>1549</v>
      </c>
      <c r="G75" s="27">
        <v>5</v>
      </c>
      <c r="H75" s="27">
        <v>1.5</v>
      </c>
      <c r="I75" s="27" t="s">
        <v>28</v>
      </c>
      <c r="J75" s="27">
        <v>0.5</v>
      </c>
      <c r="K75" s="34"/>
      <c r="L75" s="34"/>
      <c r="M75" s="34"/>
      <c r="N75" s="54"/>
      <c r="O75" s="55" t="s">
        <v>28</v>
      </c>
      <c r="P75" s="29">
        <f t="shared" si="19"/>
        <v>0.8</v>
      </c>
      <c r="Q75" s="30" t="str">
        <f t="shared" si="15"/>
        <v>F</v>
      </c>
      <c r="R75" s="31" t="str">
        <f t="shared" si="16"/>
        <v>Kém</v>
      </c>
      <c r="S75" s="32" t="str">
        <f t="shared" si="20"/>
        <v/>
      </c>
      <c r="T75" s="33" t="str">
        <f t="array" ref="T75">IFERROR(VLOOKUP($C75&amp;$U75,CHOOSE({1,2},Data!$A$2:$A$5146&amp;Data!$B$2:$B$5146,Data!$C$2:$C$5146),2,0),"")</f>
        <v>PM10-A3</v>
      </c>
      <c r="U75" s="76" t="s">
        <v>1054</v>
      </c>
      <c r="V75" s="3" t="str">
        <f t="shared" si="17"/>
        <v>INT13109</v>
      </c>
      <c r="W75" s="3" t="str">
        <f t="shared" si="18"/>
        <v>04</v>
      </c>
      <c r="X75" s="57" t="str">
        <f t="shared" si="21"/>
        <v>Học lại</v>
      </c>
      <c r="Y75" s="37"/>
      <c r="Z75" s="37"/>
      <c r="AA75" s="37"/>
      <c r="AB75" s="37"/>
      <c r="AC75" s="37"/>
      <c r="AD75" s="37"/>
      <c r="AE75" s="37"/>
      <c r="AF75" s="37"/>
      <c r="AG75" s="37"/>
      <c r="AH75" s="37"/>
      <c r="AI75" s="37"/>
      <c r="AJ75" s="37"/>
      <c r="AK75" s="37"/>
      <c r="AL75" s="37"/>
      <c r="AM75" s="37"/>
    </row>
    <row r="76" spans="1:39" ht="17.25" hidden="1" customHeight="1">
      <c r="A76" s="1">
        <v>67</v>
      </c>
      <c r="B76" s="23">
        <f>IF(LEN(C76=0),SUBTOTAL(3,$C$10:C76),"")</f>
        <v>0</v>
      </c>
      <c r="C76" s="24" t="s">
        <v>1065</v>
      </c>
      <c r="D76" s="25" t="s">
        <v>1656</v>
      </c>
      <c r="E76" s="26" t="s">
        <v>1564</v>
      </c>
      <c r="F76" s="24" t="s">
        <v>1546</v>
      </c>
      <c r="G76" s="27">
        <v>4.5</v>
      </c>
      <c r="H76" s="27">
        <v>2</v>
      </c>
      <c r="I76" s="27" t="s">
        <v>28</v>
      </c>
      <c r="J76" s="27">
        <v>0.5</v>
      </c>
      <c r="K76" s="34"/>
      <c r="L76" s="34"/>
      <c r="M76" s="34"/>
      <c r="N76" s="54"/>
      <c r="O76" s="55" t="s">
        <v>28</v>
      </c>
      <c r="P76" s="29">
        <f t="shared" si="19"/>
        <v>0.8</v>
      </c>
      <c r="Q76" s="30" t="str">
        <f t="shared" si="15"/>
        <v>F</v>
      </c>
      <c r="R76" s="31" t="str">
        <f t="shared" si="16"/>
        <v>Kém</v>
      </c>
      <c r="S76" s="32" t="str">
        <f t="shared" si="20"/>
        <v/>
      </c>
      <c r="T76" s="33" t="str">
        <f t="array" ref="T76">IFERROR(VLOOKUP($C76&amp;$U76,CHOOSE({1,2},Data!$A$2:$A$5146&amp;Data!$B$2:$B$5146,Data!$C$2:$C$5146),2,0),"")</f>
        <v>PM10-A3</v>
      </c>
      <c r="U76" s="76" t="s">
        <v>1054</v>
      </c>
      <c r="V76" s="3" t="str">
        <f t="shared" si="17"/>
        <v>INT13109</v>
      </c>
      <c r="W76" s="3" t="str">
        <f t="shared" si="18"/>
        <v>04</v>
      </c>
      <c r="X76" s="57" t="str">
        <f t="shared" si="21"/>
        <v>Học lại</v>
      </c>
      <c r="Y76" s="37"/>
      <c r="Z76" s="37"/>
      <c r="AA76" s="37"/>
      <c r="AB76" s="37"/>
      <c r="AC76" s="37"/>
      <c r="AD76" s="37"/>
      <c r="AE76" s="37"/>
      <c r="AF76" s="37"/>
      <c r="AG76" s="37"/>
      <c r="AH76" s="37"/>
      <c r="AI76" s="37"/>
      <c r="AJ76" s="37"/>
      <c r="AK76" s="37"/>
      <c r="AL76" s="37"/>
      <c r="AM76" s="37"/>
    </row>
    <row r="77" spans="1:39" ht="17.25" hidden="1" customHeight="1">
      <c r="A77" s="1">
        <v>68</v>
      </c>
      <c r="B77" s="23">
        <f>IF(LEN(C77=0),SUBTOTAL(3,$C$10:C77),"")</f>
        <v>0</v>
      </c>
      <c r="C77" s="24" t="s">
        <v>1066</v>
      </c>
      <c r="D77" s="25" t="s">
        <v>1657</v>
      </c>
      <c r="E77" s="26" t="s">
        <v>1658</v>
      </c>
      <c r="F77" s="24" t="s">
        <v>1557</v>
      </c>
      <c r="G77" s="27">
        <v>5.5</v>
      </c>
      <c r="H77" s="27">
        <v>5.5</v>
      </c>
      <c r="I77" s="27" t="s">
        <v>28</v>
      </c>
      <c r="J77" s="27">
        <v>5.5</v>
      </c>
      <c r="K77" s="34"/>
      <c r="L77" s="34"/>
      <c r="M77" s="34"/>
      <c r="N77" s="54"/>
      <c r="O77" s="55" t="s">
        <v>28</v>
      </c>
      <c r="P77" s="29">
        <f t="shared" si="19"/>
        <v>2.2000000000000002</v>
      </c>
      <c r="Q77" s="30" t="str">
        <f t="shared" si="15"/>
        <v>F</v>
      </c>
      <c r="R77" s="31" t="str">
        <f t="shared" si="16"/>
        <v>Kém</v>
      </c>
      <c r="S77" s="32" t="str">
        <f t="shared" si="20"/>
        <v/>
      </c>
      <c r="T77" s="33" t="str">
        <f t="array" ref="T77">IFERROR(VLOOKUP($C77&amp;$U77,CHOOSE({1,2},Data!$A$2:$A$5146&amp;Data!$B$2:$B$5146,Data!$C$2:$C$5146),2,0),"")</f>
        <v>PM10-A3</v>
      </c>
      <c r="U77" s="76" t="s">
        <v>1054</v>
      </c>
      <c r="V77" s="3" t="str">
        <f t="shared" si="17"/>
        <v>INT13109</v>
      </c>
      <c r="W77" s="3" t="str">
        <f t="shared" si="18"/>
        <v>04</v>
      </c>
      <c r="X77" s="57" t="str">
        <f t="shared" si="21"/>
        <v>Học lại</v>
      </c>
      <c r="Y77" s="37"/>
      <c r="Z77" s="37"/>
      <c r="AA77" s="37"/>
      <c r="AB77" s="37"/>
      <c r="AC77" s="37"/>
      <c r="AD77" s="37"/>
      <c r="AE77" s="37"/>
      <c r="AF77" s="37"/>
      <c r="AG77" s="37"/>
      <c r="AH77" s="37"/>
      <c r="AI77" s="37"/>
      <c r="AJ77" s="37"/>
      <c r="AK77" s="37"/>
      <c r="AL77" s="37"/>
      <c r="AM77" s="37"/>
    </row>
    <row r="78" spans="1:39" ht="17.25" hidden="1" customHeight="1">
      <c r="A78" s="1">
        <v>69</v>
      </c>
      <c r="B78" s="23">
        <f>IF(LEN(C78=0),SUBTOTAL(3,$C$10:C78),"")</f>
        <v>0</v>
      </c>
      <c r="C78" s="24" t="s">
        <v>1067</v>
      </c>
      <c r="D78" s="25" t="s">
        <v>1659</v>
      </c>
      <c r="E78" s="26" t="s">
        <v>1576</v>
      </c>
      <c r="F78" s="24" t="s">
        <v>1590</v>
      </c>
      <c r="G78" s="27">
        <v>1</v>
      </c>
      <c r="H78" s="27">
        <v>0</v>
      </c>
      <c r="I78" s="27" t="s">
        <v>28</v>
      </c>
      <c r="J78" s="27">
        <v>0</v>
      </c>
      <c r="K78" s="34"/>
      <c r="L78" s="34"/>
      <c r="M78" s="34"/>
      <c r="N78" s="54"/>
      <c r="O78" s="55" t="s">
        <v>28</v>
      </c>
      <c r="P78" s="29">
        <f t="shared" si="19"/>
        <v>0.1</v>
      </c>
      <c r="Q78" s="30" t="str">
        <f t="shared" si="15"/>
        <v>F</v>
      </c>
      <c r="R78" s="31" t="str">
        <f t="shared" si="16"/>
        <v>Kém</v>
      </c>
      <c r="S78" s="32" t="str">
        <f t="shared" si="20"/>
        <v>Không đủ ĐKDT</v>
      </c>
      <c r="T78" s="33" t="str">
        <f t="array" ref="T78">IFERROR(VLOOKUP($C78&amp;$U78,CHOOSE({1,2},Data!$A$2:$A$5146&amp;Data!$B$2:$B$5146,Data!$C$2:$C$5146),2,0),"")</f>
        <v>PM10-A3</v>
      </c>
      <c r="U78" s="76" t="s">
        <v>1054</v>
      </c>
      <c r="V78" s="3" t="str">
        <f t="shared" si="17"/>
        <v>INT13109</v>
      </c>
      <c r="W78" s="3" t="str">
        <f t="shared" si="18"/>
        <v>04</v>
      </c>
      <c r="X78" s="57" t="str">
        <f t="shared" si="21"/>
        <v>Học lại</v>
      </c>
      <c r="Y78" s="37"/>
      <c r="Z78" s="37"/>
      <c r="AA78" s="37"/>
      <c r="AB78" s="37"/>
      <c r="AC78" s="37"/>
      <c r="AD78" s="37"/>
      <c r="AE78" s="37"/>
      <c r="AF78" s="37"/>
      <c r="AG78" s="37"/>
      <c r="AH78" s="37"/>
      <c r="AI78" s="37"/>
      <c r="AJ78" s="37"/>
      <c r="AK78" s="37"/>
      <c r="AL78" s="37"/>
      <c r="AM78" s="37"/>
    </row>
    <row r="79" spans="1:39" ht="17.25" hidden="1" customHeight="1">
      <c r="A79" s="1">
        <v>70</v>
      </c>
      <c r="B79" s="23">
        <f>IF(LEN(C79=0),SUBTOTAL(3,$C$10:C79),"")</f>
        <v>0</v>
      </c>
      <c r="C79" s="24" t="s">
        <v>1068</v>
      </c>
      <c r="D79" s="25" t="s">
        <v>1660</v>
      </c>
      <c r="E79" s="26" t="s">
        <v>1576</v>
      </c>
      <c r="F79" s="24" t="s">
        <v>1590</v>
      </c>
      <c r="G79" s="27">
        <v>8</v>
      </c>
      <c r="H79" s="27">
        <v>5.5</v>
      </c>
      <c r="I79" s="27" t="s">
        <v>28</v>
      </c>
      <c r="J79" s="27">
        <v>4</v>
      </c>
      <c r="K79" s="34"/>
      <c r="L79" s="34"/>
      <c r="M79" s="34"/>
      <c r="N79" s="54"/>
      <c r="O79" s="55" t="s">
        <v>28</v>
      </c>
      <c r="P79" s="29">
        <f t="shared" si="19"/>
        <v>2.2000000000000002</v>
      </c>
      <c r="Q79" s="30" t="str">
        <f t="shared" si="15"/>
        <v>F</v>
      </c>
      <c r="R79" s="31" t="str">
        <f t="shared" si="16"/>
        <v>Kém</v>
      </c>
      <c r="S79" s="32" t="str">
        <f t="shared" si="20"/>
        <v/>
      </c>
      <c r="T79" s="33" t="str">
        <f t="array" ref="T79">IFERROR(VLOOKUP($C79&amp;$U79,CHOOSE({1,2},Data!$A$2:$A$5146&amp;Data!$B$2:$B$5146,Data!$C$2:$C$5146),2,0),"")</f>
        <v>PM10-A3</v>
      </c>
      <c r="U79" s="76" t="s">
        <v>1054</v>
      </c>
      <c r="V79" s="3" t="str">
        <f t="shared" si="17"/>
        <v>INT13109</v>
      </c>
      <c r="W79" s="3" t="str">
        <f t="shared" si="18"/>
        <v>04</v>
      </c>
      <c r="X79" s="57" t="str">
        <f t="shared" si="21"/>
        <v>Học lại</v>
      </c>
      <c r="Y79" s="37"/>
      <c r="Z79" s="37"/>
      <c r="AA79" s="37"/>
      <c r="AB79" s="37"/>
      <c r="AC79" s="37"/>
      <c r="AD79" s="37"/>
      <c r="AE79" s="37"/>
      <c r="AF79" s="37"/>
      <c r="AG79" s="37"/>
      <c r="AH79" s="37"/>
      <c r="AI79" s="37"/>
      <c r="AJ79" s="37"/>
      <c r="AK79" s="37"/>
      <c r="AL79" s="37"/>
      <c r="AM79" s="37"/>
    </row>
    <row r="80" spans="1:39" ht="17.25" hidden="1" customHeight="1">
      <c r="A80" s="1">
        <v>71</v>
      </c>
      <c r="B80" s="23">
        <f>IF(LEN(C80=0),SUBTOTAL(3,$C$10:C80),"")</f>
        <v>0</v>
      </c>
      <c r="C80" s="24" t="s">
        <v>1069</v>
      </c>
      <c r="D80" s="25" t="s">
        <v>1661</v>
      </c>
      <c r="E80" s="26" t="s">
        <v>1662</v>
      </c>
      <c r="F80" s="24" t="s">
        <v>1562</v>
      </c>
      <c r="G80" s="27">
        <v>9</v>
      </c>
      <c r="H80" s="27">
        <v>8</v>
      </c>
      <c r="I80" s="27" t="s">
        <v>28</v>
      </c>
      <c r="J80" s="27">
        <v>7</v>
      </c>
      <c r="K80" s="34"/>
      <c r="L80" s="34"/>
      <c r="M80" s="34"/>
      <c r="N80" s="54"/>
      <c r="O80" s="55" t="s">
        <v>28</v>
      </c>
      <c r="P80" s="29">
        <f t="shared" si="19"/>
        <v>3.1</v>
      </c>
      <c r="Q80" s="30" t="str">
        <f t="shared" si="15"/>
        <v>F</v>
      </c>
      <c r="R80" s="31" t="str">
        <f t="shared" si="16"/>
        <v>Kém</v>
      </c>
      <c r="S80" s="32" t="str">
        <f t="shared" si="20"/>
        <v/>
      </c>
      <c r="T80" s="33" t="str">
        <f t="array" ref="T80">IFERROR(VLOOKUP($C80&amp;$U80,CHOOSE({1,2},Data!$A$2:$A$5146&amp;Data!$B$2:$B$5146,Data!$C$2:$C$5146),2,0),"")</f>
        <v>PM10-A3</v>
      </c>
      <c r="U80" s="76" t="s">
        <v>1054</v>
      </c>
      <c r="V80" s="3" t="str">
        <f t="shared" si="17"/>
        <v>INT13109</v>
      </c>
      <c r="W80" s="3" t="str">
        <f t="shared" si="18"/>
        <v>04</v>
      </c>
      <c r="X80" s="57" t="str">
        <f t="shared" si="21"/>
        <v>Học lại</v>
      </c>
      <c r="Y80" s="37"/>
      <c r="Z80" s="37"/>
      <c r="AA80" s="37"/>
      <c r="AB80" s="37"/>
      <c r="AC80" s="37"/>
      <c r="AD80" s="37"/>
      <c r="AE80" s="37"/>
      <c r="AF80" s="37"/>
      <c r="AG80" s="37"/>
      <c r="AH80" s="37"/>
      <c r="AI80" s="37"/>
      <c r="AJ80" s="37"/>
      <c r="AK80" s="37"/>
      <c r="AL80" s="37"/>
      <c r="AM80" s="37"/>
    </row>
    <row r="81" spans="1:39" ht="17.25" hidden="1" customHeight="1">
      <c r="A81" s="1">
        <v>72</v>
      </c>
      <c r="B81" s="23">
        <f>IF(LEN(C81=0),SUBTOTAL(3,$C$10:C81),"")</f>
        <v>0</v>
      </c>
      <c r="C81" s="24" t="s">
        <v>1070</v>
      </c>
      <c r="D81" s="25" t="s">
        <v>1663</v>
      </c>
      <c r="E81" s="26" t="s">
        <v>1579</v>
      </c>
      <c r="F81" s="24" t="s">
        <v>1549</v>
      </c>
      <c r="G81" s="27">
        <v>7</v>
      </c>
      <c r="H81" s="27">
        <v>5.5</v>
      </c>
      <c r="I81" s="27" t="s">
        <v>28</v>
      </c>
      <c r="J81" s="27">
        <v>3</v>
      </c>
      <c r="K81" s="34"/>
      <c r="L81" s="34"/>
      <c r="M81" s="34"/>
      <c r="N81" s="54"/>
      <c r="O81" s="55" t="s">
        <v>28</v>
      </c>
      <c r="P81" s="29">
        <f t="shared" si="19"/>
        <v>1.9</v>
      </c>
      <c r="Q81" s="30" t="str">
        <f t="shared" si="15"/>
        <v>F</v>
      </c>
      <c r="R81" s="31" t="str">
        <f t="shared" si="16"/>
        <v>Kém</v>
      </c>
      <c r="S81" s="32" t="str">
        <f t="shared" si="20"/>
        <v/>
      </c>
      <c r="T81" s="33" t="str">
        <f t="array" ref="T81">IFERROR(VLOOKUP($C81&amp;$U81,CHOOSE({1,2},Data!$A$2:$A$5146&amp;Data!$B$2:$B$5146,Data!$C$2:$C$5146),2,0),"")</f>
        <v>PM10-A3</v>
      </c>
      <c r="U81" s="76" t="s">
        <v>1054</v>
      </c>
      <c r="V81" s="3" t="str">
        <f t="shared" si="17"/>
        <v>INT13109</v>
      </c>
      <c r="W81" s="3" t="str">
        <f t="shared" si="18"/>
        <v>04</v>
      </c>
      <c r="X81" s="57" t="str">
        <f t="shared" si="21"/>
        <v>Học lại</v>
      </c>
      <c r="Y81" s="37"/>
      <c r="Z81" s="37"/>
      <c r="AA81" s="37"/>
      <c r="AB81" s="37"/>
      <c r="AC81" s="37"/>
      <c r="AD81" s="37"/>
      <c r="AE81" s="37"/>
      <c r="AF81" s="37"/>
      <c r="AG81" s="37"/>
      <c r="AH81" s="37"/>
      <c r="AI81" s="37"/>
      <c r="AJ81" s="37"/>
      <c r="AK81" s="37"/>
      <c r="AL81" s="37"/>
      <c r="AM81" s="37"/>
    </row>
    <row r="82" spans="1:39" ht="17.25" hidden="1" customHeight="1">
      <c r="A82" s="1">
        <v>73</v>
      </c>
      <c r="B82" s="23">
        <f>IF(LEN(C82=0),SUBTOTAL(3,$C$10:C82),"")</f>
        <v>0</v>
      </c>
      <c r="C82" s="24" t="s">
        <v>1071</v>
      </c>
      <c r="D82" s="25" t="s">
        <v>1664</v>
      </c>
      <c r="E82" s="26" t="s">
        <v>1581</v>
      </c>
      <c r="F82" s="24" t="s">
        <v>1590</v>
      </c>
      <c r="G82" s="27">
        <v>0</v>
      </c>
      <c r="H82" s="27">
        <v>0</v>
      </c>
      <c r="I82" s="27" t="s">
        <v>28</v>
      </c>
      <c r="J82" s="27">
        <v>0</v>
      </c>
      <c r="K82" s="34"/>
      <c r="L82" s="34"/>
      <c r="M82" s="34"/>
      <c r="N82" s="54"/>
      <c r="O82" s="55" t="s">
        <v>28</v>
      </c>
      <c r="P82" s="29">
        <f t="shared" si="19"/>
        <v>0</v>
      </c>
      <c r="Q82" s="30" t="str">
        <f t="shared" si="15"/>
        <v>F</v>
      </c>
      <c r="R82" s="31" t="str">
        <f t="shared" si="16"/>
        <v>Kém</v>
      </c>
      <c r="S82" s="32" t="str">
        <f t="shared" si="20"/>
        <v>Không đủ ĐKDT</v>
      </c>
      <c r="T82" s="33" t="str">
        <f t="array" ref="T82">IFERROR(VLOOKUP($C82&amp;$U82,CHOOSE({1,2},Data!$A$2:$A$5146&amp;Data!$B$2:$B$5146,Data!$C$2:$C$5146),2,0),"")</f>
        <v>PM10-A3</v>
      </c>
      <c r="U82" s="76" t="s">
        <v>1054</v>
      </c>
      <c r="V82" s="3" t="str">
        <f t="shared" si="17"/>
        <v>INT13109</v>
      </c>
      <c r="W82" s="3" t="str">
        <f t="shared" si="18"/>
        <v>04</v>
      </c>
      <c r="X82" s="57" t="str">
        <f t="shared" si="21"/>
        <v>Học lại</v>
      </c>
      <c r="Y82" s="37"/>
      <c r="Z82" s="37"/>
      <c r="AA82" s="37"/>
      <c r="AB82" s="37"/>
      <c r="AC82" s="37"/>
      <c r="AD82" s="37"/>
      <c r="AE82" s="37"/>
      <c r="AF82" s="37"/>
      <c r="AG82" s="37"/>
      <c r="AH82" s="37"/>
      <c r="AI82" s="37"/>
      <c r="AJ82" s="37"/>
      <c r="AK82" s="37"/>
      <c r="AL82" s="37"/>
      <c r="AM82" s="37"/>
    </row>
    <row r="83" spans="1:39" ht="17.25" hidden="1" customHeight="1">
      <c r="A83" s="1">
        <v>74</v>
      </c>
      <c r="B83" s="23">
        <f>IF(LEN(C83=0),SUBTOTAL(3,$C$10:C83),"")</f>
        <v>0</v>
      </c>
      <c r="C83" s="24" t="s">
        <v>1072</v>
      </c>
      <c r="D83" s="25" t="s">
        <v>1571</v>
      </c>
      <c r="E83" s="26" t="s">
        <v>1665</v>
      </c>
      <c r="F83" s="24" t="s">
        <v>1557</v>
      </c>
      <c r="G83" s="27">
        <v>7.5</v>
      </c>
      <c r="H83" s="27">
        <v>6.5</v>
      </c>
      <c r="I83" s="27" t="s">
        <v>28</v>
      </c>
      <c r="J83" s="27">
        <v>4</v>
      </c>
      <c r="K83" s="34"/>
      <c r="L83" s="34"/>
      <c r="M83" s="34"/>
      <c r="N83" s="54"/>
      <c r="O83" s="55" t="s">
        <v>28</v>
      </c>
      <c r="P83" s="29">
        <f t="shared" si="19"/>
        <v>2.2000000000000002</v>
      </c>
      <c r="Q83" s="30" t="str">
        <f t="shared" si="15"/>
        <v>F</v>
      </c>
      <c r="R83" s="31" t="str">
        <f t="shared" si="16"/>
        <v>Kém</v>
      </c>
      <c r="S83" s="32" t="str">
        <f t="shared" si="20"/>
        <v/>
      </c>
      <c r="T83" s="33" t="str">
        <f t="array" ref="T83">IFERROR(VLOOKUP($C83&amp;$U83,CHOOSE({1,2},Data!$A$2:$A$5146&amp;Data!$B$2:$B$5146,Data!$C$2:$C$5146),2,0),"")</f>
        <v>PM10-A3</v>
      </c>
      <c r="U83" s="76" t="s">
        <v>1054</v>
      </c>
      <c r="V83" s="3" t="str">
        <f t="shared" si="17"/>
        <v>INT13109</v>
      </c>
      <c r="W83" s="3" t="str">
        <f t="shared" si="18"/>
        <v>04</v>
      </c>
      <c r="X83" s="57" t="str">
        <f t="shared" si="21"/>
        <v>Học lại</v>
      </c>
      <c r="Y83" s="37"/>
      <c r="Z83" s="37"/>
      <c r="AA83" s="37"/>
      <c r="AB83" s="37"/>
      <c r="AC83" s="37"/>
      <c r="AD83" s="37"/>
      <c r="AE83" s="37"/>
      <c r="AF83" s="37"/>
      <c r="AG83" s="37"/>
      <c r="AH83" s="37"/>
      <c r="AI83" s="37"/>
      <c r="AJ83" s="37"/>
      <c r="AK83" s="37"/>
      <c r="AL83" s="37"/>
      <c r="AM83" s="37"/>
    </row>
    <row r="84" spans="1:39" ht="17.25" hidden="1" customHeight="1">
      <c r="A84" s="1">
        <v>75</v>
      </c>
      <c r="B84" s="23">
        <f>IF(LEN(C84=0),SUBTOTAL(3,$C$10:C84),"")</f>
        <v>0</v>
      </c>
      <c r="C84" s="24" t="s">
        <v>1073</v>
      </c>
      <c r="D84" s="25" t="s">
        <v>1666</v>
      </c>
      <c r="E84" s="26" t="s">
        <v>1583</v>
      </c>
      <c r="F84" s="24" t="s">
        <v>1549</v>
      </c>
      <c r="G84" s="27">
        <v>9</v>
      </c>
      <c r="H84" s="27">
        <v>5.5</v>
      </c>
      <c r="I84" s="27" t="s">
        <v>28</v>
      </c>
      <c r="J84" s="27">
        <v>4.5</v>
      </c>
      <c r="K84" s="34"/>
      <c r="L84" s="34"/>
      <c r="M84" s="34"/>
      <c r="N84" s="54"/>
      <c r="O84" s="55" t="s">
        <v>28</v>
      </c>
      <c r="P84" s="29">
        <f t="shared" si="19"/>
        <v>2.4</v>
      </c>
      <c r="Q84" s="30" t="str">
        <f t="shared" si="15"/>
        <v>F</v>
      </c>
      <c r="R84" s="31" t="str">
        <f t="shared" si="16"/>
        <v>Kém</v>
      </c>
      <c r="S84" s="32" t="str">
        <f t="shared" si="20"/>
        <v/>
      </c>
      <c r="T84" s="33" t="str">
        <f t="array" ref="T84">IFERROR(VLOOKUP($C84&amp;$U84,CHOOSE({1,2},Data!$A$2:$A$5146&amp;Data!$B$2:$B$5146,Data!$C$2:$C$5146),2,0),"")</f>
        <v>PM10-A3</v>
      </c>
      <c r="U84" s="76" t="s">
        <v>1054</v>
      </c>
      <c r="V84" s="3" t="str">
        <f t="shared" si="17"/>
        <v>INT13109</v>
      </c>
      <c r="W84" s="3" t="str">
        <f t="shared" si="18"/>
        <v>04</v>
      </c>
      <c r="X84" s="57" t="str">
        <f t="shared" si="21"/>
        <v>Học lại</v>
      </c>
      <c r="Y84" s="37"/>
      <c r="Z84" s="37"/>
      <c r="AA84" s="37"/>
      <c r="AB84" s="37"/>
      <c r="AC84" s="37"/>
      <c r="AD84" s="37"/>
      <c r="AE84" s="37"/>
      <c r="AF84" s="37"/>
      <c r="AG84" s="37"/>
      <c r="AH84" s="37"/>
      <c r="AI84" s="37"/>
      <c r="AJ84" s="37"/>
      <c r="AK84" s="37"/>
      <c r="AL84" s="37"/>
      <c r="AM84" s="37"/>
    </row>
    <row r="85" spans="1:39" ht="17.25" hidden="1" customHeight="1">
      <c r="A85" s="1">
        <v>76</v>
      </c>
      <c r="B85" s="23">
        <f>IF(LEN(C85=0),SUBTOTAL(3,$C$10:C85),"")</f>
        <v>0</v>
      </c>
      <c r="C85" s="24" t="s">
        <v>1074</v>
      </c>
      <c r="D85" s="25" t="s">
        <v>1667</v>
      </c>
      <c r="E85" s="26" t="s">
        <v>1668</v>
      </c>
      <c r="F85" s="24" t="s">
        <v>1546</v>
      </c>
      <c r="G85" s="27">
        <v>9</v>
      </c>
      <c r="H85" s="27">
        <v>4.5</v>
      </c>
      <c r="I85" s="27" t="s">
        <v>28</v>
      </c>
      <c r="J85" s="27">
        <v>0.5</v>
      </c>
      <c r="K85" s="34"/>
      <c r="L85" s="34"/>
      <c r="M85" s="34"/>
      <c r="N85" s="54"/>
      <c r="O85" s="55" t="s">
        <v>28</v>
      </c>
      <c r="P85" s="29">
        <f t="shared" si="19"/>
        <v>1.5</v>
      </c>
      <c r="Q85" s="30" t="str">
        <f t="shared" si="15"/>
        <v>F</v>
      </c>
      <c r="R85" s="31" t="str">
        <f t="shared" si="16"/>
        <v>Kém</v>
      </c>
      <c r="S85" s="32" t="str">
        <f t="shared" si="20"/>
        <v/>
      </c>
      <c r="T85" s="33" t="str">
        <f t="array" ref="T85">IFERROR(VLOOKUP($C85&amp;$U85,CHOOSE({1,2},Data!$A$2:$A$5146&amp;Data!$B$2:$B$5146,Data!$C$2:$C$5146),2,0),"")</f>
        <v>PM10-A3</v>
      </c>
      <c r="U85" s="76" t="s">
        <v>1054</v>
      </c>
      <c r="V85" s="3" t="str">
        <f t="shared" si="17"/>
        <v>INT13109</v>
      </c>
      <c r="W85" s="3" t="str">
        <f t="shared" si="18"/>
        <v>04</v>
      </c>
      <c r="X85" s="57" t="str">
        <f t="shared" si="21"/>
        <v>Học lại</v>
      </c>
      <c r="Y85" s="37"/>
      <c r="Z85" s="37"/>
      <c r="AA85" s="37"/>
      <c r="AB85" s="37"/>
      <c r="AC85" s="37"/>
      <c r="AD85" s="37"/>
      <c r="AE85" s="37"/>
      <c r="AF85" s="37"/>
      <c r="AG85" s="37"/>
      <c r="AH85" s="37"/>
      <c r="AI85" s="37"/>
      <c r="AJ85" s="37"/>
      <c r="AK85" s="37"/>
      <c r="AL85" s="37"/>
      <c r="AM85" s="37"/>
    </row>
    <row r="86" spans="1:39" ht="17.25" hidden="1" customHeight="1">
      <c r="A86" s="1">
        <v>77</v>
      </c>
      <c r="B86" s="23">
        <f>IF(LEN(C86=0),SUBTOTAL(3,$C$10:C86),"")</f>
        <v>0</v>
      </c>
      <c r="C86" s="24" t="s">
        <v>1075</v>
      </c>
      <c r="D86" s="25" t="s">
        <v>1669</v>
      </c>
      <c r="E86" s="26" t="s">
        <v>1670</v>
      </c>
      <c r="F86" s="24" t="s">
        <v>1549</v>
      </c>
      <c r="G86" s="27">
        <v>7.5</v>
      </c>
      <c r="H86" s="27">
        <v>6.5</v>
      </c>
      <c r="I86" s="27" t="s">
        <v>28</v>
      </c>
      <c r="J86" s="27">
        <v>6</v>
      </c>
      <c r="K86" s="34"/>
      <c r="L86" s="34"/>
      <c r="M86" s="34"/>
      <c r="N86" s="54"/>
      <c r="O86" s="55" t="s">
        <v>28</v>
      </c>
      <c r="P86" s="29">
        <f t="shared" si="19"/>
        <v>2.6</v>
      </c>
      <c r="Q86" s="30" t="str">
        <f t="shared" si="15"/>
        <v>F</v>
      </c>
      <c r="R86" s="31" t="str">
        <f t="shared" si="16"/>
        <v>Kém</v>
      </c>
      <c r="S86" s="32" t="str">
        <f t="shared" si="20"/>
        <v/>
      </c>
      <c r="T86" s="33" t="str">
        <f t="array" ref="T86">IFERROR(VLOOKUP($C86&amp;$U86,CHOOSE({1,2},Data!$A$2:$A$5146&amp;Data!$B$2:$B$5146,Data!$C$2:$C$5146),2,0),"")</f>
        <v>PM10-A3</v>
      </c>
      <c r="U86" s="76" t="s">
        <v>1054</v>
      </c>
      <c r="V86" s="3" t="str">
        <f t="shared" si="17"/>
        <v>INT13109</v>
      </c>
      <c r="W86" s="3" t="str">
        <f t="shared" si="18"/>
        <v>04</v>
      </c>
      <c r="X86" s="57" t="str">
        <f t="shared" si="21"/>
        <v>Học lại</v>
      </c>
      <c r="Y86" s="37"/>
      <c r="Z86" s="37"/>
      <c r="AA86" s="37"/>
      <c r="AB86" s="37"/>
      <c r="AC86" s="37"/>
      <c r="AD86" s="37"/>
      <c r="AE86" s="37"/>
      <c r="AF86" s="37"/>
      <c r="AG86" s="37"/>
      <c r="AH86" s="37"/>
      <c r="AI86" s="37"/>
      <c r="AJ86" s="37"/>
      <c r="AK86" s="37"/>
      <c r="AL86" s="37"/>
      <c r="AM86" s="37"/>
    </row>
    <row r="87" spans="1:39" ht="17.25" hidden="1" customHeight="1">
      <c r="A87" s="1">
        <v>78</v>
      </c>
      <c r="B87" s="23">
        <f>IF(LEN(C87=0),SUBTOTAL(3,$C$10:C87),"")</f>
        <v>0</v>
      </c>
      <c r="C87" s="24" t="s">
        <v>1076</v>
      </c>
      <c r="D87" s="25" t="s">
        <v>1671</v>
      </c>
      <c r="E87" s="26" t="s">
        <v>1598</v>
      </c>
      <c r="F87" s="24" t="s">
        <v>1557</v>
      </c>
      <c r="G87" s="27">
        <v>7</v>
      </c>
      <c r="H87" s="27">
        <v>5.5</v>
      </c>
      <c r="I87" s="27" t="s">
        <v>28</v>
      </c>
      <c r="J87" s="27">
        <v>4</v>
      </c>
      <c r="K87" s="34"/>
      <c r="L87" s="34"/>
      <c r="M87" s="34"/>
      <c r="N87" s="54"/>
      <c r="O87" s="55" t="s">
        <v>28</v>
      </c>
      <c r="P87" s="29">
        <f t="shared" si="19"/>
        <v>2.1</v>
      </c>
      <c r="Q87" s="30" t="str">
        <f t="shared" si="15"/>
        <v>F</v>
      </c>
      <c r="R87" s="31" t="str">
        <f t="shared" si="16"/>
        <v>Kém</v>
      </c>
      <c r="S87" s="32" t="str">
        <f t="shared" si="20"/>
        <v/>
      </c>
      <c r="T87" s="33" t="str">
        <f t="array" ref="T87">IFERROR(VLOOKUP($C87&amp;$U87,CHOOSE({1,2},Data!$A$2:$A$5146&amp;Data!$B$2:$B$5146,Data!$C$2:$C$5146),2,0),"")</f>
        <v>PM10-A3</v>
      </c>
      <c r="U87" s="76" t="s">
        <v>1054</v>
      </c>
      <c r="V87" s="3" t="str">
        <f t="shared" si="17"/>
        <v>INT13109</v>
      </c>
      <c r="W87" s="3" t="str">
        <f t="shared" si="18"/>
        <v>04</v>
      </c>
      <c r="X87" s="57" t="str">
        <f t="shared" si="21"/>
        <v>Học lại</v>
      </c>
      <c r="Y87" s="37"/>
      <c r="Z87" s="37"/>
      <c r="AA87" s="37"/>
      <c r="AB87" s="37"/>
      <c r="AC87" s="37"/>
      <c r="AD87" s="37"/>
      <c r="AE87" s="37"/>
      <c r="AF87" s="37"/>
      <c r="AG87" s="37"/>
      <c r="AH87" s="37"/>
      <c r="AI87" s="37"/>
      <c r="AJ87" s="37"/>
      <c r="AK87" s="37"/>
      <c r="AL87" s="37"/>
      <c r="AM87" s="37"/>
    </row>
    <row r="88" spans="1:39" ht="17.25" hidden="1" customHeight="1">
      <c r="A88" s="1">
        <v>79</v>
      </c>
      <c r="B88" s="23">
        <f>IF(LEN(C88=0),SUBTOTAL(3,$C$10:C88),"")</f>
        <v>0</v>
      </c>
      <c r="C88" s="24" t="s">
        <v>1077</v>
      </c>
      <c r="D88" s="25" t="s">
        <v>1672</v>
      </c>
      <c r="E88" s="26" t="s">
        <v>1598</v>
      </c>
      <c r="F88" s="24" t="s">
        <v>1546</v>
      </c>
      <c r="G88" s="27">
        <v>8</v>
      </c>
      <c r="H88" s="27">
        <v>4.5</v>
      </c>
      <c r="I88" s="27" t="s">
        <v>28</v>
      </c>
      <c r="J88" s="27">
        <v>2</v>
      </c>
      <c r="K88" s="34"/>
      <c r="L88" s="34"/>
      <c r="M88" s="34"/>
      <c r="N88" s="54"/>
      <c r="O88" s="55" t="s">
        <v>28</v>
      </c>
      <c r="P88" s="29">
        <f t="shared" si="19"/>
        <v>1.7</v>
      </c>
      <c r="Q88" s="30" t="str">
        <f t="shared" si="15"/>
        <v>F</v>
      </c>
      <c r="R88" s="31" t="str">
        <f t="shared" si="16"/>
        <v>Kém</v>
      </c>
      <c r="S88" s="32" t="str">
        <f t="shared" si="20"/>
        <v/>
      </c>
      <c r="T88" s="33" t="str">
        <f t="array" ref="T88">IFERROR(VLOOKUP($C88&amp;$U88,CHOOSE({1,2},Data!$A$2:$A$5146&amp;Data!$B$2:$B$5146,Data!$C$2:$C$5146),2,0),"")</f>
        <v>PM10-A3</v>
      </c>
      <c r="U88" s="76" t="s">
        <v>1054</v>
      </c>
      <c r="V88" s="3" t="str">
        <f t="shared" si="17"/>
        <v>INT13109</v>
      </c>
      <c r="W88" s="3" t="str">
        <f t="shared" si="18"/>
        <v>04</v>
      </c>
      <c r="X88" s="57" t="str">
        <f t="shared" si="21"/>
        <v>Học lại</v>
      </c>
      <c r="Y88" s="37"/>
      <c r="Z88" s="37"/>
      <c r="AA88" s="37"/>
      <c r="AB88" s="37"/>
      <c r="AC88" s="37"/>
      <c r="AD88" s="37"/>
      <c r="AE88" s="37"/>
      <c r="AF88" s="37"/>
      <c r="AG88" s="37"/>
      <c r="AH88" s="37"/>
      <c r="AI88" s="37"/>
      <c r="AJ88" s="37"/>
      <c r="AK88" s="37"/>
      <c r="AL88" s="37"/>
      <c r="AM88" s="37"/>
    </row>
    <row r="89" spans="1:39" ht="16.5" hidden="1" customHeight="1">
      <c r="A89" s="1">
        <v>80</v>
      </c>
      <c r="B89" s="23">
        <f>IF(LEN(C89=0),SUBTOTAL(3,$C$10:C89),"")</f>
        <v>0</v>
      </c>
      <c r="C89" s="24" t="s">
        <v>1078</v>
      </c>
      <c r="D89" s="25" t="s">
        <v>1610</v>
      </c>
      <c r="E89" s="26" t="s">
        <v>1598</v>
      </c>
      <c r="F89" s="24" t="s">
        <v>1549</v>
      </c>
      <c r="G89" s="27">
        <v>9</v>
      </c>
      <c r="H89" s="27">
        <v>6</v>
      </c>
      <c r="I89" s="27" t="s">
        <v>28</v>
      </c>
      <c r="J89" s="27">
        <v>4</v>
      </c>
      <c r="K89" s="34"/>
      <c r="L89" s="34"/>
      <c r="M89" s="34"/>
      <c r="N89" s="54"/>
      <c r="O89" s="55" t="s">
        <v>28</v>
      </c>
      <c r="P89" s="29">
        <f t="shared" si="19"/>
        <v>2.2999999999999998</v>
      </c>
      <c r="Q89" s="30" t="str">
        <f t="shared" si="15"/>
        <v>F</v>
      </c>
      <c r="R89" s="31" t="str">
        <f t="shared" si="16"/>
        <v>Kém</v>
      </c>
      <c r="S89" s="32" t="str">
        <f t="shared" si="20"/>
        <v/>
      </c>
      <c r="T89" s="33" t="str">
        <f t="array" ref="T89">IFERROR(VLOOKUP($C89&amp;$U89,CHOOSE({1,2},Data!$A$2:$A$5146&amp;Data!$B$2:$B$5146,Data!$C$2:$C$5146),2,0),"")</f>
        <v>PM10-A3</v>
      </c>
      <c r="U89" s="76" t="s">
        <v>1054</v>
      </c>
      <c r="V89" s="3" t="str">
        <f t="shared" si="17"/>
        <v>INT13109</v>
      </c>
      <c r="W89" s="3" t="str">
        <f t="shared" si="18"/>
        <v>04</v>
      </c>
      <c r="X89" s="57" t="str">
        <f t="shared" si="21"/>
        <v>Học lại</v>
      </c>
      <c r="Y89" s="37"/>
      <c r="Z89" s="37"/>
      <c r="AA89" s="37"/>
      <c r="AB89" s="37"/>
      <c r="AC89" s="37"/>
      <c r="AD89" s="37"/>
      <c r="AE89" s="37"/>
      <c r="AF89" s="37"/>
      <c r="AG89" s="37"/>
      <c r="AH89" s="37"/>
      <c r="AI89" s="37"/>
      <c r="AJ89" s="37"/>
      <c r="AK89" s="37"/>
      <c r="AL89" s="37"/>
      <c r="AM89" s="37"/>
    </row>
    <row r="90" spans="1:39" ht="16.5" hidden="1" customHeight="1">
      <c r="A90" s="1">
        <v>81</v>
      </c>
      <c r="B90" s="23">
        <f>IF(LEN(C90=0),SUBTOTAL(3,$C$10:C90),"")</f>
        <v>0</v>
      </c>
      <c r="C90" s="24" t="s">
        <v>1079</v>
      </c>
      <c r="D90" s="25" t="s">
        <v>1673</v>
      </c>
      <c r="E90" s="26" t="s">
        <v>1600</v>
      </c>
      <c r="F90" s="24" t="s">
        <v>1546</v>
      </c>
      <c r="G90" s="27">
        <v>7.5</v>
      </c>
      <c r="H90" s="27">
        <v>4</v>
      </c>
      <c r="I90" s="27" t="s">
        <v>28</v>
      </c>
      <c r="J90" s="27">
        <v>1</v>
      </c>
      <c r="K90" s="34"/>
      <c r="L90" s="34"/>
      <c r="M90" s="34"/>
      <c r="N90" s="54"/>
      <c r="O90" s="55" t="s">
        <v>28</v>
      </c>
      <c r="P90" s="29">
        <f t="shared" si="19"/>
        <v>1.4</v>
      </c>
      <c r="Q90" s="30" t="str">
        <f t="shared" si="15"/>
        <v>F</v>
      </c>
      <c r="R90" s="31" t="str">
        <f t="shared" si="16"/>
        <v>Kém</v>
      </c>
      <c r="S90" s="32" t="str">
        <f t="shared" si="20"/>
        <v/>
      </c>
      <c r="T90" s="33" t="str">
        <f t="array" ref="T90">IFERROR(VLOOKUP($C90&amp;$U90,CHOOSE({1,2},Data!$A$2:$A$5146&amp;Data!$B$2:$B$5146,Data!$C$2:$C$5146),2,0),"")</f>
        <v>PM10-A3</v>
      </c>
      <c r="U90" s="76" t="s">
        <v>1054</v>
      </c>
      <c r="V90" s="3" t="str">
        <f t="shared" si="17"/>
        <v>INT13109</v>
      </c>
      <c r="W90" s="3" t="str">
        <f t="shared" si="18"/>
        <v>04</v>
      </c>
      <c r="X90" s="57" t="str">
        <f t="shared" si="21"/>
        <v>Học lại</v>
      </c>
      <c r="Y90" s="37"/>
      <c r="Z90" s="37"/>
      <c r="AA90" s="37"/>
      <c r="AB90" s="37"/>
      <c r="AC90" s="37"/>
      <c r="AD90" s="37"/>
      <c r="AE90" s="37"/>
      <c r="AF90" s="37"/>
      <c r="AG90" s="37"/>
      <c r="AH90" s="37"/>
      <c r="AI90" s="37"/>
      <c r="AJ90" s="37"/>
      <c r="AK90" s="37"/>
      <c r="AL90" s="37"/>
      <c r="AM90" s="37"/>
    </row>
    <row r="91" spans="1:39" ht="16.5" hidden="1" customHeight="1">
      <c r="A91" s="1">
        <v>82</v>
      </c>
      <c r="B91" s="23">
        <f>IF(LEN(C91=0),SUBTOTAL(3,$C$10:C91),"")</f>
        <v>0</v>
      </c>
      <c r="C91" s="24" t="s">
        <v>1080</v>
      </c>
      <c r="D91" s="25" t="s">
        <v>1674</v>
      </c>
      <c r="E91" s="26" t="s">
        <v>1600</v>
      </c>
      <c r="F91" s="24" t="s">
        <v>1590</v>
      </c>
      <c r="G91" s="27">
        <v>1</v>
      </c>
      <c r="H91" s="27">
        <v>0</v>
      </c>
      <c r="I91" s="27" t="s">
        <v>28</v>
      </c>
      <c r="J91" s="27">
        <v>0</v>
      </c>
      <c r="K91" s="34"/>
      <c r="L91" s="34"/>
      <c r="M91" s="34"/>
      <c r="N91" s="54"/>
      <c r="O91" s="55" t="s">
        <v>28</v>
      </c>
      <c r="P91" s="29">
        <f t="shared" si="19"/>
        <v>0.1</v>
      </c>
      <c r="Q91" s="30" t="str">
        <f t="shared" si="15"/>
        <v>F</v>
      </c>
      <c r="R91" s="31" t="str">
        <f t="shared" si="16"/>
        <v>Kém</v>
      </c>
      <c r="S91" s="32" t="str">
        <f t="shared" si="20"/>
        <v>Không đủ ĐKDT</v>
      </c>
      <c r="T91" s="33" t="str">
        <f t="array" ref="T91">IFERROR(VLOOKUP($C91&amp;$U91,CHOOSE({1,2},Data!$A$2:$A$5146&amp;Data!$B$2:$B$5146,Data!$C$2:$C$5146),2,0),"")</f>
        <v>PM10-A3</v>
      </c>
      <c r="U91" s="76" t="s">
        <v>1054</v>
      </c>
      <c r="V91" s="3" t="str">
        <f t="shared" si="17"/>
        <v>INT13109</v>
      </c>
      <c r="W91" s="3" t="str">
        <f t="shared" si="18"/>
        <v>04</v>
      </c>
      <c r="X91" s="57" t="str">
        <f t="shared" si="21"/>
        <v>Học lại</v>
      </c>
      <c r="Y91" s="37"/>
      <c r="Z91" s="37"/>
      <c r="AA91" s="37"/>
      <c r="AB91" s="37"/>
      <c r="AC91" s="37"/>
      <c r="AD91" s="37"/>
      <c r="AE91" s="37"/>
      <c r="AF91" s="37"/>
      <c r="AG91" s="37"/>
      <c r="AH91" s="37"/>
      <c r="AI91" s="37"/>
      <c r="AJ91" s="37"/>
      <c r="AK91" s="37"/>
      <c r="AL91" s="37"/>
      <c r="AM91" s="37"/>
    </row>
    <row r="92" spans="1:39" ht="16.5" hidden="1" customHeight="1">
      <c r="A92" s="1">
        <v>83</v>
      </c>
      <c r="B92" s="23">
        <f>IF(LEN(C92=0),SUBTOTAL(3,$C$10:C92),"")</f>
        <v>0</v>
      </c>
      <c r="C92" s="24" t="s">
        <v>1081</v>
      </c>
      <c r="D92" s="25" t="s">
        <v>1675</v>
      </c>
      <c r="E92" s="26" t="s">
        <v>1676</v>
      </c>
      <c r="F92" s="24" t="s">
        <v>1557</v>
      </c>
      <c r="G92" s="27">
        <v>6.5</v>
      </c>
      <c r="H92" s="27">
        <v>2</v>
      </c>
      <c r="I92" s="27" t="s">
        <v>28</v>
      </c>
      <c r="J92" s="27">
        <v>0.5</v>
      </c>
      <c r="K92" s="34"/>
      <c r="L92" s="34"/>
      <c r="M92" s="34"/>
      <c r="N92" s="54"/>
      <c r="O92" s="55" t="s">
        <v>28</v>
      </c>
      <c r="P92" s="29">
        <f t="shared" si="19"/>
        <v>1</v>
      </c>
      <c r="Q92" s="30" t="str">
        <f t="shared" si="15"/>
        <v>F</v>
      </c>
      <c r="R92" s="31" t="str">
        <f t="shared" si="16"/>
        <v>Kém</v>
      </c>
      <c r="S92" s="32" t="str">
        <f t="shared" si="20"/>
        <v/>
      </c>
      <c r="T92" s="33" t="str">
        <f t="array" ref="T92">IFERROR(VLOOKUP($C92&amp;$U92,CHOOSE({1,2},Data!$A$2:$A$5146&amp;Data!$B$2:$B$5146,Data!$C$2:$C$5146),2,0),"")</f>
        <v>PM10-A3</v>
      </c>
      <c r="U92" s="76" t="s">
        <v>1054</v>
      </c>
      <c r="V92" s="3" t="str">
        <f t="shared" si="17"/>
        <v>INT13109</v>
      </c>
      <c r="W92" s="3" t="str">
        <f t="shared" si="18"/>
        <v>04</v>
      </c>
      <c r="X92" s="57" t="str">
        <f t="shared" si="21"/>
        <v>Học lại</v>
      </c>
      <c r="Y92" s="37"/>
      <c r="Z92" s="37"/>
      <c r="AA92" s="37"/>
      <c r="AB92" s="37"/>
      <c r="AC92" s="37"/>
      <c r="AD92" s="37"/>
      <c r="AE92" s="37"/>
      <c r="AF92" s="37"/>
      <c r="AG92" s="37"/>
      <c r="AH92" s="37"/>
      <c r="AI92" s="37"/>
      <c r="AJ92" s="37"/>
      <c r="AK92" s="37"/>
      <c r="AL92" s="37"/>
      <c r="AM92" s="37"/>
    </row>
    <row r="93" spans="1:39" ht="16.5" hidden="1" customHeight="1">
      <c r="A93" s="1">
        <v>84</v>
      </c>
      <c r="B93" s="23">
        <f>IF(LEN(C93=0),SUBTOTAL(3,$C$10:C93),"")</f>
        <v>0</v>
      </c>
      <c r="C93" s="24" t="s">
        <v>1082</v>
      </c>
      <c r="D93" s="25" t="s">
        <v>1677</v>
      </c>
      <c r="E93" s="26" t="s">
        <v>1678</v>
      </c>
      <c r="F93" s="24" t="s">
        <v>1590</v>
      </c>
      <c r="G93" s="27">
        <v>6.5</v>
      </c>
      <c r="H93" s="27">
        <v>1.5</v>
      </c>
      <c r="I93" s="27" t="s">
        <v>28</v>
      </c>
      <c r="J93" s="27">
        <v>0.5</v>
      </c>
      <c r="K93" s="34"/>
      <c r="L93" s="34"/>
      <c r="M93" s="34"/>
      <c r="N93" s="54"/>
      <c r="O93" s="55" t="s">
        <v>28</v>
      </c>
      <c r="P93" s="29">
        <f t="shared" si="19"/>
        <v>0.9</v>
      </c>
      <c r="Q93" s="30" t="str">
        <f t="shared" si="15"/>
        <v>F</v>
      </c>
      <c r="R93" s="31" t="str">
        <f t="shared" si="16"/>
        <v>Kém</v>
      </c>
      <c r="S93" s="32" t="str">
        <f t="shared" si="20"/>
        <v/>
      </c>
      <c r="T93" s="33" t="str">
        <f t="array" ref="T93">IFERROR(VLOOKUP($C93&amp;$U93,CHOOSE({1,2},Data!$A$2:$A$5146&amp;Data!$B$2:$B$5146,Data!$C$2:$C$5146),2,0),"")</f>
        <v>PM10-A3</v>
      </c>
      <c r="U93" s="76" t="s">
        <v>1054</v>
      </c>
      <c r="V93" s="3" t="str">
        <f t="shared" si="17"/>
        <v>INT13109</v>
      </c>
      <c r="W93" s="3" t="str">
        <f t="shared" si="18"/>
        <v>04</v>
      </c>
      <c r="X93" s="57" t="str">
        <f t="shared" si="21"/>
        <v>Học lại</v>
      </c>
      <c r="Y93" s="37"/>
      <c r="Z93" s="37"/>
      <c r="AA93" s="37"/>
      <c r="AB93" s="37"/>
      <c r="AC93" s="37"/>
      <c r="AD93" s="37"/>
      <c r="AE93" s="37"/>
      <c r="AF93" s="37"/>
      <c r="AG93" s="37"/>
      <c r="AH93" s="37"/>
      <c r="AI93" s="37"/>
      <c r="AJ93" s="37"/>
      <c r="AK93" s="37"/>
      <c r="AL93" s="37"/>
      <c r="AM93" s="37"/>
    </row>
    <row r="94" spans="1:39" ht="16.5" hidden="1" customHeight="1">
      <c r="A94" s="1">
        <v>85</v>
      </c>
      <c r="B94" s="23">
        <f>IF(LEN(C94=0),SUBTOTAL(3,$C$10:C94),"")</f>
        <v>0</v>
      </c>
      <c r="C94" s="24" t="s">
        <v>1083</v>
      </c>
      <c r="D94" s="25" t="s">
        <v>1679</v>
      </c>
      <c r="E94" s="26" t="s">
        <v>1680</v>
      </c>
      <c r="F94" s="24" t="s">
        <v>1590</v>
      </c>
      <c r="G94" s="27">
        <v>1</v>
      </c>
      <c r="H94" s="27">
        <v>0</v>
      </c>
      <c r="I94" s="27" t="s">
        <v>28</v>
      </c>
      <c r="J94" s="27">
        <v>0</v>
      </c>
      <c r="K94" s="34"/>
      <c r="L94" s="34"/>
      <c r="M94" s="34"/>
      <c r="N94" s="54"/>
      <c r="O94" s="55" t="s">
        <v>28</v>
      </c>
      <c r="P94" s="29">
        <f t="shared" si="19"/>
        <v>0.1</v>
      </c>
      <c r="Q94" s="30" t="str">
        <f t="shared" si="15"/>
        <v>F</v>
      </c>
      <c r="R94" s="31" t="str">
        <f t="shared" si="16"/>
        <v>Kém</v>
      </c>
      <c r="S94" s="32" t="str">
        <f t="shared" si="20"/>
        <v>Không đủ ĐKDT</v>
      </c>
      <c r="T94" s="33" t="str">
        <f t="array" ref="T94">IFERROR(VLOOKUP($C94&amp;$U94,CHOOSE({1,2},Data!$A$2:$A$5146&amp;Data!$B$2:$B$5146,Data!$C$2:$C$5146),2,0),"")</f>
        <v>PM10-A3</v>
      </c>
      <c r="U94" s="76" t="s">
        <v>1054</v>
      </c>
      <c r="V94" s="3" t="str">
        <f t="shared" si="17"/>
        <v>INT13109</v>
      </c>
      <c r="W94" s="3" t="str">
        <f t="shared" si="18"/>
        <v>04</v>
      </c>
      <c r="X94" s="57" t="str">
        <f t="shared" si="21"/>
        <v>Học lại</v>
      </c>
      <c r="Y94" s="37"/>
      <c r="Z94" s="37"/>
      <c r="AA94" s="37"/>
      <c r="AB94" s="37"/>
      <c r="AC94" s="37"/>
      <c r="AD94" s="37"/>
      <c r="AE94" s="37"/>
      <c r="AF94" s="37"/>
      <c r="AG94" s="37"/>
      <c r="AH94" s="37"/>
      <c r="AI94" s="37"/>
      <c r="AJ94" s="37"/>
      <c r="AK94" s="37"/>
      <c r="AL94" s="37"/>
      <c r="AM94" s="37"/>
    </row>
    <row r="95" spans="1:39" ht="16.5" hidden="1" customHeight="1">
      <c r="A95" s="1">
        <v>86</v>
      </c>
      <c r="B95" s="23">
        <f>IF(LEN(C95=0),SUBTOTAL(3,$C$10:C95),"")</f>
        <v>0</v>
      </c>
      <c r="C95" s="24" t="s">
        <v>1084</v>
      </c>
      <c r="D95" s="25" t="s">
        <v>1681</v>
      </c>
      <c r="E95" s="26" t="s">
        <v>1609</v>
      </c>
      <c r="F95" s="24" t="s">
        <v>1590</v>
      </c>
      <c r="G95" s="27">
        <v>3.5</v>
      </c>
      <c r="H95" s="27">
        <v>1.5</v>
      </c>
      <c r="I95" s="27" t="s">
        <v>28</v>
      </c>
      <c r="J95" s="27">
        <v>0.5</v>
      </c>
      <c r="K95" s="34"/>
      <c r="L95" s="34"/>
      <c r="M95" s="34"/>
      <c r="N95" s="54"/>
      <c r="O95" s="55" t="s">
        <v>28</v>
      </c>
      <c r="P95" s="29">
        <f t="shared" si="19"/>
        <v>0.6</v>
      </c>
      <c r="Q95" s="30" t="str">
        <f t="shared" si="15"/>
        <v>F</v>
      </c>
      <c r="R95" s="31" t="str">
        <f t="shared" si="16"/>
        <v>Kém</v>
      </c>
      <c r="S95" s="32" t="str">
        <f t="shared" si="20"/>
        <v/>
      </c>
      <c r="T95" s="33" t="str">
        <f t="array" ref="T95">IFERROR(VLOOKUP($C95&amp;$U95,CHOOSE({1,2},Data!$A$2:$A$5146&amp;Data!$B$2:$B$5146,Data!$C$2:$C$5146),2,0),"")</f>
        <v>PM10-A3</v>
      </c>
      <c r="U95" s="76" t="s">
        <v>1054</v>
      </c>
      <c r="V95" s="3" t="str">
        <f t="shared" si="17"/>
        <v>INT13109</v>
      </c>
      <c r="W95" s="3" t="str">
        <f t="shared" si="18"/>
        <v>04</v>
      </c>
      <c r="X95" s="57" t="str">
        <f t="shared" si="21"/>
        <v>Học lại</v>
      </c>
      <c r="Y95" s="37"/>
      <c r="Z95" s="37"/>
      <c r="AA95" s="37"/>
      <c r="AB95" s="37"/>
      <c r="AC95" s="37"/>
      <c r="AD95" s="37"/>
      <c r="AE95" s="37"/>
      <c r="AF95" s="37"/>
      <c r="AG95" s="37"/>
      <c r="AH95" s="37"/>
      <c r="AI95" s="37"/>
      <c r="AJ95" s="37"/>
      <c r="AK95" s="37"/>
      <c r="AL95" s="37"/>
      <c r="AM95" s="37"/>
    </row>
    <row r="96" spans="1:39" ht="16.5" hidden="1" customHeight="1">
      <c r="A96" s="1">
        <v>87</v>
      </c>
      <c r="B96" s="23">
        <f>IF(LEN(C96=0),SUBTOTAL(3,$C$10:C96),"")</f>
        <v>0</v>
      </c>
      <c r="C96" s="24" t="s">
        <v>1085</v>
      </c>
      <c r="D96" s="25" t="s">
        <v>1682</v>
      </c>
      <c r="E96" s="26" t="s">
        <v>1683</v>
      </c>
      <c r="F96" s="24" t="s">
        <v>1562</v>
      </c>
      <c r="G96" s="27">
        <v>8</v>
      </c>
      <c r="H96" s="27">
        <v>7</v>
      </c>
      <c r="I96" s="27" t="s">
        <v>28</v>
      </c>
      <c r="J96" s="27">
        <v>7</v>
      </c>
      <c r="K96" s="34"/>
      <c r="L96" s="34"/>
      <c r="M96" s="34"/>
      <c r="N96" s="54"/>
      <c r="O96" s="55" t="s">
        <v>28</v>
      </c>
      <c r="P96" s="29">
        <f t="shared" si="19"/>
        <v>2.9</v>
      </c>
      <c r="Q96" s="30" t="str">
        <f t="shared" si="15"/>
        <v>F</v>
      </c>
      <c r="R96" s="31" t="str">
        <f t="shared" si="16"/>
        <v>Kém</v>
      </c>
      <c r="S96" s="32" t="str">
        <f t="shared" si="20"/>
        <v/>
      </c>
      <c r="T96" s="33" t="str">
        <f t="array" ref="T96">IFERROR(VLOOKUP($C96&amp;$U96,CHOOSE({1,2},Data!$A$2:$A$5146&amp;Data!$B$2:$B$5146,Data!$C$2:$C$5146),2,0),"")</f>
        <v>PM10-A3</v>
      </c>
      <c r="U96" s="76" t="s">
        <v>1054</v>
      </c>
      <c r="V96" s="3" t="str">
        <f t="shared" si="17"/>
        <v>INT13109</v>
      </c>
      <c r="W96" s="3" t="str">
        <f t="shared" si="18"/>
        <v>04</v>
      </c>
      <c r="X96" s="57" t="str">
        <f t="shared" si="21"/>
        <v>Học lại</v>
      </c>
      <c r="Y96" s="37"/>
      <c r="Z96" s="37"/>
      <c r="AA96" s="37"/>
      <c r="AB96" s="37"/>
      <c r="AC96" s="37"/>
      <c r="AD96" s="37"/>
      <c r="AE96" s="37"/>
      <c r="AF96" s="37"/>
      <c r="AG96" s="37"/>
      <c r="AH96" s="37"/>
      <c r="AI96" s="37"/>
      <c r="AJ96" s="37"/>
      <c r="AK96" s="37"/>
      <c r="AL96" s="37"/>
      <c r="AM96" s="37"/>
    </row>
    <row r="97" spans="1:39" ht="16.5" hidden="1" customHeight="1">
      <c r="A97" s="1">
        <v>88</v>
      </c>
      <c r="B97" s="23">
        <f>IF(LEN(C97=0),SUBTOTAL(3,$C$10:C97),"")</f>
        <v>0</v>
      </c>
      <c r="C97" s="24" t="s">
        <v>1086</v>
      </c>
      <c r="D97" s="25" t="s">
        <v>1684</v>
      </c>
      <c r="E97" s="26" t="s">
        <v>1685</v>
      </c>
      <c r="F97" s="24" t="s">
        <v>1562</v>
      </c>
      <c r="G97" s="27">
        <v>7.5</v>
      </c>
      <c r="H97" s="27">
        <v>4</v>
      </c>
      <c r="I97" s="27" t="s">
        <v>28</v>
      </c>
      <c r="J97" s="27">
        <v>4</v>
      </c>
      <c r="K97" s="34"/>
      <c r="L97" s="34"/>
      <c r="M97" s="34"/>
      <c r="N97" s="54"/>
      <c r="O97" s="55" t="s">
        <v>28</v>
      </c>
      <c r="P97" s="29">
        <f t="shared" si="19"/>
        <v>2</v>
      </c>
      <c r="Q97" s="30" t="str">
        <f t="shared" si="15"/>
        <v>F</v>
      </c>
      <c r="R97" s="31" t="str">
        <f t="shared" si="16"/>
        <v>Kém</v>
      </c>
      <c r="S97" s="32" t="str">
        <f t="shared" si="20"/>
        <v/>
      </c>
      <c r="T97" s="33" t="str">
        <f t="array" ref="T97">IFERROR(VLOOKUP($C97&amp;$U97,CHOOSE({1,2},Data!$A$2:$A$5146&amp;Data!$B$2:$B$5146,Data!$C$2:$C$5146),2,0),"")</f>
        <v>PM10-A3</v>
      </c>
      <c r="U97" s="76" t="s">
        <v>1054</v>
      </c>
      <c r="V97" s="3" t="str">
        <f t="shared" si="17"/>
        <v>INT13109</v>
      </c>
      <c r="W97" s="3" t="str">
        <f t="shared" si="18"/>
        <v>04</v>
      </c>
      <c r="X97" s="57" t="str">
        <f t="shared" si="21"/>
        <v>Học lại</v>
      </c>
      <c r="Y97" s="37"/>
      <c r="Z97" s="37"/>
      <c r="AA97" s="37"/>
      <c r="AB97" s="37"/>
      <c r="AC97" s="37"/>
      <c r="AD97" s="37"/>
      <c r="AE97" s="37"/>
      <c r="AF97" s="37"/>
      <c r="AG97" s="37"/>
      <c r="AH97" s="37"/>
      <c r="AI97" s="37"/>
      <c r="AJ97" s="37"/>
      <c r="AK97" s="37"/>
      <c r="AL97" s="37"/>
      <c r="AM97" s="37"/>
    </row>
    <row r="98" spans="1:39" ht="16.5" hidden="1" customHeight="1">
      <c r="A98" s="1">
        <v>89</v>
      </c>
      <c r="B98" s="23">
        <f>IF(LEN(C98=0),SUBTOTAL(3,$C$10:C98),"")</f>
        <v>0</v>
      </c>
      <c r="C98" s="24" t="s">
        <v>1087</v>
      </c>
      <c r="D98" s="25" t="s">
        <v>1686</v>
      </c>
      <c r="E98" s="26" t="s">
        <v>1685</v>
      </c>
      <c r="F98" s="24" t="s">
        <v>1549</v>
      </c>
      <c r="G98" s="27">
        <v>5.5</v>
      </c>
      <c r="H98" s="27">
        <v>4</v>
      </c>
      <c r="I98" s="27" t="s">
        <v>28</v>
      </c>
      <c r="J98" s="27">
        <v>0.5</v>
      </c>
      <c r="K98" s="34"/>
      <c r="L98" s="34"/>
      <c r="M98" s="34"/>
      <c r="N98" s="54"/>
      <c r="O98" s="55" t="s">
        <v>28</v>
      </c>
      <c r="P98" s="29">
        <f t="shared" si="19"/>
        <v>1.1000000000000001</v>
      </c>
      <c r="Q98" s="30" t="str">
        <f t="shared" si="15"/>
        <v>F</v>
      </c>
      <c r="R98" s="31" t="str">
        <f t="shared" si="16"/>
        <v>Kém</v>
      </c>
      <c r="S98" s="32" t="str">
        <f t="shared" si="20"/>
        <v/>
      </c>
      <c r="T98" s="33" t="str">
        <f t="array" ref="T98">IFERROR(VLOOKUP($C98&amp;$U98,CHOOSE({1,2},Data!$A$2:$A$5146&amp;Data!$B$2:$B$5146,Data!$C$2:$C$5146),2,0),"")</f>
        <v>PM10-A3</v>
      </c>
      <c r="U98" s="76" t="s">
        <v>1054</v>
      </c>
      <c r="V98" s="3" t="str">
        <f t="shared" si="17"/>
        <v>INT13109</v>
      </c>
      <c r="W98" s="3" t="str">
        <f t="shared" si="18"/>
        <v>04</v>
      </c>
      <c r="X98" s="57" t="str">
        <f t="shared" si="21"/>
        <v>Học lại</v>
      </c>
      <c r="Y98" s="37"/>
      <c r="Z98" s="37"/>
      <c r="AA98" s="37"/>
      <c r="AB98" s="37"/>
      <c r="AC98" s="37"/>
      <c r="AD98" s="37"/>
      <c r="AE98" s="37"/>
      <c r="AF98" s="37"/>
      <c r="AG98" s="37"/>
      <c r="AH98" s="37"/>
      <c r="AI98" s="37"/>
      <c r="AJ98" s="37"/>
      <c r="AK98" s="37"/>
      <c r="AL98" s="37"/>
      <c r="AM98" s="37"/>
    </row>
    <row r="99" spans="1:39" ht="16.5" hidden="1" customHeight="1">
      <c r="A99" s="1">
        <v>90</v>
      </c>
      <c r="B99" s="23">
        <f>IF(LEN(C99=0),SUBTOTAL(3,$C$10:C99),"")</f>
        <v>0</v>
      </c>
      <c r="C99" s="24" t="s">
        <v>1088</v>
      </c>
      <c r="D99" s="25" t="s">
        <v>1675</v>
      </c>
      <c r="E99" s="26" t="s">
        <v>1687</v>
      </c>
      <c r="F99" s="24" t="s">
        <v>1549</v>
      </c>
      <c r="G99" s="27">
        <v>9</v>
      </c>
      <c r="H99" s="27">
        <v>7</v>
      </c>
      <c r="I99" s="27" t="s">
        <v>28</v>
      </c>
      <c r="J99" s="27">
        <v>4</v>
      </c>
      <c r="K99" s="34"/>
      <c r="L99" s="34"/>
      <c r="M99" s="34"/>
      <c r="N99" s="54"/>
      <c r="O99" s="55" t="s">
        <v>28</v>
      </c>
      <c r="P99" s="29">
        <f t="shared" si="19"/>
        <v>2.4</v>
      </c>
      <c r="Q99" s="30" t="str">
        <f t="shared" si="15"/>
        <v>F</v>
      </c>
      <c r="R99" s="31" t="str">
        <f t="shared" si="16"/>
        <v>Kém</v>
      </c>
      <c r="S99" s="32" t="str">
        <f t="shared" si="20"/>
        <v/>
      </c>
      <c r="T99" s="33" t="str">
        <f t="array" ref="T99">IFERROR(VLOOKUP($C99&amp;$U99,CHOOSE({1,2},Data!$A$2:$A$5146&amp;Data!$B$2:$B$5146,Data!$C$2:$C$5146),2,0),"")</f>
        <v>PM10-A3</v>
      </c>
      <c r="U99" s="76" t="s">
        <v>1054</v>
      </c>
      <c r="V99" s="3" t="str">
        <f t="shared" si="17"/>
        <v>INT13109</v>
      </c>
      <c r="W99" s="3" t="str">
        <f t="shared" si="18"/>
        <v>04</v>
      </c>
      <c r="X99" s="57" t="str">
        <f t="shared" si="21"/>
        <v>Học lại</v>
      </c>
      <c r="Y99" s="37"/>
      <c r="Z99" s="37"/>
      <c r="AA99" s="37"/>
      <c r="AB99" s="37"/>
      <c r="AC99" s="37"/>
      <c r="AD99" s="37"/>
      <c r="AE99" s="37"/>
      <c r="AF99" s="37"/>
      <c r="AG99" s="37"/>
      <c r="AH99" s="37"/>
      <c r="AI99" s="37"/>
      <c r="AJ99" s="37"/>
      <c r="AK99" s="37"/>
      <c r="AL99" s="37"/>
      <c r="AM99" s="37"/>
    </row>
    <row r="100" spans="1:39" ht="16.5" hidden="1" customHeight="1">
      <c r="A100" s="1">
        <v>91</v>
      </c>
      <c r="B100" s="23">
        <f>IF(LEN(C100=0),SUBTOTAL(3,$C$10:C100),"")</f>
        <v>0</v>
      </c>
      <c r="C100" s="24" t="s">
        <v>1089</v>
      </c>
      <c r="D100" s="25" t="s">
        <v>1688</v>
      </c>
      <c r="E100" s="26" t="s">
        <v>1689</v>
      </c>
      <c r="F100" s="24" t="s">
        <v>1562</v>
      </c>
      <c r="G100" s="27">
        <v>6.5</v>
      </c>
      <c r="H100" s="27">
        <v>2.5</v>
      </c>
      <c r="I100" s="27" t="s">
        <v>28</v>
      </c>
      <c r="J100" s="27">
        <v>0.5</v>
      </c>
      <c r="K100" s="34"/>
      <c r="L100" s="34"/>
      <c r="M100" s="34"/>
      <c r="N100" s="54"/>
      <c r="O100" s="55" t="s">
        <v>28</v>
      </c>
      <c r="P100" s="29">
        <f t="shared" si="19"/>
        <v>1</v>
      </c>
      <c r="Q100" s="30" t="str">
        <f t="shared" si="15"/>
        <v>F</v>
      </c>
      <c r="R100" s="31" t="str">
        <f t="shared" si="16"/>
        <v>Kém</v>
      </c>
      <c r="S100" s="32" t="str">
        <f t="shared" si="20"/>
        <v/>
      </c>
      <c r="T100" s="33" t="str">
        <f t="array" ref="T100">IFERROR(VLOOKUP($C100&amp;$U100,CHOOSE({1,2},Data!$A$2:$A$5146&amp;Data!$B$2:$B$5146,Data!$C$2:$C$5146),2,0),"")</f>
        <v>PM10-A3</v>
      </c>
      <c r="U100" s="76" t="s">
        <v>1054</v>
      </c>
      <c r="V100" s="3" t="str">
        <f t="shared" si="17"/>
        <v>INT13109</v>
      </c>
      <c r="W100" s="3" t="str">
        <f t="shared" si="18"/>
        <v>04</v>
      </c>
      <c r="X100" s="57" t="str">
        <f t="shared" si="21"/>
        <v>Học lại</v>
      </c>
      <c r="Y100" s="37"/>
      <c r="Z100" s="37"/>
      <c r="AA100" s="37"/>
      <c r="AB100" s="37"/>
      <c r="AC100" s="37"/>
      <c r="AD100" s="37"/>
      <c r="AE100" s="37"/>
      <c r="AF100" s="37"/>
      <c r="AG100" s="37"/>
      <c r="AH100" s="37"/>
      <c r="AI100" s="37"/>
      <c r="AJ100" s="37"/>
      <c r="AK100" s="37"/>
      <c r="AL100" s="37"/>
      <c r="AM100" s="37"/>
    </row>
    <row r="101" spans="1:39" ht="16.5" hidden="1" customHeight="1">
      <c r="A101" s="1">
        <v>92</v>
      </c>
      <c r="B101" s="23">
        <f>IF(LEN(C101=0),SUBTOTAL(3,$C$10:C101),"")</f>
        <v>0</v>
      </c>
      <c r="C101" s="24" t="s">
        <v>1090</v>
      </c>
      <c r="D101" s="25" t="s">
        <v>1690</v>
      </c>
      <c r="E101" s="26" t="s">
        <v>1691</v>
      </c>
      <c r="F101" s="24" t="s">
        <v>1557</v>
      </c>
      <c r="G101" s="27">
        <v>8</v>
      </c>
      <c r="H101" s="27">
        <v>7</v>
      </c>
      <c r="I101" s="27" t="s">
        <v>28</v>
      </c>
      <c r="J101" s="27">
        <v>7</v>
      </c>
      <c r="K101" s="34"/>
      <c r="L101" s="34"/>
      <c r="M101" s="34"/>
      <c r="N101" s="54"/>
      <c r="O101" s="55" t="s">
        <v>28</v>
      </c>
      <c r="P101" s="29">
        <f t="shared" si="19"/>
        <v>2.9</v>
      </c>
      <c r="Q101" s="30" t="str">
        <f t="shared" si="15"/>
        <v>F</v>
      </c>
      <c r="R101" s="31" t="str">
        <f t="shared" si="16"/>
        <v>Kém</v>
      </c>
      <c r="S101" s="32" t="str">
        <f t="shared" si="20"/>
        <v/>
      </c>
      <c r="T101" s="33" t="str">
        <f t="array" ref="T101">IFERROR(VLOOKUP($C101&amp;$U101,CHOOSE({1,2},Data!$A$2:$A$5146&amp;Data!$B$2:$B$5146,Data!$C$2:$C$5146),2,0),"")</f>
        <v>PM10-A3</v>
      </c>
      <c r="U101" s="76" t="s">
        <v>1054</v>
      </c>
      <c r="V101" s="3" t="str">
        <f t="shared" si="17"/>
        <v>INT13109</v>
      </c>
      <c r="W101" s="3" t="str">
        <f t="shared" si="18"/>
        <v>04</v>
      </c>
      <c r="X101" s="57" t="str">
        <f t="shared" si="21"/>
        <v>Học lại</v>
      </c>
      <c r="Y101" s="37"/>
      <c r="Z101" s="37"/>
      <c r="AA101" s="37"/>
      <c r="AB101" s="37"/>
      <c r="AC101" s="37"/>
      <c r="AD101" s="37"/>
      <c r="AE101" s="37"/>
      <c r="AF101" s="37"/>
      <c r="AG101" s="37"/>
      <c r="AH101" s="37"/>
      <c r="AI101" s="37"/>
      <c r="AJ101" s="37"/>
      <c r="AK101" s="37"/>
      <c r="AL101" s="37"/>
      <c r="AM101" s="37"/>
    </row>
    <row r="102" spans="1:39" ht="16.5" hidden="1" customHeight="1">
      <c r="A102" s="1">
        <v>93</v>
      </c>
      <c r="B102" s="23">
        <f>IF(LEN(C102=0),SUBTOTAL(3,$C$10:C102),"")</f>
        <v>0</v>
      </c>
      <c r="C102" s="24" t="s">
        <v>1091</v>
      </c>
      <c r="D102" s="25" t="s">
        <v>1692</v>
      </c>
      <c r="E102" s="26" t="s">
        <v>1627</v>
      </c>
      <c r="F102" s="24" t="s">
        <v>1549</v>
      </c>
      <c r="G102" s="27">
        <v>8</v>
      </c>
      <c r="H102" s="27">
        <v>7</v>
      </c>
      <c r="I102" s="27" t="s">
        <v>28</v>
      </c>
      <c r="J102" s="27">
        <v>6</v>
      </c>
      <c r="K102" s="34"/>
      <c r="L102" s="34"/>
      <c r="M102" s="34"/>
      <c r="N102" s="54"/>
      <c r="O102" s="55" t="s">
        <v>28</v>
      </c>
      <c r="P102" s="29">
        <f t="shared" si="19"/>
        <v>2.7</v>
      </c>
      <c r="Q102" s="30" t="str">
        <f t="shared" si="15"/>
        <v>F</v>
      </c>
      <c r="R102" s="31" t="str">
        <f t="shared" si="16"/>
        <v>Kém</v>
      </c>
      <c r="S102" s="32" t="str">
        <f t="shared" si="20"/>
        <v/>
      </c>
      <c r="T102" s="33" t="str">
        <f t="array" ref="T102">IFERROR(VLOOKUP($C102&amp;$U102,CHOOSE({1,2},Data!$A$2:$A$5146&amp;Data!$B$2:$B$5146,Data!$C$2:$C$5146),2,0),"")</f>
        <v>PM10-A3</v>
      </c>
      <c r="U102" s="76" t="s">
        <v>1054</v>
      </c>
      <c r="V102" s="3" t="str">
        <f t="shared" si="17"/>
        <v>INT13109</v>
      </c>
      <c r="W102" s="3" t="str">
        <f t="shared" si="18"/>
        <v>04</v>
      </c>
      <c r="X102" s="57" t="str">
        <f t="shared" si="21"/>
        <v>Học lại</v>
      </c>
      <c r="Y102" s="37"/>
      <c r="Z102" s="37"/>
      <c r="AA102" s="37"/>
      <c r="AB102" s="37"/>
      <c r="AC102" s="37"/>
      <c r="AD102" s="37"/>
      <c r="AE102" s="37"/>
      <c r="AF102" s="37"/>
      <c r="AG102" s="37"/>
      <c r="AH102" s="37"/>
      <c r="AI102" s="37"/>
      <c r="AJ102" s="37"/>
      <c r="AK102" s="37"/>
      <c r="AL102" s="37"/>
      <c r="AM102" s="37"/>
    </row>
    <row r="103" spans="1:39" ht="16.5" hidden="1" customHeight="1">
      <c r="A103" s="1">
        <v>94</v>
      </c>
      <c r="B103" s="23">
        <f>IF(LEN(C103=0),SUBTOTAL(3,$C$10:C103),"")</f>
        <v>0</v>
      </c>
      <c r="C103" s="24" t="s">
        <v>1092</v>
      </c>
      <c r="D103" s="25" t="s">
        <v>1693</v>
      </c>
      <c r="E103" s="26" t="s">
        <v>1627</v>
      </c>
      <c r="F103" s="24" t="s">
        <v>1546</v>
      </c>
      <c r="G103" s="27">
        <v>9</v>
      </c>
      <c r="H103" s="27">
        <v>6</v>
      </c>
      <c r="I103" s="27" t="s">
        <v>28</v>
      </c>
      <c r="J103" s="27">
        <v>4</v>
      </c>
      <c r="K103" s="34"/>
      <c r="L103" s="34"/>
      <c r="M103" s="34"/>
      <c r="N103" s="54"/>
      <c r="O103" s="55" t="s">
        <v>28</v>
      </c>
      <c r="P103" s="29">
        <f t="shared" si="19"/>
        <v>2.2999999999999998</v>
      </c>
      <c r="Q103" s="30" t="str">
        <f t="shared" si="15"/>
        <v>F</v>
      </c>
      <c r="R103" s="31" t="str">
        <f t="shared" si="16"/>
        <v>Kém</v>
      </c>
      <c r="S103" s="32" t="str">
        <f t="shared" si="20"/>
        <v/>
      </c>
      <c r="T103" s="33" t="str">
        <f t="array" ref="T103">IFERROR(VLOOKUP($C103&amp;$U103,CHOOSE({1,2},Data!$A$2:$A$5146&amp;Data!$B$2:$B$5146,Data!$C$2:$C$5146),2,0),"")</f>
        <v>PM10-A3</v>
      </c>
      <c r="U103" s="76" t="s">
        <v>1054</v>
      </c>
      <c r="V103" s="3" t="str">
        <f t="shared" si="17"/>
        <v>INT13109</v>
      </c>
      <c r="W103" s="3" t="str">
        <f t="shared" si="18"/>
        <v>04</v>
      </c>
      <c r="X103" s="57" t="str">
        <f t="shared" si="21"/>
        <v>Học lại</v>
      </c>
      <c r="Y103" s="37"/>
      <c r="Z103" s="37"/>
      <c r="AA103" s="37"/>
      <c r="AB103" s="37"/>
      <c r="AC103" s="37"/>
      <c r="AD103" s="37"/>
      <c r="AE103" s="37"/>
      <c r="AF103" s="37"/>
      <c r="AG103" s="37"/>
      <c r="AH103" s="37"/>
      <c r="AI103" s="37"/>
      <c r="AJ103" s="37"/>
      <c r="AK103" s="37"/>
      <c r="AL103" s="37"/>
      <c r="AM103" s="37"/>
    </row>
    <row r="104" spans="1:39" ht="16.5" hidden="1" customHeight="1">
      <c r="A104" s="1">
        <v>95</v>
      </c>
      <c r="B104" s="23">
        <f>IF(LEN(C104=0),SUBTOTAL(3,$C$10:C104),"")</f>
        <v>0</v>
      </c>
      <c r="C104" s="24" t="s">
        <v>1093</v>
      </c>
      <c r="D104" s="25" t="s">
        <v>1694</v>
      </c>
      <c r="E104" s="26" t="s">
        <v>1628</v>
      </c>
      <c r="F104" s="24" t="s">
        <v>1557</v>
      </c>
      <c r="G104" s="27">
        <v>5</v>
      </c>
      <c r="H104" s="27">
        <v>3</v>
      </c>
      <c r="I104" s="27" t="s">
        <v>28</v>
      </c>
      <c r="J104" s="27">
        <v>0.5</v>
      </c>
      <c r="K104" s="34"/>
      <c r="L104" s="34"/>
      <c r="M104" s="34"/>
      <c r="N104" s="54"/>
      <c r="O104" s="55" t="s">
        <v>28</v>
      </c>
      <c r="P104" s="29">
        <f t="shared" si="19"/>
        <v>0.9</v>
      </c>
      <c r="Q104" s="30" t="str">
        <f t="shared" si="15"/>
        <v>F</v>
      </c>
      <c r="R104" s="31" t="str">
        <f t="shared" si="16"/>
        <v>Kém</v>
      </c>
      <c r="S104" s="32" t="str">
        <f t="shared" si="20"/>
        <v/>
      </c>
      <c r="T104" s="33" t="str">
        <f t="array" ref="T104">IFERROR(VLOOKUP($C104&amp;$U104,CHOOSE({1,2},Data!$A$2:$A$5146&amp;Data!$B$2:$B$5146,Data!$C$2:$C$5146),2,0),"")</f>
        <v>PM10-A3</v>
      </c>
      <c r="U104" s="76" t="s">
        <v>1054</v>
      </c>
      <c r="V104" s="3" t="str">
        <f t="shared" si="17"/>
        <v>INT13109</v>
      </c>
      <c r="W104" s="3" t="str">
        <f t="shared" si="18"/>
        <v>04</v>
      </c>
      <c r="X104" s="57" t="str">
        <f t="shared" si="21"/>
        <v>Học lại</v>
      </c>
      <c r="Y104" s="37"/>
      <c r="Z104" s="37"/>
      <c r="AA104" s="37"/>
      <c r="AB104" s="37"/>
      <c r="AC104" s="37"/>
      <c r="AD104" s="37"/>
      <c r="AE104" s="37"/>
      <c r="AF104" s="37"/>
      <c r="AG104" s="37"/>
      <c r="AH104" s="37"/>
      <c r="AI104" s="37"/>
      <c r="AJ104" s="37"/>
      <c r="AK104" s="37"/>
      <c r="AL104" s="37"/>
      <c r="AM104" s="37"/>
    </row>
    <row r="105" spans="1:39" ht="16.5" hidden="1" customHeight="1">
      <c r="A105" s="1">
        <v>96</v>
      </c>
      <c r="B105" s="23">
        <f>IF(LEN(C105=0),SUBTOTAL(3,$C$10:C105),"")</f>
        <v>0</v>
      </c>
      <c r="C105" s="24" t="s">
        <v>1094</v>
      </c>
      <c r="D105" s="25" t="s">
        <v>1602</v>
      </c>
      <c r="E105" s="26" t="s">
        <v>1695</v>
      </c>
      <c r="F105" s="24" t="s">
        <v>1546</v>
      </c>
      <c r="G105" s="27">
        <v>7.5</v>
      </c>
      <c r="H105" s="27">
        <v>5</v>
      </c>
      <c r="I105" s="27" t="s">
        <v>28</v>
      </c>
      <c r="J105" s="27">
        <v>5.5</v>
      </c>
      <c r="K105" s="34"/>
      <c r="L105" s="34"/>
      <c r="M105" s="34"/>
      <c r="N105" s="54"/>
      <c r="O105" s="55" t="s">
        <v>28</v>
      </c>
      <c r="P105" s="29">
        <f t="shared" si="19"/>
        <v>2.4</v>
      </c>
      <c r="Q105" s="30" t="str">
        <f t="shared" si="15"/>
        <v>F</v>
      </c>
      <c r="R105" s="31" t="str">
        <f t="shared" si="16"/>
        <v>Kém</v>
      </c>
      <c r="S105" s="32" t="str">
        <f t="shared" si="20"/>
        <v/>
      </c>
      <c r="T105" s="33" t="str">
        <f t="array" ref="T105">IFERROR(VLOOKUP($C105&amp;$U105,CHOOSE({1,2},Data!$A$2:$A$5146&amp;Data!$B$2:$B$5146,Data!$C$2:$C$5146),2,0),"")</f>
        <v>PM10-A3</v>
      </c>
      <c r="U105" s="76" t="s">
        <v>1054</v>
      </c>
      <c r="V105" s="3" t="str">
        <f t="shared" si="17"/>
        <v>INT13109</v>
      </c>
      <c r="W105" s="3" t="str">
        <f t="shared" si="18"/>
        <v>04</v>
      </c>
      <c r="X105" s="57" t="str">
        <f t="shared" si="21"/>
        <v>Học lại</v>
      </c>
      <c r="Y105" s="37"/>
      <c r="Z105" s="37"/>
      <c r="AA105" s="37"/>
      <c r="AB105" s="37"/>
      <c r="AC105" s="37"/>
      <c r="AD105" s="37"/>
      <c r="AE105" s="37"/>
      <c r="AF105" s="37"/>
      <c r="AG105" s="37"/>
      <c r="AH105" s="37"/>
      <c r="AI105" s="37"/>
      <c r="AJ105" s="37"/>
      <c r="AK105" s="37"/>
      <c r="AL105" s="37"/>
      <c r="AM105" s="37"/>
    </row>
    <row r="106" spans="1:39" ht="16.5" hidden="1" customHeight="1">
      <c r="A106" s="1">
        <v>97</v>
      </c>
      <c r="B106" s="23">
        <f>IF(LEN(C106=0),SUBTOTAL(3,$C$10:C106),"")</f>
        <v>0</v>
      </c>
      <c r="C106" s="24" t="s">
        <v>1095</v>
      </c>
      <c r="D106" s="25" t="s">
        <v>1696</v>
      </c>
      <c r="E106" s="26" t="s">
        <v>1697</v>
      </c>
      <c r="F106" s="24" t="s">
        <v>1546</v>
      </c>
      <c r="G106" s="27">
        <v>1.5</v>
      </c>
      <c r="H106" s="27">
        <v>0</v>
      </c>
      <c r="I106" s="27" t="s">
        <v>28</v>
      </c>
      <c r="J106" s="27">
        <v>0</v>
      </c>
      <c r="K106" s="34"/>
      <c r="L106" s="34"/>
      <c r="M106" s="34"/>
      <c r="N106" s="54"/>
      <c r="O106" s="55" t="s">
        <v>28</v>
      </c>
      <c r="P106" s="29">
        <f t="shared" si="19"/>
        <v>0.2</v>
      </c>
      <c r="Q106" s="30" t="str">
        <f t="shared" si="15"/>
        <v>F</v>
      </c>
      <c r="R106" s="31" t="str">
        <f t="shared" si="16"/>
        <v>Kém</v>
      </c>
      <c r="S106" s="32" t="str">
        <f t="shared" si="20"/>
        <v>Không đủ ĐKDT</v>
      </c>
      <c r="T106" s="33" t="str">
        <f t="array" ref="T106">IFERROR(VLOOKUP($C106&amp;$U106,CHOOSE({1,2},Data!$A$2:$A$5146&amp;Data!$B$2:$B$5146,Data!$C$2:$C$5146),2,0),"")</f>
        <v>PM10-A3</v>
      </c>
      <c r="U106" s="76" t="s">
        <v>1054</v>
      </c>
      <c r="V106" s="3" t="str">
        <f t="shared" si="17"/>
        <v>INT13109</v>
      </c>
      <c r="W106" s="3" t="str">
        <f t="shared" si="18"/>
        <v>04</v>
      </c>
      <c r="X106" s="57" t="str">
        <f t="shared" si="21"/>
        <v>Học lại</v>
      </c>
      <c r="Y106" s="37"/>
      <c r="Z106" s="37"/>
      <c r="AA106" s="37"/>
      <c r="AB106" s="37"/>
      <c r="AC106" s="37"/>
      <c r="AD106" s="37"/>
      <c r="AE106" s="37"/>
      <c r="AF106" s="37"/>
      <c r="AG106" s="37"/>
      <c r="AH106" s="37"/>
      <c r="AI106" s="37"/>
      <c r="AJ106" s="37"/>
      <c r="AK106" s="37"/>
      <c r="AL106" s="37"/>
      <c r="AM106" s="37"/>
    </row>
    <row r="107" spans="1:39" ht="16.5" hidden="1" customHeight="1">
      <c r="A107" s="1">
        <v>98</v>
      </c>
      <c r="B107" s="23">
        <f>IF(LEN(C107=0),SUBTOTAL(3,$C$10:C107),"")</f>
        <v>0</v>
      </c>
      <c r="C107" s="24" t="s">
        <v>1096</v>
      </c>
      <c r="D107" s="25" t="s">
        <v>1698</v>
      </c>
      <c r="E107" s="26" t="s">
        <v>1699</v>
      </c>
      <c r="F107" s="24" t="s">
        <v>1546</v>
      </c>
      <c r="G107" s="27">
        <v>9</v>
      </c>
      <c r="H107" s="27">
        <v>5.5</v>
      </c>
      <c r="I107" s="27" t="s">
        <v>28</v>
      </c>
      <c r="J107" s="27">
        <v>3</v>
      </c>
      <c r="K107" s="34"/>
      <c r="L107" s="34"/>
      <c r="M107" s="34"/>
      <c r="N107" s="54"/>
      <c r="O107" s="55" t="s">
        <v>28</v>
      </c>
      <c r="P107" s="29">
        <f t="shared" si="19"/>
        <v>2.1</v>
      </c>
      <c r="Q107" s="30" t="str">
        <f t="shared" si="15"/>
        <v>F</v>
      </c>
      <c r="R107" s="31" t="str">
        <f t="shared" si="16"/>
        <v>Kém</v>
      </c>
      <c r="S107" s="32" t="str">
        <f t="shared" si="20"/>
        <v/>
      </c>
      <c r="T107" s="33" t="str">
        <f t="array" ref="T107">IFERROR(VLOOKUP($C107&amp;$U107,CHOOSE({1,2},Data!$A$2:$A$5146&amp;Data!$B$2:$B$5146,Data!$C$2:$C$5146),2,0),"")</f>
        <v>PM10-A3</v>
      </c>
      <c r="U107" s="76" t="s">
        <v>1054</v>
      </c>
      <c r="V107" s="3" t="str">
        <f t="shared" si="17"/>
        <v>INT13109</v>
      </c>
      <c r="W107" s="3" t="str">
        <f t="shared" si="18"/>
        <v>04</v>
      </c>
      <c r="X107" s="57" t="str">
        <f t="shared" si="21"/>
        <v>Học lại</v>
      </c>
      <c r="Y107" s="37"/>
      <c r="Z107" s="37"/>
      <c r="AA107" s="37"/>
      <c r="AB107" s="37"/>
      <c r="AC107" s="37"/>
      <c r="AD107" s="37"/>
      <c r="AE107" s="37"/>
      <c r="AF107" s="37"/>
      <c r="AG107" s="37"/>
      <c r="AH107" s="37"/>
      <c r="AI107" s="37"/>
      <c r="AJ107" s="37"/>
      <c r="AK107" s="37"/>
      <c r="AL107" s="37"/>
      <c r="AM107" s="37"/>
    </row>
    <row r="108" spans="1:39" ht="16.5" hidden="1" customHeight="1">
      <c r="A108" s="1">
        <v>99</v>
      </c>
      <c r="B108" s="23">
        <f>IF(LEN(C108=0),SUBTOTAL(3,$C$10:C108),"")</f>
        <v>0</v>
      </c>
      <c r="C108" s="24" t="s">
        <v>1097</v>
      </c>
      <c r="D108" s="25" t="s">
        <v>1580</v>
      </c>
      <c r="E108" s="26" t="s">
        <v>1700</v>
      </c>
      <c r="F108" s="24" t="s">
        <v>1546</v>
      </c>
      <c r="G108" s="27">
        <v>0</v>
      </c>
      <c r="H108" s="27">
        <v>0</v>
      </c>
      <c r="I108" s="27" t="s">
        <v>28</v>
      </c>
      <c r="J108" s="27">
        <v>0</v>
      </c>
      <c r="K108" s="34"/>
      <c r="L108" s="34"/>
      <c r="M108" s="34"/>
      <c r="N108" s="54"/>
      <c r="O108" s="55" t="s">
        <v>28</v>
      </c>
      <c r="P108" s="29">
        <f t="shared" si="19"/>
        <v>0</v>
      </c>
      <c r="Q108" s="30" t="str">
        <f t="shared" si="15"/>
        <v>F</v>
      </c>
      <c r="R108" s="31" t="str">
        <f t="shared" si="16"/>
        <v>Kém</v>
      </c>
      <c r="S108" s="32" t="str">
        <f t="shared" si="20"/>
        <v>Không đủ ĐKDT</v>
      </c>
      <c r="T108" s="33" t="str">
        <f t="array" ref="T108">IFERROR(VLOOKUP($C108&amp;$U108,CHOOSE({1,2},Data!$A$2:$A$5146&amp;Data!$B$2:$B$5146,Data!$C$2:$C$5146),2,0),"")</f>
        <v>PM10-A3</v>
      </c>
      <c r="U108" s="76" t="s">
        <v>1054</v>
      </c>
      <c r="V108" s="3" t="str">
        <f t="shared" si="17"/>
        <v>INT13109</v>
      </c>
      <c r="W108" s="3" t="str">
        <f t="shared" si="18"/>
        <v>04</v>
      </c>
      <c r="X108" s="57" t="str">
        <f t="shared" si="21"/>
        <v>Học lại</v>
      </c>
      <c r="Y108" s="37"/>
      <c r="Z108" s="37"/>
      <c r="AA108" s="37"/>
      <c r="AB108" s="37"/>
      <c r="AC108" s="37"/>
      <c r="AD108" s="37"/>
      <c r="AE108" s="37"/>
      <c r="AF108" s="37"/>
      <c r="AG108" s="37"/>
      <c r="AH108" s="37"/>
      <c r="AI108" s="37"/>
      <c r="AJ108" s="37"/>
      <c r="AK108" s="37"/>
      <c r="AL108" s="37"/>
      <c r="AM108" s="37"/>
    </row>
    <row r="109" spans="1:39" ht="16.5" hidden="1" customHeight="1">
      <c r="A109" s="1">
        <v>100</v>
      </c>
      <c r="B109" s="23">
        <f>IF(LEN(C109=0),SUBTOTAL(3,$C$10:C109),"")</f>
        <v>0</v>
      </c>
      <c r="C109" s="24" t="s">
        <v>1098</v>
      </c>
      <c r="D109" s="25" t="s">
        <v>1566</v>
      </c>
      <c r="E109" s="26" t="s">
        <v>1634</v>
      </c>
      <c r="F109" s="24" t="s">
        <v>1546</v>
      </c>
      <c r="G109" s="27">
        <v>7.5</v>
      </c>
      <c r="H109" s="27">
        <v>6.5</v>
      </c>
      <c r="I109" s="27" t="s">
        <v>28</v>
      </c>
      <c r="J109" s="27">
        <v>3</v>
      </c>
      <c r="K109" s="34"/>
      <c r="L109" s="34"/>
      <c r="M109" s="34"/>
      <c r="N109" s="54"/>
      <c r="O109" s="55" t="s">
        <v>28</v>
      </c>
      <c r="P109" s="29">
        <f t="shared" si="19"/>
        <v>2</v>
      </c>
      <c r="Q109" s="30" t="str">
        <f t="shared" si="15"/>
        <v>F</v>
      </c>
      <c r="R109" s="31" t="str">
        <f t="shared" si="16"/>
        <v>Kém</v>
      </c>
      <c r="S109" s="32" t="str">
        <f t="shared" si="20"/>
        <v/>
      </c>
      <c r="T109" s="33" t="str">
        <f t="array" ref="T109">IFERROR(VLOOKUP($C109&amp;$U109,CHOOSE({1,2},Data!$A$2:$A$5146&amp;Data!$B$2:$B$5146,Data!$C$2:$C$5146),2,0),"")</f>
        <v>PM10-A3</v>
      </c>
      <c r="U109" s="76" t="s">
        <v>1054</v>
      </c>
      <c r="V109" s="3" t="str">
        <f t="shared" si="17"/>
        <v>INT13109</v>
      </c>
      <c r="W109" s="3" t="str">
        <f t="shared" si="18"/>
        <v>04</v>
      </c>
      <c r="X109" s="57" t="str">
        <f t="shared" si="21"/>
        <v>Học lại</v>
      </c>
      <c r="Y109" s="37"/>
      <c r="Z109" s="37"/>
      <c r="AA109" s="37"/>
      <c r="AB109" s="37"/>
      <c r="AC109" s="37"/>
      <c r="AD109" s="37"/>
      <c r="AE109" s="37"/>
      <c r="AF109" s="37"/>
      <c r="AG109" s="37"/>
      <c r="AH109" s="37"/>
      <c r="AI109" s="37"/>
      <c r="AJ109" s="37"/>
      <c r="AK109" s="37"/>
      <c r="AL109" s="37"/>
      <c r="AM109" s="37"/>
    </row>
    <row r="110" spans="1:39" ht="16.5" hidden="1" customHeight="1">
      <c r="A110" s="1">
        <v>101</v>
      </c>
      <c r="B110" s="23">
        <f>IF(LEN(C110=0),SUBTOTAL(3,$C$10:C110),"")</f>
        <v>0</v>
      </c>
      <c r="C110" s="24" t="s">
        <v>1099</v>
      </c>
      <c r="D110" s="25" t="s">
        <v>1701</v>
      </c>
      <c r="E110" s="26" t="s">
        <v>1702</v>
      </c>
      <c r="F110" s="24" t="s">
        <v>1546</v>
      </c>
      <c r="G110" s="27">
        <v>8.5</v>
      </c>
      <c r="H110" s="27">
        <v>7</v>
      </c>
      <c r="I110" s="27" t="s">
        <v>28</v>
      </c>
      <c r="J110" s="27">
        <v>6.5</v>
      </c>
      <c r="K110" s="34"/>
      <c r="L110" s="34"/>
      <c r="M110" s="34"/>
      <c r="N110" s="54"/>
      <c r="O110" s="55" t="s">
        <v>28</v>
      </c>
      <c r="P110" s="29">
        <f t="shared" si="19"/>
        <v>2.9</v>
      </c>
      <c r="Q110" s="30" t="str">
        <f t="shared" si="15"/>
        <v>F</v>
      </c>
      <c r="R110" s="31" t="str">
        <f t="shared" si="16"/>
        <v>Kém</v>
      </c>
      <c r="S110" s="32" t="str">
        <f t="shared" si="20"/>
        <v/>
      </c>
      <c r="T110" s="33" t="str">
        <f t="array" ref="T110">IFERROR(VLOOKUP($C110&amp;$U110,CHOOSE({1,2},Data!$A$2:$A$5146&amp;Data!$B$2:$B$5146,Data!$C$2:$C$5146),2,0),"")</f>
        <v>PM10-A3</v>
      </c>
      <c r="U110" s="76" t="s">
        <v>1054</v>
      </c>
      <c r="V110" s="3" t="str">
        <f t="shared" si="17"/>
        <v>INT13109</v>
      </c>
      <c r="W110" s="3" t="str">
        <f t="shared" si="18"/>
        <v>04</v>
      </c>
      <c r="X110" s="57" t="str">
        <f t="shared" si="21"/>
        <v>Học lại</v>
      </c>
      <c r="Y110" s="37"/>
      <c r="Z110" s="37"/>
      <c r="AA110" s="37"/>
      <c r="AB110" s="37"/>
      <c r="AC110" s="37"/>
      <c r="AD110" s="37"/>
      <c r="AE110" s="37"/>
      <c r="AF110" s="37"/>
      <c r="AG110" s="37"/>
      <c r="AH110" s="37"/>
      <c r="AI110" s="37"/>
      <c r="AJ110" s="37"/>
      <c r="AK110" s="37"/>
      <c r="AL110" s="37"/>
      <c r="AM110" s="37"/>
    </row>
    <row r="111" spans="1:39" ht="16.5" hidden="1" customHeight="1">
      <c r="A111" s="1">
        <v>102</v>
      </c>
      <c r="B111" s="23">
        <f>IF(LEN(C111=0),SUBTOTAL(3,$C$10:C111),"")</f>
        <v>0</v>
      </c>
      <c r="C111" s="24" t="s">
        <v>1100</v>
      </c>
      <c r="D111" s="25" t="s">
        <v>1703</v>
      </c>
      <c r="E111" s="26" t="s">
        <v>1702</v>
      </c>
      <c r="F111" s="24" t="s">
        <v>1549</v>
      </c>
      <c r="G111" s="27">
        <v>9</v>
      </c>
      <c r="H111" s="27">
        <v>6</v>
      </c>
      <c r="I111" s="27" t="s">
        <v>28</v>
      </c>
      <c r="J111" s="27">
        <v>4</v>
      </c>
      <c r="K111" s="34"/>
      <c r="L111" s="34"/>
      <c r="M111" s="34"/>
      <c r="N111" s="54"/>
      <c r="O111" s="55" t="s">
        <v>28</v>
      </c>
      <c r="P111" s="29">
        <f t="shared" si="19"/>
        <v>2.2999999999999998</v>
      </c>
      <c r="Q111" s="30" t="str">
        <f t="shared" si="15"/>
        <v>F</v>
      </c>
      <c r="R111" s="31" t="str">
        <f t="shared" si="16"/>
        <v>Kém</v>
      </c>
      <c r="S111" s="32" t="str">
        <f t="shared" si="20"/>
        <v/>
      </c>
      <c r="T111" s="33" t="str">
        <f t="array" ref="T111">IFERROR(VLOOKUP($C111&amp;$U111,CHOOSE({1,2},Data!$A$2:$A$5146&amp;Data!$B$2:$B$5146,Data!$C$2:$C$5146),2,0),"")</f>
        <v>PM10-A3</v>
      </c>
      <c r="U111" s="76" t="s">
        <v>1054</v>
      </c>
      <c r="V111" s="3" t="str">
        <f t="shared" si="17"/>
        <v>INT13109</v>
      </c>
      <c r="W111" s="3" t="str">
        <f t="shared" si="18"/>
        <v>04</v>
      </c>
      <c r="X111" s="57" t="str">
        <f t="shared" si="21"/>
        <v>Học lại</v>
      </c>
      <c r="Y111" s="37"/>
      <c r="Z111" s="37"/>
      <c r="AA111" s="37"/>
      <c r="AB111" s="37"/>
      <c r="AC111" s="37"/>
      <c r="AD111" s="37"/>
      <c r="AE111" s="37"/>
      <c r="AF111" s="37"/>
      <c r="AG111" s="37"/>
      <c r="AH111" s="37"/>
      <c r="AI111" s="37"/>
      <c r="AJ111" s="37"/>
      <c r="AK111" s="37"/>
      <c r="AL111" s="37"/>
      <c r="AM111" s="37"/>
    </row>
    <row r="112" spans="1:39" ht="16.5" hidden="1" customHeight="1">
      <c r="A112" s="1">
        <v>103</v>
      </c>
      <c r="B112" s="23">
        <f>IF(LEN(C112=0),SUBTOTAL(3,$C$10:C112),"")</f>
        <v>0</v>
      </c>
      <c r="C112" s="24" t="s">
        <v>1101</v>
      </c>
      <c r="D112" s="25" t="s">
        <v>1626</v>
      </c>
      <c r="E112" s="26" t="s">
        <v>1704</v>
      </c>
      <c r="F112" s="24" t="s">
        <v>1549</v>
      </c>
      <c r="G112" s="27">
        <v>9</v>
      </c>
      <c r="H112" s="27">
        <v>7</v>
      </c>
      <c r="I112" s="27" t="s">
        <v>28</v>
      </c>
      <c r="J112" s="27">
        <v>5.5</v>
      </c>
      <c r="K112" s="34"/>
      <c r="L112" s="34"/>
      <c r="M112" s="34"/>
      <c r="N112" s="54"/>
      <c r="O112" s="55" t="s">
        <v>28</v>
      </c>
      <c r="P112" s="29">
        <f t="shared" si="19"/>
        <v>2.7</v>
      </c>
      <c r="Q112" s="30" t="str">
        <f t="shared" si="15"/>
        <v>F</v>
      </c>
      <c r="R112" s="31" t="str">
        <f t="shared" si="16"/>
        <v>Kém</v>
      </c>
      <c r="S112" s="32" t="str">
        <f t="shared" si="20"/>
        <v/>
      </c>
      <c r="T112" s="33" t="str">
        <f t="array" ref="T112">IFERROR(VLOOKUP($C112&amp;$U112,CHOOSE({1,2},Data!$A$2:$A$5146&amp;Data!$B$2:$B$5146,Data!$C$2:$C$5146),2,0),"")</f>
        <v>PM10-A3</v>
      </c>
      <c r="U112" s="76" t="s">
        <v>1054</v>
      </c>
      <c r="V112" s="3" t="str">
        <f t="shared" si="17"/>
        <v>INT13109</v>
      </c>
      <c r="W112" s="3" t="str">
        <f t="shared" si="18"/>
        <v>04</v>
      </c>
      <c r="X112" s="57" t="str">
        <f t="shared" si="21"/>
        <v>Học lại</v>
      </c>
      <c r="Y112" s="37"/>
      <c r="Z112" s="37"/>
      <c r="AA112" s="37"/>
      <c r="AB112" s="37"/>
      <c r="AC112" s="37"/>
      <c r="AD112" s="37"/>
      <c r="AE112" s="37"/>
      <c r="AF112" s="37"/>
      <c r="AG112" s="37"/>
      <c r="AH112" s="37"/>
      <c r="AI112" s="37"/>
      <c r="AJ112" s="37"/>
      <c r="AK112" s="37"/>
      <c r="AL112" s="37"/>
      <c r="AM112" s="37"/>
    </row>
    <row r="113" spans="1:39" ht="16.5" hidden="1" customHeight="1">
      <c r="A113" s="1">
        <v>104</v>
      </c>
      <c r="B113" s="23">
        <f>IF(LEN(C113=0),SUBTOTAL(3,$C$10:C113),"")</f>
        <v>0</v>
      </c>
      <c r="C113" s="24" t="s">
        <v>1102</v>
      </c>
      <c r="D113" s="25" t="s">
        <v>1566</v>
      </c>
      <c r="E113" s="26" t="s">
        <v>1636</v>
      </c>
      <c r="F113" s="24" t="s">
        <v>1590</v>
      </c>
      <c r="G113" s="27">
        <v>7.5</v>
      </c>
      <c r="H113" s="27">
        <v>2.5</v>
      </c>
      <c r="I113" s="27" t="s">
        <v>28</v>
      </c>
      <c r="J113" s="27">
        <v>0.5</v>
      </c>
      <c r="K113" s="34"/>
      <c r="L113" s="34"/>
      <c r="M113" s="34"/>
      <c r="N113" s="54"/>
      <c r="O113" s="55" t="s">
        <v>28</v>
      </c>
      <c r="P113" s="29">
        <f t="shared" si="19"/>
        <v>1.1000000000000001</v>
      </c>
      <c r="Q113" s="30" t="str">
        <f t="shared" si="15"/>
        <v>F</v>
      </c>
      <c r="R113" s="31" t="str">
        <f t="shared" si="16"/>
        <v>Kém</v>
      </c>
      <c r="S113" s="32" t="str">
        <f t="shared" si="20"/>
        <v/>
      </c>
      <c r="T113" s="33" t="str">
        <f t="array" ref="T113">IFERROR(VLOOKUP($C113&amp;$U113,CHOOSE({1,2},Data!$A$2:$A$5146&amp;Data!$B$2:$B$5146,Data!$C$2:$C$5146),2,0),"")</f>
        <v>PM10-A3</v>
      </c>
      <c r="U113" s="76" t="s">
        <v>1054</v>
      </c>
      <c r="V113" s="3" t="str">
        <f t="shared" si="17"/>
        <v>INT13109</v>
      </c>
      <c r="W113" s="3" t="str">
        <f t="shared" si="18"/>
        <v>04</v>
      </c>
      <c r="X113" s="57" t="str">
        <f t="shared" si="21"/>
        <v>Học lại</v>
      </c>
      <c r="Y113" s="37"/>
      <c r="Z113" s="37"/>
      <c r="AA113" s="37"/>
      <c r="AB113" s="37"/>
      <c r="AC113" s="37"/>
      <c r="AD113" s="37"/>
      <c r="AE113" s="37"/>
      <c r="AF113" s="37"/>
      <c r="AG113" s="37"/>
      <c r="AH113" s="37"/>
      <c r="AI113" s="37"/>
      <c r="AJ113" s="37"/>
      <c r="AK113" s="37"/>
      <c r="AL113" s="37"/>
      <c r="AM113" s="37"/>
    </row>
    <row r="114" spans="1:39" ht="16.5" hidden="1" customHeight="1">
      <c r="A114" s="1">
        <v>105</v>
      </c>
      <c r="B114" s="23">
        <f>IF(LEN(C114=0),SUBTOTAL(3,$C$10:C114),"")</f>
        <v>0</v>
      </c>
      <c r="C114" s="24" t="s">
        <v>1103</v>
      </c>
      <c r="D114" s="25" t="s">
        <v>1626</v>
      </c>
      <c r="E114" s="26" t="s">
        <v>1636</v>
      </c>
      <c r="F114" s="24" t="s">
        <v>1562</v>
      </c>
      <c r="G114" s="27">
        <v>7.5</v>
      </c>
      <c r="H114" s="27">
        <v>5</v>
      </c>
      <c r="I114" s="27" t="s">
        <v>28</v>
      </c>
      <c r="J114" s="27">
        <v>4</v>
      </c>
      <c r="K114" s="34"/>
      <c r="L114" s="34"/>
      <c r="M114" s="34"/>
      <c r="N114" s="54"/>
      <c r="O114" s="55" t="s">
        <v>28</v>
      </c>
      <c r="P114" s="29">
        <f t="shared" si="19"/>
        <v>2.1</v>
      </c>
      <c r="Q114" s="30" t="str">
        <f t="shared" si="15"/>
        <v>F</v>
      </c>
      <c r="R114" s="31" t="str">
        <f t="shared" si="16"/>
        <v>Kém</v>
      </c>
      <c r="S114" s="32" t="str">
        <f t="shared" si="20"/>
        <v/>
      </c>
      <c r="T114" s="33" t="str">
        <f t="array" ref="T114">IFERROR(VLOOKUP($C114&amp;$U114,CHOOSE({1,2},Data!$A$2:$A$5146&amp;Data!$B$2:$B$5146,Data!$C$2:$C$5146),2,0),"")</f>
        <v>PM10-A3</v>
      </c>
      <c r="U114" s="76" t="s">
        <v>1054</v>
      </c>
      <c r="V114" s="3" t="str">
        <f t="shared" si="17"/>
        <v>INT13109</v>
      </c>
      <c r="W114" s="3" t="str">
        <f t="shared" si="18"/>
        <v>04</v>
      </c>
      <c r="X114" s="57" t="str">
        <f t="shared" si="21"/>
        <v>Học lại</v>
      </c>
      <c r="Y114" s="37"/>
      <c r="Z114" s="37"/>
      <c r="AA114" s="37"/>
      <c r="AB114" s="37"/>
      <c r="AC114" s="37"/>
      <c r="AD114" s="37"/>
      <c r="AE114" s="37"/>
      <c r="AF114" s="37"/>
      <c r="AG114" s="37"/>
      <c r="AH114" s="37"/>
      <c r="AI114" s="37"/>
      <c r="AJ114" s="37"/>
      <c r="AK114" s="37"/>
      <c r="AL114" s="37"/>
      <c r="AM114" s="37"/>
    </row>
    <row r="115" spans="1:39" ht="16.5" hidden="1" customHeight="1">
      <c r="A115" s="1">
        <v>106</v>
      </c>
      <c r="B115" s="23">
        <f>IF(LEN(C115=0),SUBTOTAL(3,$C$10:C115),"")</f>
        <v>0</v>
      </c>
      <c r="C115" s="24" t="s">
        <v>1104</v>
      </c>
      <c r="D115" s="25" t="s">
        <v>1705</v>
      </c>
      <c r="E115" s="26" t="s">
        <v>1706</v>
      </c>
      <c r="F115" s="24" t="s">
        <v>1557</v>
      </c>
      <c r="G115" s="27">
        <v>6.5</v>
      </c>
      <c r="H115" s="27">
        <v>6</v>
      </c>
      <c r="I115" s="27" t="s">
        <v>28</v>
      </c>
      <c r="J115" s="27">
        <v>6.5</v>
      </c>
      <c r="K115" s="34"/>
      <c r="L115" s="34"/>
      <c r="M115" s="34"/>
      <c r="N115" s="54"/>
      <c r="O115" s="55" t="s">
        <v>28</v>
      </c>
      <c r="P115" s="29">
        <f t="shared" si="19"/>
        <v>2.6</v>
      </c>
      <c r="Q115" s="30" t="str">
        <f t="shared" si="15"/>
        <v>F</v>
      </c>
      <c r="R115" s="31" t="str">
        <f t="shared" si="16"/>
        <v>Kém</v>
      </c>
      <c r="S115" s="32" t="str">
        <f t="shared" si="20"/>
        <v/>
      </c>
      <c r="T115" s="33" t="str">
        <f t="array" ref="T115">IFERROR(VLOOKUP($C115&amp;$U115,CHOOSE({1,2},Data!$A$2:$A$5146&amp;Data!$B$2:$B$5146,Data!$C$2:$C$5146),2,0),"")</f>
        <v>PM10-A3</v>
      </c>
      <c r="U115" s="76" t="s">
        <v>1054</v>
      </c>
      <c r="V115" s="3" t="str">
        <f t="shared" si="17"/>
        <v>INT13109</v>
      </c>
      <c r="W115" s="3" t="str">
        <f t="shared" si="18"/>
        <v>04</v>
      </c>
      <c r="X115" s="57" t="str">
        <f t="shared" si="21"/>
        <v>Học lại</v>
      </c>
      <c r="Y115" s="37"/>
      <c r="Z115" s="37"/>
      <c r="AA115" s="37"/>
      <c r="AB115" s="37"/>
      <c r="AC115" s="37"/>
      <c r="AD115" s="37"/>
      <c r="AE115" s="37"/>
      <c r="AF115" s="37"/>
      <c r="AG115" s="37"/>
      <c r="AH115" s="37"/>
      <c r="AI115" s="37"/>
      <c r="AJ115" s="37"/>
      <c r="AK115" s="37"/>
      <c r="AL115" s="37"/>
      <c r="AM115" s="37"/>
    </row>
    <row r="116" spans="1:39" ht="16.5" hidden="1" customHeight="1">
      <c r="A116" s="1">
        <v>107</v>
      </c>
      <c r="B116" s="23">
        <f>IF(LEN(C116=0),SUBTOTAL(3,$C$10:C116),"")</f>
        <v>0</v>
      </c>
      <c r="C116" s="24" t="s">
        <v>1105</v>
      </c>
      <c r="D116" s="25" t="s">
        <v>1707</v>
      </c>
      <c r="E116" s="26" t="s">
        <v>1706</v>
      </c>
      <c r="F116" s="24" t="s">
        <v>1546</v>
      </c>
      <c r="G116" s="27">
        <v>8</v>
      </c>
      <c r="H116" s="27">
        <v>1</v>
      </c>
      <c r="I116" s="27" t="s">
        <v>28</v>
      </c>
      <c r="J116" s="27">
        <v>0.5</v>
      </c>
      <c r="K116" s="34"/>
      <c r="L116" s="34"/>
      <c r="M116" s="34"/>
      <c r="N116" s="54"/>
      <c r="O116" s="55" t="s">
        <v>28</v>
      </c>
      <c r="P116" s="29">
        <f t="shared" si="19"/>
        <v>1</v>
      </c>
      <c r="Q116" s="30" t="str">
        <f t="shared" si="15"/>
        <v>F</v>
      </c>
      <c r="R116" s="31" t="str">
        <f t="shared" si="16"/>
        <v>Kém</v>
      </c>
      <c r="S116" s="32" t="str">
        <f t="shared" si="20"/>
        <v/>
      </c>
      <c r="T116" s="33" t="str">
        <f t="array" ref="T116">IFERROR(VLOOKUP($C116&amp;$U116,CHOOSE({1,2},Data!$A$2:$A$5146&amp;Data!$B$2:$B$5146,Data!$C$2:$C$5146),2,0),"")</f>
        <v>PM10-A3</v>
      </c>
      <c r="U116" s="76" t="s">
        <v>1054</v>
      </c>
      <c r="V116" s="3" t="str">
        <f t="shared" si="17"/>
        <v>INT13109</v>
      </c>
      <c r="W116" s="3" t="str">
        <f t="shared" si="18"/>
        <v>04</v>
      </c>
      <c r="X116" s="57" t="str">
        <f t="shared" si="21"/>
        <v>Học lại</v>
      </c>
      <c r="Y116" s="37"/>
      <c r="Z116" s="37"/>
      <c r="AA116" s="37"/>
      <c r="AB116" s="37"/>
      <c r="AC116" s="37"/>
      <c r="AD116" s="37"/>
      <c r="AE116" s="37"/>
      <c r="AF116" s="37"/>
      <c r="AG116" s="37"/>
      <c r="AH116" s="37"/>
      <c r="AI116" s="37"/>
      <c r="AJ116" s="37"/>
      <c r="AK116" s="37"/>
      <c r="AL116" s="37"/>
      <c r="AM116" s="37"/>
    </row>
    <row r="117" spans="1:39" ht="16.5" hidden="1" customHeight="1">
      <c r="A117" s="1">
        <v>108</v>
      </c>
      <c r="B117" s="23">
        <f>IF(LEN(C117=0),SUBTOTAL(3,$C$10:C117),"")</f>
        <v>0</v>
      </c>
      <c r="C117" s="24" t="s">
        <v>1106</v>
      </c>
      <c r="D117" s="25" t="s">
        <v>1708</v>
      </c>
      <c r="E117" s="26" t="s">
        <v>1706</v>
      </c>
      <c r="F117" s="24" t="s">
        <v>1557</v>
      </c>
      <c r="G117" s="27">
        <v>6.5</v>
      </c>
      <c r="H117" s="27">
        <v>3.5</v>
      </c>
      <c r="I117" s="27" t="s">
        <v>28</v>
      </c>
      <c r="J117" s="27">
        <v>3</v>
      </c>
      <c r="K117" s="34"/>
      <c r="L117" s="34"/>
      <c r="M117" s="34"/>
      <c r="N117" s="54"/>
      <c r="O117" s="55" t="s">
        <v>28</v>
      </c>
      <c r="P117" s="29">
        <f t="shared" si="19"/>
        <v>1.6</v>
      </c>
      <c r="Q117" s="30" t="str">
        <f t="shared" si="15"/>
        <v>F</v>
      </c>
      <c r="R117" s="31" t="str">
        <f t="shared" si="16"/>
        <v>Kém</v>
      </c>
      <c r="S117" s="32" t="str">
        <f t="shared" si="20"/>
        <v/>
      </c>
      <c r="T117" s="33" t="str">
        <f t="array" ref="T117">IFERROR(VLOOKUP($C117&amp;$U117,CHOOSE({1,2},Data!$A$2:$A$5146&amp;Data!$B$2:$B$5146,Data!$C$2:$C$5146),2,0),"")</f>
        <v>PM10-A3</v>
      </c>
      <c r="U117" s="76" t="s">
        <v>1054</v>
      </c>
      <c r="V117" s="3" t="str">
        <f t="shared" si="17"/>
        <v>INT13109</v>
      </c>
      <c r="W117" s="3" t="str">
        <f t="shared" si="18"/>
        <v>04</v>
      </c>
      <c r="X117" s="57" t="str">
        <f t="shared" si="21"/>
        <v>Học lại</v>
      </c>
      <c r="Y117" s="37"/>
      <c r="Z117" s="37"/>
      <c r="AA117" s="37"/>
      <c r="AB117" s="37"/>
      <c r="AC117" s="37"/>
      <c r="AD117" s="37"/>
      <c r="AE117" s="37"/>
      <c r="AF117" s="37"/>
      <c r="AG117" s="37"/>
      <c r="AH117" s="37"/>
      <c r="AI117" s="37"/>
      <c r="AJ117" s="37"/>
      <c r="AK117" s="37"/>
      <c r="AL117" s="37"/>
      <c r="AM117" s="37"/>
    </row>
    <row r="118" spans="1:39" ht="16.5" hidden="1" customHeight="1">
      <c r="A118" s="1">
        <v>109</v>
      </c>
      <c r="B118" s="23">
        <f>IF(LEN(C118=0),SUBTOTAL(3,$C$10:C118),"")</f>
        <v>0</v>
      </c>
      <c r="C118" s="24" t="s">
        <v>1107</v>
      </c>
      <c r="D118" s="25" t="s">
        <v>1709</v>
      </c>
      <c r="E118" s="26" t="s">
        <v>1710</v>
      </c>
      <c r="F118" s="24" t="s">
        <v>1549</v>
      </c>
      <c r="G118" s="27">
        <v>9</v>
      </c>
      <c r="H118" s="27">
        <v>7.5</v>
      </c>
      <c r="I118" s="27" t="s">
        <v>28</v>
      </c>
      <c r="J118" s="27">
        <v>5</v>
      </c>
      <c r="K118" s="34"/>
      <c r="L118" s="34"/>
      <c r="M118" s="34"/>
      <c r="N118" s="54"/>
      <c r="O118" s="55" t="s">
        <v>28</v>
      </c>
      <c r="P118" s="29">
        <f t="shared" si="19"/>
        <v>2.7</v>
      </c>
      <c r="Q118" s="30" t="str">
        <f t="shared" si="15"/>
        <v>F</v>
      </c>
      <c r="R118" s="31" t="str">
        <f t="shared" si="16"/>
        <v>Kém</v>
      </c>
      <c r="S118" s="32" t="str">
        <f t="shared" si="20"/>
        <v/>
      </c>
      <c r="T118" s="33" t="str">
        <f t="array" ref="T118">IFERROR(VLOOKUP($C118&amp;$U118,CHOOSE({1,2},Data!$A$2:$A$5146&amp;Data!$B$2:$B$5146,Data!$C$2:$C$5146),2,0),"")</f>
        <v>PM10-A3</v>
      </c>
      <c r="U118" s="76" t="s">
        <v>1054</v>
      </c>
      <c r="V118" s="3" t="str">
        <f t="shared" si="17"/>
        <v>INT13109</v>
      </c>
      <c r="W118" s="3" t="str">
        <f t="shared" si="18"/>
        <v>04</v>
      </c>
      <c r="X118" s="57" t="str">
        <f t="shared" si="21"/>
        <v>Học lại</v>
      </c>
      <c r="Y118" s="37"/>
      <c r="Z118" s="37"/>
      <c r="AA118" s="37"/>
      <c r="AB118" s="37"/>
      <c r="AC118" s="37"/>
      <c r="AD118" s="37"/>
      <c r="AE118" s="37"/>
      <c r="AF118" s="37"/>
      <c r="AG118" s="37"/>
      <c r="AH118" s="37"/>
      <c r="AI118" s="37"/>
      <c r="AJ118" s="37"/>
      <c r="AK118" s="37"/>
      <c r="AL118" s="37"/>
      <c r="AM118" s="37"/>
    </row>
    <row r="119" spans="1:39" ht="16.5" hidden="1" customHeight="1">
      <c r="A119" s="1">
        <v>110</v>
      </c>
      <c r="B119" s="23">
        <f>IF(LEN(C119=0),SUBTOTAL(3,$C$10:C119),"")</f>
        <v>0</v>
      </c>
      <c r="C119" s="24" t="s">
        <v>1108</v>
      </c>
      <c r="D119" s="25" t="s">
        <v>1568</v>
      </c>
      <c r="E119" s="26" t="s">
        <v>1711</v>
      </c>
      <c r="F119" s="24" t="s">
        <v>1546</v>
      </c>
      <c r="G119" s="27">
        <v>6.5</v>
      </c>
      <c r="H119" s="27">
        <v>2</v>
      </c>
      <c r="I119" s="27" t="s">
        <v>28</v>
      </c>
      <c r="J119" s="27">
        <v>0.5</v>
      </c>
      <c r="K119" s="34"/>
      <c r="L119" s="34"/>
      <c r="M119" s="34"/>
      <c r="N119" s="54"/>
      <c r="O119" s="55" t="s">
        <v>28</v>
      </c>
      <c r="P119" s="29">
        <f t="shared" si="19"/>
        <v>1</v>
      </c>
      <c r="Q119" s="30" t="str">
        <f t="shared" si="15"/>
        <v>F</v>
      </c>
      <c r="R119" s="31" t="str">
        <f t="shared" si="16"/>
        <v>Kém</v>
      </c>
      <c r="S119" s="32" t="str">
        <f t="shared" si="20"/>
        <v/>
      </c>
      <c r="T119" s="33" t="str">
        <f t="array" ref="T119">IFERROR(VLOOKUP($C119&amp;$U119,CHOOSE({1,2},Data!$A$2:$A$5146&amp;Data!$B$2:$B$5146,Data!$C$2:$C$5146),2,0),"")</f>
        <v>PM10-A3</v>
      </c>
      <c r="U119" s="76" t="s">
        <v>1054</v>
      </c>
      <c r="V119" s="3" t="str">
        <f t="shared" si="17"/>
        <v>INT13109</v>
      </c>
      <c r="W119" s="3" t="str">
        <f t="shared" si="18"/>
        <v>04</v>
      </c>
      <c r="X119" s="57" t="str">
        <f t="shared" si="21"/>
        <v>Học lại</v>
      </c>
      <c r="Y119" s="37"/>
      <c r="Z119" s="37"/>
      <c r="AA119" s="37"/>
      <c r="AB119" s="37"/>
      <c r="AC119" s="37"/>
      <c r="AD119" s="37"/>
      <c r="AE119" s="37"/>
      <c r="AF119" s="37"/>
      <c r="AG119" s="37"/>
      <c r="AH119" s="37"/>
      <c r="AI119" s="37"/>
      <c r="AJ119" s="37"/>
      <c r="AK119" s="37"/>
      <c r="AL119" s="37"/>
      <c r="AM119" s="37"/>
    </row>
    <row r="120" spans="1:39" ht="16.5" hidden="1" customHeight="1">
      <c r="A120" s="1">
        <v>111</v>
      </c>
      <c r="B120" s="23">
        <f>IF(LEN(C120=0),SUBTOTAL(3,$C$10:C120),"")</f>
        <v>0</v>
      </c>
      <c r="C120" s="24" t="s">
        <v>1109</v>
      </c>
      <c r="D120" s="25" t="s">
        <v>1709</v>
      </c>
      <c r="E120" s="26" t="s">
        <v>1712</v>
      </c>
      <c r="F120" s="24" t="s">
        <v>1590</v>
      </c>
      <c r="G120" s="27">
        <v>1</v>
      </c>
      <c r="H120" s="27">
        <v>0</v>
      </c>
      <c r="I120" s="27" t="s">
        <v>28</v>
      </c>
      <c r="J120" s="27">
        <v>0</v>
      </c>
      <c r="K120" s="34"/>
      <c r="L120" s="34"/>
      <c r="M120" s="34"/>
      <c r="N120" s="54"/>
      <c r="O120" s="55" t="s">
        <v>28</v>
      </c>
      <c r="P120" s="29">
        <f t="shared" si="19"/>
        <v>0.1</v>
      </c>
      <c r="Q120" s="30" t="str">
        <f t="shared" si="15"/>
        <v>F</v>
      </c>
      <c r="R120" s="31" t="str">
        <f t="shared" si="16"/>
        <v>Kém</v>
      </c>
      <c r="S120" s="32" t="str">
        <f t="shared" si="20"/>
        <v>Không đủ ĐKDT</v>
      </c>
      <c r="T120" s="33" t="str">
        <f t="array" ref="T120">IFERROR(VLOOKUP($C120&amp;$U120,CHOOSE({1,2},Data!$A$2:$A$5146&amp;Data!$B$2:$B$5146,Data!$C$2:$C$5146),2,0),"")</f>
        <v>PM10-A3</v>
      </c>
      <c r="U120" s="76" t="s">
        <v>1054</v>
      </c>
      <c r="V120" s="3" t="str">
        <f t="shared" si="17"/>
        <v>INT13109</v>
      </c>
      <c r="W120" s="3" t="str">
        <f t="shared" si="18"/>
        <v>04</v>
      </c>
      <c r="X120" s="57" t="str">
        <f t="shared" si="21"/>
        <v>Học lại</v>
      </c>
      <c r="Y120" s="37"/>
      <c r="Z120" s="37"/>
      <c r="AA120" s="37"/>
      <c r="AB120" s="37"/>
      <c r="AC120" s="37"/>
      <c r="AD120" s="37"/>
      <c r="AE120" s="37"/>
      <c r="AF120" s="37"/>
      <c r="AG120" s="37"/>
      <c r="AH120" s="37"/>
      <c r="AI120" s="37"/>
      <c r="AJ120" s="37"/>
      <c r="AK120" s="37"/>
      <c r="AL120" s="37"/>
      <c r="AM120" s="37"/>
    </row>
    <row r="121" spans="1:39" ht="17.25" hidden="1" customHeight="1">
      <c r="A121" s="1">
        <v>112</v>
      </c>
      <c r="B121" s="23">
        <f>IF(LEN(C121=0),SUBTOTAL(3,$C$10:C121),"")</f>
        <v>0</v>
      </c>
      <c r="C121" s="24" t="s">
        <v>1110</v>
      </c>
      <c r="D121" s="25" t="s">
        <v>1555</v>
      </c>
      <c r="E121" s="26" t="s">
        <v>1713</v>
      </c>
      <c r="F121" s="24" t="s">
        <v>1557</v>
      </c>
      <c r="G121" s="27">
        <v>9</v>
      </c>
      <c r="H121" s="27">
        <v>6.5</v>
      </c>
      <c r="I121" s="27" t="s">
        <v>28</v>
      </c>
      <c r="J121" s="27">
        <v>6</v>
      </c>
      <c r="K121" s="34"/>
      <c r="L121" s="34"/>
      <c r="M121" s="34"/>
      <c r="N121" s="54"/>
      <c r="O121" s="55" t="s">
        <v>28</v>
      </c>
      <c r="P121" s="29">
        <f t="shared" si="2"/>
        <v>2.8</v>
      </c>
      <c r="Q121" s="30" t="str">
        <f t="shared" si="3"/>
        <v>F</v>
      </c>
      <c r="R121" s="31" t="str">
        <f t="shared" si="4"/>
        <v>Kém</v>
      </c>
      <c r="S121" s="32" t="str">
        <f t="shared" si="5"/>
        <v/>
      </c>
      <c r="T121" s="33" t="str">
        <f t="array" ref="T121">IFERROR(VLOOKUP($C121&amp;$U121,CHOOSE({1,2},Data!$A$2:$A$5146&amp;Data!$B$2:$B$5146,Data!$C$2:$C$5146),2,0),"")</f>
        <v>PM10-A3</v>
      </c>
      <c r="U121" s="76" t="s">
        <v>1054</v>
      </c>
      <c r="V121" s="3" t="str">
        <f t="shared" si="6"/>
        <v>INT13109</v>
      </c>
      <c r="W121" s="3" t="str">
        <f t="shared" si="7"/>
        <v>04</v>
      </c>
      <c r="X121" s="57" t="str">
        <f t="shared" ref="X121:X130" si="22">IF(S121="Không đủ ĐKDT","Học lại",IF(S121="Đình chỉ thi","Học lại",IF(AND(MID(F121,2,2)&lt;"12",S121="Vắng"),"Thi lại",IF(S121="Vắng có phép", "Thi lại",IF(AND((MID(F121,2,2)&lt;"12"),P121&lt;4.5),"Thi lại",IF(AND((MID(F121,2,2)&lt;"19"),P121&lt;4),"Học lại",IF(AND((MID(F121,2,2)&gt;"18"),P121&lt;4),"Thi lại",IF(AND(MID(F121,2,2)&gt;"18",O121=0),"Thi lại",IF(AND((MID(F121,2,2)&lt;"12"),O121=0),"Thi lại",IF(AND((MID(F121,2,2)&lt;"19"),(MID(F121,2,2)&gt;"11"),O121=0),"Học lại","Đạt"))))))))))</f>
        <v>Học lại</v>
      </c>
      <c r="Y121" s="37"/>
      <c r="Z121" s="37"/>
      <c r="AA121" s="37"/>
      <c r="AB121" s="37"/>
      <c r="AC121" s="37"/>
      <c r="AD121" s="37"/>
      <c r="AE121" s="37"/>
      <c r="AF121" s="37"/>
      <c r="AG121" s="37"/>
      <c r="AH121" s="37"/>
      <c r="AI121" s="37"/>
      <c r="AJ121" s="37"/>
      <c r="AK121" s="37"/>
      <c r="AL121" s="37"/>
      <c r="AM121" s="37"/>
    </row>
    <row r="122" spans="1:39" ht="17.25" customHeight="1">
      <c r="A122" s="1">
        <v>113</v>
      </c>
      <c r="B122" s="23">
        <f>IF(LEN(C122=0),SUBTOTAL(3,$C$10:C122),"")</f>
        <v>1</v>
      </c>
      <c r="C122" s="24" t="s">
        <v>1111</v>
      </c>
      <c r="D122" s="25" t="s">
        <v>1714</v>
      </c>
      <c r="E122" s="26" t="s">
        <v>1548</v>
      </c>
      <c r="F122" s="24" t="s">
        <v>1560</v>
      </c>
      <c r="G122" s="27">
        <v>7</v>
      </c>
      <c r="H122" s="27">
        <v>3</v>
      </c>
      <c r="I122" s="27" t="s">
        <v>28</v>
      </c>
      <c r="J122" s="27">
        <v>5</v>
      </c>
      <c r="K122" s="34"/>
      <c r="L122" s="34"/>
      <c r="M122" s="34"/>
      <c r="N122" s="54"/>
      <c r="O122" s="119">
        <v>6</v>
      </c>
      <c r="P122" s="29">
        <f>IF(O122="H","I",IF(OR(O122="DC",O122="C",O122="V"),0,ROUND(SUMPRODUCT(G122:O122,$G$9:$O$9)/100,1)))</f>
        <v>5.6</v>
      </c>
      <c r="Q122" s="30" t="str">
        <f t="shared" si="3"/>
        <v>C</v>
      </c>
      <c r="R122" s="31" t="str">
        <f t="shared" si="4"/>
        <v>Trung bình</v>
      </c>
      <c r="S122" s="32" t="str">
        <f t="shared" si="5"/>
        <v/>
      </c>
      <c r="T122" s="33" t="str">
        <f t="array" ref="T122">IFERROR(VLOOKUP($C122&amp;$U122,CHOOSE({1,2},Data!$A$2:$A$5146&amp;Data!$B$2:$B$5146,Data!$C$2:$C$5146),2,0),"")</f>
        <v>PM10-A3</v>
      </c>
      <c r="U122" s="76" t="s">
        <v>1112</v>
      </c>
      <c r="V122" s="3" t="str">
        <f t="shared" si="6"/>
        <v>INT13109</v>
      </c>
      <c r="W122" s="3" t="str">
        <f t="shared" si="7"/>
        <v>01</v>
      </c>
      <c r="X122" s="57" t="str">
        <f t="shared" si="22"/>
        <v>Đạt</v>
      </c>
      <c r="Y122" s="37"/>
      <c r="Z122" s="37"/>
      <c r="AA122" s="37"/>
      <c r="AB122" s="37"/>
      <c r="AC122" s="37"/>
      <c r="AD122" s="37"/>
      <c r="AE122" s="37"/>
      <c r="AF122" s="37"/>
      <c r="AG122" s="37"/>
      <c r="AH122" s="37"/>
      <c r="AI122" s="37"/>
      <c r="AJ122" s="37"/>
      <c r="AK122" s="37"/>
      <c r="AL122" s="37"/>
      <c r="AM122" s="37"/>
    </row>
    <row r="123" spans="1:39" ht="17.25" customHeight="1">
      <c r="A123" s="1">
        <v>114</v>
      </c>
      <c r="B123" s="23">
        <f>IF(LEN(C123=0),SUBTOTAL(3,$C$10:C123),"")</f>
        <v>2</v>
      </c>
      <c r="C123" s="24" t="s">
        <v>1113</v>
      </c>
      <c r="D123" s="25" t="s">
        <v>1715</v>
      </c>
      <c r="E123" s="26" t="s">
        <v>1548</v>
      </c>
      <c r="F123" s="24" t="s">
        <v>1562</v>
      </c>
      <c r="G123" s="27">
        <v>9</v>
      </c>
      <c r="H123" s="27">
        <v>7</v>
      </c>
      <c r="I123" s="27" t="s">
        <v>28</v>
      </c>
      <c r="J123" s="27">
        <v>9</v>
      </c>
      <c r="K123" s="34"/>
      <c r="L123" s="34"/>
      <c r="M123" s="34"/>
      <c r="N123" s="54"/>
      <c r="O123" s="55">
        <v>10</v>
      </c>
      <c r="P123" s="29">
        <f>IF(O123="H","I",IF(OR(O123="DC",O123="C",O123="V"),0,ROUND(SUMPRODUCT(G123:O123,$G$9:$O$9)/100,1)))</f>
        <v>9.4</v>
      </c>
      <c r="Q123" s="30" t="str">
        <f t="shared" si="3"/>
        <v>A+</v>
      </c>
      <c r="R123" s="31" t="str">
        <f t="shared" si="4"/>
        <v>Giỏi</v>
      </c>
      <c r="S123" s="32" t="str">
        <f t="shared" si="5"/>
        <v/>
      </c>
      <c r="T123" s="33" t="str">
        <f t="array" ref="T123">IFERROR(VLOOKUP($C123&amp;$U123,CHOOSE({1,2},Data!$A$2:$A$5146&amp;Data!$B$2:$B$5146,Data!$C$2:$C$5146),2,0),"")</f>
        <v>PM10-A3</v>
      </c>
      <c r="U123" s="76" t="s">
        <v>1112</v>
      </c>
      <c r="V123" s="3" t="str">
        <f t="shared" si="6"/>
        <v>INT13109</v>
      </c>
      <c r="W123" s="3" t="str">
        <f t="shared" si="7"/>
        <v>01</v>
      </c>
      <c r="X123" s="57" t="str">
        <f t="shared" si="22"/>
        <v>Đạt</v>
      </c>
      <c r="Y123" s="37"/>
      <c r="Z123" s="37"/>
      <c r="AA123" s="37"/>
      <c r="AB123" s="37"/>
      <c r="AC123" s="37"/>
      <c r="AD123" s="37"/>
      <c r="AE123" s="37"/>
      <c r="AF123" s="37"/>
      <c r="AG123" s="37"/>
      <c r="AH123" s="37"/>
      <c r="AI123" s="37"/>
      <c r="AJ123" s="37"/>
      <c r="AK123" s="37"/>
      <c r="AL123" s="37"/>
      <c r="AM123" s="37"/>
    </row>
    <row r="124" spans="1:39" ht="17.25" customHeight="1">
      <c r="A124" s="1">
        <v>115</v>
      </c>
      <c r="B124" s="23">
        <f>IF(LEN(C124=0),SUBTOTAL(3,$C$10:C124),"")</f>
        <v>3</v>
      </c>
      <c r="C124" s="24" t="s">
        <v>1114</v>
      </c>
      <c r="D124" s="25" t="s">
        <v>1601</v>
      </c>
      <c r="E124" s="26" t="s">
        <v>1548</v>
      </c>
      <c r="F124" s="24" t="s">
        <v>1546</v>
      </c>
      <c r="G124" s="27">
        <v>9</v>
      </c>
      <c r="H124" s="27">
        <v>6</v>
      </c>
      <c r="I124" s="27" t="s">
        <v>28</v>
      </c>
      <c r="J124" s="27">
        <v>6</v>
      </c>
      <c r="K124" s="34"/>
      <c r="L124" s="34"/>
      <c r="M124" s="34"/>
      <c r="N124" s="54"/>
      <c r="O124" s="55">
        <v>6</v>
      </c>
      <c r="P124" s="29">
        <f t="shared" ref="P124:P187" si="23">IF(O124="H","I",IF(OR(O124="DC",O124="C",O124="V"),0,ROUND(SUMPRODUCT(G124:O124,$G$9:$O$9)/100,1)))</f>
        <v>6.3</v>
      </c>
      <c r="Q124" s="30" t="str">
        <f t="shared" si="3"/>
        <v>C</v>
      </c>
      <c r="R124" s="31" t="str">
        <f t="shared" si="4"/>
        <v>Trung bình</v>
      </c>
      <c r="S124" s="32" t="str">
        <f t="shared" si="5"/>
        <v/>
      </c>
      <c r="T124" s="33" t="str">
        <f t="array" ref="T124">IFERROR(VLOOKUP($C124&amp;$U124,CHOOSE({1,2},Data!$A$2:$A$5146&amp;Data!$B$2:$B$5146,Data!$C$2:$C$5146),2,0),"")</f>
        <v>PM10-A3</v>
      </c>
      <c r="U124" s="76" t="s">
        <v>1112</v>
      </c>
      <c r="V124" s="3" t="str">
        <f t="shared" si="6"/>
        <v>INT13109</v>
      </c>
      <c r="W124" s="3" t="str">
        <f t="shared" si="7"/>
        <v>01</v>
      </c>
      <c r="X124" s="57" t="str">
        <f t="shared" si="22"/>
        <v>Đạt</v>
      </c>
      <c r="Y124" s="37"/>
      <c r="Z124" s="37"/>
      <c r="AA124" s="37"/>
      <c r="AB124" s="37"/>
      <c r="AC124" s="37"/>
      <c r="AD124" s="37"/>
      <c r="AE124" s="37"/>
      <c r="AF124" s="37"/>
      <c r="AG124" s="37"/>
      <c r="AH124" s="37"/>
      <c r="AI124" s="37"/>
      <c r="AJ124" s="37"/>
      <c r="AK124" s="37"/>
      <c r="AL124" s="37"/>
      <c r="AM124" s="37"/>
    </row>
    <row r="125" spans="1:39" ht="17.25" customHeight="1">
      <c r="A125" s="1">
        <v>116</v>
      </c>
      <c r="B125" s="23">
        <f>IF(LEN(C125=0),SUBTOTAL(3,$C$10:C125),"")</f>
        <v>4</v>
      </c>
      <c r="C125" s="24" t="s">
        <v>1115</v>
      </c>
      <c r="D125" s="25" t="s">
        <v>1716</v>
      </c>
      <c r="E125" s="26" t="s">
        <v>1548</v>
      </c>
      <c r="F125" s="24" t="s">
        <v>1549</v>
      </c>
      <c r="G125" s="27">
        <v>9</v>
      </c>
      <c r="H125" s="27">
        <v>6</v>
      </c>
      <c r="I125" s="27" t="s">
        <v>28</v>
      </c>
      <c r="J125" s="27">
        <v>5</v>
      </c>
      <c r="K125" s="34"/>
      <c r="L125" s="34"/>
      <c r="M125" s="34"/>
      <c r="N125" s="54"/>
      <c r="O125" s="55">
        <v>6</v>
      </c>
      <c r="P125" s="29">
        <f t="shared" si="23"/>
        <v>6.1</v>
      </c>
      <c r="Q125" s="30" t="str">
        <f t="shared" si="3"/>
        <v>C</v>
      </c>
      <c r="R125" s="31" t="str">
        <f t="shared" si="4"/>
        <v>Trung bình</v>
      </c>
      <c r="S125" s="32" t="str">
        <f t="shared" si="5"/>
        <v/>
      </c>
      <c r="T125" s="33" t="str">
        <f t="array" ref="T125">IFERROR(VLOOKUP($C125&amp;$U125,CHOOSE({1,2},Data!$A$2:$A$5146&amp;Data!$B$2:$B$5146,Data!$C$2:$C$5146),2,0),"")</f>
        <v>PM10-A3</v>
      </c>
      <c r="U125" s="76" t="s">
        <v>1112</v>
      </c>
      <c r="V125" s="3" t="str">
        <f t="shared" si="6"/>
        <v>INT13109</v>
      </c>
      <c r="W125" s="3" t="str">
        <f t="shared" si="7"/>
        <v>01</v>
      </c>
      <c r="X125" s="57" t="str">
        <f t="shared" si="22"/>
        <v>Đạt</v>
      </c>
      <c r="Y125" s="37"/>
      <c r="Z125" s="37"/>
      <c r="AA125" s="37"/>
      <c r="AB125" s="37"/>
      <c r="AC125" s="37"/>
      <c r="AD125" s="37"/>
      <c r="AE125" s="37"/>
      <c r="AF125" s="37"/>
      <c r="AG125" s="37"/>
      <c r="AH125" s="37"/>
      <c r="AI125" s="37"/>
      <c r="AJ125" s="37"/>
      <c r="AK125" s="37"/>
      <c r="AL125" s="37"/>
      <c r="AM125" s="37"/>
    </row>
    <row r="126" spans="1:39" ht="17.25" customHeight="1">
      <c r="A126" s="1">
        <v>117</v>
      </c>
      <c r="B126" s="23">
        <f>IF(LEN(C126=0),SUBTOTAL(3,$C$10:C126),"")</f>
        <v>5</v>
      </c>
      <c r="C126" s="24" t="s">
        <v>1116</v>
      </c>
      <c r="D126" s="25" t="s">
        <v>1717</v>
      </c>
      <c r="E126" s="26" t="s">
        <v>1554</v>
      </c>
      <c r="F126" s="24" t="s">
        <v>1562</v>
      </c>
      <c r="G126" s="27">
        <v>10</v>
      </c>
      <c r="H126" s="27">
        <v>8</v>
      </c>
      <c r="I126" s="27" t="s">
        <v>28</v>
      </c>
      <c r="J126" s="27">
        <v>8</v>
      </c>
      <c r="K126" s="34"/>
      <c r="L126" s="34"/>
      <c r="M126" s="34"/>
      <c r="N126" s="54"/>
      <c r="O126" s="55">
        <v>8</v>
      </c>
      <c r="P126" s="29">
        <f t="shared" si="23"/>
        <v>8.1999999999999993</v>
      </c>
      <c r="Q126" s="30" t="str">
        <f t="shared" si="3"/>
        <v>B+</v>
      </c>
      <c r="R126" s="31" t="str">
        <f t="shared" si="4"/>
        <v>Khá</v>
      </c>
      <c r="S126" s="32" t="str">
        <f t="shared" si="5"/>
        <v/>
      </c>
      <c r="T126" s="33" t="str">
        <f t="array" ref="T126">IFERROR(VLOOKUP($C126&amp;$U126,CHOOSE({1,2},Data!$A$2:$A$5146&amp;Data!$B$2:$B$5146,Data!$C$2:$C$5146),2,0),"")</f>
        <v>PM10-A3</v>
      </c>
      <c r="U126" s="76" t="s">
        <v>1112</v>
      </c>
      <c r="V126" s="3" t="str">
        <f t="shared" si="6"/>
        <v>INT13109</v>
      </c>
      <c r="W126" s="3" t="str">
        <f t="shared" si="7"/>
        <v>01</v>
      </c>
      <c r="X126" s="57" t="str">
        <f t="shared" si="22"/>
        <v>Đạt</v>
      </c>
      <c r="Y126" s="37"/>
      <c r="Z126" s="37"/>
      <c r="AA126" s="37"/>
      <c r="AB126" s="37"/>
      <c r="AC126" s="37"/>
      <c r="AD126" s="37"/>
      <c r="AE126" s="37"/>
      <c r="AF126" s="37"/>
      <c r="AG126" s="37"/>
      <c r="AH126" s="37"/>
      <c r="AI126" s="37"/>
      <c r="AJ126" s="37"/>
      <c r="AK126" s="37"/>
      <c r="AL126" s="37"/>
      <c r="AM126" s="37"/>
    </row>
    <row r="127" spans="1:39" ht="17.25" customHeight="1">
      <c r="A127" s="1">
        <v>118</v>
      </c>
      <c r="B127" s="23">
        <f>IF(LEN(C127=0),SUBTOTAL(3,$C$10:C127),"")</f>
        <v>6</v>
      </c>
      <c r="C127" s="24" t="s">
        <v>1117</v>
      </c>
      <c r="D127" s="25" t="s">
        <v>1718</v>
      </c>
      <c r="E127" s="26" t="s">
        <v>1554</v>
      </c>
      <c r="F127" s="24" t="s">
        <v>1546</v>
      </c>
      <c r="G127" s="27">
        <v>9</v>
      </c>
      <c r="H127" s="27">
        <v>6</v>
      </c>
      <c r="I127" s="27" t="s">
        <v>28</v>
      </c>
      <c r="J127" s="27">
        <v>6</v>
      </c>
      <c r="K127" s="34"/>
      <c r="L127" s="34"/>
      <c r="M127" s="34"/>
      <c r="N127" s="54"/>
      <c r="O127" s="55">
        <v>5</v>
      </c>
      <c r="P127" s="29">
        <f t="shared" si="23"/>
        <v>5.7</v>
      </c>
      <c r="Q127" s="30" t="str">
        <f t="shared" si="3"/>
        <v>C</v>
      </c>
      <c r="R127" s="31" t="str">
        <f t="shared" si="4"/>
        <v>Trung bình</v>
      </c>
      <c r="S127" s="32" t="str">
        <f t="shared" si="5"/>
        <v/>
      </c>
      <c r="T127" s="33" t="str">
        <f t="array" ref="T127">IFERROR(VLOOKUP($C127&amp;$U127,CHOOSE({1,2},Data!$A$2:$A$5146&amp;Data!$B$2:$B$5146,Data!$C$2:$C$5146),2,0),"")</f>
        <v>PM10-A3</v>
      </c>
      <c r="U127" s="76" t="s">
        <v>1112</v>
      </c>
      <c r="V127" s="3" t="str">
        <f t="shared" si="6"/>
        <v>INT13109</v>
      </c>
      <c r="W127" s="3" t="str">
        <f t="shared" si="7"/>
        <v>01</v>
      </c>
      <c r="X127" s="57" t="str">
        <f t="shared" si="22"/>
        <v>Đạt</v>
      </c>
      <c r="Y127" s="37"/>
      <c r="Z127" s="37"/>
      <c r="AA127" s="37"/>
      <c r="AB127" s="37"/>
      <c r="AC127" s="37"/>
      <c r="AD127" s="37"/>
      <c r="AE127" s="37"/>
      <c r="AF127" s="37"/>
      <c r="AG127" s="37"/>
      <c r="AH127" s="37"/>
      <c r="AI127" s="37"/>
      <c r="AJ127" s="37"/>
      <c r="AK127" s="37"/>
      <c r="AL127" s="37"/>
      <c r="AM127" s="37"/>
    </row>
    <row r="128" spans="1:39" ht="17.25" customHeight="1">
      <c r="A128" s="1">
        <v>119</v>
      </c>
      <c r="B128" s="23">
        <f>IF(LEN(C128=0),SUBTOTAL(3,$C$10:C128),"")</f>
        <v>7</v>
      </c>
      <c r="C128" s="24" t="s">
        <v>1118</v>
      </c>
      <c r="D128" s="25" t="s">
        <v>1718</v>
      </c>
      <c r="E128" s="26" t="s">
        <v>1719</v>
      </c>
      <c r="F128" s="24" t="s">
        <v>1562</v>
      </c>
      <c r="G128" s="27">
        <v>10</v>
      </c>
      <c r="H128" s="27">
        <v>7</v>
      </c>
      <c r="I128" s="27" t="s">
        <v>28</v>
      </c>
      <c r="J128" s="27">
        <v>8</v>
      </c>
      <c r="K128" s="34"/>
      <c r="L128" s="34"/>
      <c r="M128" s="34"/>
      <c r="N128" s="54"/>
      <c r="O128" s="55">
        <v>9</v>
      </c>
      <c r="P128" s="29">
        <f t="shared" si="23"/>
        <v>8.6999999999999993</v>
      </c>
      <c r="Q128" s="30" t="str">
        <f t="shared" si="3"/>
        <v>A</v>
      </c>
      <c r="R128" s="31" t="str">
        <f t="shared" si="4"/>
        <v>Giỏi</v>
      </c>
      <c r="S128" s="32" t="str">
        <f t="shared" si="5"/>
        <v/>
      </c>
      <c r="T128" s="33" t="str">
        <f t="array" ref="T128">IFERROR(VLOOKUP($C128&amp;$U128,CHOOSE({1,2},Data!$A$2:$A$5146&amp;Data!$B$2:$B$5146,Data!$C$2:$C$5146),2,0),"")</f>
        <v>PM10-A3</v>
      </c>
      <c r="U128" s="76" t="s">
        <v>1112</v>
      </c>
      <c r="V128" s="3" t="str">
        <f t="shared" si="6"/>
        <v>INT13109</v>
      </c>
      <c r="W128" s="3" t="str">
        <f t="shared" si="7"/>
        <v>01</v>
      </c>
      <c r="X128" s="57" t="str">
        <f t="shared" si="22"/>
        <v>Đạt</v>
      </c>
      <c r="Y128" s="37"/>
      <c r="Z128" s="37"/>
      <c r="AA128" s="37"/>
      <c r="AB128" s="37"/>
      <c r="AC128" s="37"/>
      <c r="AD128" s="37"/>
      <c r="AE128" s="37"/>
      <c r="AF128" s="37"/>
      <c r="AG128" s="37"/>
      <c r="AH128" s="37"/>
      <c r="AI128" s="37"/>
      <c r="AJ128" s="37"/>
      <c r="AK128" s="37"/>
      <c r="AL128" s="37"/>
      <c r="AM128" s="37"/>
    </row>
    <row r="129" spans="1:39" ht="17.25" customHeight="1">
      <c r="A129" s="1">
        <v>120</v>
      </c>
      <c r="B129" s="23">
        <f>IF(LEN(C129=0),SUBTOTAL(3,$C$10:C129),"")</f>
        <v>8</v>
      </c>
      <c r="C129" s="24" t="s">
        <v>1119</v>
      </c>
      <c r="D129" s="25" t="s">
        <v>1720</v>
      </c>
      <c r="E129" s="26" t="s">
        <v>1652</v>
      </c>
      <c r="F129" s="24" t="s">
        <v>1721</v>
      </c>
      <c r="G129" s="27">
        <v>0</v>
      </c>
      <c r="H129" s="27">
        <v>0</v>
      </c>
      <c r="I129" s="27" t="s">
        <v>28</v>
      </c>
      <c r="J129" s="27">
        <v>0</v>
      </c>
      <c r="K129" s="34"/>
      <c r="L129" s="34"/>
      <c r="M129" s="34"/>
      <c r="N129" s="54"/>
      <c r="O129" s="119" t="s">
        <v>1855</v>
      </c>
      <c r="P129" s="29">
        <f t="shared" si="23"/>
        <v>0</v>
      </c>
      <c r="Q129" s="30" t="str">
        <f t="shared" si="3"/>
        <v>F</v>
      </c>
      <c r="R129" s="31" t="str">
        <f t="shared" si="4"/>
        <v>Kém</v>
      </c>
      <c r="S129" s="32" t="str">
        <f t="shared" si="5"/>
        <v>Không đủ ĐKDT</v>
      </c>
      <c r="T129" s="33" t="str">
        <f t="array" ref="T129">IFERROR(VLOOKUP($C129&amp;$U129,CHOOSE({1,2},Data!$A$2:$A$5146&amp;Data!$B$2:$B$5146,Data!$C$2:$C$5146),2,0),"")</f>
        <v>PM10-A3</v>
      </c>
      <c r="U129" s="76" t="s">
        <v>1112</v>
      </c>
      <c r="V129" s="3" t="str">
        <f t="shared" si="6"/>
        <v>INT13109</v>
      </c>
      <c r="W129" s="3" t="str">
        <f t="shared" si="7"/>
        <v>01</v>
      </c>
      <c r="X129" s="57" t="str">
        <f t="shared" si="22"/>
        <v>Học lại</v>
      </c>
      <c r="Y129" s="37"/>
      <c r="Z129" s="37"/>
      <c r="AA129" s="37"/>
      <c r="AB129" s="37"/>
      <c r="AC129" s="37"/>
      <c r="AD129" s="37"/>
      <c r="AE129" s="37"/>
      <c r="AF129" s="37"/>
      <c r="AG129" s="37"/>
      <c r="AH129" s="37"/>
      <c r="AI129" s="37"/>
      <c r="AJ129" s="37"/>
      <c r="AK129" s="37"/>
      <c r="AL129" s="37"/>
      <c r="AM129" s="37"/>
    </row>
    <row r="130" spans="1:39" ht="17.25" customHeight="1">
      <c r="A130" s="1">
        <v>121</v>
      </c>
      <c r="B130" s="23">
        <f>IF(LEN(C130=0),SUBTOTAL(3,$C$10:C130),"")</f>
        <v>9</v>
      </c>
      <c r="C130" s="24" t="s">
        <v>1120</v>
      </c>
      <c r="D130" s="25" t="s">
        <v>1705</v>
      </c>
      <c r="E130" s="26" t="s">
        <v>1722</v>
      </c>
      <c r="F130" s="24" t="s">
        <v>1549</v>
      </c>
      <c r="G130" s="27">
        <v>9</v>
      </c>
      <c r="H130" s="27">
        <v>6</v>
      </c>
      <c r="I130" s="27" t="s">
        <v>28</v>
      </c>
      <c r="J130" s="27">
        <v>6</v>
      </c>
      <c r="K130" s="34"/>
      <c r="L130" s="34"/>
      <c r="M130" s="34"/>
      <c r="N130" s="54"/>
      <c r="O130" s="55">
        <v>7</v>
      </c>
      <c r="P130" s="29">
        <f t="shared" si="23"/>
        <v>6.9</v>
      </c>
      <c r="Q130" s="30" t="str">
        <f t="shared" si="3"/>
        <v>C+</v>
      </c>
      <c r="R130" s="31" t="str">
        <f t="shared" si="4"/>
        <v>Trung bình</v>
      </c>
      <c r="S130" s="32" t="str">
        <f t="shared" si="5"/>
        <v/>
      </c>
      <c r="T130" s="33" t="str">
        <f t="array" ref="T130">IFERROR(VLOOKUP($C130&amp;$U130,CHOOSE({1,2},Data!$A$2:$A$5146&amp;Data!$B$2:$B$5146,Data!$C$2:$C$5146),2,0),"")</f>
        <v>PM10-A3</v>
      </c>
      <c r="U130" s="76" t="s">
        <v>1112</v>
      </c>
      <c r="V130" s="3" t="str">
        <f t="shared" si="6"/>
        <v>INT13109</v>
      </c>
      <c r="W130" s="3" t="str">
        <f t="shared" si="7"/>
        <v>01</v>
      </c>
      <c r="X130" s="57" t="str">
        <f t="shared" si="22"/>
        <v>Đạt</v>
      </c>
      <c r="Y130" s="37"/>
      <c r="Z130" s="37"/>
      <c r="AA130" s="37"/>
      <c r="AB130" s="37"/>
      <c r="AC130" s="37"/>
      <c r="AD130" s="37"/>
      <c r="AE130" s="37"/>
      <c r="AF130" s="37"/>
      <c r="AG130" s="37"/>
      <c r="AH130" s="37"/>
      <c r="AI130" s="37"/>
      <c r="AJ130" s="37"/>
      <c r="AK130" s="37"/>
      <c r="AL130" s="37"/>
      <c r="AM130" s="37"/>
    </row>
    <row r="131" spans="1:39" ht="17.25" customHeight="1">
      <c r="A131" s="1">
        <v>122</v>
      </c>
      <c r="B131" s="23">
        <f>IF(LEN(C131=0),SUBTOTAL(3,$C$10:C131),"")</f>
        <v>10</v>
      </c>
      <c r="C131" s="24" t="s">
        <v>1121</v>
      </c>
      <c r="D131" s="25" t="s">
        <v>1705</v>
      </c>
      <c r="E131" s="26" t="s">
        <v>1722</v>
      </c>
      <c r="F131" s="24" t="s">
        <v>1557</v>
      </c>
      <c r="G131" s="27">
        <v>10</v>
      </c>
      <c r="H131" s="27">
        <v>6</v>
      </c>
      <c r="I131" s="27" t="s">
        <v>28</v>
      </c>
      <c r="J131" s="27">
        <v>7</v>
      </c>
      <c r="K131" s="34"/>
      <c r="L131" s="34"/>
      <c r="M131" s="34"/>
      <c r="N131" s="54"/>
      <c r="O131" s="55">
        <v>7.5</v>
      </c>
      <c r="P131" s="29">
        <f t="shared" si="23"/>
        <v>7.5</v>
      </c>
      <c r="Q131" s="30" t="str">
        <f t="shared" si="3"/>
        <v>B</v>
      </c>
      <c r="R131" s="31" t="str">
        <f t="shared" si="4"/>
        <v>Khá</v>
      </c>
      <c r="S131" s="32" t="str">
        <f t="shared" ref="S131:S253" si="24">IF(OR($G131=0,$H131=0,$I131=0,$J131=0),"Không đủ ĐKDT",IF(AND(O131=0,P131&gt;=4),"Không đạt",IF(O131="V", "Vắng", IF(O131="DC", "Đình chỉ thi",IF(O131="H", "Vắng có phép","")))))</f>
        <v/>
      </c>
      <c r="T131" s="33" t="str">
        <f t="array" ref="T131">IFERROR(VLOOKUP($C131&amp;$U131,CHOOSE({1,2},Data!$A$2:$A$5146&amp;Data!$B$2:$B$5146,Data!$C$2:$C$5146),2,0),"")</f>
        <v>PM10-A3</v>
      </c>
      <c r="U131" s="76" t="s">
        <v>1112</v>
      </c>
      <c r="V131" s="3" t="str">
        <f t="shared" si="6"/>
        <v>INT13109</v>
      </c>
      <c r="W131" s="3" t="str">
        <f t="shared" si="7"/>
        <v>01</v>
      </c>
      <c r="X131" s="57" t="str">
        <f t="shared" ref="X131:X253" si="25">IF(S131="Không đủ ĐKDT","Học lại",IF(S131="Đình chỉ thi","Học lại",IF(AND(MID(F131,2,2)&lt;"12",S131="Vắng"),"Thi lại",IF(S131="Vắng có phép", "Thi lại",IF(AND((MID(F131,2,2)&lt;"12"),P131&lt;4.5),"Thi lại",IF(AND((MID(F131,2,2)&lt;"19"),P131&lt;4),"Học lại",IF(AND((MID(F131,2,2)&gt;"18"),P131&lt;4),"Thi lại",IF(AND(MID(F131,2,2)&gt;"18",O131=0),"Thi lại",IF(AND((MID(F131,2,2)&lt;"12"),O131=0),"Thi lại",IF(AND((MID(F131,2,2)&lt;"19"),(MID(F131,2,2)&gt;"11"),O131=0),"Học lại","Đạt"))))))))))</f>
        <v>Đạt</v>
      </c>
      <c r="Y131" s="37"/>
      <c r="Z131" s="37"/>
      <c r="AA131" s="37"/>
      <c r="AB131" s="37"/>
      <c r="AC131" s="37"/>
      <c r="AD131" s="37"/>
      <c r="AE131" s="37"/>
      <c r="AF131" s="37"/>
      <c r="AG131" s="37"/>
      <c r="AH131" s="37"/>
      <c r="AI131" s="37"/>
      <c r="AJ131" s="37"/>
      <c r="AK131" s="37"/>
      <c r="AL131" s="37"/>
      <c r="AM131" s="37"/>
    </row>
    <row r="132" spans="1:39" ht="17.25" customHeight="1">
      <c r="A132" s="1">
        <v>123</v>
      </c>
      <c r="B132" s="23">
        <f>IF(LEN(C132=0),SUBTOTAL(3,$C$10:C132),"")</f>
        <v>11</v>
      </c>
      <c r="C132" s="24" t="s">
        <v>1122</v>
      </c>
      <c r="D132" s="25" t="s">
        <v>1698</v>
      </c>
      <c r="E132" s="26" t="s">
        <v>1723</v>
      </c>
      <c r="F132" s="24" t="s">
        <v>1562</v>
      </c>
      <c r="G132" s="27">
        <v>9</v>
      </c>
      <c r="H132" s="27">
        <v>7</v>
      </c>
      <c r="I132" s="27" t="s">
        <v>28</v>
      </c>
      <c r="J132" s="27">
        <v>7</v>
      </c>
      <c r="K132" s="34"/>
      <c r="L132" s="34"/>
      <c r="M132" s="34"/>
      <c r="N132" s="54"/>
      <c r="O132" s="55">
        <v>6.5</v>
      </c>
      <c r="P132" s="29">
        <f t="shared" si="23"/>
        <v>6.9</v>
      </c>
      <c r="Q132" s="30" t="str">
        <f t="shared" si="3"/>
        <v>C+</v>
      </c>
      <c r="R132" s="31" t="str">
        <f t="shared" si="4"/>
        <v>Trung bình</v>
      </c>
      <c r="S132" s="32" t="str">
        <f t="shared" si="24"/>
        <v/>
      </c>
      <c r="T132" s="33" t="str">
        <f t="array" ref="T132">IFERROR(VLOOKUP($C132&amp;$U132,CHOOSE({1,2},Data!$A$2:$A$5146&amp;Data!$B$2:$B$5146,Data!$C$2:$C$5146),2,0),"")</f>
        <v>PM10-A3</v>
      </c>
      <c r="U132" s="76" t="s">
        <v>1112</v>
      </c>
      <c r="V132" s="3" t="str">
        <f t="shared" si="6"/>
        <v>INT13109</v>
      </c>
      <c r="W132" s="3" t="str">
        <f t="shared" si="7"/>
        <v>01</v>
      </c>
      <c r="X132" s="57" t="str">
        <f t="shared" si="25"/>
        <v>Đạt</v>
      </c>
      <c r="Y132" s="37"/>
      <c r="Z132" s="37"/>
      <c r="AA132" s="37"/>
      <c r="AB132" s="37"/>
      <c r="AC132" s="37"/>
      <c r="AD132" s="37"/>
      <c r="AE132" s="37"/>
      <c r="AF132" s="37"/>
      <c r="AG132" s="37"/>
      <c r="AH132" s="37"/>
      <c r="AI132" s="37"/>
      <c r="AJ132" s="37"/>
      <c r="AK132" s="37"/>
      <c r="AL132" s="37"/>
      <c r="AM132" s="37"/>
    </row>
    <row r="133" spans="1:39" ht="17.25" customHeight="1">
      <c r="A133" s="1">
        <v>124</v>
      </c>
      <c r="B133" s="23">
        <f>IF(LEN(C133=0),SUBTOTAL(3,$C$10:C133),"")</f>
        <v>12</v>
      </c>
      <c r="C133" s="24" t="s">
        <v>1123</v>
      </c>
      <c r="D133" s="25" t="s">
        <v>1724</v>
      </c>
      <c r="E133" s="26" t="s">
        <v>1725</v>
      </c>
      <c r="F133" s="24" t="s">
        <v>1557</v>
      </c>
      <c r="G133" s="27">
        <v>10</v>
      </c>
      <c r="H133" s="27">
        <v>8</v>
      </c>
      <c r="I133" s="27" t="s">
        <v>28</v>
      </c>
      <c r="J133" s="27">
        <v>8</v>
      </c>
      <c r="K133" s="34"/>
      <c r="L133" s="34"/>
      <c r="M133" s="34"/>
      <c r="N133" s="54"/>
      <c r="O133" s="55">
        <v>8</v>
      </c>
      <c r="P133" s="29">
        <f t="shared" si="23"/>
        <v>8.1999999999999993</v>
      </c>
      <c r="Q133" s="30" t="str">
        <f t="shared" si="3"/>
        <v>B+</v>
      </c>
      <c r="R133" s="31" t="str">
        <f t="shared" si="4"/>
        <v>Khá</v>
      </c>
      <c r="S133" s="32" t="str">
        <f t="shared" si="24"/>
        <v/>
      </c>
      <c r="T133" s="33" t="str">
        <f t="array" ref="T133">IFERROR(VLOOKUP($C133&amp;$U133,CHOOSE({1,2},Data!$A$2:$A$5146&amp;Data!$B$2:$B$5146,Data!$C$2:$C$5146),2,0),"")</f>
        <v>PM10-A3</v>
      </c>
      <c r="U133" s="76" t="s">
        <v>1112</v>
      </c>
      <c r="V133" s="3" t="str">
        <f t="shared" si="6"/>
        <v>INT13109</v>
      </c>
      <c r="W133" s="3" t="str">
        <f t="shared" si="7"/>
        <v>01</v>
      </c>
      <c r="X133" s="57" t="str">
        <f t="shared" si="25"/>
        <v>Đạt</v>
      </c>
      <c r="Y133" s="37"/>
      <c r="Z133" s="37"/>
      <c r="AA133" s="37"/>
      <c r="AB133" s="37"/>
      <c r="AC133" s="37"/>
      <c r="AD133" s="37"/>
      <c r="AE133" s="37"/>
      <c r="AF133" s="37"/>
      <c r="AG133" s="37"/>
      <c r="AH133" s="37"/>
      <c r="AI133" s="37"/>
      <c r="AJ133" s="37"/>
      <c r="AK133" s="37"/>
      <c r="AL133" s="37"/>
      <c r="AM133" s="37"/>
    </row>
    <row r="134" spans="1:39" ht="17.25" customHeight="1">
      <c r="A134" s="1">
        <v>125</v>
      </c>
      <c r="B134" s="23">
        <f>IF(LEN(C134=0),SUBTOTAL(3,$C$10:C134),"")</f>
        <v>13</v>
      </c>
      <c r="C134" s="24" t="s">
        <v>1124</v>
      </c>
      <c r="D134" s="25" t="s">
        <v>1726</v>
      </c>
      <c r="E134" s="26" t="s">
        <v>1565</v>
      </c>
      <c r="F134" s="24" t="s">
        <v>1590</v>
      </c>
      <c r="G134" s="27">
        <v>8</v>
      </c>
      <c r="H134" s="27">
        <v>5</v>
      </c>
      <c r="I134" s="27" t="s">
        <v>28</v>
      </c>
      <c r="J134" s="27">
        <v>7</v>
      </c>
      <c r="K134" s="34"/>
      <c r="L134" s="34"/>
      <c r="M134" s="34"/>
      <c r="N134" s="54"/>
      <c r="O134" s="55">
        <v>7</v>
      </c>
      <c r="P134" s="29">
        <f t="shared" si="23"/>
        <v>6.9</v>
      </c>
      <c r="Q134" s="30" t="str">
        <f t="shared" si="3"/>
        <v>C+</v>
      </c>
      <c r="R134" s="31" t="str">
        <f t="shared" si="4"/>
        <v>Trung bình</v>
      </c>
      <c r="S134" s="32" t="str">
        <f t="shared" si="24"/>
        <v/>
      </c>
      <c r="T134" s="33" t="str">
        <f t="array" ref="T134">IFERROR(VLOOKUP($C134&amp;$U134,CHOOSE({1,2},Data!$A$2:$A$5146&amp;Data!$B$2:$B$5146,Data!$C$2:$C$5146),2,0),"")</f>
        <v>PM10-A3</v>
      </c>
      <c r="U134" s="76" t="s">
        <v>1112</v>
      </c>
      <c r="V134" s="3" t="str">
        <f t="shared" si="6"/>
        <v>INT13109</v>
      </c>
      <c r="W134" s="3" t="str">
        <f t="shared" si="7"/>
        <v>01</v>
      </c>
      <c r="X134" s="57" t="str">
        <f t="shared" si="25"/>
        <v>Đạt</v>
      </c>
      <c r="Y134" s="37"/>
      <c r="Z134" s="37"/>
      <c r="AA134" s="37"/>
      <c r="AB134" s="37"/>
      <c r="AC134" s="37"/>
      <c r="AD134" s="37"/>
      <c r="AE134" s="37"/>
      <c r="AF134" s="37"/>
      <c r="AG134" s="37"/>
      <c r="AH134" s="37"/>
      <c r="AI134" s="37"/>
      <c r="AJ134" s="37"/>
      <c r="AK134" s="37"/>
      <c r="AL134" s="37"/>
      <c r="AM134" s="37"/>
    </row>
    <row r="135" spans="1:39" ht="17.25" customHeight="1">
      <c r="A135" s="1">
        <v>126</v>
      </c>
      <c r="B135" s="23">
        <f>IF(LEN(C135=0),SUBTOTAL(3,$C$10:C135),"")</f>
        <v>14</v>
      </c>
      <c r="C135" s="24" t="s">
        <v>1125</v>
      </c>
      <c r="D135" s="25" t="s">
        <v>1569</v>
      </c>
      <c r="E135" s="26" t="s">
        <v>1570</v>
      </c>
      <c r="F135" s="24" t="s">
        <v>1557</v>
      </c>
      <c r="G135" s="27">
        <v>10</v>
      </c>
      <c r="H135" s="27">
        <v>8</v>
      </c>
      <c r="I135" s="27" t="s">
        <v>28</v>
      </c>
      <c r="J135" s="27">
        <v>9</v>
      </c>
      <c r="K135" s="34"/>
      <c r="L135" s="34"/>
      <c r="M135" s="34"/>
      <c r="N135" s="54"/>
      <c r="O135" s="55">
        <v>9</v>
      </c>
      <c r="P135" s="29">
        <f t="shared" si="23"/>
        <v>9</v>
      </c>
      <c r="Q135" s="30" t="str">
        <f t="shared" si="3"/>
        <v>A+</v>
      </c>
      <c r="R135" s="31" t="str">
        <f t="shared" si="4"/>
        <v>Giỏi</v>
      </c>
      <c r="S135" s="32" t="str">
        <f t="shared" si="24"/>
        <v/>
      </c>
      <c r="T135" s="33" t="str">
        <f t="array" ref="T135">IFERROR(VLOOKUP($C135&amp;$U135,CHOOSE({1,2},Data!$A$2:$A$5146&amp;Data!$B$2:$B$5146,Data!$C$2:$C$5146),2,0),"")</f>
        <v>PM10-A3</v>
      </c>
      <c r="U135" s="76" t="s">
        <v>1112</v>
      </c>
      <c r="V135" s="3" t="str">
        <f t="shared" si="6"/>
        <v>INT13109</v>
      </c>
      <c r="W135" s="3" t="str">
        <f t="shared" si="7"/>
        <v>01</v>
      </c>
      <c r="X135" s="57" t="str">
        <f t="shared" si="25"/>
        <v>Đạt</v>
      </c>
      <c r="Y135" s="37"/>
      <c r="Z135" s="37"/>
      <c r="AA135" s="37"/>
      <c r="AB135" s="37"/>
      <c r="AC135" s="37"/>
      <c r="AD135" s="37"/>
      <c r="AE135" s="37"/>
      <c r="AF135" s="37"/>
      <c r="AG135" s="37"/>
      <c r="AH135" s="37"/>
      <c r="AI135" s="37"/>
      <c r="AJ135" s="37"/>
      <c r="AK135" s="37"/>
      <c r="AL135" s="37"/>
      <c r="AM135" s="37"/>
    </row>
    <row r="136" spans="1:39" ht="17.25" customHeight="1">
      <c r="A136" s="1">
        <v>127</v>
      </c>
      <c r="B136" s="23">
        <f>IF(LEN(C136=0),SUBTOTAL(3,$C$10:C136),"")</f>
        <v>15</v>
      </c>
      <c r="C136" s="24" t="s">
        <v>1126</v>
      </c>
      <c r="D136" s="25" t="s">
        <v>1707</v>
      </c>
      <c r="E136" s="26" t="s">
        <v>1572</v>
      </c>
      <c r="F136" s="24" t="s">
        <v>1562</v>
      </c>
      <c r="G136" s="27">
        <v>10</v>
      </c>
      <c r="H136" s="27">
        <v>5</v>
      </c>
      <c r="I136" s="27" t="s">
        <v>28</v>
      </c>
      <c r="J136" s="27">
        <v>7</v>
      </c>
      <c r="K136" s="34"/>
      <c r="L136" s="34"/>
      <c r="M136" s="34"/>
      <c r="N136" s="54"/>
      <c r="O136" s="55">
        <v>5.5</v>
      </c>
      <c r="P136" s="29">
        <f t="shared" si="23"/>
        <v>6.2</v>
      </c>
      <c r="Q136" s="30" t="str">
        <f t="shared" si="3"/>
        <v>C</v>
      </c>
      <c r="R136" s="31" t="str">
        <f t="shared" si="4"/>
        <v>Trung bình</v>
      </c>
      <c r="S136" s="32" t="str">
        <f t="shared" si="24"/>
        <v/>
      </c>
      <c r="T136" s="33" t="str">
        <f t="array" ref="T136">IFERROR(VLOOKUP($C136&amp;$U136,CHOOSE({1,2},Data!$A$2:$A$5146&amp;Data!$B$2:$B$5146,Data!$C$2:$C$5146),2,0),"")</f>
        <v>PM10-A3</v>
      </c>
      <c r="U136" s="76" t="s">
        <v>1112</v>
      </c>
      <c r="V136" s="3" t="str">
        <f t="shared" si="6"/>
        <v>INT13109</v>
      </c>
      <c r="W136" s="3" t="str">
        <f t="shared" si="7"/>
        <v>01</v>
      </c>
      <c r="X136" s="57" t="str">
        <f t="shared" si="25"/>
        <v>Đạt</v>
      </c>
      <c r="Y136" s="37"/>
      <c r="Z136" s="37"/>
      <c r="AA136" s="37"/>
      <c r="AB136" s="37"/>
      <c r="AC136" s="37"/>
      <c r="AD136" s="37"/>
      <c r="AE136" s="37"/>
      <c r="AF136" s="37"/>
      <c r="AG136" s="37"/>
      <c r="AH136" s="37"/>
      <c r="AI136" s="37"/>
      <c r="AJ136" s="37"/>
      <c r="AK136" s="37"/>
      <c r="AL136" s="37"/>
      <c r="AM136" s="37"/>
    </row>
    <row r="137" spans="1:39" ht="17.25" customHeight="1">
      <c r="A137" s="1">
        <v>128</v>
      </c>
      <c r="B137" s="23">
        <f>IF(LEN(C137=0),SUBTOTAL(3,$C$10:C137),"")</f>
        <v>16</v>
      </c>
      <c r="C137" s="24" t="s">
        <v>1127</v>
      </c>
      <c r="D137" s="25" t="s">
        <v>1727</v>
      </c>
      <c r="E137" s="26" t="s">
        <v>1572</v>
      </c>
      <c r="F137" s="24" t="s">
        <v>1549</v>
      </c>
      <c r="G137" s="27">
        <v>10</v>
      </c>
      <c r="H137" s="27">
        <v>4</v>
      </c>
      <c r="I137" s="27" t="s">
        <v>28</v>
      </c>
      <c r="J137" s="27">
        <v>5</v>
      </c>
      <c r="K137" s="34"/>
      <c r="L137" s="34"/>
      <c r="M137" s="34"/>
      <c r="N137" s="54"/>
      <c r="O137" s="55">
        <v>6</v>
      </c>
      <c r="P137" s="29">
        <f t="shared" si="23"/>
        <v>6</v>
      </c>
      <c r="Q137" s="30" t="str">
        <f t="shared" si="3"/>
        <v>C</v>
      </c>
      <c r="R137" s="31" t="str">
        <f t="shared" si="4"/>
        <v>Trung bình</v>
      </c>
      <c r="S137" s="32" t="str">
        <f t="shared" si="24"/>
        <v/>
      </c>
      <c r="T137" s="33" t="str">
        <f t="array" ref="T137">IFERROR(VLOOKUP($C137&amp;$U137,CHOOSE({1,2},Data!$A$2:$A$5146&amp;Data!$B$2:$B$5146,Data!$C$2:$C$5146),2,0),"")</f>
        <v>PM10-A3</v>
      </c>
      <c r="U137" s="76" t="s">
        <v>1112</v>
      </c>
      <c r="V137" s="3" t="str">
        <f t="shared" si="6"/>
        <v>INT13109</v>
      </c>
      <c r="W137" s="3" t="str">
        <f t="shared" si="7"/>
        <v>01</v>
      </c>
      <c r="X137" s="57" t="str">
        <f t="shared" si="25"/>
        <v>Đạt</v>
      </c>
      <c r="Y137" s="37"/>
      <c r="Z137" s="37"/>
      <c r="AA137" s="37"/>
      <c r="AB137" s="37"/>
      <c r="AC137" s="37"/>
      <c r="AD137" s="37"/>
      <c r="AE137" s="37"/>
      <c r="AF137" s="37"/>
      <c r="AG137" s="37"/>
      <c r="AH137" s="37"/>
      <c r="AI137" s="37"/>
      <c r="AJ137" s="37"/>
      <c r="AK137" s="37"/>
      <c r="AL137" s="37"/>
      <c r="AM137" s="37"/>
    </row>
    <row r="138" spans="1:39" ht="17.25" customHeight="1">
      <c r="A138" s="1">
        <v>129</v>
      </c>
      <c r="B138" s="23">
        <f>IF(LEN(C138=0),SUBTOTAL(3,$C$10:C138),"")</f>
        <v>17</v>
      </c>
      <c r="C138" s="24" t="s">
        <v>1128</v>
      </c>
      <c r="D138" s="25" t="s">
        <v>1728</v>
      </c>
      <c r="E138" s="26" t="s">
        <v>1572</v>
      </c>
      <c r="F138" s="24" t="s">
        <v>1557</v>
      </c>
      <c r="G138" s="27">
        <v>10</v>
      </c>
      <c r="H138" s="27">
        <v>7</v>
      </c>
      <c r="I138" s="27" t="s">
        <v>28</v>
      </c>
      <c r="J138" s="27">
        <v>7</v>
      </c>
      <c r="K138" s="34"/>
      <c r="L138" s="34"/>
      <c r="M138" s="34"/>
      <c r="N138" s="54"/>
      <c r="O138" s="55">
        <v>6.5</v>
      </c>
      <c r="P138" s="29">
        <f t="shared" si="23"/>
        <v>7</v>
      </c>
      <c r="Q138" s="30" t="str">
        <f t="shared" si="3"/>
        <v>B</v>
      </c>
      <c r="R138" s="31" t="str">
        <f t="shared" si="4"/>
        <v>Khá</v>
      </c>
      <c r="S138" s="32" t="str">
        <f t="shared" si="24"/>
        <v/>
      </c>
      <c r="T138" s="33" t="str">
        <f t="array" ref="T138">IFERROR(VLOOKUP($C138&amp;$U138,CHOOSE({1,2},Data!$A$2:$A$5146&amp;Data!$B$2:$B$5146,Data!$C$2:$C$5146),2,0),"")</f>
        <v>PM10-A3</v>
      </c>
      <c r="U138" s="76" t="s">
        <v>1112</v>
      </c>
      <c r="V138" s="3" t="str">
        <f t="shared" si="6"/>
        <v>INT13109</v>
      </c>
      <c r="W138" s="3" t="str">
        <f t="shared" si="7"/>
        <v>01</v>
      </c>
      <c r="X138" s="57" t="str">
        <f t="shared" si="25"/>
        <v>Đạt</v>
      </c>
      <c r="Y138" s="37"/>
      <c r="Z138" s="37"/>
      <c r="AA138" s="37"/>
      <c r="AB138" s="37"/>
      <c r="AC138" s="37"/>
      <c r="AD138" s="37"/>
      <c r="AE138" s="37"/>
      <c r="AF138" s="37"/>
      <c r="AG138" s="37"/>
      <c r="AH138" s="37"/>
      <c r="AI138" s="37"/>
      <c r="AJ138" s="37"/>
      <c r="AK138" s="37"/>
      <c r="AL138" s="37"/>
      <c r="AM138" s="37"/>
    </row>
    <row r="139" spans="1:39" ht="17.25" customHeight="1">
      <c r="A139" s="1">
        <v>130</v>
      </c>
      <c r="B139" s="23">
        <f>IF(LEN(C139=0),SUBTOTAL(3,$C$10:C139),"")</f>
        <v>18</v>
      </c>
      <c r="C139" s="24" t="s">
        <v>1129</v>
      </c>
      <c r="D139" s="25" t="s">
        <v>1729</v>
      </c>
      <c r="E139" s="26" t="s">
        <v>1572</v>
      </c>
      <c r="F139" s="24" t="s">
        <v>1590</v>
      </c>
      <c r="G139" s="27">
        <v>10</v>
      </c>
      <c r="H139" s="27">
        <v>6</v>
      </c>
      <c r="I139" s="27" t="s">
        <v>28</v>
      </c>
      <c r="J139" s="27">
        <v>5</v>
      </c>
      <c r="K139" s="34"/>
      <c r="L139" s="34"/>
      <c r="M139" s="34"/>
      <c r="N139" s="54"/>
      <c r="O139" s="55">
        <v>5</v>
      </c>
      <c r="P139" s="29">
        <f t="shared" si="23"/>
        <v>5.6</v>
      </c>
      <c r="Q139" s="30" t="str">
        <f t="shared" si="3"/>
        <v>C</v>
      </c>
      <c r="R139" s="31" t="str">
        <f t="shared" si="4"/>
        <v>Trung bình</v>
      </c>
      <c r="S139" s="32" t="str">
        <f t="shared" si="24"/>
        <v/>
      </c>
      <c r="T139" s="33" t="str">
        <f t="array" ref="T139">IFERROR(VLOOKUP($C139&amp;$U139,CHOOSE({1,2},Data!$A$2:$A$5146&amp;Data!$B$2:$B$5146,Data!$C$2:$C$5146),2,0),"")</f>
        <v>PM10-A3</v>
      </c>
      <c r="U139" s="76" t="s">
        <v>1112</v>
      </c>
      <c r="V139" s="3" t="str">
        <f t="shared" si="6"/>
        <v>INT13109</v>
      </c>
      <c r="W139" s="3" t="str">
        <f t="shared" si="7"/>
        <v>01</v>
      </c>
      <c r="X139" s="57" t="str">
        <f t="shared" si="25"/>
        <v>Đạt</v>
      </c>
      <c r="Y139" s="37"/>
      <c r="Z139" s="37"/>
      <c r="AA139" s="37"/>
      <c r="AB139" s="37"/>
      <c r="AC139" s="37"/>
      <c r="AD139" s="37"/>
      <c r="AE139" s="37"/>
      <c r="AF139" s="37"/>
      <c r="AG139" s="37"/>
      <c r="AH139" s="37"/>
      <c r="AI139" s="37"/>
      <c r="AJ139" s="37"/>
      <c r="AK139" s="37"/>
      <c r="AL139" s="37"/>
      <c r="AM139" s="37"/>
    </row>
    <row r="140" spans="1:39" ht="17.25" customHeight="1">
      <c r="A140" s="1">
        <v>131</v>
      </c>
      <c r="B140" s="23">
        <f>IF(LEN(C140=0),SUBTOTAL(3,$C$10:C140),"")</f>
        <v>19</v>
      </c>
      <c r="C140" s="24" t="s">
        <v>1130</v>
      </c>
      <c r="D140" s="25" t="s">
        <v>1730</v>
      </c>
      <c r="E140" s="26" t="s">
        <v>1574</v>
      </c>
      <c r="F140" s="24" t="s">
        <v>1546</v>
      </c>
      <c r="G140" s="27">
        <v>7</v>
      </c>
      <c r="H140" s="27">
        <v>6</v>
      </c>
      <c r="I140" s="27" t="s">
        <v>28</v>
      </c>
      <c r="J140" s="27">
        <v>7</v>
      </c>
      <c r="K140" s="34"/>
      <c r="L140" s="34"/>
      <c r="M140" s="34"/>
      <c r="N140" s="54"/>
      <c r="O140" s="55">
        <v>7.5</v>
      </c>
      <c r="P140" s="29">
        <f t="shared" si="23"/>
        <v>7.2</v>
      </c>
      <c r="Q140" s="30" t="str">
        <f t="shared" si="3"/>
        <v>B</v>
      </c>
      <c r="R140" s="31" t="str">
        <f t="shared" si="4"/>
        <v>Khá</v>
      </c>
      <c r="S140" s="32" t="str">
        <f t="shared" si="24"/>
        <v/>
      </c>
      <c r="T140" s="33" t="str">
        <f t="array" ref="T140">IFERROR(VLOOKUP($C140&amp;$U140,CHOOSE({1,2},Data!$A$2:$A$5146&amp;Data!$B$2:$B$5146,Data!$C$2:$C$5146),2,0),"")</f>
        <v>PM10-A3</v>
      </c>
      <c r="U140" s="76" t="s">
        <v>1112</v>
      </c>
      <c r="V140" s="3" t="str">
        <f t="shared" si="6"/>
        <v>INT13109</v>
      </c>
      <c r="W140" s="3" t="str">
        <f t="shared" si="7"/>
        <v>01</v>
      </c>
      <c r="X140" s="57" t="str">
        <f t="shared" si="25"/>
        <v>Đạt</v>
      </c>
      <c r="Y140" s="37"/>
      <c r="Z140" s="37"/>
      <c r="AA140" s="37"/>
      <c r="AB140" s="37"/>
      <c r="AC140" s="37"/>
      <c r="AD140" s="37"/>
      <c r="AE140" s="37"/>
      <c r="AF140" s="37"/>
      <c r="AG140" s="37"/>
      <c r="AH140" s="37"/>
      <c r="AI140" s="37"/>
      <c r="AJ140" s="37"/>
      <c r="AK140" s="37"/>
      <c r="AL140" s="37"/>
      <c r="AM140" s="37"/>
    </row>
    <row r="141" spans="1:39" ht="17.25" customHeight="1">
      <c r="A141" s="1">
        <v>132</v>
      </c>
      <c r="B141" s="23">
        <f>IF(LEN(C141=0),SUBTOTAL(3,$C$10:C141),"")</f>
        <v>20</v>
      </c>
      <c r="C141" s="24" t="s">
        <v>1131</v>
      </c>
      <c r="D141" s="25" t="s">
        <v>1731</v>
      </c>
      <c r="E141" s="26" t="s">
        <v>1574</v>
      </c>
      <c r="F141" s="24" t="s">
        <v>1560</v>
      </c>
      <c r="G141" s="27">
        <v>1</v>
      </c>
      <c r="H141" s="27">
        <v>1</v>
      </c>
      <c r="I141" s="27" t="s">
        <v>28</v>
      </c>
      <c r="J141" s="27">
        <v>0</v>
      </c>
      <c r="K141" s="34"/>
      <c r="L141" s="34"/>
      <c r="M141" s="34"/>
      <c r="N141" s="54"/>
      <c r="O141" s="119" t="s">
        <v>1855</v>
      </c>
      <c r="P141" s="29">
        <f t="shared" si="23"/>
        <v>0</v>
      </c>
      <c r="Q141" s="30" t="str">
        <f t="shared" si="3"/>
        <v>F</v>
      </c>
      <c r="R141" s="31" t="str">
        <f t="shared" si="4"/>
        <v>Kém</v>
      </c>
      <c r="S141" s="32" t="str">
        <f t="shared" si="24"/>
        <v>Không đủ ĐKDT</v>
      </c>
      <c r="T141" s="33" t="str">
        <f t="array" ref="T141">IFERROR(VLOOKUP($C141&amp;$U141,CHOOSE({1,2},Data!$A$2:$A$5146&amp;Data!$B$2:$B$5146,Data!$C$2:$C$5146),2,0),"")</f>
        <v>PM10-A3</v>
      </c>
      <c r="U141" s="76" t="s">
        <v>1112</v>
      </c>
      <c r="V141" s="3" t="str">
        <f t="shared" si="6"/>
        <v>INT13109</v>
      </c>
      <c r="W141" s="3" t="str">
        <f t="shared" si="7"/>
        <v>01</v>
      </c>
      <c r="X141" s="57" t="str">
        <f t="shared" si="25"/>
        <v>Học lại</v>
      </c>
      <c r="Y141" s="37"/>
      <c r="Z141" s="37"/>
      <c r="AA141" s="37"/>
      <c r="AB141" s="37"/>
      <c r="AC141" s="37"/>
      <c r="AD141" s="37"/>
      <c r="AE141" s="37"/>
      <c r="AF141" s="37"/>
      <c r="AG141" s="37"/>
      <c r="AH141" s="37"/>
      <c r="AI141" s="37"/>
      <c r="AJ141" s="37"/>
      <c r="AK141" s="37"/>
      <c r="AL141" s="37"/>
      <c r="AM141" s="37"/>
    </row>
    <row r="142" spans="1:39" ht="17.25" customHeight="1">
      <c r="A142" s="1">
        <v>133</v>
      </c>
      <c r="B142" s="23">
        <f>IF(LEN(C142=0),SUBTOTAL(3,$C$10:C142),"")</f>
        <v>21</v>
      </c>
      <c r="C142" s="24" t="s">
        <v>1132</v>
      </c>
      <c r="D142" s="25" t="s">
        <v>1732</v>
      </c>
      <c r="E142" s="26" t="s">
        <v>1733</v>
      </c>
      <c r="F142" s="24" t="s">
        <v>1549</v>
      </c>
      <c r="G142" s="27">
        <v>10</v>
      </c>
      <c r="H142" s="27">
        <v>8</v>
      </c>
      <c r="I142" s="27" t="s">
        <v>28</v>
      </c>
      <c r="J142" s="27">
        <v>7</v>
      </c>
      <c r="K142" s="34"/>
      <c r="L142" s="34"/>
      <c r="M142" s="34"/>
      <c r="N142" s="54"/>
      <c r="O142" s="55">
        <v>7.5</v>
      </c>
      <c r="P142" s="29">
        <f t="shared" si="23"/>
        <v>7.7</v>
      </c>
      <c r="Q142" s="30" t="str">
        <f t="shared" si="3"/>
        <v>B</v>
      </c>
      <c r="R142" s="31" t="str">
        <f t="shared" si="4"/>
        <v>Khá</v>
      </c>
      <c r="S142" s="32" t="str">
        <f t="shared" si="24"/>
        <v/>
      </c>
      <c r="T142" s="33" t="str">
        <f t="array" ref="T142">IFERROR(VLOOKUP($C142&amp;$U142,CHOOSE({1,2},Data!$A$2:$A$5146&amp;Data!$B$2:$B$5146,Data!$C$2:$C$5146),2,0),"")</f>
        <v>PM10-A3</v>
      </c>
      <c r="U142" s="76" t="s">
        <v>1112</v>
      </c>
      <c r="V142" s="3" t="str">
        <f t="shared" si="6"/>
        <v>INT13109</v>
      </c>
      <c r="W142" s="3" t="str">
        <f t="shared" si="7"/>
        <v>01</v>
      </c>
      <c r="X142" s="57" t="str">
        <f t="shared" si="25"/>
        <v>Đạt</v>
      </c>
      <c r="Y142" s="37"/>
      <c r="Z142" s="37"/>
      <c r="AA142" s="37"/>
      <c r="AB142" s="37"/>
      <c r="AC142" s="37"/>
      <c r="AD142" s="37"/>
      <c r="AE142" s="37"/>
      <c r="AF142" s="37"/>
      <c r="AG142" s="37"/>
      <c r="AH142" s="37"/>
      <c r="AI142" s="37"/>
      <c r="AJ142" s="37"/>
      <c r="AK142" s="37"/>
      <c r="AL142" s="37"/>
      <c r="AM142" s="37"/>
    </row>
    <row r="143" spans="1:39" ht="17.25" customHeight="1">
      <c r="A143" s="1">
        <v>134</v>
      </c>
      <c r="B143" s="23">
        <f>IF(LEN(C143=0),SUBTOTAL(3,$C$10:C143),"")</f>
        <v>22</v>
      </c>
      <c r="C143" s="24" t="s">
        <v>1133</v>
      </c>
      <c r="D143" s="25" t="s">
        <v>1734</v>
      </c>
      <c r="E143" s="26" t="s">
        <v>1576</v>
      </c>
      <c r="F143" s="24" t="s">
        <v>1562</v>
      </c>
      <c r="G143" s="27">
        <v>10</v>
      </c>
      <c r="H143" s="27">
        <v>7</v>
      </c>
      <c r="I143" s="27" t="s">
        <v>28</v>
      </c>
      <c r="J143" s="27">
        <v>7</v>
      </c>
      <c r="K143" s="34"/>
      <c r="L143" s="34"/>
      <c r="M143" s="34"/>
      <c r="N143" s="54"/>
      <c r="O143" s="55">
        <v>6</v>
      </c>
      <c r="P143" s="29">
        <f t="shared" si="23"/>
        <v>6.7</v>
      </c>
      <c r="Q143" s="30" t="str">
        <f t="shared" si="3"/>
        <v>C+</v>
      </c>
      <c r="R143" s="31" t="str">
        <f t="shared" si="4"/>
        <v>Trung bình</v>
      </c>
      <c r="S143" s="32" t="str">
        <f t="shared" si="24"/>
        <v/>
      </c>
      <c r="T143" s="33" t="str">
        <f t="array" ref="T143">IFERROR(VLOOKUP($C143&amp;$U143,CHOOSE({1,2},Data!$A$2:$A$5146&amp;Data!$B$2:$B$5146,Data!$C$2:$C$5146),2,0),"")</f>
        <v>PM10-A3</v>
      </c>
      <c r="U143" s="76" t="s">
        <v>1112</v>
      </c>
      <c r="V143" s="3" t="str">
        <f t="shared" si="6"/>
        <v>INT13109</v>
      </c>
      <c r="W143" s="3" t="str">
        <f t="shared" si="7"/>
        <v>01</v>
      </c>
      <c r="X143" s="57" t="str">
        <f t="shared" si="25"/>
        <v>Đạt</v>
      </c>
      <c r="Y143" s="37"/>
      <c r="Z143" s="37"/>
      <c r="AA143" s="37"/>
      <c r="AB143" s="37"/>
      <c r="AC143" s="37"/>
      <c r="AD143" s="37"/>
      <c r="AE143" s="37"/>
      <c r="AF143" s="37"/>
      <c r="AG143" s="37"/>
      <c r="AH143" s="37"/>
      <c r="AI143" s="37"/>
      <c r="AJ143" s="37"/>
      <c r="AK143" s="37"/>
      <c r="AL143" s="37"/>
      <c r="AM143" s="37"/>
    </row>
    <row r="144" spans="1:39" ht="17.25" customHeight="1">
      <c r="A144" s="1">
        <v>135</v>
      </c>
      <c r="B144" s="23">
        <f>IF(LEN(C144=0),SUBTOTAL(3,$C$10:C144),"")</f>
        <v>23</v>
      </c>
      <c r="C144" s="24" t="s">
        <v>1134</v>
      </c>
      <c r="D144" s="25" t="s">
        <v>1735</v>
      </c>
      <c r="E144" s="26" t="s">
        <v>1581</v>
      </c>
      <c r="F144" s="24" t="s">
        <v>1562</v>
      </c>
      <c r="G144" s="27">
        <v>9</v>
      </c>
      <c r="H144" s="27">
        <v>7</v>
      </c>
      <c r="I144" s="27" t="s">
        <v>28</v>
      </c>
      <c r="J144" s="27">
        <v>7</v>
      </c>
      <c r="K144" s="34"/>
      <c r="L144" s="34"/>
      <c r="M144" s="34"/>
      <c r="N144" s="54"/>
      <c r="O144" s="55">
        <v>6</v>
      </c>
      <c r="P144" s="29">
        <f t="shared" si="23"/>
        <v>6.6</v>
      </c>
      <c r="Q144" s="30" t="str">
        <f t="shared" si="3"/>
        <v>C+</v>
      </c>
      <c r="R144" s="31" t="str">
        <f t="shared" si="4"/>
        <v>Trung bình</v>
      </c>
      <c r="S144" s="32" t="str">
        <f t="shared" si="24"/>
        <v/>
      </c>
      <c r="T144" s="33" t="str">
        <f t="array" ref="T144">IFERROR(VLOOKUP($C144&amp;$U144,CHOOSE({1,2},Data!$A$2:$A$5146&amp;Data!$B$2:$B$5146,Data!$C$2:$C$5146),2,0),"")</f>
        <v>PM10-A3</v>
      </c>
      <c r="U144" s="76" t="s">
        <v>1112</v>
      </c>
      <c r="V144" s="3" t="str">
        <f t="shared" si="6"/>
        <v>INT13109</v>
      </c>
      <c r="W144" s="3" t="str">
        <f t="shared" si="7"/>
        <v>01</v>
      </c>
      <c r="X144" s="57" t="str">
        <f t="shared" si="25"/>
        <v>Đạt</v>
      </c>
      <c r="Y144" s="37"/>
      <c r="Z144" s="37"/>
      <c r="AA144" s="37"/>
      <c r="AB144" s="37"/>
      <c r="AC144" s="37"/>
      <c r="AD144" s="37"/>
      <c r="AE144" s="37"/>
      <c r="AF144" s="37"/>
      <c r="AG144" s="37"/>
      <c r="AH144" s="37"/>
      <c r="AI144" s="37"/>
      <c r="AJ144" s="37"/>
      <c r="AK144" s="37"/>
      <c r="AL144" s="37"/>
      <c r="AM144" s="37"/>
    </row>
    <row r="145" spans="1:39" ht="17.25" customHeight="1">
      <c r="A145" s="1">
        <v>136</v>
      </c>
      <c r="B145" s="23">
        <f>IF(LEN(C145=0),SUBTOTAL(3,$C$10:C145),"")</f>
        <v>24</v>
      </c>
      <c r="C145" s="24" t="s">
        <v>1135</v>
      </c>
      <c r="D145" s="25" t="s">
        <v>1736</v>
      </c>
      <c r="E145" s="26" t="s">
        <v>1581</v>
      </c>
      <c r="F145" s="24" t="s">
        <v>1546</v>
      </c>
      <c r="G145" s="27">
        <v>10</v>
      </c>
      <c r="H145" s="27">
        <v>5</v>
      </c>
      <c r="I145" s="27" t="s">
        <v>28</v>
      </c>
      <c r="J145" s="27">
        <v>7</v>
      </c>
      <c r="K145" s="34"/>
      <c r="L145" s="34"/>
      <c r="M145" s="34"/>
      <c r="N145" s="54"/>
      <c r="O145" s="55">
        <v>7.5</v>
      </c>
      <c r="P145" s="29">
        <f t="shared" si="23"/>
        <v>7.4</v>
      </c>
      <c r="Q145" s="30" t="str">
        <f t="shared" si="3"/>
        <v>B</v>
      </c>
      <c r="R145" s="31" t="str">
        <f t="shared" si="4"/>
        <v>Khá</v>
      </c>
      <c r="S145" s="32" t="str">
        <f t="shared" si="24"/>
        <v/>
      </c>
      <c r="T145" s="33" t="str">
        <f t="array" ref="T145">IFERROR(VLOOKUP($C145&amp;$U145,CHOOSE({1,2},Data!$A$2:$A$5146&amp;Data!$B$2:$B$5146,Data!$C$2:$C$5146),2,0),"")</f>
        <v>PM10-A3</v>
      </c>
      <c r="U145" s="76" t="s">
        <v>1112</v>
      </c>
      <c r="V145" s="3" t="str">
        <f t="shared" si="6"/>
        <v>INT13109</v>
      </c>
      <c r="W145" s="3" t="str">
        <f t="shared" si="7"/>
        <v>01</v>
      </c>
      <c r="X145" s="57" t="str">
        <f t="shared" si="25"/>
        <v>Đạt</v>
      </c>
      <c r="Y145" s="37"/>
      <c r="Z145" s="37"/>
      <c r="AA145" s="37"/>
      <c r="AB145" s="37"/>
      <c r="AC145" s="37"/>
      <c r="AD145" s="37"/>
      <c r="AE145" s="37"/>
      <c r="AF145" s="37"/>
      <c r="AG145" s="37"/>
      <c r="AH145" s="37"/>
      <c r="AI145" s="37"/>
      <c r="AJ145" s="37"/>
      <c r="AK145" s="37"/>
      <c r="AL145" s="37"/>
      <c r="AM145" s="37"/>
    </row>
    <row r="146" spans="1:39" ht="16.5" customHeight="1">
      <c r="A146" s="1">
        <v>137</v>
      </c>
      <c r="B146" s="23">
        <f>IF(LEN(C146=0),SUBTOTAL(3,$C$10:C146),"")</f>
        <v>25</v>
      </c>
      <c r="C146" s="24" t="s">
        <v>1136</v>
      </c>
      <c r="D146" s="25" t="s">
        <v>1568</v>
      </c>
      <c r="E146" s="26" t="s">
        <v>1737</v>
      </c>
      <c r="F146" s="24" t="s">
        <v>1562</v>
      </c>
      <c r="G146" s="27">
        <v>0</v>
      </c>
      <c r="H146" s="27">
        <v>0</v>
      </c>
      <c r="I146" s="27" t="s">
        <v>28</v>
      </c>
      <c r="J146" s="27">
        <v>0</v>
      </c>
      <c r="K146" s="34"/>
      <c r="L146" s="34"/>
      <c r="M146" s="34"/>
      <c r="N146" s="54"/>
      <c r="O146" s="119" t="s">
        <v>1855</v>
      </c>
      <c r="P146" s="29">
        <f t="shared" si="23"/>
        <v>0</v>
      </c>
      <c r="Q146" s="30" t="str">
        <f t="shared" si="3"/>
        <v>F</v>
      </c>
      <c r="R146" s="31" t="str">
        <f t="shared" si="4"/>
        <v>Kém</v>
      </c>
      <c r="S146" s="32" t="str">
        <f t="shared" si="24"/>
        <v>Không đủ ĐKDT</v>
      </c>
      <c r="T146" s="33" t="str">
        <f t="array" ref="T146">IFERROR(VLOOKUP($C146&amp;$U146,CHOOSE({1,2},Data!$A$2:$A$5146&amp;Data!$B$2:$B$5146,Data!$C$2:$C$5146),2,0),"")</f>
        <v>PM10-A3</v>
      </c>
      <c r="U146" s="76" t="s">
        <v>1112</v>
      </c>
      <c r="V146" s="3" t="str">
        <f t="shared" si="6"/>
        <v>INT13109</v>
      </c>
      <c r="W146" s="3" t="str">
        <f t="shared" si="7"/>
        <v>01</v>
      </c>
      <c r="X146" s="57" t="str">
        <f t="shared" si="25"/>
        <v>Học lại</v>
      </c>
      <c r="Y146" s="37"/>
      <c r="Z146" s="37"/>
      <c r="AA146" s="37"/>
      <c r="AB146" s="37"/>
      <c r="AC146" s="37"/>
      <c r="AD146" s="37"/>
      <c r="AE146" s="37"/>
      <c r="AF146" s="37"/>
      <c r="AG146" s="37"/>
      <c r="AH146" s="37"/>
      <c r="AI146" s="37"/>
      <c r="AJ146" s="37"/>
      <c r="AK146" s="37"/>
      <c r="AL146" s="37"/>
      <c r="AM146" s="37"/>
    </row>
    <row r="147" spans="1:39" ht="16.5" customHeight="1">
      <c r="A147" s="1">
        <v>138</v>
      </c>
      <c r="B147" s="23">
        <f>IF(LEN(C147=0),SUBTOTAL(3,$C$10:C147),"")</f>
        <v>26</v>
      </c>
      <c r="C147" s="24" t="s">
        <v>1137</v>
      </c>
      <c r="D147" s="25" t="s">
        <v>1738</v>
      </c>
      <c r="E147" s="26" t="s">
        <v>1739</v>
      </c>
      <c r="F147" s="24" t="s">
        <v>1546</v>
      </c>
      <c r="G147" s="27">
        <v>0</v>
      </c>
      <c r="H147" s="27">
        <v>0</v>
      </c>
      <c r="I147" s="27" t="s">
        <v>28</v>
      </c>
      <c r="J147" s="27">
        <v>0</v>
      </c>
      <c r="K147" s="34"/>
      <c r="L147" s="34"/>
      <c r="M147" s="34"/>
      <c r="N147" s="54"/>
      <c r="O147" s="119" t="s">
        <v>1855</v>
      </c>
      <c r="P147" s="29">
        <f t="shared" si="23"/>
        <v>0</v>
      </c>
      <c r="Q147" s="30" t="str">
        <f t="shared" si="3"/>
        <v>F</v>
      </c>
      <c r="R147" s="31" t="str">
        <f t="shared" si="4"/>
        <v>Kém</v>
      </c>
      <c r="S147" s="32" t="str">
        <f t="shared" si="24"/>
        <v>Không đủ ĐKDT</v>
      </c>
      <c r="T147" s="33" t="str">
        <f t="array" ref="T147">IFERROR(VLOOKUP($C147&amp;$U147,CHOOSE({1,2},Data!$A$2:$A$5146&amp;Data!$B$2:$B$5146,Data!$C$2:$C$5146),2,0),"")</f>
        <v>PM10-A3</v>
      </c>
      <c r="U147" s="76" t="s">
        <v>1112</v>
      </c>
      <c r="V147" s="3" t="str">
        <f t="shared" si="6"/>
        <v>INT13109</v>
      </c>
      <c r="W147" s="3" t="str">
        <f t="shared" si="7"/>
        <v>01</v>
      </c>
      <c r="X147" s="57" t="str">
        <f t="shared" si="25"/>
        <v>Học lại</v>
      </c>
      <c r="Y147" s="37"/>
      <c r="Z147" s="37"/>
      <c r="AA147" s="37"/>
      <c r="AB147" s="37"/>
      <c r="AC147" s="37"/>
      <c r="AD147" s="37"/>
      <c r="AE147" s="37"/>
      <c r="AF147" s="37"/>
      <c r="AG147" s="37"/>
      <c r="AH147" s="37"/>
      <c r="AI147" s="37"/>
      <c r="AJ147" s="37"/>
      <c r="AK147" s="37"/>
      <c r="AL147" s="37"/>
      <c r="AM147" s="37"/>
    </row>
    <row r="148" spans="1:39" ht="16.5" customHeight="1">
      <c r="A148" s="1">
        <v>139</v>
      </c>
      <c r="B148" s="23">
        <f>IF(LEN(C148=0),SUBTOTAL(3,$C$10:C148),"")</f>
        <v>27</v>
      </c>
      <c r="C148" s="24" t="s">
        <v>1138</v>
      </c>
      <c r="D148" s="25" t="s">
        <v>1740</v>
      </c>
      <c r="E148" s="26" t="s">
        <v>1583</v>
      </c>
      <c r="F148" s="24" t="s">
        <v>1562</v>
      </c>
      <c r="G148" s="27">
        <v>10</v>
      </c>
      <c r="H148" s="27">
        <v>7</v>
      </c>
      <c r="I148" s="27" t="s">
        <v>28</v>
      </c>
      <c r="J148" s="27">
        <v>7</v>
      </c>
      <c r="K148" s="34"/>
      <c r="L148" s="34"/>
      <c r="M148" s="34"/>
      <c r="N148" s="54"/>
      <c r="O148" s="55">
        <v>5.5</v>
      </c>
      <c r="P148" s="29">
        <f t="shared" si="23"/>
        <v>6.4</v>
      </c>
      <c r="Q148" s="30" t="str">
        <f t="shared" si="3"/>
        <v>C</v>
      </c>
      <c r="R148" s="31" t="str">
        <f t="shared" si="4"/>
        <v>Trung bình</v>
      </c>
      <c r="S148" s="32" t="str">
        <f t="shared" si="24"/>
        <v/>
      </c>
      <c r="T148" s="33" t="str">
        <f t="array" ref="T148">IFERROR(VLOOKUP($C148&amp;$U148,CHOOSE({1,2},Data!$A$2:$A$5146&amp;Data!$B$2:$B$5146,Data!$C$2:$C$5146),2,0),"")</f>
        <v>PM10-A3</v>
      </c>
      <c r="U148" s="76" t="s">
        <v>1112</v>
      </c>
      <c r="V148" s="3" t="str">
        <f t="shared" si="6"/>
        <v>INT13109</v>
      </c>
      <c r="W148" s="3" t="str">
        <f t="shared" si="7"/>
        <v>01</v>
      </c>
      <c r="X148" s="57" t="str">
        <f t="shared" si="25"/>
        <v>Đạt</v>
      </c>
      <c r="Y148" s="37"/>
      <c r="Z148" s="37"/>
      <c r="AA148" s="37"/>
      <c r="AB148" s="37"/>
      <c r="AC148" s="37"/>
      <c r="AD148" s="37"/>
      <c r="AE148" s="37"/>
      <c r="AF148" s="37"/>
      <c r="AG148" s="37"/>
      <c r="AH148" s="37"/>
      <c r="AI148" s="37"/>
      <c r="AJ148" s="37"/>
      <c r="AK148" s="37"/>
      <c r="AL148" s="37"/>
      <c r="AM148" s="37"/>
    </row>
    <row r="149" spans="1:39" ht="16.5" customHeight="1">
      <c r="A149" s="1">
        <v>140</v>
      </c>
      <c r="B149" s="23">
        <f>IF(LEN(C149=0),SUBTOTAL(3,$C$10:C149),"")</f>
        <v>28</v>
      </c>
      <c r="C149" s="24" t="s">
        <v>1139</v>
      </c>
      <c r="D149" s="25" t="s">
        <v>1741</v>
      </c>
      <c r="E149" s="26" t="s">
        <v>1742</v>
      </c>
      <c r="F149" s="24" t="s">
        <v>1549</v>
      </c>
      <c r="G149" s="27">
        <v>9</v>
      </c>
      <c r="H149" s="27">
        <v>7</v>
      </c>
      <c r="I149" s="27" t="s">
        <v>28</v>
      </c>
      <c r="J149" s="27">
        <v>6</v>
      </c>
      <c r="K149" s="34"/>
      <c r="L149" s="34"/>
      <c r="M149" s="34"/>
      <c r="N149" s="54"/>
      <c r="O149" s="55">
        <v>5</v>
      </c>
      <c r="P149" s="29">
        <f t="shared" si="23"/>
        <v>5.8</v>
      </c>
      <c r="Q149" s="30" t="str">
        <f t="shared" si="3"/>
        <v>C</v>
      </c>
      <c r="R149" s="31" t="str">
        <f t="shared" si="4"/>
        <v>Trung bình</v>
      </c>
      <c r="S149" s="32" t="str">
        <f t="shared" si="24"/>
        <v/>
      </c>
      <c r="T149" s="33" t="str">
        <f t="array" ref="T149">IFERROR(VLOOKUP($C149&amp;$U149,CHOOSE({1,2},Data!$A$2:$A$5146&amp;Data!$B$2:$B$5146,Data!$C$2:$C$5146),2,0),"")</f>
        <v>PM10-A3</v>
      </c>
      <c r="U149" s="76" t="s">
        <v>1112</v>
      </c>
      <c r="V149" s="3" t="str">
        <f t="shared" si="6"/>
        <v>INT13109</v>
      </c>
      <c r="W149" s="3" t="str">
        <f t="shared" si="7"/>
        <v>01</v>
      </c>
      <c r="X149" s="57" t="str">
        <f t="shared" si="25"/>
        <v>Đạt</v>
      </c>
      <c r="Y149" s="37"/>
      <c r="Z149" s="37"/>
      <c r="AA149" s="37"/>
      <c r="AB149" s="37"/>
      <c r="AC149" s="37"/>
      <c r="AD149" s="37"/>
      <c r="AE149" s="37"/>
      <c r="AF149" s="37"/>
      <c r="AG149" s="37"/>
      <c r="AH149" s="37"/>
      <c r="AI149" s="37"/>
      <c r="AJ149" s="37"/>
      <c r="AK149" s="37"/>
      <c r="AL149" s="37"/>
      <c r="AM149" s="37"/>
    </row>
    <row r="150" spans="1:39" ht="16.5" customHeight="1">
      <c r="A150" s="1">
        <v>141</v>
      </c>
      <c r="B150" s="23">
        <f>IF(LEN(C150=0),SUBTOTAL(3,$C$10:C150),"")</f>
        <v>29</v>
      </c>
      <c r="C150" s="24" t="s">
        <v>1140</v>
      </c>
      <c r="D150" s="25" t="s">
        <v>1743</v>
      </c>
      <c r="E150" s="26" t="s">
        <v>1587</v>
      </c>
      <c r="F150" s="24" t="s">
        <v>1557</v>
      </c>
      <c r="G150" s="27">
        <v>5</v>
      </c>
      <c r="H150" s="27">
        <v>3</v>
      </c>
      <c r="I150" s="27" t="s">
        <v>28</v>
      </c>
      <c r="J150" s="27">
        <v>0</v>
      </c>
      <c r="K150" s="34"/>
      <c r="L150" s="34"/>
      <c r="M150" s="34"/>
      <c r="N150" s="54"/>
      <c r="O150" s="119" t="s">
        <v>1855</v>
      </c>
      <c r="P150" s="29">
        <f t="shared" si="23"/>
        <v>0</v>
      </c>
      <c r="Q150" s="30" t="str">
        <f t="shared" si="3"/>
        <v>F</v>
      </c>
      <c r="R150" s="31" t="str">
        <f t="shared" si="4"/>
        <v>Kém</v>
      </c>
      <c r="S150" s="32" t="str">
        <f t="shared" si="24"/>
        <v>Không đủ ĐKDT</v>
      </c>
      <c r="T150" s="33" t="str">
        <f t="array" ref="T150">IFERROR(VLOOKUP($C150&amp;$U150,CHOOSE({1,2},Data!$A$2:$A$5146&amp;Data!$B$2:$B$5146,Data!$C$2:$C$5146),2,0),"")</f>
        <v>PM10-A3</v>
      </c>
      <c r="U150" s="76" t="s">
        <v>1112</v>
      </c>
      <c r="V150" s="3" t="str">
        <f t="shared" si="6"/>
        <v>INT13109</v>
      </c>
      <c r="W150" s="3" t="str">
        <f t="shared" si="7"/>
        <v>01</v>
      </c>
      <c r="X150" s="57" t="str">
        <f t="shared" si="25"/>
        <v>Học lại</v>
      </c>
      <c r="Y150" s="37"/>
      <c r="Z150" s="37"/>
      <c r="AA150" s="37"/>
      <c r="AB150" s="37"/>
      <c r="AC150" s="37"/>
      <c r="AD150" s="37"/>
      <c r="AE150" s="37"/>
      <c r="AF150" s="37"/>
      <c r="AG150" s="37"/>
      <c r="AH150" s="37"/>
      <c r="AI150" s="37"/>
      <c r="AJ150" s="37"/>
      <c r="AK150" s="37"/>
      <c r="AL150" s="37"/>
      <c r="AM150" s="37"/>
    </row>
    <row r="151" spans="1:39" ht="16.5" customHeight="1">
      <c r="A151" s="1">
        <v>142</v>
      </c>
      <c r="B151" s="23">
        <f>IF(LEN(C151=0),SUBTOTAL(3,$C$10:C151),"")</f>
        <v>30</v>
      </c>
      <c r="C151" s="24" t="s">
        <v>1141</v>
      </c>
      <c r="D151" s="25" t="s">
        <v>1744</v>
      </c>
      <c r="E151" s="26" t="s">
        <v>1668</v>
      </c>
      <c r="F151" s="24" t="s">
        <v>1549</v>
      </c>
      <c r="G151" s="27">
        <v>8</v>
      </c>
      <c r="H151" s="27">
        <v>6</v>
      </c>
      <c r="I151" s="27" t="s">
        <v>28</v>
      </c>
      <c r="J151" s="27">
        <v>6</v>
      </c>
      <c r="K151" s="34"/>
      <c r="L151" s="34"/>
      <c r="M151" s="34"/>
      <c r="N151" s="54"/>
      <c r="O151" s="55">
        <v>6.5</v>
      </c>
      <c r="P151" s="29">
        <f t="shared" si="23"/>
        <v>6.5</v>
      </c>
      <c r="Q151" s="30" t="str">
        <f t="shared" si="3"/>
        <v>C+</v>
      </c>
      <c r="R151" s="31" t="str">
        <f t="shared" si="4"/>
        <v>Trung bình</v>
      </c>
      <c r="S151" s="32" t="str">
        <f t="shared" si="24"/>
        <v/>
      </c>
      <c r="T151" s="33" t="str">
        <f t="array" ref="T151">IFERROR(VLOOKUP($C151&amp;$U151,CHOOSE({1,2},Data!$A$2:$A$5146&amp;Data!$B$2:$B$5146,Data!$C$2:$C$5146),2,0),"")</f>
        <v>PM10-A3</v>
      </c>
      <c r="U151" s="76" t="s">
        <v>1112</v>
      </c>
      <c r="V151" s="3" t="str">
        <f t="shared" si="6"/>
        <v>INT13109</v>
      </c>
      <c r="W151" s="3" t="str">
        <f t="shared" si="7"/>
        <v>01</v>
      </c>
      <c r="X151" s="57" t="str">
        <f t="shared" si="25"/>
        <v>Đạt</v>
      </c>
      <c r="Y151" s="37"/>
      <c r="Z151" s="37"/>
      <c r="AA151" s="37"/>
      <c r="AB151" s="37"/>
      <c r="AC151" s="37"/>
      <c r="AD151" s="37"/>
      <c r="AE151" s="37"/>
      <c r="AF151" s="37"/>
      <c r="AG151" s="37"/>
      <c r="AH151" s="37"/>
      <c r="AI151" s="37"/>
      <c r="AJ151" s="37"/>
      <c r="AK151" s="37"/>
      <c r="AL151" s="37"/>
      <c r="AM151" s="37"/>
    </row>
    <row r="152" spans="1:39" ht="16.5" customHeight="1">
      <c r="A152" s="1">
        <v>143</v>
      </c>
      <c r="B152" s="23">
        <f>IF(LEN(C152=0),SUBTOTAL(3,$C$10:C152),"")</f>
        <v>31</v>
      </c>
      <c r="C152" s="24" t="s">
        <v>1142</v>
      </c>
      <c r="D152" s="25" t="s">
        <v>1745</v>
      </c>
      <c r="E152" s="26" t="s">
        <v>1746</v>
      </c>
      <c r="F152" s="24" t="s">
        <v>1562</v>
      </c>
      <c r="G152" s="27">
        <v>2</v>
      </c>
      <c r="H152" s="27">
        <v>2</v>
      </c>
      <c r="I152" s="27" t="s">
        <v>28</v>
      </c>
      <c r="J152" s="27">
        <v>0</v>
      </c>
      <c r="K152" s="34"/>
      <c r="L152" s="34"/>
      <c r="M152" s="34"/>
      <c r="N152" s="54"/>
      <c r="O152" s="119" t="s">
        <v>1855</v>
      </c>
      <c r="P152" s="29">
        <f t="shared" si="23"/>
        <v>0</v>
      </c>
      <c r="Q152" s="30" t="str">
        <f t="shared" si="3"/>
        <v>F</v>
      </c>
      <c r="R152" s="31" t="str">
        <f t="shared" si="4"/>
        <v>Kém</v>
      </c>
      <c r="S152" s="32" t="str">
        <f t="shared" si="24"/>
        <v>Không đủ ĐKDT</v>
      </c>
      <c r="T152" s="33" t="str">
        <f t="array" ref="T152">IFERROR(VLOOKUP($C152&amp;$U152,CHOOSE({1,2},Data!$A$2:$A$5146&amp;Data!$B$2:$B$5146,Data!$C$2:$C$5146),2,0),"")</f>
        <v>PM10-A3</v>
      </c>
      <c r="U152" s="76" t="s">
        <v>1112</v>
      </c>
      <c r="V152" s="3" t="str">
        <f t="shared" si="6"/>
        <v>INT13109</v>
      </c>
      <c r="W152" s="3" t="str">
        <f t="shared" si="7"/>
        <v>01</v>
      </c>
      <c r="X152" s="57" t="str">
        <f t="shared" si="25"/>
        <v>Học lại</v>
      </c>
      <c r="Y152" s="37"/>
      <c r="Z152" s="37"/>
      <c r="AA152" s="37"/>
      <c r="AB152" s="37"/>
      <c r="AC152" s="37"/>
      <c r="AD152" s="37"/>
      <c r="AE152" s="37"/>
      <c r="AF152" s="37"/>
      <c r="AG152" s="37"/>
      <c r="AH152" s="37"/>
      <c r="AI152" s="37"/>
      <c r="AJ152" s="37"/>
      <c r="AK152" s="37"/>
      <c r="AL152" s="37"/>
      <c r="AM152" s="37"/>
    </row>
    <row r="153" spans="1:39" ht="16.5" customHeight="1">
      <c r="A153" s="1">
        <v>144</v>
      </c>
      <c r="B153" s="23">
        <f>IF(LEN(C153=0),SUBTOTAL(3,$C$10:C153),"")</f>
        <v>32</v>
      </c>
      <c r="C153" s="24" t="s">
        <v>1143</v>
      </c>
      <c r="D153" s="25" t="s">
        <v>1747</v>
      </c>
      <c r="E153" s="26" t="s">
        <v>1748</v>
      </c>
      <c r="F153" s="24" t="s">
        <v>1549</v>
      </c>
      <c r="G153" s="27">
        <v>6</v>
      </c>
      <c r="H153" s="27">
        <v>4</v>
      </c>
      <c r="I153" s="27" t="s">
        <v>28</v>
      </c>
      <c r="J153" s="27">
        <v>5</v>
      </c>
      <c r="K153" s="34"/>
      <c r="L153" s="34"/>
      <c r="M153" s="34"/>
      <c r="N153" s="54"/>
      <c r="O153" s="55">
        <v>5</v>
      </c>
      <c r="P153" s="29">
        <f t="shared" si="23"/>
        <v>5</v>
      </c>
      <c r="Q153" s="30" t="str">
        <f t="shared" si="3"/>
        <v>D+</v>
      </c>
      <c r="R153" s="31" t="str">
        <f t="shared" si="4"/>
        <v>Trung bình yếu</v>
      </c>
      <c r="S153" s="32" t="str">
        <f t="shared" si="24"/>
        <v/>
      </c>
      <c r="T153" s="33" t="str">
        <f t="array" ref="T153">IFERROR(VLOOKUP($C153&amp;$U153,CHOOSE({1,2},Data!$A$2:$A$5146&amp;Data!$B$2:$B$5146,Data!$C$2:$C$5146),2,0),"")</f>
        <v>PM10-A3</v>
      </c>
      <c r="U153" s="76" t="s">
        <v>1112</v>
      </c>
      <c r="V153" s="3" t="str">
        <f t="shared" si="6"/>
        <v>INT13109</v>
      </c>
      <c r="W153" s="3" t="str">
        <f t="shared" si="7"/>
        <v>01</v>
      </c>
      <c r="X153" s="57" t="str">
        <f t="shared" si="25"/>
        <v>Đạt</v>
      </c>
      <c r="Y153" s="37"/>
      <c r="Z153" s="37"/>
      <c r="AA153" s="37"/>
      <c r="AB153" s="37"/>
      <c r="AC153" s="37"/>
      <c r="AD153" s="37"/>
      <c r="AE153" s="37"/>
      <c r="AF153" s="37"/>
      <c r="AG153" s="37"/>
      <c r="AH153" s="37"/>
      <c r="AI153" s="37"/>
      <c r="AJ153" s="37"/>
      <c r="AK153" s="37"/>
      <c r="AL153" s="37"/>
      <c r="AM153" s="37"/>
    </row>
    <row r="154" spans="1:39" ht="16.5" customHeight="1">
      <c r="A154" s="1">
        <v>145</v>
      </c>
      <c r="B154" s="23">
        <f>IF(LEN(C154=0),SUBTOTAL(3,$C$10:C154),"")</f>
        <v>33</v>
      </c>
      <c r="C154" s="24" t="s">
        <v>1144</v>
      </c>
      <c r="D154" s="25" t="s">
        <v>1749</v>
      </c>
      <c r="E154" s="26" t="s">
        <v>1596</v>
      </c>
      <c r="F154" s="24" t="s">
        <v>1562</v>
      </c>
      <c r="G154" s="27">
        <v>10</v>
      </c>
      <c r="H154" s="27">
        <v>6</v>
      </c>
      <c r="I154" s="27" t="s">
        <v>28</v>
      </c>
      <c r="J154" s="27">
        <v>9</v>
      </c>
      <c r="K154" s="34"/>
      <c r="L154" s="34"/>
      <c r="M154" s="34"/>
      <c r="N154" s="54"/>
      <c r="O154" s="55">
        <v>9</v>
      </c>
      <c r="P154" s="29">
        <f t="shared" si="23"/>
        <v>8.8000000000000007</v>
      </c>
      <c r="Q154" s="30" t="str">
        <f t="shared" si="3"/>
        <v>A</v>
      </c>
      <c r="R154" s="31" t="str">
        <f t="shared" si="4"/>
        <v>Giỏi</v>
      </c>
      <c r="S154" s="32" t="str">
        <f t="shared" si="24"/>
        <v/>
      </c>
      <c r="T154" s="33" t="str">
        <f t="array" ref="T154">IFERROR(VLOOKUP($C154&amp;$U154,CHOOSE({1,2},Data!$A$2:$A$5146&amp;Data!$B$2:$B$5146,Data!$C$2:$C$5146),2,0),"")</f>
        <v>PM10-A3</v>
      </c>
      <c r="U154" s="76" t="s">
        <v>1112</v>
      </c>
      <c r="V154" s="3" t="str">
        <f t="shared" si="6"/>
        <v>INT13109</v>
      </c>
      <c r="W154" s="3" t="str">
        <f t="shared" si="7"/>
        <v>01</v>
      </c>
      <c r="X154" s="57" t="str">
        <f t="shared" si="25"/>
        <v>Đạt</v>
      </c>
      <c r="Y154" s="37"/>
      <c r="Z154" s="37"/>
      <c r="AA154" s="37"/>
      <c r="AB154" s="37"/>
      <c r="AC154" s="37"/>
      <c r="AD154" s="37"/>
      <c r="AE154" s="37"/>
      <c r="AF154" s="37"/>
      <c r="AG154" s="37"/>
      <c r="AH154" s="37"/>
      <c r="AI154" s="37"/>
      <c r="AJ154" s="37"/>
      <c r="AK154" s="37"/>
      <c r="AL154" s="37"/>
      <c r="AM154" s="37"/>
    </row>
    <row r="155" spans="1:39" ht="16.5" customHeight="1">
      <c r="A155" s="1">
        <v>146</v>
      </c>
      <c r="B155" s="23">
        <f>IF(LEN(C155=0),SUBTOTAL(3,$C$10:C155),"")</f>
        <v>34</v>
      </c>
      <c r="C155" s="24" t="s">
        <v>1145</v>
      </c>
      <c r="D155" s="25" t="s">
        <v>1727</v>
      </c>
      <c r="E155" s="26" t="s">
        <v>1750</v>
      </c>
      <c r="F155" s="24" t="s">
        <v>1562</v>
      </c>
      <c r="G155" s="27">
        <v>8</v>
      </c>
      <c r="H155" s="27">
        <v>4</v>
      </c>
      <c r="I155" s="27" t="s">
        <v>28</v>
      </c>
      <c r="J155" s="27">
        <v>7</v>
      </c>
      <c r="K155" s="34"/>
      <c r="L155" s="34"/>
      <c r="M155" s="34"/>
      <c r="N155" s="54"/>
      <c r="O155" s="55">
        <v>8</v>
      </c>
      <c r="P155" s="29">
        <f t="shared" si="23"/>
        <v>7.4</v>
      </c>
      <c r="Q155" s="30" t="str">
        <f t="shared" si="3"/>
        <v>B</v>
      </c>
      <c r="R155" s="31" t="str">
        <f t="shared" si="4"/>
        <v>Khá</v>
      </c>
      <c r="S155" s="32" t="str">
        <f t="shared" si="24"/>
        <v/>
      </c>
      <c r="T155" s="33" t="str">
        <f t="array" ref="T155">IFERROR(VLOOKUP($C155&amp;$U155,CHOOSE({1,2},Data!$A$2:$A$5146&amp;Data!$B$2:$B$5146,Data!$C$2:$C$5146),2,0),"")</f>
        <v>PM10-A3</v>
      </c>
      <c r="U155" s="76" t="s">
        <v>1112</v>
      </c>
      <c r="V155" s="3" t="str">
        <f t="shared" si="6"/>
        <v>INT13109</v>
      </c>
      <c r="W155" s="3" t="str">
        <f t="shared" si="7"/>
        <v>01</v>
      </c>
      <c r="X155" s="57" t="str">
        <f t="shared" si="25"/>
        <v>Đạt</v>
      </c>
      <c r="Y155" s="37"/>
      <c r="Z155" s="37"/>
      <c r="AA155" s="37"/>
      <c r="AB155" s="37"/>
      <c r="AC155" s="37"/>
      <c r="AD155" s="37"/>
      <c r="AE155" s="37"/>
      <c r="AF155" s="37"/>
      <c r="AG155" s="37"/>
      <c r="AH155" s="37"/>
      <c r="AI155" s="37"/>
      <c r="AJ155" s="37"/>
      <c r="AK155" s="37"/>
      <c r="AL155" s="37"/>
      <c r="AM155" s="37"/>
    </row>
    <row r="156" spans="1:39" ht="16.5" customHeight="1">
      <c r="A156" s="1">
        <v>147</v>
      </c>
      <c r="B156" s="23">
        <f>IF(LEN(C156=0),SUBTOTAL(3,$C$10:C156),"")</f>
        <v>35</v>
      </c>
      <c r="C156" s="24" t="s">
        <v>1146</v>
      </c>
      <c r="D156" s="25" t="s">
        <v>1582</v>
      </c>
      <c r="E156" s="26" t="s">
        <v>1598</v>
      </c>
      <c r="F156" s="24" t="s">
        <v>1546</v>
      </c>
      <c r="G156" s="27">
        <v>10</v>
      </c>
      <c r="H156" s="27">
        <v>7</v>
      </c>
      <c r="I156" s="27" t="s">
        <v>28</v>
      </c>
      <c r="J156" s="27">
        <v>8</v>
      </c>
      <c r="K156" s="34"/>
      <c r="L156" s="34"/>
      <c r="M156" s="34"/>
      <c r="N156" s="54"/>
      <c r="O156" s="55">
        <v>7</v>
      </c>
      <c r="P156" s="29">
        <f t="shared" si="23"/>
        <v>7.5</v>
      </c>
      <c r="Q156" s="30" t="str">
        <f t="shared" si="3"/>
        <v>B</v>
      </c>
      <c r="R156" s="31" t="str">
        <f t="shared" si="4"/>
        <v>Khá</v>
      </c>
      <c r="S156" s="32" t="str">
        <f t="shared" si="24"/>
        <v/>
      </c>
      <c r="T156" s="33" t="str">
        <f t="array" ref="T156">IFERROR(VLOOKUP($C156&amp;$U156,CHOOSE({1,2},Data!$A$2:$A$5146&amp;Data!$B$2:$B$5146,Data!$C$2:$C$5146),2,0),"")</f>
        <v>PM10-A3</v>
      </c>
      <c r="U156" s="76" t="s">
        <v>1112</v>
      </c>
      <c r="V156" s="3" t="str">
        <f t="shared" si="6"/>
        <v>INT13109</v>
      </c>
      <c r="W156" s="3" t="str">
        <f t="shared" si="7"/>
        <v>01</v>
      </c>
      <c r="X156" s="57" t="str">
        <f t="shared" si="25"/>
        <v>Đạt</v>
      </c>
      <c r="Y156" s="37"/>
      <c r="Z156" s="37"/>
      <c r="AA156" s="37"/>
      <c r="AB156" s="37"/>
      <c r="AC156" s="37"/>
      <c r="AD156" s="37"/>
      <c r="AE156" s="37"/>
      <c r="AF156" s="37"/>
      <c r="AG156" s="37"/>
      <c r="AH156" s="37"/>
      <c r="AI156" s="37"/>
      <c r="AJ156" s="37"/>
      <c r="AK156" s="37"/>
      <c r="AL156" s="37"/>
      <c r="AM156" s="37"/>
    </row>
    <row r="157" spans="1:39" ht="16.5" customHeight="1">
      <c r="A157" s="1">
        <v>148</v>
      </c>
      <c r="B157" s="23">
        <f>IF(LEN(C157=0),SUBTOTAL(3,$C$10:C157),"")</f>
        <v>36</v>
      </c>
      <c r="C157" s="24" t="s">
        <v>1147</v>
      </c>
      <c r="D157" s="25" t="s">
        <v>1751</v>
      </c>
      <c r="E157" s="26" t="s">
        <v>1598</v>
      </c>
      <c r="F157" s="24" t="s">
        <v>1549</v>
      </c>
      <c r="G157" s="27">
        <v>9</v>
      </c>
      <c r="H157" s="27">
        <v>8</v>
      </c>
      <c r="I157" s="27" t="s">
        <v>28</v>
      </c>
      <c r="J157" s="27">
        <v>8</v>
      </c>
      <c r="K157" s="34"/>
      <c r="L157" s="34"/>
      <c r="M157" s="34"/>
      <c r="N157" s="54"/>
      <c r="O157" s="55">
        <v>8</v>
      </c>
      <c r="P157" s="29">
        <f t="shared" si="23"/>
        <v>8.1</v>
      </c>
      <c r="Q157" s="30" t="str">
        <f t="shared" si="3"/>
        <v>B+</v>
      </c>
      <c r="R157" s="31" t="str">
        <f t="shared" si="4"/>
        <v>Khá</v>
      </c>
      <c r="S157" s="32" t="str">
        <f t="shared" si="24"/>
        <v/>
      </c>
      <c r="T157" s="33" t="str">
        <f t="array" ref="T157">IFERROR(VLOOKUP($C157&amp;$U157,CHOOSE({1,2},Data!$A$2:$A$5146&amp;Data!$B$2:$B$5146,Data!$C$2:$C$5146),2,0),"")</f>
        <v>PM10-A3</v>
      </c>
      <c r="U157" s="76" t="s">
        <v>1112</v>
      </c>
      <c r="V157" s="3" t="str">
        <f t="shared" si="6"/>
        <v>INT13109</v>
      </c>
      <c r="W157" s="3" t="str">
        <f t="shared" si="7"/>
        <v>01</v>
      </c>
      <c r="X157" s="57" t="str">
        <f t="shared" si="25"/>
        <v>Đạt</v>
      </c>
      <c r="Y157" s="37"/>
      <c r="Z157" s="37"/>
      <c r="AA157" s="37"/>
      <c r="AB157" s="37"/>
      <c r="AC157" s="37"/>
      <c r="AD157" s="37"/>
      <c r="AE157" s="37"/>
      <c r="AF157" s="37"/>
      <c r="AG157" s="37"/>
      <c r="AH157" s="37"/>
      <c r="AI157" s="37"/>
      <c r="AJ157" s="37"/>
      <c r="AK157" s="37"/>
      <c r="AL157" s="37"/>
      <c r="AM157" s="37"/>
    </row>
    <row r="158" spans="1:39" ht="16.5" customHeight="1">
      <c r="A158" s="1">
        <v>149</v>
      </c>
      <c r="B158" s="23">
        <f>IF(LEN(C158=0),SUBTOTAL(3,$C$10:C158),"")</f>
        <v>37</v>
      </c>
      <c r="C158" s="24" t="s">
        <v>1148</v>
      </c>
      <c r="D158" s="25" t="s">
        <v>1752</v>
      </c>
      <c r="E158" s="26" t="s">
        <v>1600</v>
      </c>
      <c r="F158" s="24" t="s">
        <v>1590</v>
      </c>
      <c r="G158" s="27">
        <v>1</v>
      </c>
      <c r="H158" s="27">
        <v>0</v>
      </c>
      <c r="I158" s="27" t="s">
        <v>28</v>
      </c>
      <c r="J158" s="27">
        <v>0</v>
      </c>
      <c r="K158" s="34"/>
      <c r="L158" s="34"/>
      <c r="M158" s="34"/>
      <c r="N158" s="54"/>
      <c r="O158" s="119" t="s">
        <v>1855</v>
      </c>
      <c r="P158" s="29">
        <f t="shared" si="23"/>
        <v>0</v>
      </c>
      <c r="Q158" s="30" t="str">
        <f t="shared" si="3"/>
        <v>F</v>
      </c>
      <c r="R158" s="31" t="str">
        <f t="shared" si="4"/>
        <v>Kém</v>
      </c>
      <c r="S158" s="32" t="str">
        <f t="shared" si="24"/>
        <v>Không đủ ĐKDT</v>
      </c>
      <c r="T158" s="33" t="str">
        <f t="array" ref="T158">IFERROR(VLOOKUP($C158&amp;$U158,CHOOSE({1,2},Data!$A$2:$A$5146&amp;Data!$B$2:$B$5146,Data!$C$2:$C$5146),2,0),"")</f>
        <v>PM10-A3</v>
      </c>
      <c r="U158" s="76" t="s">
        <v>1112</v>
      </c>
      <c r="V158" s="3" t="str">
        <f t="shared" si="6"/>
        <v>INT13109</v>
      </c>
      <c r="W158" s="3" t="str">
        <f t="shared" si="7"/>
        <v>01</v>
      </c>
      <c r="X158" s="57" t="str">
        <f t="shared" si="25"/>
        <v>Học lại</v>
      </c>
      <c r="Y158" s="37"/>
      <c r="Z158" s="37"/>
      <c r="AA158" s="37"/>
      <c r="AB158" s="37"/>
      <c r="AC158" s="37"/>
      <c r="AD158" s="37"/>
      <c r="AE158" s="37"/>
      <c r="AF158" s="37"/>
      <c r="AG158" s="37"/>
      <c r="AH158" s="37"/>
      <c r="AI158" s="37"/>
      <c r="AJ158" s="37"/>
      <c r="AK158" s="37"/>
      <c r="AL158" s="37"/>
      <c r="AM158" s="37"/>
    </row>
    <row r="159" spans="1:39" ht="16.5" customHeight="1">
      <c r="A159" s="1">
        <v>150</v>
      </c>
      <c r="B159" s="23">
        <f>IF(LEN(C159=0),SUBTOTAL(3,$C$10:C159),"")</f>
        <v>38</v>
      </c>
      <c r="C159" s="24" t="s">
        <v>1149</v>
      </c>
      <c r="D159" s="25" t="s">
        <v>1753</v>
      </c>
      <c r="E159" s="26" t="s">
        <v>1754</v>
      </c>
      <c r="F159" s="24" t="s">
        <v>1557</v>
      </c>
      <c r="G159" s="27">
        <v>9</v>
      </c>
      <c r="H159" s="27">
        <v>4</v>
      </c>
      <c r="I159" s="27" t="s">
        <v>28</v>
      </c>
      <c r="J159" s="27">
        <v>5</v>
      </c>
      <c r="K159" s="34"/>
      <c r="L159" s="34"/>
      <c r="M159" s="34"/>
      <c r="N159" s="54"/>
      <c r="O159" s="55">
        <v>4</v>
      </c>
      <c r="P159" s="29">
        <f t="shared" si="23"/>
        <v>4.7</v>
      </c>
      <c r="Q159" s="30" t="str">
        <f t="shared" si="3"/>
        <v>D</v>
      </c>
      <c r="R159" s="31" t="str">
        <f t="shared" si="4"/>
        <v>Trung bình yếu</v>
      </c>
      <c r="S159" s="32" t="str">
        <f t="shared" si="24"/>
        <v/>
      </c>
      <c r="T159" s="33" t="str">
        <f t="array" ref="T159">IFERROR(VLOOKUP($C159&amp;$U159,CHOOSE({1,2},Data!$A$2:$A$5146&amp;Data!$B$2:$B$5146,Data!$C$2:$C$5146),2,0),"")</f>
        <v>PM10-A3</v>
      </c>
      <c r="U159" s="76" t="s">
        <v>1112</v>
      </c>
      <c r="V159" s="3" t="str">
        <f t="shared" si="6"/>
        <v>INT13109</v>
      </c>
      <c r="W159" s="3" t="str">
        <f t="shared" si="7"/>
        <v>01</v>
      </c>
      <c r="X159" s="57" t="str">
        <f t="shared" si="25"/>
        <v>Đạt</v>
      </c>
      <c r="Y159" s="37"/>
      <c r="Z159" s="37"/>
      <c r="AA159" s="37"/>
      <c r="AB159" s="37"/>
      <c r="AC159" s="37"/>
      <c r="AD159" s="37"/>
      <c r="AE159" s="37"/>
      <c r="AF159" s="37"/>
      <c r="AG159" s="37"/>
      <c r="AH159" s="37"/>
      <c r="AI159" s="37"/>
      <c r="AJ159" s="37"/>
      <c r="AK159" s="37"/>
      <c r="AL159" s="37"/>
      <c r="AM159" s="37"/>
    </row>
    <row r="160" spans="1:39" ht="16.5" customHeight="1">
      <c r="A160" s="1">
        <v>151</v>
      </c>
      <c r="B160" s="23">
        <f>IF(LEN(C160=0),SUBTOTAL(3,$C$10:C160),"")</f>
        <v>39</v>
      </c>
      <c r="C160" s="24" t="s">
        <v>1150</v>
      </c>
      <c r="D160" s="25" t="s">
        <v>1718</v>
      </c>
      <c r="E160" s="26" t="s">
        <v>1755</v>
      </c>
      <c r="F160" s="24" t="s">
        <v>1546</v>
      </c>
      <c r="G160" s="27">
        <v>9</v>
      </c>
      <c r="H160" s="27">
        <v>7</v>
      </c>
      <c r="I160" s="27" t="s">
        <v>28</v>
      </c>
      <c r="J160" s="27">
        <v>6</v>
      </c>
      <c r="K160" s="34"/>
      <c r="L160" s="34"/>
      <c r="M160" s="34"/>
      <c r="N160" s="54"/>
      <c r="O160" s="55">
        <v>5</v>
      </c>
      <c r="P160" s="29">
        <f t="shared" si="23"/>
        <v>5.8</v>
      </c>
      <c r="Q160" s="30" t="str">
        <f t="shared" si="3"/>
        <v>C</v>
      </c>
      <c r="R160" s="31" t="str">
        <f t="shared" si="4"/>
        <v>Trung bình</v>
      </c>
      <c r="S160" s="32" t="str">
        <f t="shared" si="24"/>
        <v/>
      </c>
      <c r="T160" s="33" t="str">
        <f t="array" ref="T160">IFERROR(VLOOKUP($C160&amp;$U160,CHOOSE({1,2},Data!$A$2:$A$5146&amp;Data!$B$2:$B$5146,Data!$C$2:$C$5146),2,0),"")</f>
        <v>PM10-A3</v>
      </c>
      <c r="U160" s="76" t="s">
        <v>1112</v>
      </c>
      <c r="V160" s="3" t="str">
        <f t="shared" si="6"/>
        <v>INT13109</v>
      </c>
      <c r="W160" s="3" t="str">
        <f t="shared" si="7"/>
        <v>01</v>
      </c>
      <c r="X160" s="57" t="str">
        <f t="shared" si="25"/>
        <v>Đạt</v>
      </c>
      <c r="Y160" s="37"/>
      <c r="Z160" s="37"/>
      <c r="AA160" s="37"/>
      <c r="AB160" s="37"/>
      <c r="AC160" s="37"/>
      <c r="AD160" s="37"/>
      <c r="AE160" s="37"/>
      <c r="AF160" s="37"/>
      <c r="AG160" s="37"/>
      <c r="AH160" s="37"/>
      <c r="AI160" s="37"/>
      <c r="AJ160" s="37"/>
      <c r="AK160" s="37"/>
      <c r="AL160" s="37"/>
      <c r="AM160" s="37"/>
    </row>
    <row r="161" spans="1:39" ht="16.5" customHeight="1">
      <c r="A161" s="1">
        <v>152</v>
      </c>
      <c r="B161" s="23">
        <f>IF(LEN(C161=0),SUBTOTAL(3,$C$10:C161),"")</f>
        <v>40</v>
      </c>
      <c r="C161" s="24" t="s">
        <v>1151</v>
      </c>
      <c r="D161" s="25" t="s">
        <v>1756</v>
      </c>
      <c r="E161" s="26" t="s">
        <v>1678</v>
      </c>
      <c r="F161" s="24" t="s">
        <v>1546</v>
      </c>
      <c r="G161" s="27">
        <v>6</v>
      </c>
      <c r="H161" s="27">
        <v>3</v>
      </c>
      <c r="I161" s="27" t="s">
        <v>28</v>
      </c>
      <c r="J161" s="27">
        <v>6</v>
      </c>
      <c r="K161" s="34"/>
      <c r="L161" s="34"/>
      <c r="M161" s="34"/>
      <c r="N161" s="54"/>
      <c r="O161" s="55">
        <v>4</v>
      </c>
      <c r="P161" s="29">
        <f t="shared" si="23"/>
        <v>4.5</v>
      </c>
      <c r="Q161" s="30" t="str">
        <f t="shared" si="3"/>
        <v>D</v>
      </c>
      <c r="R161" s="31" t="str">
        <f t="shared" si="4"/>
        <v>Trung bình yếu</v>
      </c>
      <c r="S161" s="32" t="str">
        <f t="shared" si="24"/>
        <v/>
      </c>
      <c r="T161" s="33" t="str">
        <f t="array" ref="T161">IFERROR(VLOOKUP($C161&amp;$U161,CHOOSE({1,2},Data!$A$2:$A$5146&amp;Data!$B$2:$B$5146,Data!$C$2:$C$5146),2,0),"")</f>
        <v>PM10-A3</v>
      </c>
      <c r="U161" s="76" t="s">
        <v>1112</v>
      </c>
      <c r="V161" s="3" t="str">
        <f t="shared" si="6"/>
        <v>INT13109</v>
      </c>
      <c r="W161" s="3" t="str">
        <f t="shared" si="7"/>
        <v>01</v>
      </c>
      <c r="X161" s="57" t="str">
        <f t="shared" si="25"/>
        <v>Đạt</v>
      </c>
      <c r="Y161" s="37"/>
      <c r="Z161" s="37"/>
      <c r="AA161" s="37"/>
      <c r="AB161" s="37"/>
      <c r="AC161" s="37"/>
      <c r="AD161" s="37"/>
      <c r="AE161" s="37"/>
      <c r="AF161" s="37"/>
      <c r="AG161" s="37"/>
      <c r="AH161" s="37"/>
      <c r="AI161" s="37"/>
      <c r="AJ161" s="37"/>
      <c r="AK161" s="37"/>
      <c r="AL161" s="37"/>
      <c r="AM161" s="37"/>
    </row>
    <row r="162" spans="1:39" ht="16.5" customHeight="1">
      <c r="A162" s="1">
        <v>153</v>
      </c>
      <c r="B162" s="23">
        <f>IF(LEN(C162=0),SUBTOTAL(3,$C$10:C162),"")</f>
        <v>41</v>
      </c>
      <c r="C162" s="24" t="s">
        <v>1152</v>
      </c>
      <c r="D162" s="25" t="s">
        <v>1757</v>
      </c>
      <c r="E162" s="26" t="s">
        <v>1758</v>
      </c>
      <c r="F162" s="24" t="s">
        <v>1562</v>
      </c>
      <c r="G162" s="27">
        <v>10</v>
      </c>
      <c r="H162" s="27">
        <v>2</v>
      </c>
      <c r="I162" s="27" t="s">
        <v>28</v>
      </c>
      <c r="J162" s="27">
        <v>6</v>
      </c>
      <c r="K162" s="34"/>
      <c r="L162" s="34"/>
      <c r="M162" s="34"/>
      <c r="N162" s="54"/>
      <c r="O162" s="55">
        <v>6</v>
      </c>
      <c r="P162" s="29">
        <f t="shared" si="23"/>
        <v>6</v>
      </c>
      <c r="Q162" s="30" t="str">
        <f t="shared" si="3"/>
        <v>C</v>
      </c>
      <c r="R162" s="31" t="str">
        <f t="shared" si="4"/>
        <v>Trung bình</v>
      </c>
      <c r="S162" s="32" t="str">
        <f t="shared" si="24"/>
        <v/>
      </c>
      <c r="T162" s="33" t="str">
        <f t="array" ref="T162">IFERROR(VLOOKUP($C162&amp;$U162,CHOOSE({1,2},Data!$A$2:$A$5146&amp;Data!$B$2:$B$5146,Data!$C$2:$C$5146),2,0),"")</f>
        <v>PM10-A3</v>
      </c>
      <c r="U162" s="76" t="s">
        <v>1112</v>
      </c>
      <c r="V162" s="3" t="str">
        <f t="shared" si="6"/>
        <v>INT13109</v>
      </c>
      <c r="W162" s="3" t="str">
        <f t="shared" si="7"/>
        <v>01</v>
      </c>
      <c r="X162" s="57" t="str">
        <f t="shared" si="25"/>
        <v>Đạt</v>
      </c>
      <c r="Y162" s="37"/>
      <c r="Z162" s="37"/>
      <c r="AA162" s="37"/>
      <c r="AB162" s="37"/>
      <c r="AC162" s="37"/>
      <c r="AD162" s="37"/>
      <c r="AE162" s="37"/>
      <c r="AF162" s="37"/>
      <c r="AG162" s="37"/>
      <c r="AH162" s="37"/>
      <c r="AI162" s="37"/>
      <c r="AJ162" s="37"/>
      <c r="AK162" s="37"/>
      <c r="AL162" s="37"/>
      <c r="AM162" s="37"/>
    </row>
    <row r="163" spans="1:39" ht="16.5" customHeight="1">
      <c r="A163" s="1">
        <v>154</v>
      </c>
      <c r="B163" s="23">
        <f>IF(LEN(C163=0),SUBTOTAL(3,$C$10:C163),"")</f>
        <v>42</v>
      </c>
      <c r="C163" s="24" t="s">
        <v>1153</v>
      </c>
      <c r="D163" s="25" t="s">
        <v>1688</v>
      </c>
      <c r="E163" s="26" t="s">
        <v>1759</v>
      </c>
      <c r="F163" s="24" t="s">
        <v>1562</v>
      </c>
      <c r="G163" s="27">
        <v>10</v>
      </c>
      <c r="H163" s="27">
        <v>6</v>
      </c>
      <c r="I163" s="27" t="s">
        <v>28</v>
      </c>
      <c r="J163" s="27">
        <v>7</v>
      </c>
      <c r="K163" s="34"/>
      <c r="L163" s="34"/>
      <c r="M163" s="34"/>
      <c r="N163" s="54"/>
      <c r="O163" s="55">
        <v>6</v>
      </c>
      <c r="P163" s="29">
        <f t="shared" si="23"/>
        <v>6.6</v>
      </c>
      <c r="Q163" s="30" t="str">
        <f t="shared" si="3"/>
        <v>C+</v>
      </c>
      <c r="R163" s="31" t="str">
        <f t="shared" si="4"/>
        <v>Trung bình</v>
      </c>
      <c r="S163" s="32" t="str">
        <f t="shared" si="24"/>
        <v/>
      </c>
      <c r="T163" s="33" t="str">
        <f t="array" ref="T163">IFERROR(VLOOKUP($C163&amp;$U163,CHOOSE({1,2},Data!$A$2:$A$5146&amp;Data!$B$2:$B$5146,Data!$C$2:$C$5146),2,0),"")</f>
        <v>PM10-A3</v>
      </c>
      <c r="U163" s="76" t="s">
        <v>1112</v>
      </c>
      <c r="V163" s="3" t="str">
        <f t="shared" si="6"/>
        <v>INT13109</v>
      </c>
      <c r="W163" s="3" t="str">
        <f t="shared" si="7"/>
        <v>01</v>
      </c>
      <c r="X163" s="57" t="str">
        <f t="shared" si="25"/>
        <v>Đạt</v>
      </c>
      <c r="Y163" s="37"/>
      <c r="Z163" s="37"/>
      <c r="AA163" s="37"/>
      <c r="AB163" s="37"/>
      <c r="AC163" s="37"/>
      <c r="AD163" s="37"/>
      <c r="AE163" s="37"/>
      <c r="AF163" s="37"/>
      <c r="AG163" s="37"/>
      <c r="AH163" s="37"/>
      <c r="AI163" s="37"/>
      <c r="AJ163" s="37"/>
      <c r="AK163" s="37"/>
      <c r="AL163" s="37"/>
      <c r="AM163" s="37"/>
    </row>
    <row r="164" spans="1:39" ht="16.5" customHeight="1">
      <c r="A164" s="1">
        <v>155</v>
      </c>
      <c r="B164" s="23">
        <f>IF(LEN(C164=0),SUBTOTAL(3,$C$10:C164),"")</f>
        <v>43</v>
      </c>
      <c r="C164" s="24" t="s">
        <v>1154</v>
      </c>
      <c r="D164" s="25" t="s">
        <v>1571</v>
      </c>
      <c r="E164" s="26" t="s">
        <v>1685</v>
      </c>
      <c r="F164" s="24" t="s">
        <v>1546</v>
      </c>
      <c r="G164" s="27">
        <v>5</v>
      </c>
      <c r="H164" s="27">
        <v>3</v>
      </c>
      <c r="I164" s="27" t="s">
        <v>28</v>
      </c>
      <c r="J164" s="27">
        <v>0</v>
      </c>
      <c r="K164" s="34"/>
      <c r="L164" s="34"/>
      <c r="M164" s="34"/>
      <c r="N164" s="54"/>
      <c r="O164" s="119" t="s">
        <v>1855</v>
      </c>
      <c r="P164" s="29">
        <f t="shared" si="23"/>
        <v>0</v>
      </c>
      <c r="Q164" s="30" t="str">
        <f t="shared" si="3"/>
        <v>F</v>
      </c>
      <c r="R164" s="31" t="str">
        <f t="shared" si="4"/>
        <v>Kém</v>
      </c>
      <c r="S164" s="32" t="str">
        <f t="shared" si="24"/>
        <v>Không đủ ĐKDT</v>
      </c>
      <c r="T164" s="33" t="str">
        <f t="array" ref="T164">IFERROR(VLOOKUP($C164&amp;$U164,CHOOSE({1,2},Data!$A$2:$A$5146&amp;Data!$B$2:$B$5146,Data!$C$2:$C$5146),2,0),"")</f>
        <v>PM10-A3</v>
      </c>
      <c r="U164" s="76" t="s">
        <v>1112</v>
      </c>
      <c r="V164" s="3" t="str">
        <f t="shared" si="6"/>
        <v>INT13109</v>
      </c>
      <c r="W164" s="3" t="str">
        <f t="shared" si="7"/>
        <v>01</v>
      </c>
      <c r="X164" s="57" t="str">
        <f t="shared" si="25"/>
        <v>Học lại</v>
      </c>
      <c r="Y164" s="37"/>
      <c r="Z164" s="37"/>
      <c r="AA164" s="37"/>
      <c r="AB164" s="37"/>
      <c r="AC164" s="37"/>
      <c r="AD164" s="37"/>
      <c r="AE164" s="37"/>
      <c r="AF164" s="37"/>
      <c r="AG164" s="37"/>
      <c r="AH164" s="37"/>
      <c r="AI164" s="37"/>
      <c r="AJ164" s="37"/>
      <c r="AK164" s="37"/>
      <c r="AL164" s="37"/>
      <c r="AM164" s="37"/>
    </row>
    <row r="165" spans="1:39" ht="16.5" customHeight="1">
      <c r="A165" s="1">
        <v>156</v>
      </c>
      <c r="B165" s="23">
        <f>IF(LEN(C165=0),SUBTOTAL(3,$C$10:C165),"")</f>
        <v>44</v>
      </c>
      <c r="C165" s="24" t="s">
        <v>1155</v>
      </c>
      <c r="D165" s="25" t="s">
        <v>1760</v>
      </c>
      <c r="E165" s="26" t="s">
        <v>1687</v>
      </c>
      <c r="F165" s="24" t="s">
        <v>1546</v>
      </c>
      <c r="G165" s="27">
        <v>9</v>
      </c>
      <c r="H165" s="27">
        <v>7</v>
      </c>
      <c r="I165" s="27" t="s">
        <v>28</v>
      </c>
      <c r="J165" s="27">
        <v>9</v>
      </c>
      <c r="K165" s="34"/>
      <c r="L165" s="34"/>
      <c r="M165" s="34"/>
      <c r="N165" s="54"/>
      <c r="O165" s="55">
        <v>9</v>
      </c>
      <c r="P165" s="29">
        <f t="shared" si="23"/>
        <v>8.8000000000000007</v>
      </c>
      <c r="Q165" s="30" t="str">
        <f t="shared" si="3"/>
        <v>A</v>
      </c>
      <c r="R165" s="31" t="str">
        <f t="shared" si="4"/>
        <v>Giỏi</v>
      </c>
      <c r="S165" s="32" t="str">
        <f t="shared" si="24"/>
        <v/>
      </c>
      <c r="T165" s="33" t="str">
        <f t="array" ref="T165">IFERROR(VLOOKUP($C165&amp;$U165,CHOOSE({1,2},Data!$A$2:$A$5146&amp;Data!$B$2:$B$5146,Data!$C$2:$C$5146),2,0),"")</f>
        <v>PM10-A3</v>
      </c>
      <c r="U165" s="76" t="s">
        <v>1112</v>
      </c>
      <c r="V165" s="3" t="str">
        <f t="shared" si="6"/>
        <v>INT13109</v>
      </c>
      <c r="W165" s="3" t="str">
        <f t="shared" si="7"/>
        <v>01</v>
      </c>
      <c r="X165" s="57" t="str">
        <f t="shared" si="25"/>
        <v>Đạt</v>
      </c>
      <c r="Y165" s="37"/>
      <c r="Z165" s="37"/>
      <c r="AA165" s="37"/>
      <c r="AB165" s="37"/>
      <c r="AC165" s="37"/>
      <c r="AD165" s="37"/>
      <c r="AE165" s="37"/>
      <c r="AF165" s="37"/>
      <c r="AG165" s="37"/>
      <c r="AH165" s="37"/>
      <c r="AI165" s="37"/>
      <c r="AJ165" s="37"/>
      <c r="AK165" s="37"/>
      <c r="AL165" s="37"/>
      <c r="AM165" s="37"/>
    </row>
    <row r="166" spans="1:39" ht="16.5" customHeight="1">
      <c r="A166" s="1">
        <v>157</v>
      </c>
      <c r="B166" s="23">
        <f>IF(LEN(C166=0),SUBTOTAL(3,$C$10:C166),"")</f>
        <v>45</v>
      </c>
      <c r="C166" s="24" t="s">
        <v>1156</v>
      </c>
      <c r="D166" s="25" t="s">
        <v>1761</v>
      </c>
      <c r="E166" s="26" t="s">
        <v>1689</v>
      </c>
      <c r="F166" s="24" t="s">
        <v>1557</v>
      </c>
      <c r="G166" s="27">
        <v>10</v>
      </c>
      <c r="H166" s="27">
        <v>8</v>
      </c>
      <c r="I166" s="27" t="s">
        <v>28</v>
      </c>
      <c r="J166" s="27">
        <v>10</v>
      </c>
      <c r="K166" s="34"/>
      <c r="L166" s="34"/>
      <c r="M166" s="34"/>
      <c r="N166" s="54"/>
      <c r="O166" s="55">
        <v>10</v>
      </c>
      <c r="P166" s="29">
        <f t="shared" si="23"/>
        <v>9.8000000000000007</v>
      </c>
      <c r="Q166" s="30" t="str">
        <f t="shared" si="3"/>
        <v>A+</v>
      </c>
      <c r="R166" s="31" t="str">
        <f t="shared" si="4"/>
        <v>Giỏi</v>
      </c>
      <c r="S166" s="32" t="str">
        <f t="shared" si="24"/>
        <v/>
      </c>
      <c r="T166" s="33" t="str">
        <f t="array" ref="T166">IFERROR(VLOOKUP($C166&amp;$U166,CHOOSE({1,2},Data!$A$2:$A$5146&amp;Data!$B$2:$B$5146,Data!$C$2:$C$5146),2,0),"")</f>
        <v>PM10-A3</v>
      </c>
      <c r="U166" s="76" t="s">
        <v>1112</v>
      </c>
      <c r="V166" s="3" t="str">
        <f t="shared" si="6"/>
        <v>INT13109</v>
      </c>
      <c r="W166" s="3" t="str">
        <f t="shared" si="7"/>
        <v>01</v>
      </c>
      <c r="X166" s="57" t="str">
        <f t="shared" si="25"/>
        <v>Đạt</v>
      </c>
      <c r="Y166" s="37"/>
      <c r="Z166" s="37"/>
      <c r="AA166" s="37"/>
      <c r="AB166" s="37"/>
      <c r="AC166" s="37"/>
      <c r="AD166" s="37"/>
      <c r="AE166" s="37"/>
      <c r="AF166" s="37"/>
      <c r="AG166" s="37"/>
      <c r="AH166" s="37"/>
      <c r="AI166" s="37"/>
      <c r="AJ166" s="37"/>
      <c r="AK166" s="37"/>
      <c r="AL166" s="37"/>
      <c r="AM166" s="37"/>
    </row>
    <row r="167" spans="1:39" ht="16.5" customHeight="1">
      <c r="A167" s="1">
        <v>158</v>
      </c>
      <c r="B167" s="23">
        <f>IF(LEN(C167=0),SUBTOTAL(3,$C$10:C167),"")</f>
        <v>46</v>
      </c>
      <c r="C167" s="24" t="s">
        <v>1157</v>
      </c>
      <c r="D167" s="25" t="s">
        <v>1762</v>
      </c>
      <c r="E167" s="26" t="s">
        <v>1763</v>
      </c>
      <c r="F167" s="24" t="s">
        <v>1562</v>
      </c>
      <c r="G167" s="27">
        <v>8</v>
      </c>
      <c r="H167" s="27">
        <v>7</v>
      </c>
      <c r="I167" s="27" t="s">
        <v>28</v>
      </c>
      <c r="J167" s="27">
        <v>8</v>
      </c>
      <c r="K167" s="34"/>
      <c r="L167" s="34"/>
      <c r="M167" s="34"/>
      <c r="N167" s="54"/>
      <c r="O167" s="55">
        <v>7</v>
      </c>
      <c r="P167" s="29">
        <f t="shared" si="23"/>
        <v>7.3</v>
      </c>
      <c r="Q167" s="30" t="str">
        <f t="shared" si="3"/>
        <v>B</v>
      </c>
      <c r="R167" s="31" t="str">
        <f t="shared" si="4"/>
        <v>Khá</v>
      </c>
      <c r="S167" s="32" t="str">
        <f t="shared" si="24"/>
        <v/>
      </c>
      <c r="T167" s="33" t="str">
        <f t="array" ref="T167">IFERROR(VLOOKUP($C167&amp;$U167,CHOOSE({1,2},Data!$A$2:$A$5146&amp;Data!$B$2:$B$5146,Data!$C$2:$C$5146),2,0),"")</f>
        <v>PM10-A3</v>
      </c>
      <c r="U167" s="76" t="s">
        <v>1112</v>
      </c>
      <c r="V167" s="3" t="str">
        <f t="shared" si="6"/>
        <v>INT13109</v>
      </c>
      <c r="W167" s="3" t="str">
        <f t="shared" si="7"/>
        <v>01</v>
      </c>
      <c r="X167" s="57" t="str">
        <f t="shared" si="25"/>
        <v>Đạt</v>
      </c>
      <c r="Y167" s="37"/>
      <c r="Z167" s="37"/>
      <c r="AA167" s="37"/>
      <c r="AB167" s="37"/>
      <c r="AC167" s="37"/>
      <c r="AD167" s="37"/>
      <c r="AE167" s="37"/>
      <c r="AF167" s="37"/>
      <c r="AG167" s="37"/>
      <c r="AH167" s="37"/>
      <c r="AI167" s="37"/>
      <c r="AJ167" s="37"/>
      <c r="AK167" s="37"/>
      <c r="AL167" s="37"/>
      <c r="AM167" s="37"/>
    </row>
    <row r="168" spans="1:39" ht="16.5" customHeight="1">
      <c r="A168" s="1">
        <v>159</v>
      </c>
      <c r="B168" s="23">
        <f>IF(LEN(C168=0),SUBTOTAL(3,$C$10:C168),"")</f>
        <v>47</v>
      </c>
      <c r="C168" s="24" t="s">
        <v>1158</v>
      </c>
      <c r="D168" s="25" t="s">
        <v>1764</v>
      </c>
      <c r="E168" s="26" t="s">
        <v>1765</v>
      </c>
      <c r="F168" s="24" t="s">
        <v>1562</v>
      </c>
      <c r="G168" s="27">
        <v>10</v>
      </c>
      <c r="H168" s="27">
        <v>5</v>
      </c>
      <c r="I168" s="27" t="s">
        <v>28</v>
      </c>
      <c r="J168" s="27">
        <v>7</v>
      </c>
      <c r="K168" s="34"/>
      <c r="L168" s="34"/>
      <c r="M168" s="34"/>
      <c r="N168" s="54"/>
      <c r="O168" s="55">
        <v>6</v>
      </c>
      <c r="P168" s="29">
        <f t="shared" si="23"/>
        <v>6.5</v>
      </c>
      <c r="Q168" s="30" t="str">
        <f t="shared" si="3"/>
        <v>C+</v>
      </c>
      <c r="R168" s="31" t="str">
        <f t="shared" si="4"/>
        <v>Trung bình</v>
      </c>
      <c r="S168" s="32" t="str">
        <f t="shared" si="24"/>
        <v/>
      </c>
      <c r="T168" s="33" t="str">
        <f t="array" ref="T168">IFERROR(VLOOKUP($C168&amp;$U168,CHOOSE({1,2},Data!$A$2:$A$5146&amp;Data!$B$2:$B$5146,Data!$C$2:$C$5146),2,0),"")</f>
        <v>PM10-A3</v>
      </c>
      <c r="U168" s="76" t="s">
        <v>1112</v>
      </c>
      <c r="V168" s="3" t="str">
        <f t="shared" si="6"/>
        <v>INT13109</v>
      </c>
      <c r="W168" s="3" t="str">
        <f t="shared" si="7"/>
        <v>01</v>
      </c>
      <c r="X168" s="57" t="str">
        <f t="shared" si="25"/>
        <v>Đạt</v>
      </c>
      <c r="Y168" s="37"/>
      <c r="Z168" s="37"/>
      <c r="AA168" s="37"/>
      <c r="AB168" s="37"/>
      <c r="AC168" s="37"/>
      <c r="AD168" s="37"/>
      <c r="AE168" s="37"/>
      <c r="AF168" s="37"/>
      <c r="AG168" s="37"/>
      <c r="AH168" s="37"/>
      <c r="AI168" s="37"/>
      <c r="AJ168" s="37"/>
      <c r="AK168" s="37"/>
      <c r="AL168" s="37"/>
      <c r="AM168" s="37"/>
    </row>
    <row r="169" spans="1:39" ht="16.5" customHeight="1">
      <c r="A169" s="1">
        <v>160</v>
      </c>
      <c r="B169" s="23">
        <f>IF(LEN(C169=0),SUBTOTAL(3,$C$10:C169),"")</f>
        <v>48</v>
      </c>
      <c r="C169" s="24" t="s">
        <v>1159</v>
      </c>
      <c r="D169" s="25" t="s">
        <v>1766</v>
      </c>
      <c r="E169" s="26" t="s">
        <v>1627</v>
      </c>
      <c r="F169" s="24" t="s">
        <v>1546</v>
      </c>
      <c r="G169" s="27">
        <v>7</v>
      </c>
      <c r="H169" s="27">
        <v>5</v>
      </c>
      <c r="I169" s="27" t="s">
        <v>28</v>
      </c>
      <c r="J169" s="27">
        <v>5</v>
      </c>
      <c r="K169" s="34"/>
      <c r="L169" s="34"/>
      <c r="M169" s="34"/>
      <c r="N169" s="54"/>
      <c r="O169" s="55">
        <v>5</v>
      </c>
      <c r="P169" s="29">
        <f t="shared" si="23"/>
        <v>5.2</v>
      </c>
      <c r="Q169" s="30" t="str">
        <f t="shared" si="3"/>
        <v>D+</v>
      </c>
      <c r="R169" s="31" t="str">
        <f t="shared" si="4"/>
        <v>Trung bình yếu</v>
      </c>
      <c r="S169" s="32" t="str">
        <f t="shared" si="24"/>
        <v/>
      </c>
      <c r="T169" s="33" t="str">
        <f t="array" ref="T169">IFERROR(VLOOKUP($C169&amp;$U169,CHOOSE({1,2},Data!$A$2:$A$5146&amp;Data!$B$2:$B$5146,Data!$C$2:$C$5146),2,0),"")</f>
        <v>PM10-A3</v>
      </c>
      <c r="U169" s="76" t="s">
        <v>1112</v>
      </c>
      <c r="V169" s="3" t="str">
        <f t="shared" si="6"/>
        <v>INT13109</v>
      </c>
      <c r="W169" s="3" t="str">
        <f t="shared" si="7"/>
        <v>01</v>
      </c>
      <c r="X169" s="57" t="str">
        <f t="shared" si="25"/>
        <v>Đạt</v>
      </c>
      <c r="Y169" s="37"/>
      <c r="Z169" s="37"/>
      <c r="AA169" s="37"/>
      <c r="AB169" s="37"/>
      <c r="AC169" s="37"/>
      <c r="AD169" s="37"/>
      <c r="AE169" s="37"/>
      <c r="AF169" s="37"/>
      <c r="AG169" s="37"/>
      <c r="AH169" s="37"/>
      <c r="AI169" s="37"/>
      <c r="AJ169" s="37"/>
      <c r="AK169" s="37"/>
      <c r="AL169" s="37"/>
      <c r="AM169" s="37"/>
    </row>
    <row r="170" spans="1:39" ht="16.5" customHeight="1">
      <c r="A170" s="1">
        <v>161</v>
      </c>
      <c r="B170" s="23">
        <f>IF(LEN(C170=0),SUBTOTAL(3,$C$10:C170),"")</f>
        <v>49</v>
      </c>
      <c r="C170" s="24" t="s">
        <v>1160</v>
      </c>
      <c r="D170" s="25" t="s">
        <v>1626</v>
      </c>
      <c r="E170" s="26" t="s">
        <v>1627</v>
      </c>
      <c r="F170" s="24" t="s">
        <v>1557</v>
      </c>
      <c r="G170" s="27">
        <v>2</v>
      </c>
      <c r="H170" s="27">
        <v>1</v>
      </c>
      <c r="I170" s="27" t="s">
        <v>28</v>
      </c>
      <c r="J170" s="27">
        <v>0</v>
      </c>
      <c r="K170" s="34"/>
      <c r="L170" s="34"/>
      <c r="M170" s="34"/>
      <c r="N170" s="54"/>
      <c r="O170" s="119" t="s">
        <v>1855</v>
      </c>
      <c r="P170" s="29">
        <f t="shared" si="23"/>
        <v>0</v>
      </c>
      <c r="Q170" s="30" t="str">
        <f t="shared" si="3"/>
        <v>F</v>
      </c>
      <c r="R170" s="31" t="str">
        <f t="shared" si="4"/>
        <v>Kém</v>
      </c>
      <c r="S170" s="32" t="str">
        <f t="shared" si="24"/>
        <v>Không đủ ĐKDT</v>
      </c>
      <c r="T170" s="33" t="str">
        <f t="array" ref="T170">IFERROR(VLOOKUP($C170&amp;$U170,CHOOSE({1,2},Data!$A$2:$A$5146&amp;Data!$B$2:$B$5146,Data!$C$2:$C$5146),2,0),"")</f>
        <v>PM10-A3</v>
      </c>
      <c r="U170" s="76" t="s">
        <v>1112</v>
      </c>
      <c r="V170" s="3" t="str">
        <f t="shared" si="6"/>
        <v>INT13109</v>
      </c>
      <c r="W170" s="3" t="str">
        <f t="shared" si="7"/>
        <v>01</v>
      </c>
      <c r="X170" s="57" t="str">
        <f t="shared" si="25"/>
        <v>Học lại</v>
      </c>
      <c r="Y170" s="37"/>
      <c r="Z170" s="37"/>
      <c r="AA170" s="37"/>
      <c r="AB170" s="37"/>
      <c r="AC170" s="37"/>
      <c r="AD170" s="37"/>
      <c r="AE170" s="37"/>
      <c r="AF170" s="37"/>
      <c r="AG170" s="37"/>
      <c r="AH170" s="37"/>
      <c r="AI170" s="37"/>
      <c r="AJ170" s="37"/>
      <c r="AK170" s="37"/>
      <c r="AL170" s="37"/>
      <c r="AM170" s="37"/>
    </row>
    <row r="171" spans="1:39" ht="16.5" customHeight="1">
      <c r="A171" s="1">
        <v>162</v>
      </c>
      <c r="B171" s="23">
        <f>IF(LEN(C171=0),SUBTOTAL(3,$C$10:C171),"")</f>
        <v>50</v>
      </c>
      <c r="C171" s="24" t="s">
        <v>1161</v>
      </c>
      <c r="D171" s="25" t="s">
        <v>1767</v>
      </c>
      <c r="E171" s="26" t="s">
        <v>1695</v>
      </c>
      <c r="F171" s="24" t="s">
        <v>1549</v>
      </c>
      <c r="G171" s="27">
        <v>8</v>
      </c>
      <c r="H171" s="27">
        <v>6</v>
      </c>
      <c r="I171" s="27" t="s">
        <v>28</v>
      </c>
      <c r="J171" s="27">
        <v>6</v>
      </c>
      <c r="K171" s="34"/>
      <c r="L171" s="34"/>
      <c r="M171" s="34"/>
      <c r="N171" s="54"/>
      <c r="O171" s="55">
        <v>4</v>
      </c>
      <c r="P171" s="29">
        <f t="shared" si="23"/>
        <v>5</v>
      </c>
      <c r="Q171" s="30" t="str">
        <f t="shared" si="3"/>
        <v>D+</v>
      </c>
      <c r="R171" s="31" t="str">
        <f t="shared" si="4"/>
        <v>Trung bình yếu</v>
      </c>
      <c r="S171" s="32" t="str">
        <f t="shared" si="24"/>
        <v/>
      </c>
      <c r="T171" s="33" t="str">
        <f t="array" ref="T171">IFERROR(VLOOKUP($C171&amp;$U171,CHOOSE({1,2},Data!$A$2:$A$5146&amp;Data!$B$2:$B$5146,Data!$C$2:$C$5146),2,0),"")</f>
        <v>PM10-A3</v>
      </c>
      <c r="U171" s="76" t="s">
        <v>1112</v>
      </c>
      <c r="V171" s="3" t="str">
        <f t="shared" si="6"/>
        <v>INT13109</v>
      </c>
      <c r="W171" s="3" t="str">
        <f t="shared" si="7"/>
        <v>01</v>
      </c>
      <c r="X171" s="57" t="str">
        <f t="shared" si="25"/>
        <v>Đạt</v>
      </c>
      <c r="Y171" s="37"/>
      <c r="Z171" s="37"/>
      <c r="AA171" s="37"/>
      <c r="AB171" s="37"/>
      <c r="AC171" s="37"/>
      <c r="AD171" s="37"/>
      <c r="AE171" s="37"/>
      <c r="AF171" s="37"/>
      <c r="AG171" s="37"/>
      <c r="AH171" s="37"/>
      <c r="AI171" s="37"/>
      <c r="AJ171" s="37"/>
      <c r="AK171" s="37"/>
      <c r="AL171" s="37"/>
      <c r="AM171" s="37"/>
    </row>
    <row r="172" spans="1:39" ht="16.5" customHeight="1">
      <c r="A172" s="1">
        <v>163</v>
      </c>
      <c r="B172" s="23">
        <f>IF(LEN(C172=0),SUBTOTAL(3,$C$10:C172),"")</f>
        <v>51</v>
      </c>
      <c r="C172" s="24" t="s">
        <v>1162</v>
      </c>
      <c r="D172" s="25" t="s">
        <v>1768</v>
      </c>
      <c r="E172" s="26" t="s">
        <v>1769</v>
      </c>
      <c r="F172" s="24" t="s">
        <v>1557</v>
      </c>
      <c r="G172" s="27">
        <v>10</v>
      </c>
      <c r="H172" s="27">
        <v>4</v>
      </c>
      <c r="I172" s="27" t="s">
        <v>28</v>
      </c>
      <c r="J172" s="27">
        <v>5</v>
      </c>
      <c r="K172" s="34"/>
      <c r="L172" s="34"/>
      <c r="M172" s="34"/>
      <c r="N172" s="54"/>
      <c r="O172" s="55">
        <v>6</v>
      </c>
      <c r="P172" s="29">
        <f t="shared" si="23"/>
        <v>6</v>
      </c>
      <c r="Q172" s="30" t="str">
        <f t="shared" si="3"/>
        <v>C</v>
      </c>
      <c r="R172" s="31" t="str">
        <f t="shared" si="4"/>
        <v>Trung bình</v>
      </c>
      <c r="S172" s="32" t="str">
        <f t="shared" si="24"/>
        <v/>
      </c>
      <c r="T172" s="33" t="str">
        <f t="array" ref="T172">IFERROR(VLOOKUP($C172&amp;$U172,CHOOSE({1,2},Data!$A$2:$A$5146&amp;Data!$B$2:$B$5146,Data!$C$2:$C$5146),2,0),"")</f>
        <v>PM10-A3</v>
      </c>
      <c r="U172" s="76" t="s">
        <v>1112</v>
      </c>
      <c r="V172" s="3" t="str">
        <f t="shared" si="6"/>
        <v>INT13109</v>
      </c>
      <c r="W172" s="3" t="str">
        <f t="shared" si="7"/>
        <v>01</v>
      </c>
      <c r="X172" s="57" t="str">
        <f t="shared" si="25"/>
        <v>Đạt</v>
      </c>
      <c r="Y172" s="37"/>
      <c r="Z172" s="37"/>
      <c r="AA172" s="37"/>
      <c r="AB172" s="37"/>
      <c r="AC172" s="37"/>
      <c r="AD172" s="37"/>
      <c r="AE172" s="37"/>
      <c r="AF172" s="37"/>
      <c r="AG172" s="37"/>
      <c r="AH172" s="37"/>
      <c r="AI172" s="37"/>
      <c r="AJ172" s="37"/>
      <c r="AK172" s="37"/>
      <c r="AL172" s="37"/>
      <c r="AM172" s="37"/>
    </row>
    <row r="173" spans="1:39" ht="16.5" customHeight="1">
      <c r="A173" s="1">
        <v>164</v>
      </c>
      <c r="B173" s="23">
        <f>IF(LEN(C173=0),SUBTOTAL(3,$C$10:C173),"")</f>
        <v>52</v>
      </c>
      <c r="C173" s="24" t="s">
        <v>1163</v>
      </c>
      <c r="D173" s="25" t="s">
        <v>1770</v>
      </c>
      <c r="E173" s="26" t="s">
        <v>1769</v>
      </c>
      <c r="F173" s="24" t="s">
        <v>1562</v>
      </c>
      <c r="G173" s="27">
        <v>10</v>
      </c>
      <c r="H173" s="27">
        <v>4</v>
      </c>
      <c r="I173" s="27" t="s">
        <v>28</v>
      </c>
      <c r="J173" s="27">
        <v>7</v>
      </c>
      <c r="K173" s="34"/>
      <c r="L173" s="34"/>
      <c r="M173" s="34"/>
      <c r="N173" s="54"/>
      <c r="O173" s="55">
        <v>5.5</v>
      </c>
      <c r="P173" s="29">
        <f t="shared" si="23"/>
        <v>6.1</v>
      </c>
      <c r="Q173" s="30" t="str">
        <f t="shared" si="3"/>
        <v>C</v>
      </c>
      <c r="R173" s="31" t="str">
        <f t="shared" si="4"/>
        <v>Trung bình</v>
      </c>
      <c r="S173" s="32" t="str">
        <f t="shared" si="24"/>
        <v/>
      </c>
      <c r="T173" s="33" t="str">
        <f t="array" ref="T173">IFERROR(VLOOKUP($C173&amp;$U173,CHOOSE({1,2},Data!$A$2:$A$5146&amp;Data!$B$2:$B$5146,Data!$C$2:$C$5146),2,0),"")</f>
        <v>PM10-A3</v>
      </c>
      <c r="U173" s="76" t="s">
        <v>1112</v>
      </c>
      <c r="V173" s="3" t="str">
        <f t="shared" si="6"/>
        <v>INT13109</v>
      </c>
      <c r="W173" s="3" t="str">
        <f t="shared" si="7"/>
        <v>01</v>
      </c>
      <c r="X173" s="57" t="str">
        <f t="shared" si="25"/>
        <v>Đạt</v>
      </c>
      <c r="Y173" s="37"/>
      <c r="Z173" s="37"/>
      <c r="AA173" s="37"/>
      <c r="AB173" s="37"/>
      <c r="AC173" s="37"/>
      <c r="AD173" s="37"/>
      <c r="AE173" s="37"/>
      <c r="AF173" s="37"/>
      <c r="AG173" s="37"/>
      <c r="AH173" s="37"/>
      <c r="AI173" s="37"/>
      <c r="AJ173" s="37"/>
      <c r="AK173" s="37"/>
      <c r="AL173" s="37"/>
      <c r="AM173" s="37"/>
    </row>
    <row r="174" spans="1:39" ht="16.5" customHeight="1">
      <c r="A174" s="1">
        <v>165</v>
      </c>
      <c r="B174" s="23">
        <f>IF(LEN(C174=0),SUBTOTAL(3,$C$10:C174),"")</f>
        <v>53</v>
      </c>
      <c r="C174" s="24" t="s">
        <v>1164</v>
      </c>
      <c r="D174" s="25" t="s">
        <v>1771</v>
      </c>
      <c r="E174" s="26" t="s">
        <v>1699</v>
      </c>
      <c r="F174" s="24" t="s">
        <v>1560</v>
      </c>
      <c r="G174" s="27">
        <v>6</v>
      </c>
      <c r="H174" s="27">
        <v>3</v>
      </c>
      <c r="I174" s="27" t="s">
        <v>28</v>
      </c>
      <c r="J174" s="27">
        <v>5</v>
      </c>
      <c r="K174" s="34"/>
      <c r="L174" s="34"/>
      <c r="M174" s="34"/>
      <c r="N174" s="54"/>
      <c r="O174" s="55">
        <v>6</v>
      </c>
      <c r="P174" s="29">
        <f t="shared" si="23"/>
        <v>5.5</v>
      </c>
      <c r="Q174" s="30" t="str">
        <f t="shared" si="3"/>
        <v>C</v>
      </c>
      <c r="R174" s="31" t="str">
        <f t="shared" si="4"/>
        <v>Trung bình</v>
      </c>
      <c r="S174" s="32" t="str">
        <f t="shared" si="24"/>
        <v/>
      </c>
      <c r="T174" s="33" t="str">
        <f t="array" ref="T174">IFERROR(VLOOKUP($C174&amp;$U174,CHOOSE({1,2},Data!$A$2:$A$5146&amp;Data!$B$2:$B$5146,Data!$C$2:$C$5146),2,0),"")</f>
        <v>PM10-A3</v>
      </c>
      <c r="U174" s="76" t="s">
        <v>1112</v>
      </c>
      <c r="V174" s="3" t="str">
        <f t="shared" si="6"/>
        <v>INT13109</v>
      </c>
      <c r="W174" s="3" t="str">
        <f t="shared" si="7"/>
        <v>01</v>
      </c>
      <c r="X174" s="57" t="str">
        <f t="shared" si="25"/>
        <v>Đạt</v>
      </c>
      <c r="Y174" s="37"/>
      <c r="Z174" s="37"/>
      <c r="AA174" s="37"/>
      <c r="AB174" s="37"/>
      <c r="AC174" s="37"/>
      <c r="AD174" s="37"/>
      <c r="AE174" s="37"/>
      <c r="AF174" s="37"/>
      <c r="AG174" s="37"/>
      <c r="AH174" s="37"/>
      <c r="AI174" s="37"/>
      <c r="AJ174" s="37"/>
      <c r="AK174" s="37"/>
      <c r="AL174" s="37"/>
      <c r="AM174" s="37"/>
    </row>
    <row r="175" spans="1:39" ht="16.5" customHeight="1">
      <c r="A175" s="1">
        <v>166</v>
      </c>
      <c r="B175" s="23">
        <f>IF(LEN(C175=0),SUBTOTAL(3,$C$10:C175),"")</f>
        <v>54</v>
      </c>
      <c r="C175" s="24" t="s">
        <v>1165</v>
      </c>
      <c r="D175" s="25" t="s">
        <v>1594</v>
      </c>
      <c r="E175" s="26" t="s">
        <v>1699</v>
      </c>
      <c r="F175" s="24" t="s">
        <v>1557</v>
      </c>
      <c r="G175" s="27">
        <v>9</v>
      </c>
      <c r="H175" s="27">
        <v>8</v>
      </c>
      <c r="I175" s="27" t="s">
        <v>28</v>
      </c>
      <c r="J175" s="27">
        <v>8</v>
      </c>
      <c r="K175" s="34"/>
      <c r="L175" s="34"/>
      <c r="M175" s="34"/>
      <c r="N175" s="54"/>
      <c r="O175" s="55">
        <v>7</v>
      </c>
      <c r="P175" s="29">
        <f t="shared" si="23"/>
        <v>7.5</v>
      </c>
      <c r="Q175" s="30" t="str">
        <f t="shared" si="3"/>
        <v>B</v>
      </c>
      <c r="R175" s="31" t="str">
        <f t="shared" si="4"/>
        <v>Khá</v>
      </c>
      <c r="S175" s="32" t="str">
        <f t="shared" si="24"/>
        <v/>
      </c>
      <c r="T175" s="33" t="str">
        <f t="array" ref="T175">IFERROR(VLOOKUP($C175&amp;$U175,CHOOSE({1,2},Data!$A$2:$A$5146&amp;Data!$B$2:$B$5146,Data!$C$2:$C$5146),2,0),"")</f>
        <v>PM10-A3</v>
      </c>
      <c r="U175" s="76" t="s">
        <v>1112</v>
      </c>
      <c r="V175" s="3" t="str">
        <f t="shared" si="6"/>
        <v>INT13109</v>
      </c>
      <c r="W175" s="3" t="str">
        <f t="shared" si="7"/>
        <v>01</v>
      </c>
      <c r="X175" s="57" t="str">
        <f t="shared" si="25"/>
        <v>Đạt</v>
      </c>
      <c r="Y175" s="37"/>
      <c r="Z175" s="37"/>
      <c r="AA175" s="37"/>
      <c r="AB175" s="37"/>
      <c r="AC175" s="37"/>
      <c r="AD175" s="37"/>
      <c r="AE175" s="37"/>
      <c r="AF175" s="37"/>
      <c r="AG175" s="37"/>
      <c r="AH175" s="37"/>
      <c r="AI175" s="37"/>
      <c r="AJ175" s="37"/>
      <c r="AK175" s="37"/>
      <c r="AL175" s="37"/>
      <c r="AM175" s="37"/>
    </row>
    <row r="176" spans="1:39" ht="16.5" customHeight="1">
      <c r="A176" s="1">
        <v>167</v>
      </c>
      <c r="B176" s="23">
        <f>IF(LEN(C176=0),SUBTOTAL(3,$C$10:C176),"")</f>
        <v>55</v>
      </c>
      <c r="C176" s="24" t="s">
        <v>1166</v>
      </c>
      <c r="D176" s="25" t="s">
        <v>1760</v>
      </c>
      <c r="E176" s="26" t="s">
        <v>1772</v>
      </c>
      <c r="F176" s="24" t="s">
        <v>1557</v>
      </c>
      <c r="G176" s="27">
        <v>0</v>
      </c>
      <c r="H176" s="27">
        <v>0</v>
      </c>
      <c r="I176" s="27" t="s">
        <v>28</v>
      </c>
      <c r="J176" s="27">
        <v>0</v>
      </c>
      <c r="K176" s="34"/>
      <c r="L176" s="34"/>
      <c r="M176" s="34"/>
      <c r="N176" s="54"/>
      <c r="O176" s="119" t="s">
        <v>1855</v>
      </c>
      <c r="P176" s="29">
        <f t="shared" si="23"/>
        <v>0</v>
      </c>
      <c r="Q176" s="30" t="str">
        <f t="shared" si="3"/>
        <v>F</v>
      </c>
      <c r="R176" s="31" t="str">
        <f t="shared" si="4"/>
        <v>Kém</v>
      </c>
      <c r="S176" s="32" t="str">
        <f t="shared" si="24"/>
        <v>Không đủ ĐKDT</v>
      </c>
      <c r="T176" s="33" t="str">
        <f t="array" ref="T176">IFERROR(VLOOKUP($C176&amp;$U176,CHOOSE({1,2},Data!$A$2:$A$5146&amp;Data!$B$2:$B$5146,Data!$C$2:$C$5146),2,0),"")</f>
        <v>PM10-A3</v>
      </c>
      <c r="U176" s="76" t="s">
        <v>1112</v>
      </c>
      <c r="V176" s="3" t="str">
        <f t="shared" si="6"/>
        <v>INT13109</v>
      </c>
      <c r="W176" s="3" t="str">
        <f t="shared" si="7"/>
        <v>01</v>
      </c>
      <c r="X176" s="57" t="str">
        <f t="shared" si="25"/>
        <v>Học lại</v>
      </c>
      <c r="Y176" s="37"/>
      <c r="Z176" s="37"/>
      <c r="AA176" s="37"/>
      <c r="AB176" s="37"/>
      <c r="AC176" s="37"/>
      <c r="AD176" s="37"/>
      <c r="AE176" s="37"/>
      <c r="AF176" s="37"/>
      <c r="AG176" s="37"/>
      <c r="AH176" s="37"/>
      <c r="AI176" s="37"/>
      <c r="AJ176" s="37"/>
      <c r="AK176" s="37"/>
      <c r="AL176" s="37"/>
      <c r="AM176" s="37"/>
    </row>
    <row r="177" spans="1:39" ht="16.5" customHeight="1">
      <c r="A177" s="1">
        <v>168</v>
      </c>
      <c r="B177" s="23">
        <f>IF(LEN(C177=0),SUBTOTAL(3,$C$10:C177),"")</f>
        <v>56</v>
      </c>
      <c r="C177" s="24" t="s">
        <v>1167</v>
      </c>
      <c r="D177" s="25" t="s">
        <v>1602</v>
      </c>
      <c r="E177" s="26" t="s">
        <v>1773</v>
      </c>
      <c r="F177" s="24" t="s">
        <v>1549</v>
      </c>
      <c r="G177" s="27">
        <v>9</v>
      </c>
      <c r="H177" s="27">
        <v>6</v>
      </c>
      <c r="I177" s="27" t="s">
        <v>28</v>
      </c>
      <c r="J177" s="27">
        <v>6</v>
      </c>
      <c r="K177" s="34"/>
      <c r="L177" s="34"/>
      <c r="M177" s="34"/>
      <c r="N177" s="54"/>
      <c r="O177" s="55">
        <v>5.5</v>
      </c>
      <c r="P177" s="29">
        <f t="shared" si="23"/>
        <v>6</v>
      </c>
      <c r="Q177" s="30" t="str">
        <f t="shared" si="3"/>
        <v>C</v>
      </c>
      <c r="R177" s="31" t="str">
        <f t="shared" si="4"/>
        <v>Trung bình</v>
      </c>
      <c r="S177" s="32" t="str">
        <f t="shared" si="24"/>
        <v/>
      </c>
      <c r="T177" s="33" t="str">
        <f t="array" ref="T177">IFERROR(VLOOKUP($C177&amp;$U177,CHOOSE({1,2},Data!$A$2:$A$5146&amp;Data!$B$2:$B$5146,Data!$C$2:$C$5146),2,0),"")</f>
        <v>PM10-A3</v>
      </c>
      <c r="U177" s="76" t="s">
        <v>1112</v>
      </c>
      <c r="V177" s="3" t="str">
        <f t="shared" si="6"/>
        <v>INT13109</v>
      </c>
      <c r="W177" s="3" t="str">
        <f t="shared" si="7"/>
        <v>01</v>
      </c>
      <c r="X177" s="57" t="str">
        <f t="shared" si="25"/>
        <v>Đạt</v>
      </c>
      <c r="Y177" s="37"/>
      <c r="Z177" s="37"/>
      <c r="AA177" s="37"/>
      <c r="AB177" s="37"/>
      <c r="AC177" s="37"/>
      <c r="AD177" s="37"/>
      <c r="AE177" s="37"/>
      <c r="AF177" s="37"/>
      <c r="AG177" s="37"/>
      <c r="AH177" s="37"/>
      <c r="AI177" s="37"/>
      <c r="AJ177" s="37"/>
      <c r="AK177" s="37"/>
      <c r="AL177" s="37"/>
      <c r="AM177" s="37"/>
    </row>
    <row r="178" spans="1:39" ht="16.5" customHeight="1">
      <c r="A178" s="1">
        <v>169</v>
      </c>
      <c r="B178" s="23">
        <f>IF(LEN(C178=0),SUBTOTAL(3,$C$10:C178),"")</f>
        <v>57</v>
      </c>
      <c r="C178" s="24" t="s">
        <v>1168</v>
      </c>
      <c r="D178" s="25" t="s">
        <v>1647</v>
      </c>
      <c r="E178" s="26" t="s">
        <v>1634</v>
      </c>
      <c r="F178" s="24" t="s">
        <v>1560</v>
      </c>
      <c r="G178" s="27">
        <v>8</v>
      </c>
      <c r="H178" s="27">
        <v>6</v>
      </c>
      <c r="I178" s="27" t="s">
        <v>28</v>
      </c>
      <c r="J178" s="27">
        <v>6</v>
      </c>
      <c r="K178" s="34"/>
      <c r="L178" s="34"/>
      <c r="M178" s="34"/>
      <c r="N178" s="54"/>
      <c r="O178" s="55">
        <v>6</v>
      </c>
      <c r="P178" s="29">
        <f t="shared" si="23"/>
        <v>6.2</v>
      </c>
      <c r="Q178" s="30" t="str">
        <f t="shared" si="3"/>
        <v>C</v>
      </c>
      <c r="R178" s="31" t="str">
        <f t="shared" si="4"/>
        <v>Trung bình</v>
      </c>
      <c r="S178" s="32" t="str">
        <f t="shared" si="24"/>
        <v/>
      </c>
      <c r="T178" s="33" t="str">
        <f t="array" ref="T178">IFERROR(VLOOKUP($C178&amp;$U178,CHOOSE({1,2},Data!$A$2:$A$5146&amp;Data!$B$2:$B$5146,Data!$C$2:$C$5146),2,0),"")</f>
        <v>PM10-A3</v>
      </c>
      <c r="U178" s="76" t="s">
        <v>1112</v>
      </c>
      <c r="V178" s="3" t="str">
        <f t="shared" si="6"/>
        <v>INT13109</v>
      </c>
      <c r="W178" s="3" t="str">
        <f t="shared" si="7"/>
        <v>01</v>
      </c>
      <c r="X178" s="57" t="str">
        <f t="shared" si="25"/>
        <v>Đạt</v>
      </c>
      <c r="Y178" s="37"/>
      <c r="Z178" s="37"/>
      <c r="AA178" s="37"/>
      <c r="AB178" s="37"/>
      <c r="AC178" s="37"/>
      <c r="AD178" s="37"/>
      <c r="AE178" s="37"/>
      <c r="AF178" s="37"/>
      <c r="AG178" s="37"/>
      <c r="AH178" s="37"/>
      <c r="AI178" s="37"/>
      <c r="AJ178" s="37"/>
      <c r="AK178" s="37"/>
      <c r="AL178" s="37"/>
      <c r="AM178" s="37"/>
    </row>
    <row r="179" spans="1:39" ht="16.5" customHeight="1">
      <c r="A179" s="1">
        <v>170</v>
      </c>
      <c r="B179" s="23">
        <f>IF(LEN(C179=0),SUBTOTAL(3,$C$10:C179),"")</f>
        <v>58</v>
      </c>
      <c r="C179" s="24" t="s">
        <v>1169</v>
      </c>
      <c r="D179" s="25" t="s">
        <v>1626</v>
      </c>
      <c r="E179" s="26" t="s">
        <v>1634</v>
      </c>
      <c r="F179" s="24" t="s">
        <v>1549</v>
      </c>
      <c r="G179" s="27">
        <v>10</v>
      </c>
      <c r="H179" s="27">
        <v>6</v>
      </c>
      <c r="I179" s="27" t="s">
        <v>28</v>
      </c>
      <c r="J179" s="27">
        <v>5</v>
      </c>
      <c r="K179" s="34"/>
      <c r="L179" s="34"/>
      <c r="M179" s="34"/>
      <c r="N179" s="54"/>
      <c r="O179" s="55">
        <v>7.5</v>
      </c>
      <c r="P179" s="29">
        <f t="shared" si="23"/>
        <v>7.1</v>
      </c>
      <c r="Q179" s="30" t="str">
        <f t="shared" si="3"/>
        <v>B</v>
      </c>
      <c r="R179" s="31" t="str">
        <f t="shared" si="4"/>
        <v>Khá</v>
      </c>
      <c r="S179" s="32" t="str">
        <f t="shared" si="24"/>
        <v/>
      </c>
      <c r="T179" s="33" t="str">
        <f t="array" ref="T179">IFERROR(VLOOKUP($C179&amp;$U179,CHOOSE({1,2},Data!$A$2:$A$5146&amp;Data!$B$2:$B$5146,Data!$C$2:$C$5146),2,0),"")</f>
        <v>PM10-A3</v>
      </c>
      <c r="U179" s="76" t="s">
        <v>1112</v>
      </c>
      <c r="V179" s="3" t="str">
        <f t="shared" si="6"/>
        <v>INT13109</v>
      </c>
      <c r="W179" s="3" t="str">
        <f t="shared" si="7"/>
        <v>01</v>
      </c>
      <c r="X179" s="57" t="str">
        <f t="shared" si="25"/>
        <v>Đạt</v>
      </c>
      <c r="Y179" s="37"/>
      <c r="Z179" s="37"/>
      <c r="AA179" s="37"/>
      <c r="AB179" s="37"/>
      <c r="AC179" s="37"/>
      <c r="AD179" s="37"/>
      <c r="AE179" s="37"/>
      <c r="AF179" s="37"/>
      <c r="AG179" s="37"/>
      <c r="AH179" s="37"/>
      <c r="AI179" s="37"/>
      <c r="AJ179" s="37"/>
      <c r="AK179" s="37"/>
      <c r="AL179" s="37"/>
      <c r="AM179" s="37"/>
    </row>
    <row r="180" spans="1:39" ht="16.5" customHeight="1">
      <c r="A180" s="1">
        <v>171</v>
      </c>
      <c r="B180" s="23">
        <f>IF(LEN(C180=0),SUBTOTAL(3,$C$10:C180),"")</f>
        <v>59</v>
      </c>
      <c r="C180" s="24" t="s">
        <v>1170</v>
      </c>
      <c r="D180" s="25" t="s">
        <v>1774</v>
      </c>
      <c r="E180" s="26" t="s">
        <v>1634</v>
      </c>
      <c r="F180" s="24" t="s">
        <v>1557</v>
      </c>
      <c r="G180" s="27">
        <v>6</v>
      </c>
      <c r="H180" s="27">
        <v>4</v>
      </c>
      <c r="I180" s="27" t="s">
        <v>28</v>
      </c>
      <c r="J180" s="27">
        <v>7</v>
      </c>
      <c r="K180" s="34"/>
      <c r="L180" s="34"/>
      <c r="M180" s="34"/>
      <c r="N180" s="54"/>
      <c r="O180" s="55">
        <v>5</v>
      </c>
      <c r="P180" s="29">
        <f t="shared" si="23"/>
        <v>5.4</v>
      </c>
      <c r="Q180" s="30" t="str">
        <f t="shared" si="3"/>
        <v>D+</v>
      </c>
      <c r="R180" s="31" t="str">
        <f t="shared" si="4"/>
        <v>Trung bình yếu</v>
      </c>
      <c r="S180" s="32" t="str">
        <f t="shared" si="24"/>
        <v/>
      </c>
      <c r="T180" s="33" t="str">
        <f t="array" ref="T180">IFERROR(VLOOKUP($C180&amp;$U180,CHOOSE({1,2},Data!$A$2:$A$5146&amp;Data!$B$2:$B$5146,Data!$C$2:$C$5146),2,0),"")</f>
        <v>PM10-A3</v>
      </c>
      <c r="U180" s="76" t="s">
        <v>1112</v>
      </c>
      <c r="V180" s="3" t="str">
        <f t="shared" si="6"/>
        <v>INT13109</v>
      </c>
      <c r="W180" s="3" t="str">
        <f t="shared" si="7"/>
        <v>01</v>
      </c>
      <c r="X180" s="57" t="str">
        <f t="shared" si="25"/>
        <v>Đạt</v>
      </c>
      <c r="Y180" s="37"/>
      <c r="Z180" s="37"/>
      <c r="AA180" s="37"/>
      <c r="AB180" s="37"/>
      <c r="AC180" s="37"/>
      <c r="AD180" s="37"/>
      <c r="AE180" s="37"/>
      <c r="AF180" s="37"/>
      <c r="AG180" s="37"/>
      <c r="AH180" s="37"/>
      <c r="AI180" s="37"/>
      <c r="AJ180" s="37"/>
      <c r="AK180" s="37"/>
      <c r="AL180" s="37"/>
      <c r="AM180" s="37"/>
    </row>
    <row r="181" spans="1:39" ht="16.5" customHeight="1">
      <c r="A181" s="1">
        <v>172</v>
      </c>
      <c r="B181" s="23">
        <f>IF(LEN(C181=0),SUBTOTAL(3,$C$10:C181),"")</f>
        <v>60</v>
      </c>
      <c r="C181" s="24" t="s">
        <v>1171</v>
      </c>
      <c r="D181" s="25" t="s">
        <v>1775</v>
      </c>
      <c r="E181" s="26" t="s">
        <v>1702</v>
      </c>
      <c r="F181" s="24" t="s">
        <v>1562</v>
      </c>
      <c r="G181" s="27">
        <v>9</v>
      </c>
      <c r="H181" s="27">
        <v>7</v>
      </c>
      <c r="I181" s="27" t="s">
        <v>28</v>
      </c>
      <c r="J181" s="27">
        <v>8</v>
      </c>
      <c r="K181" s="34"/>
      <c r="L181" s="34"/>
      <c r="M181" s="34"/>
      <c r="N181" s="54"/>
      <c r="O181" s="55">
        <v>8</v>
      </c>
      <c r="P181" s="29">
        <f t="shared" si="23"/>
        <v>8</v>
      </c>
      <c r="Q181" s="30" t="str">
        <f t="shared" si="3"/>
        <v>B+</v>
      </c>
      <c r="R181" s="31" t="str">
        <f t="shared" si="4"/>
        <v>Khá</v>
      </c>
      <c r="S181" s="32" t="str">
        <f t="shared" si="24"/>
        <v/>
      </c>
      <c r="T181" s="33" t="str">
        <f t="array" ref="T181">IFERROR(VLOOKUP($C181&amp;$U181,CHOOSE({1,2},Data!$A$2:$A$5146&amp;Data!$B$2:$B$5146,Data!$C$2:$C$5146),2,0),"")</f>
        <v>PM10-A3</v>
      </c>
      <c r="U181" s="76" t="s">
        <v>1112</v>
      </c>
      <c r="V181" s="3" t="str">
        <f t="shared" si="6"/>
        <v>INT13109</v>
      </c>
      <c r="W181" s="3" t="str">
        <f t="shared" si="7"/>
        <v>01</v>
      </c>
      <c r="X181" s="57" t="str">
        <f t="shared" si="25"/>
        <v>Đạt</v>
      </c>
      <c r="Y181" s="37"/>
      <c r="Z181" s="37"/>
      <c r="AA181" s="37"/>
      <c r="AB181" s="37"/>
      <c r="AC181" s="37"/>
      <c r="AD181" s="37"/>
      <c r="AE181" s="37"/>
      <c r="AF181" s="37"/>
      <c r="AG181" s="37"/>
      <c r="AH181" s="37"/>
      <c r="AI181" s="37"/>
      <c r="AJ181" s="37"/>
      <c r="AK181" s="37"/>
      <c r="AL181" s="37"/>
      <c r="AM181" s="37"/>
    </row>
    <row r="182" spans="1:39" ht="16.5" customHeight="1">
      <c r="A182" s="1">
        <v>173</v>
      </c>
      <c r="B182" s="23">
        <f>IF(LEN(C182=0),SUBTOTAL(3,$C$10:C182),"")</f>
        <v>61</v>
      </c>
      <c r="C182" s="24" t="s">
        <v>1172</v>
      </c>
      <c r="D182" s="25" t="s">
        <v>1776</v>
      </c>
      <c r="E182" s="26" t="s">
        <v>1702</v>
      </c>
      <c r="F182" s="24" t="s">
        <v>1546</v>
      </c>
      <c r="G182" s="27">
        <v>10</v>
      </c>
      <c r="H182" s="27">
        <v>6</v>
      </c>
      <c r="I182" s="27" t="s">
        <v>28</v>
      </c>
      <c r="J182" s="27">
        <v>5</v>
      </c>
      <c r="K182" s="34"/>
      <c r="L182" s="34"/>
      <c r="M182" s="34"/>
      <c r="N182" s="54"/>
      <c r="O182" s="55">
        <v>5</v>
      </c>
      <c r="P182" s="29">
        <f t="shared" si="23"/>
        <v>5.6</v>
      </c>
      <c r="Q182" s="30" t="str">
        <f t="shared" si="3"/>
        <v>C</v>
      </c>
      <c r="R182" s="31" t="str">
        <f t="shared" si="4"/>
        <v>Trung bình</v>
      </c>
      <c r="S182" s="32" t="str">
        <f t="shared" si="24"/>
        <v/>
      </c>
      <c r="T182" s="33" t="str">
        <f t="array" ref="T182">IFERROR(VLOOKUP($C182&amp;$U182,CHOOSE({1,2},Data!$A$2:$A$5146&amp;Data!$B$2:$B$5146,Data!$C$2:$C$5146),2,0),"")</f>
        <v>PM10-A3</v>
      </c>
      <c r="U182" s="76" t="s">
        <v>1112</v>
      </c>
      <c r="V182" s="3" t="str">
        <f t="shared" si="6"/>
        <v>INT13109</v>
      </c>
      <c r="W182" s="3" t="str">
        <f t="shared" si="7"/>
        <v>01</v>
      </c>
      <c r="X182" s="57" t="str">
        <f t="shared" si="25"/>
        <v>Đạt</v>
      </c>
      <c r="Y182" s="37"/>
      <c r="Z182" s="37"/>
      <c r="AA182" s="37"/>
      <c r="AB182" s="37"/>
      <c r="AC182" s="37"/>
      <c r="AD182" s="37"/>
      <c r="AE182" s="37"/>
      <c r="AF182" s="37"/>
      <c r="AG182" s="37"/>
      <c r="AH182" s="37"/>
      <c r="AI182" s="37"/>
      <c r="AJ182" s="37"/>
      <c r="AK182" s="37"/>
      <c r="AL182" s="37"/>
      <c r="AM182" s="37"/>
    </row>
    <row r="183" spans="1:39" ht="16.5" customHeight="1">
      <c r="A183" s="1">
        <v>174</v>
      </c>
      <c r="B183" s="23">
        <f>IF(LEN(C183=0),SUBTOTAL(3,$C$10:C183),"")</f>
        <v>62</v>
      </c>
      <c r="C183" s="24" t="s">
        <v>1173</v>
      </c>
      <c r="D183" s="25" t="s">
        <v>1777</v>
      </c>
      <c r="E183" s="26" t="s">
        <v>1704</v>
      </c>
      <c r="F183" s="24" t="s">
        <v>1546</v>
      </c>
      <c r="G183" s="27">
        <v>6</v>
      </c>
      <c r="H183" s="27">
        <v>3</v>
      </c>
      <c r="I183" s="27" t="s">
        <v>28</v>
      </c>
      <c r="J183" s="27">
        <v>0</v>
      </c>
      <c r="K183" s="34"/>
      <c r="L183" s="34"/>
      <c r="M183" s="34"/>
      <c r="N183" s="54"/>
      <c r="O183" s="119" t="s">
        <v>1855</v>
      </c>
      <c r="P183" s="29">
        <f t="shared" si="23"/>
        <v>0</v>
      </c>
      <c r="Q183" s="30" t="str">
        <f t="shared" si="3"/>
        <v>F</v>
      </c>
      <c r="R183" s="31" t="str">
        <f t="shared" si="4"/>
        <v>Kém</v>
      </c>
      <c r="S183" s="32" t="str">
        <f t="shared" si="24"/>
        <v>Không đủ ĐKDT</v>
      </c>
      <c r="T183" s="33" t="str">
        <f t="array" ref="T183">IFERROR(VLOOKUP($C183&amp;$U183,CHOOSE({1,2},Data!$A$2:$A$5146&amp;Data!$B$2:$B$5146,Data!$C$2:$C$5146),2,0),"")</f>
        <v>PM10-A3</v>
      </c>
      <c r="U183" s="76" t="s">
        <v>1112</v>
      </c>
      <c r="V183" s="3" t="str">
        <f t="shared" si="6"/>
        <v>INT13109</v>
      </c>
      <c r="W183" s="3" t="str">
        <f t="shared" si="7"/>
        <v>01</v>
      </c>
      <c r="X183" s="57" t="str">
        <f t="shared" si="25"/>
        <v>Học lại</v>
      </c>
      <c r="Y183" s="37"/>
      <c r="Z183" s="37"/>
      <c r="AA183" s="37"/>
      <c r="AB183" s="37"/>
      <c r="AC183" s="37"/>
      <c r="AD183" s="37"/>
      <c r="AE183" s="37"/>
      <c r="AF183" s="37"/>
      <c r="AG183" s="37"/>
      <c r="AH183" s="37"/>
      <c r="AI183" s="37"/>
      <c r="AJ183" s="37"/>
      <c r="AK183" s="37"/>
      <c r="AL183" s="37"/>
      <c r="AM183" s="37"/>
    </row>
    <row r="184" spans="1:39" ht="16.5" customHeight="1">
      <c r="A184" s="1">
        <v>175</v>
      </c>
      <c r="B184" s="23">
        <f>IF(LEN(C184=0),SUBTOTAL(3,$C$10:C184),"")</f>
        <v>63</v>
      </c>
      <c r="C184" s="24" t="s">
        <v>1174</v>
      </c>
      <c r="D184" s="25" t="s">
        <v>1651</v>
      </c>
      <c r="E184" s="26" t="s">
        <v>1778</v>
      </c>
      <c r="F184" s="24" t="s">
        <v>1560</v>
      </c>
      <c r="G184" s="27">
        <v>7</v>
      </c>
      <c r="H184" s="27">
        <v>6</v>
      </c>
      <c r="I184" s="27" t="s">
        <v>28</v>
      </c>
      <c r="J184" s="27">
        <v>6</v>
      </c>
      <c r="K184" s="34"/>
      <c r="L184" s="34"/>
      <c r="M184" s="34"/>
      <c r="N184" s="54"/>
      <c r="O184" s="55">
        <v>6</v>
      </c>
      <c r="P184" s="29">
        <f t="shared" si="23"/>
        <v>6.1</v>
      </c>
      <c r="Q184" s="30" t="str">
        <f t="shared" si="3"/>
        <v>C</v>
      </c>
      <c r="R184" s="31" t="str">
        <f t="shared" si="4"/>
        <v>Trung bình</v>
      </c>
      <c r="S184" s="32" t="str">
        <f t="shared" si="24"/>
        <v/>
      </c>
      <c r="T184" s="33" t="str">
        <f t="array" ref="T184">IFERROR(VLOOKUP($C184&amp;$U184,CHOOSE({1,2},Data!$A$2:$A$5146&amp;Data!$B$2:$B$5146,Data!$C$2:$C$5146),2,0),"")</f>
        <v>PM10-A3</v>
      </c>
      <c r="U184" s="76" t="s">
        <v>1112</v>
      </c>
      <c r="V184" s="3" t="str">
        <f t="shared" si="6"/>
        <v>INT13109</v>
      </c>
      <c r="W184" s="3" t="str">
        <f t="shared" si="7"/>
        <v>01</v>
      </c>
      <c r="X184" s="57" t="str">
        <f t="shared" si="25"/>
        <v>Đạt</v>
      </c>
      <c r="Y184" s="37"/>
      <c r="Z184" s="37"/>
      <c r="AA184" s="37"/>
      <c r="AB184" s="37"/>
      <c r="AC184" s="37"/>
      <c r="AD184" s="37"/>
      <c r="AE184" s="37"/>
      <c r="AF184" s="37"/>
      <c r="AG184" s="37"/>
      <c r="AH184" s="37"/>
      <c r="AI184" s="37"/>
      <c r="AJ184" s="37"/>
      <c r="AK184" s="37"/>
      <c r="AL184" s="37"/>
      <c r="AM184" s="37"/>
    </row>
    <row r="185" spans="1:39" ht="16.5" customHeight="1">
      <c r="A185" s="1">
        <v>176</v>
      </c>
      <c r="B185" s="23">
        <f>IF(LEN(C185=0),SUBTOTAL(3,$C$10:C185),"")</f>
        <v>64</v>
      </c>
      <c r="C185" s="24" t="s">
        <v>1175</v>
      </c>
      <c r="D185" s="25" t="s">
        <v>1707</v>
      </c>
      <c r="E185" s="26" t="s">
        <v>1706</v>
      </c>
      <c r="F185" s="24" t="s">
        <v>1562</v>
      </c>
      <c r="G185" s="27">
        <v>9</v>
      </c>
      <c r="H185" s="27">
        <v>7</v>
      </c>
      <c r="I185" s="27" t="s">
        <v>28</v>
      </c>
      <c r="J185" s="27">
        <v>7</v>
      </c>
      <c r="K185" s="34"/>
      <c r="L185" s="34"/>
      <c r="M185" s="34"/>
      <c r="N185" s="54"/>
      <c r="O185" s="55">
        <v>4</v>
      </c>
      <c r="P185" s="29">
        <f t="shared" si="23"/>
        <v>5.4</v>
      </c>
      <c r="Q185" s="30" t="str">
        <f t="shared" si="3"/>
        <v>D+</v>
      </c>
      <c r="R185" s="31" t="str">
        <f t="shared" si="4"/>
        <v>Trung bình yếu</v>
      </c>
      <c r="S185" s="32" t="str">
        <f t="shared" si="24"/>
        <v/>
      </c>
      <c r="T185" s="33" t="str">
        <f t="array" ref="T185">IFERROR(VLOOKUP($C185&amp;$U185,CHOOSE({1,2},Data!$A$2:$A$5146&amp;Data!$B$2:$B$5146,Data!$C$2:$C$5146),2,0),"")</f>
        <v>PM10-A3</v>
      </c>
      <c r="U185" s="76" t="s">
        <v>1112</v>
      </c>
      <c r="V185" s="3" t="str">
        <f t="shared" si="6"/>
        <v>INT13109</v>
      </c>
      <c r="W185" s="3" t="str">
        <f t="shared" si="7"/>
        <v>01</v>
      </c>
      <c r="X185" s="57" t="str">
        <f t="shared" si="25"/>
        <v>Đạt</v>
      </c>
      <c r="Y185" s="37"/>
      <c r="Z185" s="37"/>
      <c r="AA185" s="37"/>
      <c r="AB185" s="37"/>
      <c r="AC185" s="37"/>
      <c r="AD185" s="37"/>
      <c r="AE185" s="37"/>
      <c r="AF185" s="37"/>
      <c r="AG185" s="37"/>
      <c r="AH185" s="37"/>
      <c r="AI185" s="37"/>
      <c r="AJ185" s="37"/>
      <c r="AK185" s="37"/>
      <c r="AL185" s="37"/>
      <c r="AM185" s="37"/>
    </row>
    <row r="186" spans="1:39" ht="16.5" customHeight="1">
      <c r="A186" s="1">
        <v>177</v>
      </c>
      <c r="B186" s="23">
        <f>IF(LEN(C186=0),SUBTOTAL(3,$C$10:C186),"")</f>
        <v>65</v>
      </c>
      <c r="C186" s="24" t="s">
        <v>1176</v>
      </c>
      <c r="D186" s="25" t="s">
        <v>1779</v>
      </c>
      <c r="E186" s="26" t="s">
        <v>1780</v>
      </c>
      <c r="F186" s="24" t="s">
        <v>1557</v>
      </c>
      <c r="G186" s="27">
        <v>6</v>
      </c>
      <c r="H186" s="27">
        <v>2</v>
      </c>
      <c r="I186" s="27" t="s">
        <v>28</v>
      </c>
      <c r="J186" s="27">
        <v>0</v>
      </c>
      <c r="K186" s="34"/>
      <c r="L186" s="34"/>
      <c r="M186" s="34"/>
      <c r="N186" s="54"/>
      <c r="O186" s="119" t="s">
        <v>1855</v>
      </c>
      <c r="P186" s="29">
        <f t="shared" si="23"/>
        <v>0</v>
      </c>
      <c r="Q186" s="30" t="str">
        <f t="shared" si="3"/>
        <v>F</v>
      </c>
      <c r="R186" s="31" t="str">
        <f t="shared" si="4"/>
        <v>Kém</v>
      </c>
      <c r="S186" s="32" t="str">
        <f t="shared" si="24"/>
        <v>Không đủ ĐKDT</v>
      </c>
      <c r="T186" s="33" t="str">
        <f t="array" ref="T186">IFERROR(VLOOKUP($C186&amp;$U186,CHOOSE({1,2},Data!$A$2:$A$5146&amp;Data!$B$2:$B$5146,Data!$C$2:$C$5146),2,0),"")</f>
        <v>PM10-A3</v>
      </c>
      <c r="U186" s="76" t="s">
        <v>1112</v>
      </c>
      <c r="V186" s="3" t="str">
        <f t="shared" si="6"/>
        <v>INT13109</v>
      </c>
      <c r="W186" s="3" t="str">
        <f t="shared" si="7"/>
        <v>01</v>
      </c>
      <c r="X186" s="57" t="str">
        <f t="shared" si="25"/>
        <v>Học lại</v>
      </c>
      <c r="Y186" s="37"/>
      <c r="Z186" s="37"/>
      <c r="AA186" s="37"/>
      <c r="AB186" s="37"/>
      <c r="AC186" s="37"/>
      <c r="AD186" s="37"/>
      <c r="AE186" s="37"/>
      <c r="AF186" s="37"/>
      <c r="AG186" s="37"/>
      <c r="AH186" s="37"/>
      <c r="AI186" s="37"/>
      <c r="AJ186" s="37"/>
      <c r="AK186" s="37"/>
      <c r="AL186" s="37"/>
      <c r="AM186" s="37"/>
    </row>
    <row r="187" spans="1:39" ht="16.5" customHeight="1">
      <c r="A187" s="1">
        <v>178</v>
      </c>
      <c r="B187" s="23">
        <f>IF(LEN(C187=0),SUBTOTAL(3,$C$10:C187),"")</f>
        <v>66</v>
      </c>
      <c r="C187" s="24" t="s">
        <v>1177</v>
      </c>
      <c r="D187" s="25" t="s">
        <v>1698</v>
      </c>
      <c r="E187" s="26" t="s">
        <v>1781</v>
      </c>
      <c r="F187" s="24" t="s">
        <v>1549</v>
      </c>
      <c r="G187" s="27">
        <v>9</v>
      </c>
      <c r="H187" s="27">
        <v>6</v>
      </c>
      <c r="I187" s="27" t="s">
        <v>28</v>
      </c>
      <c r="J187" s="27">
        <v>5</v>
      </c>
      <c r="K187" s="34"/>
      <c r="L187" s="34"/>
      <c r="M187" s="34"/>
      <c r="N187" s="54"/>
      <c r="O187" s="55">
        <v>4</v>
      </c>
      <c r="P187" s="29">
        <f t="shared" si="23"/>
        <v>4.9000000000000004</v>
      </c>
      <c r="Q187" s="30" t="str">
        <f t="shared" si="3"/>
        <v>D</v>
      </c>
      <c r="R187" s="31" t="str">
        <f t="shared" si="4"/>
        <v>Trung bình yếu</v>
      </c>
      <c r="S187" s="32" t="str">
        <f t="shared" si="24"/>
        <v/>
      </c>
      <c r="T187" s="33" t="str">
        <f t="array" ref="T187">IFERROR(VLOOKUP($C187&amp;$U187,CHOOSE({1,2},Data!$A$2:$A$5146&amp;Data!$B$2:$B$5146,Data!$C$2:$C$5146),2,0),"")</f>
        <v>PM10-A3</v>
      </c>
      <c r="U187" s="76" t="s">
        <v>1112</v>
      </c>
      <c r="V187" s="3" t="str">
        <f t="shared" si="6"/>
        <v>INT13109</v>
      </c>
      <c r="W187" s="3" t="str">
        <f t="shared" si="7"/>
        <v>01</v>
      </c>
      <c r="X187" s="57" t="str">
        <f t="shared" si="25"/>
        <v>Đạt</v>
      </c>
      <c r="Y187" s="37"/>
      <c r="Z187" s="37"/>
      <c r="AA187" s="37"/>
      <c r="AB187" s="37"/>
      <c r="AC187" s="37"/>
      <c r="AD187" s="37"/>
      <c r="AE187" s="37"/>
      <c r="AF187" s="37"/>
      <c r="AG187" s="37"/>
      <c r="AH187" s="37"/>
      <c r="AI187" s="37"/>
      <c r="AJ187" s="37"/>
      <c r="AK187" s="37"/>
      <c r="AL187" s="37"/>
      <c r="AM187" s="37"/>
    </row>
    <row r="188" spans="1:39" ht="16.5" customHeight="1">
      <c r="A188" s="1">
        <v>179</v>
      </c>
      <c r="B188" s="23">
        <f>IF(LEN(C188=0),SUBTOTAL(3,$C$10:C188),"")</f>
        <v>67</v>
      </c>
      <c r="C188" s="24" t="s">
        <v>986</v>
      </c>
      <c r="D188" s="25" t="s">
        <v>1782</v>
      </c>
      <c r="E188" s="26" t="s">
        <v>1548</v>
      </c>
      <c r="F188" s="24" t="s">
        <v>1557</v>
      </c>
      <c r="G188" s="27">
        <v>9</v>
      </c>
      <c r="H188" s="27">
        <v>4</v>
      </c>
      <c r="I188" s="27" t="s">
        <v>28</v>
      </c>
      <c r="J188" s="27">
        <v>5</v>
      </c>
      <c r="K188" s="34"/>
      <c r="L188" s="34"/>
      <c r="M188" s="34"/>
      <c r="N188" s="54"/>
      <c r="O188" s="55">
        <v>4</v>
      </c>
      <c r="P188" s="29">
        <f t="shared" ref="P188:P251" si="26">IF(O188="H","I",IF(OR(O188="DC",O188="C",O188="V"),0,ROUND(SUMPRODUCT(G188:O188,$G$9:$O$9)/100,1)))</f>
        <v>4.7</v>
      </c>
      <c r="Q188" s="30" t="str">
        <f t="shared" si="3"/>
        <v>D</v>
      </c>
      <c r="R188" s="31" t="str">
        <f t="shared" si="4"/>
        <v>Trung bình yếu</v>
      </c>
      <c r="S188" s="32" t="str">
        <f t="shared" si="24"/>
        <v/>
      </c>
      <c r="T188" s="33" t="str">
        <f t="array" ref="T188">IFERROR(VLOOKUP($C188&amp;$U188,CHOOSE({1,2},Data!$A$2:$A$5146&amp;Data!$B$2:$B$5146,Data!$C$2:$C$5146),2,0),"")</f>
        <v>PM10-A3</v>
      </c>
      <c r="U188" s="76" t="s">
        <v>987</v>
      </c>
      <c r="V188" s="3" t="str">
        <f t="shared" si="6"/>
        <v>INT13109</v>
      </c>
      <c r="W188" s="3" t="str">
        <f t="shared" si="7"/>
        <v>02</v>
      </c>
      <c r="X188" s="57" t="str">
        <f t="shared" si="25"/>
        <v>Đạt</v>
      </c>
      <c r="Y188" s="37"/>
      <c r="Z188" s="37"/>
      <c r="AA188" s="37"/>
      <c r="AB188" s="37"/>
      <c r="AC188" s="37"/>
      <c r="AD188" s="37"/>
      <c r="AE188" s="37"/>
      <c r="AF188" s="37"/>
      <c r="AG188" s="37"/>
      <c r="AH188" s="37"/>
      <c r="AI188" s="37"/>
      <c r="AJ188" s="37"/>
      <c r="AK188" s="37"/>
      <c r="AL188" s="37"/>
      <c r="AM188" s="37"/>
    </row>
    <row r="189" spans="1:39" ht="16.5" customHeight="1">
      <c r="A189" s="1">
        <v>180</v>
      </c>
      <c r="B189" s="23">
        <f>IF(LEN(C189=0),SUBTOTAL(3,$C$10:C189),"")</f>
        <v>68</v>
      </c>
      <c r="C189" s="24" t="s">
        <v>988</v>
      </c>
      <c r="D189" s="25" t="s">
        <v>1594</v>
      </c>
      <c r="E189" s="26" t="s">
        <v>1548</v>
      </c>
      <c r="F189" s="24" t="s">
        <v>1590</v>
      </c>
      <c r="G189" s="27">
        <v>10</v>
      </c>
      <c r="H189" s="27">
        <v>5</v>
      </c>
      <c r="I189" s="27" t="s">
        <v>28</v>
      </c>
      <c r="J189" s="27">
        <v>4</v>
      </c>
      <c r="K189" s="34"/>
      <c r="L189" s="34"/>
      <c r="M189" s="34"/>
      <c r="N189" s="54"/>
      <c r="O189" s="55">
        <v>4</v>
      </c>
      <c r="P189" s="29">
        <f t="shared" si="26"/>
        <v>4.7</v>
      </c>
      <c r="Q189" s="30" t="str">
        <f t="shared" si="3"/>
        <v>D</v>
      </c>
      <c r="R189" s="31" t="str">
        <f t="shared" si="4"/>
        <v>Trung bình yếu</v>
      </c>
      <c r="S189" s="32" t="str">
        <f t="shared" si="24"/>
        <v/>
      </c>
      <c r="T189" s="33" t="str">
        <f t="array" ref="T189">IFERROR(VLOOKUP($C189&amp;$U189,CHOOSE({1,2},Data!$A$2:$A$5146&amp;Data!$B$2:$B$5146,Data!$C$2:$C$5146),2,0),"")</f>
        <v>PM10-A3</v>
      </c>
      <c r="U189" s="76" t="s">
        <v>987</v>
      </c>
      <c r="V189" s="3" t="str">
        <f t="shared" si="6"/>
        <v>INT13109</v>
      </c>
      <c r="W189" s="3" t="str">
        <f t="shared" si="7"/>
        <v>02</v>
      </c>
      <c r="X189" s="57" t="str">
        <f t="shared" si="25"/>
        <v>Đạt</v>
      </c>
      <c r="Y189" s="37"/>
      <c r="Z189" s="37"/>
      <c r="AA189" s="37"/>
      <c r="AB189" s="37"/>
      <c r="AC189" s="37"/>
      <c r="AD189" s="37"/>
      <c r="AE189" s="37"/>
      <c r="AF189" s="37"/>
      <c r="AG189" s="37"/>
      <c r="AH189" s="37"/>
      <c r="AI189" s="37"/>
      <c r="AJ189" s="37"/>
      <c r="AK189" s="37"/>
      <c r="AL189" s="37"/>
      <c r="AM189" s="37"/>
    </row>
    <row r="190" spans="1:39" ht="16.5" customHeight="1">
      <c r="A190" s="1">
        <v>181</v>
      </c>
      <c r="B190" s="23">
        <f>IF(LEN(C190=0),SUBTOTAL(3,$C$10:C190),"")</f>
        <v>69</v>
      </c>
      <c r="C190" s="24" t="s">
        <v>989</v>
      </c>
      <c r="D190" s="25" t="s">
        <v>1783</v>
      </c>
      <c r="E190" s="26" t="s">
        <v>1548</v>
      </c>
      <c r="F190" s="24" t="s">
        <v>1557</v>
      </c>
      <c r="G190" s="27">
        <v>10</v>
      </c>
      <c r="H190" s="27">
        <v>5</v>
      </c>
      <c r="I190" s="27" t="s">
        <v>28</v>
      </c>
      <c r="J190" s="27">
        <v>7</v>
      </c>
      <c r="K190" s="34"/>
      <c r="L190" s="34"/>
      <c r="M190" s="34"/>
      <c r="N190" s="54"/>
      <c r="O190" s="55">
        <v>8</v>
      </c>
      <c r="P190" s="29">
        <f t="shared" si="26"/>
        <v>7.7</v>
      </c>
      <c r="Q190" s="30" t="str">
        <f t="shared" si="3"/>
        <v>B</v>
      </c>
      <c r="R190" s="31" t="str">
        <f t="shared" si="4"/>
        <v>Khá</v>
      </c>
      <c r="S190" s="32" t="str">
        <f t="shared" si="24"/>
        <v/>
      </c>
      <c r="T190" s="33" t="str">
        <f t="array" ref="T190">IFERROR(VLOOKUP($C190&amp;$U190,CHOOSE({1,2},Data!$A$2:$A$5146&amp;Data!$B$2:$B$5146,Data!$C$2:$C$5146),2,0),"")</f>
        <v>PM10-A3</v>
      </c>
      <c r="U190" s="76" t="s">
        <v>987</v>
      </c>
      <c r="V190" s="3" t="str">
        <f t="shared" si="6"/>
        <v>INT13109</v>
      </c>
      <c r="W190" s="3" t="str">
        <f t="shared" si="7"/>
        <v>02</v>
      </c>
      <c r="X190" s="57" t="str">
        <f t="shared" si="25"/>
        <v>Đạt</v>
      </c>
      <c r="Y190" s="37"/>
      <c r="Z190" s="37"/>
      <c r="AA190" s="37"/>
      <c r="AB190" s="37"/>
      <c r="AC190" s="37"/>
      <c r="AD190" s="37"/>
      <c r="AE190" s="37"/>
      <c r="AF190" s="37"/>
      <c r="AG190" s="37"/>
      <c r="AH190" s="37"/>
      <c r="AI190" s="37"/>
      <c r="AJ190" s="37"/>
      <c r="AK190" s="37"/>
      <c r="AL190" s="37"/>
      <c r="AM190" s="37"/>
    </row>
    <row r="191" spans="1:39" ht="16.5" customHeight="1">
      <c r="A191" s="1">
        <v>182</v>
      </c>
      <c r="B191" s="23">
        <f>IF(LEN(C191=0),SUBTOTAL(3,$C$10:C191),"")</f>
        <v>70</v>
      </c>
      <c r="C191" s="24" t="s">
        <v>990</v>
      </c>
      <c r="D191" s="25" t="s">
        <v>1784</v>
      </c>
      <c r="E191" s="26" t="s">
        <v>1548</v>
      </c>
      <c r="F191" s="24" t="s">
        <v>1557</v>
      </c>
      <c r="G191" s="27">
        <v>8</v>
      </c>
      <c r="H191" s="27">
        <v>7</v>
      </c>
      <c r="I191" s="27" t="s">
        <v>28</v>
      </c>
      <c r="J191" s="27">
        <v>6</v>
      </c>
      <c r="K191" s="34"/>
      <c r="L191" s="34"/>
      <c r="M191" s="34"/>
      <c r="N191" s="54"/>
      <c r="O191" s="55">
        <v>5</v>
      </c>
      <c r="P191" s="29">
        <f t="shared" si="26"/>
        <v>5.7</v>
      </c>
      <c r="Q191" s="30" t="str">
        <f t="shared" si="3"/>
        <v>C</v>
      </c>
      <c r="R191" s="31" t="str">
        <f t="shared" si="4"/>
        <v>Trung bình</v>
      </c>
      <c r="S191" s="32" t="str">
        <f t="shared" si="24"/>
        <v/>
      </c>
      <c r="T191" s="33" t="str">
        <f t="array" ref="T191">IFERROR(VLOOKUP($C191&amp;$U191,CHOOSE({1,2},Data!$A$2:$A$5146&amp;Data!$B$2:$B$5146,Data!$C$2:$C$5146),2,0),"")</f>
        <v>PM10-A3</v>
      </c>
      <c r="U191" s="76" t="s">
        <v>987</v>
      </c>
      <c r="V191" s="3" t="str">
        <f t="shared" si="6"/>
        <v>INT13109</v>
      </c>
      <c r="W191" s="3" t="str">
        <f t="shared" si="7"/>
        <v>02</v>
      </c>
      <c r="X191" s="57" t="str">
        <f t="shared" si="25"/>
        <v>Đạt</v>
      </c>
      <c r="Y191" s="37"/>
      <c r="Z191" s="37"/>
      <c r="AA191" s="37"/>
      <c r="AB191" s="37"/>
      <c r="AC191" s="37"/>
      <c r="AD191" s="37"/>
      <c r="AE191" s="37"/>
      <c r="AF191" s="37"/>
      <c r="AG191" s="37"/>
      <c r="AH191" s="37"/>
      <c r="AI191" s="37"/>
      <c r="AJ191" s="37"/>
      <c r="AK191" s="37"/>
      <c r="AL191" s="37"/>
      <c r="AM191" s="37"/>
    </row>
    <row r="192" spans="1:39" ht="16.5" customHeight="1">
      <c r="A192" s="1">
        <v>183</v>
      </c>
      <c r="B192" s="23">
        <f>IF(LEN(C192=0),SUBTOTAL(3,$C$10:C192),"")</f>
        <v>71</v>
      </c>
      <c r="C192" s="24" t="s">
        <v>991</v>
      </c>
      <c r="D192" s="25" t="s">
        <v>1785</v>
      </c>
      <c r="E192" s="26" t="s">
        <v>1786</v>
      </c>
      <c r="F192" s="24" t="s">
        <v>1546</v>
      </c>
      <c r="G192" s="27">
        <v>10</v>
      </c>
      <c r="H192" s="27">
        <v>6</v>
      </c>
      <c r="I192" s="27" t="s">
        <v>28</v>
      </c>
      <c r="J192" s="27">
        <v>1</v>
      </c>
      <c r="K192" s="34"/>
      <c r="L192" s="34"/>
      <c r="M192" s="34"/>
      <c r="N192" s="54"/>
      <c r="O192" s="119" t="s">
        <v>1856</v>
      </c>
      <c r="P192" s="29">
        <f t="shared" si="26"/>
        <v>0</v>
      </c>
      <c r="Q192" s="30" t="str">
        <f t="shared" si="3"/>
        <v>F</v>
      </c>
      <c r="R192" s="31" t="str">
        <f t="shared" si="4"/>
        <v>Kém</v>
      </c>
      <c r="S192" s="32" t="str">
        <f t="shared" si="24"/>
        <v>Vắng</v>
      </c>
      <c r="T192" s="33" t="str">
        <f t="array" ref="T192">IFERROR(VLOOKUP($C192&amp;$U192,CHOOSE({1,2},Data!$A$2:$A$5146&amp;Data!$B$2:$B$5146,Data!$C$2:$C$5146),2,0),"")</f>
        <v>PM10-A3</v>
      </c>
      <c r="U192" s="76" t="s">
        <v>987</v>
      </c>
      <c r="V192" s="3" t="str">
        <f t="shared" si="6"/>
        <v>INT13109</v>
      </c>
      <c r="W192" s="3" t="str">
        <f t="shared" si="7"/>
        <v>02</v>
      </c>
      <c r="X192" s="57" t="str">
        <f t="shared" si="25"/>
        <v>Học lại</v>
      </c>
      <c r="Y192" s="37"/>
      <c r="Z192" s="37"/>
      <c r="AA192" s="37"/>
      <c r="AB192" s="37"/>
      <c r="AC192" s="37"/>
      <c r="AD192" s="37"/>
      <c r="AE192" s="37"/>
      <c r="AF192" s="37"/>
      <c r="AG192" s="37"/>
      <c r="AH192" s="37"/>
      <c r="AI192" s="37"/>
      <c r="AJ192" s="37"/>
      <c r="AK192" s="37"/>
      <c r="AL192" s="37"/>
      <c r="AM192" s="37"/>
    </row>
    <row r="193" spans="1:39" ht="16.5" customHeight="1">
      <c r="A193" s="1">
        <v>184</v>
      </c>
      <c r="B193" s="23">
        <f>IF(LEN(C193=0),SUBTOTAL(3,$C$10:C193),"")</f>
        <v>72</v>
      </c>
      <c r="C193" s="24" t="s">
        <v>992</v>
      </c>
      <c r="D193" s="25" t="s">
        <v>1594</v>
      </c>
      <c r="E193" s="26" t="s">
        <v>1787</v>
      </c>
      <c r="F193" s="24" t="s">
        <v>1788</v>
      </c>
      <c r="G193" s="27">
        <v>8</v>
      </c>
      <c r="H193" s="27">
        <v>4</v>
      </c>
      <c r="I193" s="27" t="s">
        <v>28</v>
      </c>
      <c r="J193" s="27">
        <v>5</v>
      </c>
      <c r="K193" s="34"/>
      <c r="L193" s="34"/>
      <c r="M193" s="34"/>
      <c r="N193" s="54"/>
      <c r="O193" s="119">
        <v>4.5</v>
      </c>
      <c r="P193" s="29">
        <f t="shared" si="26"/>
        <v>4.9000000000000004</v>
      </c>
      <c r="Q193" s="30" t="str">
        <f t="shared" si="3"/>
        <v>D</v>
      </c>
      <c r="R193" s="31" t="str">
        <f t="shared" si="4"/>
        <v>Trung bình yếu</v>
      </c>
      <c r="S193" s="32" t="str">
        <f t="shared" si="24"/>
        <v/>
      </c>
      <c r="T193" s="33" t="str">
        <f t="array" ref="T193">IFERROR(VLOOKUP($C193&amp;$U193,CHOOSE({1,2},Data!$A$2:$A$5146&amp;Data!$B$2:$B$5146,Data!$C$2:$C$5146),2,0),"")</f>
        <v>PM10-A3</v>
      </c>
      <c r="U193" s="76" t="s">
        <v>987</v>
      </c>
      <c r="V193" s="3" t="str">
        <f t="shared" si="6"/>
        <v>INT13109</v>
      </c>
      <c r="W193" s="3" t="str">
        <f t="shared" si="7"/>
        <v>02</v>
      </c>
      <c r="X193" s="57" t="str">
        <f t="shared" si="25"/>
        <v>Đạt</v>
      </c>
      <c r="Y193" s="37"/>
      <c r="Z193" s="37"/>
      <c r="AA193" s="37"/>
      <c r="AB193" s="37"/>
      <c r="AC193" s="37"/>
      <c r="AD193" s="37"/>
      <c r="AE193" s="37"/>
      <c r="AF193" s="37"/>
      <c r="AG193" s="37"/>
      <c r="AH193" s="37"/>
      <c r="AI193" s="37"/>
      <c r="AJ193" s="37"/>
      <c r="AK193" s="37"/>
      <c r="AL193" s="37"/>
      <c r="AM193" s="37"/>
    </row>
    <row r="194" spans="1:39" ht="16.5" customHeight="1">
      <c r="A194" s="1">
        <v>185</v>
      </c>
      <c r="B194" s="23">
        <f>IF(LEN(C194=0),SUBTOTAL(3,$C$10:C194),"")</f>
        <v>73</v>
      </c>
      <c r="C194" s="24" t="s">
        <v>993</v>
      </c>
      <c r="D194" s="25" t="s">
        <v>1789</v>
      </c>
      <c r="E194" s="26" t="s">
        <v>1790</v>
      </c>
      <c r="F194" s="24" t="s">
        <v>1557</v>
      </c>
      <c r="G194" s="27">
        <v>8</v>
      </c>
      <c r="H194" s="27">
        <v>4</v>
      </c>
      <c r="I194" s="27" t="s">
        <v>28</v>
      </c>
      <c r="J194" s="27">
        <v>7</v>
      </c>
      <c r="K194" s="34"/>
      <c r="L194" s="34"/>
      <c r="M194" s="34"/>
      <c r="N194" s="54"/>
      <c r="O194" s="55">
        <v>4</v>
      </c>
      <c r="P194" s="29">
        <f t="shared" si="26"/>
        <v>5</v>
      </c>
      <c r="Q194" s="30" t="str">
        <f t="shared" si="3"/>
        <v>D+</v>
      </c>
      <c r="R194" s="31" t="str">
        <f t="shared" si="4"/>
        <v>Trung bình yếu</v>
      </c>
      <c r="S194" s="32" t="str">
        <f t="shared" si="24"/>
        <v/>
      </c>
      <c r="T194" s="33" t="str">
        <f t="array" ref="T194">IFERROR(VLOOKUP($C194&amp;$U194,CHOOSE({1,2},Data!$A$2:$A$5146&amp;Data!$B$2:$B$5146,Data!$C$2:$C$5146),2,0),"")</f>
        <v>PM10-A3</v>
      </c>
      <c r="U194" s="76" t="s">
        <v>987</v>
      </c>
      <c r="V194" s="3" t="str">
        <f t="shared" si="6"/>
        <v>INT13109</v>
      </c>
      <c r="W194" s="3" t="str">
        <f t="shared" si="7"/>
        <v>02</v>
      </c>
      <c r="X194" s="57" t="str">
        <f t="shared" si="25"/>
        <v>Đạt</v>
      </c>
      <c r="Y194" s="37"/>
      <c r="Z194" s="37"/>
      <c r="AA194" s="37"/>
      <c r="AB194" s="37"/>
      <c r="AC194" s="37"/>
      <c r="AD194" s="37"/>
      <c r="AE194" s="37"/>
      <c r="AF194" s="37"/>
      <c r="AG194" s="37"/>
      <c r="AH194" s="37"/>
      <c r="AI194" s="37"/>
      <c r="AJ194" s="37"/>
      <c r="AK194" s="37"/>
      <c r="AL194" s="37"/>
      <c r="AM194" s="37"/>
    </row>
    <row r="195" spans="1:39" ht="16.5" customHeight="1">
      <c r="A195" s="1">
        <v>186</v>
      </c>
      <c r="B195" s="23">
        <f>IF(LEN(C195=0),SUBTOTAL(3,$C$10:C195),"")</f>
        <v>74</v>
      </c>
      <c r="C195" s="24" t="s">
        <v>994</v>
      </c>
      <c r="D195" s="25" t="s">
        <v>1744</v>
      </c>
      <c r="E195" s="26" t="s">
        <v>1791</v>
      </c>
      <c r="F195" s="24" t="s">
        <v>1546</v>
      </c>
      <c r="G195" s="27">
        <v>8</v>
      </c>
      <c r="H195" s="27">
        <v>6</v>
      </c>
      <c r="I195" s="27" t="s">
        <v>28</v>
      </c>
      <c r="J195" s="27">
        <v>2</v>
      </c>
      <c r="K195" s="34"/>
      <c r="L195" s="34"/>
      <c r="M195" s="34"/>
      <c r="N195" s="54"/>
      <c r="O195" s="119" t="s">
        <v>1856</v>
      </c>
      <c r="P195" s="29">
        <f t="shared" si="26"/>
        <v>0</v>
      </c>
      <c r="Q195" s="30" t="str">
        <f t="shared" si="3"/>
        <v>F</v>
      </c>
      <c r="R195" s="31" t="str">
        <f t="shared" si="4"/>
        <v>Kém</v>
      </c>
      <c r="S195" s="32" t="str">
        <f t="shared" si="24"/>
        <v>Vắng</v>
      </c>
      <c r="T195" s="33" t="str">
        <f t="array" ref="T195">IFERROR(VLOOKUP($C195&amp;$U195,CHOOSE({1,2},Data!$A$2:$A$5146&amp;Data!$B$2:$B$5146,Data!$C$2:$C$5146),2,0),"")</f>
        <v>PM10-A3</v>
      </c>
      <c r="U195" s="76" t="s">
        <v>987</v>
      </c>
      <c r="V195" s="3" t="str">
        <f t="shared" si="6"/>
        <v>INT13109</v>
      </c>
      <c r="W195" s="3" t="str">
        <f t="shared" si="7"/>
        <v>02</v>
      </c>
      <c r="X195" s="57" t="str">
        <f t="shared" si="25"/>
        <v>Học lại</v>
      </c>
      <c r="Y195" s="37"/>
      <c r="Z195" s="37"/>
      <c r="AA195" s="37"/>
      <c r="AB195" s="37"/>
      <c r="AC195" s="37"/>
      <c r="AD195" s="37"/>
      <c r="AE195" s="37"/>
      <c r="AF195" s="37"/>
      <c r="AG195" s="37"/>
      <c r="AH195" s="37"/>
      <c r="AI195" s="37"/>
      <c r="AJ195" s="37"/>
      <c r="AK195" s="37"/>
      <c r="AL195" s="37"/>
      <c r="AM195" s="37"/>
    </row>
    <row r="196" spans="1:39" ht="16.5" customHeight="1">
      <c r="A196" s="1">
        <v>187</v>
      </c>
      <c r="B196" s="23">
        <f>IF(LEN(C196=0),SUBTOTAL(3,$C$10:C196),"")</f>
        <v>75</v>
      </c>
      <c r="C196" s="24" t="s">
        <v>995</v>
      </c>
      <c r="D196" s="25" t="s">
        <v>1792</v>
      </c>
      <c r="E196" s="26" t="s">
        <v>1722</v>
      </c>
      <c r="F196" s="24" t="s">
        <v>1546</v>
      </c>
      <c r="G196" s="27">
        <v>10</v>
      </c>
      <c r="H196" s="27">
        <v>5</v>
      </c>
      <c r="I196" s="27" t="s">
        <v>28</v>
      </c>
      <c r="J196" s="27">
        <v>5</v>
      </c>
      <c r="K196" s="34"/>
      <c r="L196" s="34"/>
      <c r="M196" s="34"/>
      <c r="N196" s="54"/>
      <c r="O196" s="55">
        <v>4</v>
      </c>
      <c r="P196" s="29">
        <f t="shared" si="26"/>
        <v>4.9000000000000004</v>
      </c>
      <c r="Q196" s="30" t="str">
        <f t="shared" si="3"/>
        <v>D</v>
      </c>
      <c r="R196" s="31" t="str">
        <f t="shared" si="4"/>
        <v>Trung bình yếu</v>
      </c>
      <c r="S196" s="32" t="str">
        <f t="shared" si="24"/>
        <v/>
      </c>
      <c r="T196" s="33" t="str">
        <f t="array" ref="T196">IFERROR(VLOOKUP($C196&amp;$U196,CHOOSE({1,2},Data!$A$2:$A$5146&amp;Data!$B$2:$B$5146,Data!$C$2:$C$5146),2,0),"")</f>
        <v>PM10-A3</v>
      </c>
      <c r="U196" s="76" t="s">
        <v>987</v>
      </c>
      <c r="V196" s="3" t="str">
        <f t="shared" si="6"/>
        <v>INT13109</v>
      </c>
      <c r="W196" s="3" t="str">
        <f t="shared" si="7"/>
        <v>02</v>
      </c>
      <c r="X196" s="57" t="str">
        <f t="shared" si="25"/>
        <v>Đạt</v>
      </c>
      <c r="Y196" s="37"/>
      <c r="Z196" s="37"/>
      <c r="AA196" s="37"/>
      <c r="AB196" s="37"/>
      <c r="AC196" s="37"/>
      <c r="AD196" s="37"/>
      <c r="AE196" s="37"/>
      <c r="AF196" s="37"/>
      <c r="AG196" s="37"/>
      <c r="AH196" s="37"/>
      <c r="AI196" s="37"/>
      <c r="AJ196" s="37"/>
      <c r="AK196" s="37"/>
      <c r="AL196" s="37"/>
      <c r="AM196" s="37"/>
    </row>
    <row r="197" spans="1:39" ht="16.5" customHeight="1">
      <c r="A197" s="1">
        <v>188</v>
      </c>
      <c r="B197" s="23">
        <f>IF(LEN(C197=0),SUBTOTAL(3,$C$10:C197),"")</f>
        <v>76</v>
      </c>
      <c r="C197" s="24" t="s">
        <v>996</v>
      </c>
      <c r="D197" s="25" t="s">
        <v>1793</v>
      </c>
      <c r="E197" s="26" t="s">
        <v>1794</v>
      </c>
      <c r="F197" s="24" t="s">
        <v>1557</v>
      </c>
      <c r="G197" s="27">
        <v>10</v>
      </c>
      <c r="H197" s="27">
        <v>7</v>
      </c>
      <c r="I197" s="27" t="s">
        <v>28</v>
      </c>
      <c r="J197" s="27">
        <v>7</v>
      </c>
      <c r="K197" s="34"/>
      <c r="L197" s="34"/>
      <c r="M197" s="34"/>
      <c r="N197" s="54"/>
      <c r="O197" s="55">
        <v>7</v>
      </c>
      <c r="P197" s="29">
        <f t="shared" si="26"/>
        <v>7.3</v>
      </c>
      <c r="Q197" s="30" t="str">
        <f t="shared" si="3"/>
        <v>B</v>
      </c>
      <c r="R197" s="31" t="str">
        <f t="shared" si="4"/>
        <v>Khá</v>
      </c>
      <c r="S197" s="32" t="str">
        <f t="shared" si="24"/>
        <v/>
      </c>
      <c r="T197" s="33" t="str">
        <f t="array" ref="T197">IFERROR(VLOOKUP($C197&amp;$U197,CHOOSE({1,2},Data!$A$2:$A$5146&amp;Data!$B$2:$B$5146,Data!$C$2:$C$5146),2,0),"")</f>
        <v>PM10-A3</v>
      </c>
      <c r="U197" s="76" t="s">
        <v>987</v>
      </c>
      <c r="V197" s="3" t="str">
        <f t="shared" si="6"/>
        <v>INT13109</v>
      </c>
      <c r="W197" s="3" t="str">
        <f t="shared" si="7"/>
        <v>02</v>
      </c>
      <c r="X197" s="57" t="str">
        <f t="shared" si="25"/>
        <v>Đạt</v>
      </c>
      <c r="Y197" s="37"/>
      <c r="Z197" s="37"/>
      <c r="AA197" s="37"/>
      <c r="AB197" s="37"/>
      <c r="AC197" s="37"/>
      <c r="AD197" s="37"/>
      <c r="AE197" s="37"/>
      <c r="AF197" s="37"/>
      <c r="AG197" s="37"/>
      <c r="AH197" s="37"/>
      <c r="AI197" s="37"/>
      <c r="AJ197" s="37"/>
      <c r="AK197" s="37"/>
      <c r="AL197" s="37"/>
      <c r="AM197" s="37"/>
    </row>
    <row r="198" spans="1:39" ht="16.5" customHeight="1">
      <c r="A198" s="1">
        <v>189</v>
      </c>
      <c r="B198" s="23">
        <f>IF(LEN(C198=0),SUBTOTAL(3,$C$10:C198),"")</f>
        <v>77</v>
      </c>
      <c r="C198" s="24" t="s">
        <v>997</v>
      </c>
      <c r="D198" s="25" t="s">
        <v>1795</v>
      </c>
      <c r="E198" s="26" t="s">
        <v>1654</v>
      </c>
      <c r="F198" s="24" t="s">
        <v>1546</v>
      </c>
      <c r="G198" s="27">
        <v>10</v>
      </c>
      <c r="H198" s="27">
        <v>6</v>
      </c>
      <c r="I198" s="27" t="s">
        <v>28</v>
      </c>
      <c r="J198" s="27">
        <v>6</v>
      </c>
      <c r="K198" s="34"/>
      <c r="L198" s="34"/>
      <c r="M198" s="34"/>
      <c r="N198" s="54"/>
      <c r="O198" s="55">
        <v>4</v>
      </c>
      <c r="P198" s="29">
        <f t="shared" si="26"/>
        <v>5.2</v>
      </c>
      <c r="Q198" s="30" t="str">
        <f t="shared" si="3"/>
        <v>D+</v>
      </c>
      <c r="R198" s="31" t="str">
        <f t="shared" si="4"/>
        <v>Trung bình yếu</v>
      </c>
      <c r="S198" s="32" t="str">
        <f t="shared" si="24"/>
        <v/>
      </c>
      <c r="T198" s="33" t="str">
        <f t="array" ref="T198">IFERROR(VLOOKUP($C198&amp;$U198,CHOOSE({1,2},Data!$A$2:$A$5146&amp;Data!$B$2:$B$5146,Data!$C$2:$C$5146),2,0),"")</f>
        <v>PM10-A3</v>
      </c>
      <c r="U198" s="76" t="s">
        <v>987</v>
      </c>
      <c r="V198" s="3" t="str">
        <f t="shared" si="6"/>
        <v>INT13109</v>
      </c>
      <c r="W198" s="3" t="str">
        <f t="shared" si="7"/>
        <v>02</v>
      </c>
      <c r="X198" s="57" t="str">
        <f t="shared" si="25"/>
        <v>Đạt</v>
      </c>
      <c r="Y198" s="37"/>
      <c r="Z198" s="37"/>
      <c r="AA198" s="37"/>
      <c r="AB198" s="37"/>
      <c r="AC198" s="37"/>
      <c r="AD198" s="37"/>
      <c r="AE198" s="37"/>
      <c r="AF198" s="37"/>
      <c r="AG198" s="37"/>
      <c r="AH198" s="37"/>
      <c r="AI198" s="37"/>
      <c r="AJ198" s="37"/>
      <c r="AK198" s="37"/>
      <c r="AL198" s="37"/>
      <c r="AM198" s="37"/>
    </row>
    <row r="199" spans="1:39" ht="16.5" customHeight="1">
      <c r="A199" s="1">
        <v>190</v>
      </c>
      <c r="B199" s="23">
        <f>IF(LEN(C199=0),SUBTOTAL(3,$C$10:C199),"")</f>
        <v>78</v>
      </c>
      <c r="C199" s="24" t="s">
        <v>998</v>
      </c>
      <c r="D199" s="25" t="s">
        <v>1796</v>
      </c>
      <c r="E199" s="26" t="s">
        <v>1654</v>
      </c>
      <c r="F199" s="24" t="s">
        <v>1557</v>
      </c>
      <c r="G199" s="27">
        <v>10</v>
      </c>
      <c r="H199" s="27">
        <v>7</v>
      </c>
      <c r="I199" s="27" t="s">
        <v>28</v>
      </c>
      <c r="J199" s="27">
        <v>9</v>
      </c>
      <c r="K199" s="34"/>
      <c r="L199" s="34"/>
      <c r="M199" s="34"/>
      <c r="N199" s="54"/>
      <c r="O199" s="55">
        <v>9</v>
      </c>
      <c r="P199" s="29">
        <f t="shared" si="26"/>
        <v>8.9</v>
      </c>
      <c r="Q199" s="30" t="str">
        <f t="shared" si="3"/>
        <v>A</v>
      </c>
      <c r="R199" s="31" t="str">
        <f t="shared" si="4"/>
        <v>Giỏi</v>
      </c>
      <c r="S199" s="32" t="str">
        <f t="shared" si="24"/>
        <v/>
      </c>
      <c r="T199" s="33" t="str">
        <f t="array" ref="T199">IFERROR(VLOOKUP($C199&amp;$U199,CHOOSE({1,2},Data!$A$2:$A$5146&amp;Data!$B$2:$B$5146,Data!$C$2:$C$5146),2,0),"")</f>
        <v>PM10-A3</v>
      </c>
      <c r="U199" s="76" t="s">
        <v>987</v>
      </c>
      <c r="V199" s="3" t="str">
        <f t="shared" si="6"/>
        <v>INT13109</v>
      </c>
      <c r="W199" s="3" t="str">
        <f t="shared" si="7"/>
        <v>02</v>
      </c>
      <c r="X199" s="57" t="str">
        <f t="shared" si="25"/>
        <v>Đạt</v>
      </c>
      <c r="Y199" s="37"/>
      <c r="Z199" s="37"/>
      <c r="AA199" s="37"/>
      <c r="AB199" s="37"/>
      <c r="AC199" s="37"/>
      <c r="AD199" s="37"/>
      <c r="AE199" s="37"/>
      <c r="AF199" s="37"/>
      <c r="AG199" s="37"/>
      <c r="AH199" s="37"/>
      <c r="AI199" s="37"/>
      <c r="AJ199" s="37"/>
      <c r="AK199" s="37"/>
      <c r="AL199" s="37"/>
      <c r="AM199" s="37"/>
    </row>
    <row r="200" spans="1:39" ht="16.5" customHeight="1">
      <c r="A200" s="1">
        <v>191</v>
      </c>
      <c r="B200" s="23">
        <f>IF(LEN(C200=0),SUBTOTAL(3,$C$10:C200),"")</f>
        <v>79</v>
      </c>
      <c r="C200" s="24" t="s">
        <v>999</v>
      </c>
      <c r="D200" s="25" t="s">
        <v>1797</v>
      </c>
      <c r="E200" s="26" t="s">
        <v>1723</v>
      </c>
      <c r="F200" s="24" t="s">
        <v>1546</v>
      </c>
      <c r="G200" s="27">
        <v>9</v>
      </c>
      <c r="H200" s="27">
        <v>7</v>
      </c>
      <c r="I200" s="27" t="s">
        <v>28</v>
      </c>
      <c r="J200" s="27">
        <v>6</v>
      </c>
      <c r="K200" s="34"/>
      <c r="L200" s="34"/>
      <c r="M200" s="34"/>
      <c r="N200" s="54"/>
      <c r="O200" s="55">
        <v>7</v>
      </c>
      <c r="P200" s="29">
        <f t="shared" si="26"/>
        <v>7</v>
      </c>
      <c r="Q200" s="30" t="str">
        <f t="shared" si="3"/>
        <v>B</v>
      </c>
      <c r="R200" s="31" t="str">
        <f t="shared" si="4"/>
        <v>Khá</v>
      </c>
      <c r="S200" s="32" t="str">
        <f t="shared" si="24"/>
        <v/>
      </c>
      <c r="T200" s="33" t="str">
        <f t="array" ref="T200">IFERROR(VLOOKUP($C200&amp;$U200,CHOOSE({1,2},Data!$A$2:$A$5146&amp;Data!$B$2:$B$5146,Data!$C$2:$C$5146),2,0),"")</f>
        <v>PM10-A3</v>
      </c>
      <c r="U200" s="76" t="s">
        <v>987</v>
      </c>
      <c r="V200" s="3" t="str">
        <f t="shared" si="6"/>
        <v>INT13109</v>
      </c>
      <c r="W200" s="3" t="str">
        <f t="shared" si="7"/>
        <v>02</v>
      </c>
      <c r="X200" s="57" t="str">
        <f t="shared" si="25"/>
        <v>Đạt</v>
      </c>
      <c r="Y200" s="37"/>
      <c r="Z200" s="37"/>
      <c r="AA200" s="37"/>
      <c r="AB200" s="37"/>
      <c r="AC200" s="37"/>
      <c r="AD200" s="37"/>
      <c r="AE200" s="37"/>
      <c r="AF200" s="37"/>
      <c r="AG200" s="37"/>
      <c r="AH200" s="37"/>
      <c r="AI200" s="37"/>
      <c r="AJ200" s="37"/>
      <c r="AK200" s="37"/>
      <c r="AL200" s="37"/>
      <c r="AM200" s="37"/>
    </row>
    <row r="201" spans="1:39" ht="16.5" customHeight="1">
      <c r="A201" s="1">
        <v>192</v>
      </c>
      <c r="B201" s="23">
        <f>IF(LEN(C201=0),SUBTOTAL(3,$C$10:C201),"")</f>
        <v>80</v>
      </c>
      <c r="C201" s="24" t="s">
        <v>1000</v>
      </c>
      <c r="D201" s="25" t="s">
        <v>1798</v>
      </c>
      <c r="E201" s="26" t="s">
        <v>1564</v>
      </c>
      <c r="F201" s="24" t="s">
        <v>1557</v>
      </c>
      <c r="G201" s="27">
        <v>0</v>
      </c>
      <c r="H201" s="27">
        <v>1</v>
      </c>
      <c r="I201" s="27" t="s">
        <v>28</v>
      </c>
      <c r="J201" s="27">
        <v>0</v>
      </c>
      <c r="K201" s="34"/>
      <c r="L201" s="34"/>
      <c r="M201" s="34"/>
      <c r="N201" s="54"/>
      <c r="O201" s="119" t="s">
        <v>1855</v>
      </c>
      <c r="P201" s="29">
        <f t="shared" si="26"/>
        <v>0</v>
      </c>
      <c r="Q201" s="30" t="str">
        <f t="shared" si="3"/>
        <v>F</v>
      </c>
      <c r="R201" s="31" t="str">
        <f t="shared" si="4"/>
        <v>Kém</v>
      </c>
      <c r="S201" s="32" t="str">
        <f t="shared" si="24"/>
        <v>Không đủ ĐKDT</v>
      </c>
      <c r="T201" s="33" t="str">
        <f t="array" ref="T201">IFERROR(VLOOKUP($C201&amp;$U201,CHOOSE({1,2},Data!$A$2:$A$5146&amp;Data!$B$2:$B$5146,Data!$C$2:$C$5146),2,0),"")</f>
        <v>PM10-A3</v>
      </c>
      <c r="U201" s="76" t="s">
        <v>987</v>
      </c>
      <c r="V201" s="3" t="str">
        <f t="shared" si="6"/>
        <v>INT13109</v>
      </c>
      <c r="W201" s="3" t="str">
        <f t="shared" si="7"/>
        <v>02</v>
      </c>
      <c r="X201" s="57" t="str">
        <f t="shared" si="25"/>
        <v>Học lại</v>
      </c>
      <c r="Y201" s="37"/>
      <c r="Z201" s="37"/>
      <c r="AA201" s="37"/>
      <c r="AB201" s="37"/>
      <c r="AC201" s="37"/>
      <c r="AD201" s="37"/>
      <c r="AE201" s="37"/>
      <c r="AF201" s="37"/>
      <c r="AG201" s="37"/>
      <c r="AH201" s="37"/>
      <c r="AI201" s="37"/>
      <c r="AJ201" s="37"/>
      <c r="AK201" s="37"/>
      <c r="AL201" s="37"/>
      <c r="AM201" s="37"/>
    </row>
    <row r="202" spans="1:39" ht="16.5" customHeight="1">
      <c r="A202" s="1">
        <v>193</v>
      </c>
      <c r="B202" s="23">
        <f>IF(LEN(C202=0),SUBTOTAL(3,$C$10:C202),"")</f>
        <v>81</v>
      </c>
      <c r="C202" s="24" t="s">
        <v>1001</v>
      </c>
      <c r="D202" s="25" t="s">
        <v>1727</v>
      </c>
      <c r="E202" s="26" t="s">
        <v>1799</v>
      </c>
      <c r="F202" s="24" t="s">
        <v>1549</v>
      </c>
      <c r="G202" s="27">
        <v>10</v>
      </c>
      <c r="H202" s="27">
        <v>7</v>
      </c>
      <c r="I202" s="27" t="s">
        <v>28</v>
      </c>
      <c r="J202" s="27">
        <v>7</v>
      </c>
      <c r="K202" s="34"/>
      <c r="L202" s="34"/>
      <c r="M202" s="34"/>
      <c r="N202" s="54"/>
      <c r="O202" s="55">
        <v>9</v>
      </c>
      <c r="P202" s="29">
        <f t="shared" si="26"/>
        <v>8.5</v>
      </c>
      <c r="Q202" s="30" t="str">
        <f t="shared" si="3"/>
        <v>A</v>
      </c>
      <c r="R202" s="31" t="str">
        <f t="shared" si="4"/>
        <v>Giỏi</v>
      </c>
      <c r="S202" s="32" t="str">
        <f t="shared" si="24"/>
        <v/>
      </c>
      <c r="T202" s="33" t="str">
        <f t="array" ref="T202">IFERROR(VLOOKUP($C202&amp;$U202,CHOOSE({1,2},Data!$A$2:$A$5146&amp;Data!$B$2:$B$5146,Data!$C$2:$C$5146),2,0),"")</f>
        <v>PM10-A3</v>
      </c>
      <c r="U202" s="76" t="s">
        <v>987</v>
      </c>
      <c r="V202" s="3" t="str">
        <f t="shared" si="6"/>
        <v>INT13109</v>
      </c>
      <c r="W202" s="3" t="str">
        <f t="shared" si="7"/>
        <v>02</v>
      </c>
      <c r="X202" s="57" t="str">
        <f t="shared" si="25"/>
        <v>Đạt</v>
      </c>
      <c r="Y202" s="37"/>
      <c r="Z202" s="37"/>
      <c r="AA202" s="37"/>
      <c r="AB202" s="37"/>
      <c r="AC202" s="37"/>
      <c r="AD202" s="37"/>
      <c r="AE202" s="37"/>
      <c r="AF202" s="37"/>
      <c r="AG202" s="37"/>
      <c r="AH202" s="37"/>
      <c r="AI202" s="37"/>
      <c r="AJ202" s="37"/>
      <c r="AK202" s="37"/>
      <c r="AL202" s="37"/>
      <c r="AM202" s="37"/>
    </row>
    <row r="203" spans="1:39" ht="16.5" customHeight="1">
      <c r="A203" s="1">
        <v>194</v>
      </c>
      <c r="B203" s="23">
        <f>IF(LEN(C203=0),SUBTOTAL(3,$C$10:C203),"")</f>
        <v>82</v>
      </c>
      <c r="C203" s="24" t="s">
        <v>1002</v>
      </c>
      <c r="D203" s="25" t="s">
        <v>1800</v>
      </c>
      <c r="E203" s="26" t="s">
        <v>1801</v>
      </c>
      <c r="F203" s="24" t="s">
        <v>1590</v>
      </c>
      <c r="G203" s="27">
        <v>10</v>
      </c>
      <c r="H203" s="27">
        <v>6</v>
      </c>
      <c r="I203" s="27" t="s">
        <v>28</v>
      </c>
      <c r="J203" s="27">
        <v>5</v>
      </c>
      <c r="K203" s="34"/>
      <c r="L203" s="34"/>
      <c r="M203" s="34"/>
      <c r="N203" s="54"/>
      <c r="O203" s="119" t="s">
        <v>1856</v>
      </c>
      <c r="P203" s="29">
        <f t="shared" si="26"/>
        <v>0</v>
      </c>
      <c r="Q203" s="30" t="str">
        <f t="shared" si="3"/>
        <v>F</v>
      </c>
      <c r="R203" s="31" t="str">
        <f t="shared" si="4"/>
        <v>Kém</v>
      </c>
      <c r="S203" s="32" t="str">
        <f t="shared" si="24"/>
        <v>Vắng</v>
      </c>
      <c r="T203" s="33" t="str">
        <f t="array" ref="T203">IFERROR(VLOOKUP($C203&amp;$U203,CHOOSE({1,2},Data!$A$2:$A$5146&amp;Data!$B$2:$B$5146,Data!$C$2:$C$5146),2,0),"")</f>
        <v>PM10-A3</v>
      </c>
      <c r="U203" s="76" t="s">
        <v>987</v>
      </c>
      <c r="V203" s="3" t="str">
        <f t="shared" si="6"/>
        <v>INT13109</v>
      </c>
      <c r="W203" s="3" t="str">
        <f t="shared" si="7"/>
        <v>02</v>
      </c>
      <c r="X203" s="57" t="str">
        <f t="shared" si="25"/>
        <v>Học lại</v>
      </c>
      <c r="Y203" s="37"/>
      <c r="Z203" s="37"/>
      <c r="AA203" s="37"/>
      <c r="AB203" s="37"/>
      <c r="AC203" s="37"/>
      <c r="AD203" s="37"/>
      <c r="AE203" s="37"/>
      <c r="AF203" s="37"/>
      <c r="AG203" s="37"/>
      <c r="AH203" s="37"/>
      <c r="AI203" s="37"/>
      <c r="AJ203" s="37"/>
      <c r="AK203" s="37"/>
      <c r="AL203" s="37"/>
      <c r="AM203" s="37"/>
    </row>
    <row r="204" spans="1:39" ht="16.5" customHeight="1">
      <c r="A204" s="1">
        <v>195</v>
      </c>
      <c r="B204" s="23">
        <f>IF(LEN(C204=0),SUBTOTAL(3,$C$10:C204),"")</f>
        <v>83</v>
      </c>
      <c r="C204" s="24" t="s">
        <v>1003</v>
      </c>
      <c r="D204" s="25" t="s">
        <v>1802</v>
      </c>
      <c r="E204" s="26" t="s">
        <v>1803</v>
      </c>
      <c r="F204" s="24" t="s">
        <v>1546</v>
      </c>
      <c r="G204" s="27">
        <v>7</v>
      </c>
      <c r="H204" s="27">
        <v>6</v>
      </c>
      <c r="I204" s="27" t="s">
        <v>28</v>
      </c>
      <c r="J204" s="27">
        <v>6</v>
      </c>
      <c r="K204" s="34"/>
      <c r="L204" s="34"/>
      <c r="M204" s="34"/>
      <c r="N204" s="54"/>
      <c r="O204" s="55">
        <v>3.5</v>
      </c>
      <c r="P204" s="29">
        <f t="shared" si="26"/>
        <v>4.5999999999999996</v>
      </c>
      <c r="Q204" s="30" t="str">
        <f t="shared" si="3"/>
        <v>D</v>
      </c>
      <c r="R204" s="31" t="str">
        <f t="shared" si="4"/>
        <v>Trung bình yếu</v>
      </c>
      <c r="S204" s="32" t="str">
        <f t="shared" si="24"/>
        <v/>
      </c>
      <c r="T204" s="33" t="str">
        <f t="array" ref="T204">IFERROR(VLOOKUP($C204&amp;$U204,CHOOSE({1,2},Data!$A$2:$A$5146&amp;Data!$B$2:$B$5146,Data!$C$2:$C$5146),2,0),"")</f>
        <v>PM10-A3</v>
      </c>
      <c r="U204" s="76" t="s">
        <v>987</v>
      </c>
      <c r="V204" s="3" t="str">
        <f t="shared" si="6"/>
        <v>INT13109</v>
      </c>
      <c r="W204" s="3" t="str">
        <f t="shared" si="7"/>
        <v>02</v>
      </c>
      <c r="X204" s="57" t="str">
        <f t="shared" si="25"/>
        <v>Đạt</v>
      </c>
      <c r="Y204" s="37"/>
      <c r="Z204" s="37"/>
      <c r="AA204" s="37"/>
      <c r="AB204" s="37"/>
      <c r="AC204" s="37"/>
      <c r="AD204" s="37"/>
      <c r="AE204" s="37"/>
      <c r="AF204" s="37"/>
      <c r="AG204" s="37"/>
      <c r="AH204" s="37"/>
      <c r="AI204" s="37"/>
      <c r="AJ204" s="37"/>
      <c r="AK204" s="37"/>
      <c r="AL204" s="37"/>
      <c r="AM204" s="37"/>
    </row>
    <row r="205" spans="1:39" ht="16.5" customHeight="1">
      <c r="A205" s="1">
        <v>196</v>
      </c>
      <c r="B205" s="23">
        <f>IF(LEN(C205=0),SUBTOTAL(3,$C$10:C205),"")</f>
        <v>84</v>
      </c>
      <c r="C205" s="24" t="s">
        <v>1004</v>
      </c>
      <c r="D205" s="25" t="s">
        <v>1727</v>
      </c>
      <c r="E205" s="26" t="s">
        <v>1804</v>
      </c>
      <c r="F205" s="24" t="s">
        <v>1590</v>
      </c>
      <c r="G205" s="27">
        <v>10</v>
      </c>
      <c r="H205" s="27">
        <v>3</v>
      </c>
      <c r="I205" s="27" t="s">
        <v>28</v>
      </c>
      <c r="J205" s="27">
        <v>4</v>
      </c>
      <c r="K205" s="34"/>
      <c r="L205" s="34"/>
      <c r="M205" s="34"/>
      <c r="N205" s="54"/>
      <c r="O205" s="55">
        <v>6</v>
      </c>
      <c r="P205" s="29">
        <f t="shared" si="26"/>
        <v>5.7</v>
      </c>
      <c r="Q205" s="30" t="str">
        <f t="shared" si="3"/>
        <v>C</v>
      </c>
      <c r="R205" s="31" t="str">
        <f t="shared" si="4"/>
        <v>Trung bình</v>
      </c>
      <c r="S205" s="32" t="str">
        <f t="shared" si="24"/>
        <v/>
      </c>
      <c r="T205" s="33" t="str">
        <f t="array" ref="T205">IFERROR(VLOOKUP($C205&amp;$U205,CHOOSE({1,2},Data!$A$2:$A$5146&amp;Data!$B$2:$B$5146,Data!$C$2:$C$5146),2,0),"")</f>
        <v>PM10-A3</v>
      </c>
      <c r="U205" s="76" t="s">
        <v>987</v>
      </c>
      <c r="V205" s="3" t="str">
        <f t="shared" si="6"/>
        <v>INT13109</v>
      </c>
      <c r="W205" s="3" t="str">
        <f t="shared" si="7"/>
        <v>02</v>
      </c>
      <c r="X205" s="57" t="str">
        <f t="shared" si="25"/>
        <v>Đạt</v>
      </c>
      <c r="Y205" s="37"/>
      <c r="Z205" s="37"/>
      <c r="AA205" s="37"/>
      <c r="AB205" s="37"/>
      <c r="AC205" s="37"/>
      <c r="AD205" s="37"/>
      <c r="AE205" s="37"/>
      <c r="AF205" s="37"/>
      <c r="AG205" s="37"/>
      <c r="AH205" s="37"/>
      <c r="AI205" s="37"/>
      <c r="AJ205" s="37"/>
      <c r="AK205" s="37"/>
      <c r="AL205" s="37"/>
      <c r="AM205" s="37"/>
    </row>
    <row r="206" spans="1:39" ht="16.5" customHeight="1">
      <c r="A206" s="1">
        <v>197</v>
      </c>
      <c r="B206" s="23">
        <f>IF(LEN(C206=0),SUBTOTAL(3,$C$10:C206),"")</f>
        <v>85</v>
      </c>
      <c r="C206" s="24" t="s">
        <v>1005</v>
      </c>
      <c r="D206" s="25" t="s">
        <v>1805</v>
      </c>
      <c r="E206" s="26" t="s">
        <v>1565</v>
      </c>
      <c r="F206" s="24" t="s">
        <v>1557</v>
      </c>
      <c r="G206" s="27">
        <v>10</v>
      </c>
      <c r="H206" s="27">
        <v>7</v>
      </c>
      <c r="I206" s="27" t="s">
        <v>28</v>
      </c>
      <c r="J206" s="27">
        <v>9</v>
      </c>
      <c r="K206" s="34"/>
      <c r="L206" s="34"/>
      <c r="M206" s="34"/>
      <c r="N206" s="54"/>
      <c r="O206" s="55">
        <v>9</v>
      </c>
      <c r="P206" s="29">
        <f t="shared" si="26"/>
        <v>8.9</v>
      </c>
      <c r="Q206" s="30" t="str">
        <f t="shared" si="3"/>
        <v>A</v>
      </c>
      <c r="R206" s="31" t="str">
        <f t="shared" si="4"/>
        <v>Giỏi</v>
      </c>
      <c r="S206" s="32" t="str">
        <f t="shared" si="24"/>
        <v/>
      </c>
      <c r="T206" s="33" t="str">
        <f t="array" ref="T206">IFERROR(VLOOKUP($C206&amp;$U206,CHOOSE({1,2},Data!$A$2:$A$5146&amp;Data!$B$2:$B$5146,Data!$C$2:$C$5146),2,0),"")</f>
        <v>PM10-A3</v>
      </c>
      <c r="U206" s="76" t="s">
        <v>987</v>
      </c>
      <c r="V206" s="3" t="str">
        <f t="shared" si="6"/>
        <v>INT13109</v>
      </c>
      <c r="W206" s="3" t="str">
        <f t="shared" si="7"/>
        <v>02</v>
      </c>
      <c r="X206" s="57" t="str">
        <f t="shared" si="25"/>
        <v>Đạt</v>
      </c>
      <c r="Y206" s="37"/>
      <c r="Z206" s="37"/>
      <c r="AA206" s="37"/>
      <c r="AB206" s="37"/>
      <c r="AC206" s="37"/>
      <c r="AD206" s="37"/>
      <c r="AE206" s="37"/>
      <c r="AF206" s="37"/>
      <c r="AG206" s="37"/>
      <c r="AH206" s="37"/>
      <c r="AI206" s="37"/>
      <c r="AJ206" s="37"/>
      <c r="AK206" s="37"/>
      <c r="AL206" s="37"/>
      <c r="AM206" s="37"/>
    </row>
    <row r="207" spans="1:39" ht="16.5" customHeight="1">
      <c r="A207" s="1">
        <v>198</v>
      </c>
      <c r="B207" s="23">
        <f>IF(LEN(C207=0),SUBTOTAL(3,$C$10:C207),"")</f>
        <v>86</v>
      </c>
      <c r="C207" s="24" t="s">
        <v>1006</v>
      </c>
      <c r="D207" s="25" t="s">
        <v>1806</v>
      </c>
      <c r="E207" s="26" t="s">
        <v>1576</v>
      </c>
      <c r="F207" s="24" t="s">
        <v>1557</v>
      </c>
      <c r="G207" s="27">
        <v>10</v>
      </c>
      <c r="H207" s="27">
        <v>7</v>
      </c>
      <c r="I207" s="27" t="s">
        <v>28</v>
      </c>
      <c r="J207" s="27">
        <v>8</v>
      </c>
      <c r="K207" s="34"/>
      <c r="L207" s="34"/>
      <c r="M207" s="34"/>
      <c r="N207" s="54"/>
      <c r="O207" s="55">
        <v>8</v>
      </c>
      <c r="P207" s="29">
        <f t="shared" si="26"/>
        <v>8.1</v>
      </c>
      <c r="Q207" s="30" t="str">
        <f t="shared" si="3"/>
        <v>B+</v>
      </c>
      <c r="R207" s="31" t="str">
        <f t="shared" si="4"/>
        <v>Khá</v>
      </c>
      <c r="S207" s="32" t="str">
        <f t="shared" si="24"/>
        <v/>
      </c>
      <c r="T207" s="33" t="str">
        <f t="array" ref="T207">IFERROR(VLOOKUP($C207&amp;$U207,CHOOSE({1,2},Data!$A$2:$A$5146&amp;Data!$B$2:$B$5146,Data!$C$2:$C$5146),2,0),"")</f>
        <v>PM10-A3</v>
      </c>
      <c r="U207" s="76" t="s">
        <v>987</v>
      </c>
      <c r="V207" s="3" t="str">
        <f t="shared" si="6"/>
        <v>INT13109</v>
      </c>
      <c r="W207" s="3" t="str">
        <f t="shared" si="7"/>
        <v>02</v>
      </c>
      <c r="X207" s="57" t="str">
        <f t="shared" si="25"/>
        <v>Đạt</v>
      </c>
      <c r="Y207" s="37"/>
      <c r="Z207" s="37"/>
      <c r="AA207" s="37"/>
      <c r="AB207" s="37"/>
      <c r="AC207" s="37"/>
      <c r="AD207" s="37"/>
      <c r="AE207" s="37"/>
      <c r="AF207" s="37"/>
      <c r="AG207" s="37"/>
      <c r="AH207" s="37"/>
      <c r="AI207" s="37"/>
      <c r="AJ207" s="37"/>
      <c r="AK207" s="37"/>
      <c r="AL207" s="37"/>
      <c r="AM207" s="37"/>
    </row>
    <row r="208" spans="1:39" ht="16.5" customHeight="1">
      <c r="A208" s="1">
        <v>199</v>
      </c>
      <c r="B208" s="23">
        <f>IF(LEN(C208=0),SUBTOTAL(3,$C$10:C208),"")</f>
        <v>87</v>
      </c>
      <c r="C208" s="24" t="s">
        <v>1007</v>
      </c>
      <c r="D208" s="25" t="s">
        <v>1626</v>
      </c>
      <c r="E208" s="26" t="s">
        <v>1662</v>
      </c>
      <c r="F208" s="24" t="s">
        <v>1546</v>
      </c>
      <c r="G208" s="27">
        <v>10</v>
      </c>
      <c r="H208" s="27">
        <v>7</v>
      </c>
      <c r="I208" s="27" t="s">
        <v>28</v>
      </c>
      <c r="J208" s="27">
        <v>7</v>
      </c>
      <c r="K208" s="34"/>
      <c r="L208" s="34"/>
      <c r="M208" s="34"/>
      <c r="N208" s="54"/>
      <c r="O208" s="55">
        <v>7</v>
      </c>
      <c r="P208" s="29">
        <f t="shared" si="26"/>
        <v>7.3</v>
      </c>
      <c r="Q208" s="30" t="str">
        <f t="shared" si="3"/>
        <v>B</v>
      </c>
      <c r="R208" s="31" t="str">
        <f t="shared" si="4"/>
        <v>Khá</v>
      </c>
      <c r="S208" s="32" t="str">
        <f t="shared" si="24"/>
        <v/>
      </c>
      <c r="T208" s="33" t="str">
        <f t="array" ref="T208">IFERROR(VLOOKUP($C208&amp;$U208,CHOOSE({1,2},Data!$A$2:$A$5146&amp;Data!$B$2:$B$5146,Data!$C$2:$C$5146),2,0),"")</f>
        <v>PM10-A3</v>
      </c>
      <c r="U208" s="76" t="s">
        <v>987</v>
      </c>
      <c r="V208" s="3" t="str">
        <f t="shared" si="6"/>
        <v>INT13109</v>
      </c>
      <c r="W208" s="3" t="str">
        <f t="shared" si="7"/>
        <v>02</v>
      </c>
      <c r="X208" s="57" t="str">
        <f t="shared" si="25"/>
        <v>Đạt</v>
      </c>
      <c r="Y208" s="37"/>
      <c r="Z208" s="37"/>
      <c r="AA208" s="37"/>
      <c r="AB208" s="37"/>
      <c r="AC208" s="37"/>
      <c r="AD208" s="37"/>
      <c r="AE208" s="37"/>
      <c r="AF208" s="37"/>
      <c r="AG208" s="37"/>
      <c r="AH208" s="37"/>
      <c r="AI208" s="37"/>
      <c r="AJ208" s="37"/>
      <c r="AK208" s="37"/>
      <c r="AL208" s="37"/>
      <c r="AM208" s="37"/>
    </row>
    <row r="209" spans="1:39" ht="16.5" customHeight="1">
      <c r="A209" s="1">
        <v>200</v>
      </c>
      <c r="B209" s="23">
        <f>IF(LEN(C209=0),SUBTOTAL(3,$C$10:C209),"")</f>
        <v>88</v>
      </c>
      <c r="C209" s="24" t="s">
        <v>1008</v>
      </c>
      <c r="D209" s="25" t="s">
        <v>1672</v>
      </c>
      <c r="E209" s="26" t="s">
        <v>1807</v>
      </c>
      <c r="F209" s="24" t="s">
        <v>1590</v>
      </c>
      <c r="G209" s="27">
        <v>10</v>
      </c>
      <c r="H209" s="27">
        <v>6</v>
      </c>
      <c r="I209" s="27" t="s">
        <v>28</v>
      </c>
      <c r="J209" s="27">
        <v>5</v>
      </c>
      <c r="K209" s="34"/>
      <c r="L209" s="34"/>
      <c r="M209" s="34"/>
      <c r="N209" s="54"/>
      <c r="O209" s="55">
        <v>4.5</v>
      </c>
      <c r="P209" s="29">
        <f t="shared" si="26"/>
        <v>5.3</v>
      </c>
      <c r="Q209" s="30" t="str">
        <f t="shared" si="3"/>
        <v>D+</v>
      </c>
      <c r="R209" s="31" t="str">
        <f t="shared" si="4"/>
        <v>Trung bình yếu</v>
      </c>
      <c r="S209" s="32" t="str">
        <f t="shared" si="24"/>
        <v/>
      </c>
      <c r="T209" s="33" t="str">
        <f t="array" ref="T209">IFERROR(VLOOKUP($C209&amp;$U209,CHOOSE({1,2},Data!$A$2:$A$5146&amp;Data!$B$2:$B$5146,Data!$C$2:$C$5146),2,0),"")</f>
        <v>PM10-A3</v>
      </c>
      <c r="U209" s="76" t="s">
        <v>987</v>
      </c>
      <c r="V209" s="3" t="str">
        <f t="shared" si="6"/>
        <v>INT13109</v>
      </c>
      <c r="W209" s="3" t="str">
        <f t="shared" si="7"/>
        <v>02</v>
      </c>
      <c r="X209" s="57" t="str">
        <f t="shared" si="25"/>
        <v>Đạt</v>
      </c>
      <c r="Y209" s="37"/>
      <c r="Z209" s="37"/>
      <c r="AA209" s="37"/>
      <c r="AB209" s="37"/>
      <c r="AC209" s="37"/>
      <c r="AD209" s="37"/>
      <c r="AE209" s="37"/>
      <c r="AF209" s="37"/>
      <c r="AG209" s="37"/>
      <c r="AH209" s="37"/>
      <c r="AI209" s="37"/>
      <c r="AJ209" s="37"/>
      <c r="AK209" s="37"/>
      <c r="AL209" s="37"/>
      <c r="AM209" s="37"/>
    </row>
    <row r="210" spans="1:39" ht="16.5" customHeight="1">
      <c r="A210" s="1">
        <v>201</v>
      </c>
      <c r="B210" s="23">
        <f>IF(LEN(C210=0),SUBTOTAL(3,$C$10:C210),"")</f>
        <v>89</v>
      </c>
      <c r="C210" s="24" t="s">
        <v>1009</v>
      </c>
      <c r="D210" s="25" t="s">
        <v>1651</v>
      </c>
      <c r="E210" s="26" t="s">
        <v>1737</v>
      </c>
      <c r="F210" s="24" t="s">
        <v>1546</v>
      </c>
      <c r="G210" s="27">
        <v>9</v>
      </c>
      <c r="H210" s="27">
        <v>6</v>
      </c>
      <c r="I210" s="27" t="s">
        <v>28</v>
      </c>
      <c r="J210" s="27">
        <v>6</v>
      </c>
      <c r="K210" s="34"/>
      <c r="L210" s="34"/>
      <c r="M210" s="34"/>
      <c r="N210" s="54"/>
      <c r="O210" s="55">
        <v>4</v>
      </c>
      <c r="P210" s="29">
        <f t="shared" si="26"/>
        <v>5.0999999999999996</v>
      </c>
      <c r="Q210" s="30" t="str">
        <f t="shared" si="3"/>
        <v>D+</v>
      </c>
      <c r="R210" s="31" t="str">
        <f t="shared" si="4"/>
        <v>Trung bình yếu</v>
      </c>
      <c r="S210" s="32" t="str">
        <f t="shared" si="24"/>
        <v/>
      </c>
      <c r="T210" s="33" t="str">
        <f t="array" ref="T210">IFERROR(VLOOKUP($C210&amp;$U210,CHOOSE({1,2},Data!$A$2:$A$5146&amp;Data!$B$2:$B$5146,Data!$C$2:$C$5146),2,0),"")</f>
        <v>PM10-A3</v>
      </c>
      <c r="U210" s="76" t="s">
        <v>987</v>
      </c>
      <c r="V210" s="3" t="str">
        <f t="shared" si="6"/>
        <v>INT13109</v>
      </c>
      <c r="W210" s="3" t="str">
        <f t="shared" si="7"/>
        <v>02</v>
      </c>
      <c r="X210" s="57" t="str">
        <f t="shared" si="25"/>
        <v>Đạt</v>
      </c>
      <c r="Y210" s="37"/>
      <c r="Z210" s="37"/>
      <c r="AA210" s="37"/>
      <c r="AB210" s="37"/>
      <c r="AC210" s="37"/>
      <c r="AD210" s="37"/>
      <c r="AE210" s="37"/>
      <c r="AF210" s="37"/>
      <c r="AG210" s="37"/>
      <c r="AH210" s="37"/>
      <c r="AI210" s="37"/>
      <c r="AJ210" s="37"/>
      <c r="AK210" s="37"/>
      <c r="AL210" s="37"/>
      <c r="AM210" s="37"/>
    </row>
    <row r="211" spans="1:39" ht="16.5" customHeight="1">
      <c r="A211" s="1">
        <v>202</v>
      </c>
      <c r="B211" s="23">
        <f>IF(LEN(C211=0),SUBTOTAL(3,$C$10:C211),"")</f>
        <v>90</v>
      </c>
      <c r="C211" s="24" t="s">
        <v>1010</v>
      </c>
      <c r="D211" s="25" t="s">
        <v>1808</v>
      </c>
      <c r="E211" s="26" t="s">
        <v>1739</v>
      </c>
      <c r="F211" s="24" t="s">
        <v>1557</v>
      </c>
      <c r="G211" s="27">
        <v>10</v>
      </c>
      <c r="H211" s="27">
        <v>6.5</v>
      </c>
      <c r="I211" s="27" t="s">
        <v>28</v>
      </c>
      <c r="J211" s="27">
        <v>6</v>
      </c>
      <c r="K211" s="34"/>
      <c r="L211" s="34"/>
      <c r="M211" s="34"/>
      <c r="N211" s="54"/>
      <c r="O211" s="55">
        <v>4</v>
      </c>
      <c r="P211" s="29">
        <f t="shared" si="26"/>
        <v>5.3</v>
      </c>
      <c r="Q211" s="30" t="str">
        <f t="shared" si="3"/>
        <v>D+</v>
      </c>
      <c r="R211" s="31" t="str">
        <f t="shared" si="4"/>
        <v>Trung bình yếu</v>
      </c>
      <c r="S211" s="32" t="str">
        <f t="shared" si="24"/>
        <v/>
      </c>
      <c r="T211" s="33" t="str">
        <f t="array" ref="T211">IFERROR(VLOOKUP($C211&amp;$U211,CHOOSE({1,2},Data!$A$2:$A$5146&amp;Data!$B$2:$B$5146,Data!$C$2:$C$5146),2,0),"")</f>
        <v>PM10-A3</v>
      </c>
      <c r="U211" s="76" t="s">
        <v>987</v>
      </c>
      <c r="V211" s="3" t="str">
        <f t="shared" si="6"/>
        <v>INT13109</v>
      </c>
      <c r="W211" s="3" t="str">
        <f t="shared" si="7"/>
        <v>02</v>
      </c>
      <c r="X211" s="57" t="str">
        <f t="shared" si="25"/>
        <v>Đạt</v>
      </c>
      <c r="Y211" s="37"/>
      <c r="Z211" s="37"/>
      <c r="AA211" s="37"/>
      <c r="AB211" s="37"/>
      <c r="AC211" s="37"/>
      <c r="AD211" s="37"/>
      <c r="AE211" s="37"/>
      <c r="AF211" s="37"/>
      <c r="AG211" s="37"/>
      <c r="AH211" s="37"/>
      <c r="AI211" s="37"/>
      <c r="AJ211" s="37"/>
      <c r="AK211" s="37"/>
      <c r="AL211" s="37"/>
      <c r="AM211" s="37"/>
    </row>
    <row r="212" spans="1:39" ht="16.5" customHeight="1">
      <c r="A212" s="1">
        <v>203</v>
      </c>
      <c r="B212" s="23">
        <f>IF(LEN(C212=0),SUBTOTAL(3,$C$10:C212),"")</f>
        <v>91</v>
      </c>
      <c r="C212" s="24" t="s">
        <v>1011</v>
      </c>
      <c r="D212" s="25" t="s">
        <v>1809</v>
      </c>
      <c r="E212" s="26" t="s">
        <v>1739</v>
      </c>
      <c r="F212" s="24" t="s">
        <v>1562</v>
      </c>
      <c r="G212" s="27">
        <v>10</v>
      </c>
      <c r="H212" s="27">
        <v>7</v>
      </c>
      <c r="I212" s="27" t="s">
        <v>28</v>
      </c>
      <c r="J212" s="27">
        <v>7</v>
      </c>
      <c r="K212" s="34"/>
      <c r="L212" s="34"/>
      <c r="M212" s="34"/>
      <c r="N212" s="54"/>
      <c r="O212" s="55">
        <v>8</v>
      </c>
      <c r="P212" s="29">
        <f t="shared" si="26"/>
        <v>7.9</v>
      </c>
      <c r="Q212" s="30" t="str">
        <f t="shared" si="3"/>
        <v>B</v>
      </c>
      <c r="R212" s="31" t="str">
        <f t="shared" si="4"/>
        <v>Khá</v>
      </c>
      <c r="S212" s="32" t="str">
        <f t="shared" si="24"/>
        <v/>
      </c>
      <c r="T212" s="33" t="str">
        <f t="array" ref="T212">IFERROR(VLOOKUP($C212&amp;$U212,CHOOSE({1,2},Data!$A$2:$A$5146&amp;Data!$B$2:$B$5146,Data!$C$2:$C$5146),2,0),"")</f>
        <v>PM10-A3</v>
      </c>
      <c r="U212" s="76" t="s">
        <v>987</v>
      </c>
      <c r="V212" s="3" t="str">
        <f t="shared" si="6"/>
        <v>INT13109</v>
      </c>
      <c r="W212" s="3" t="str">
        <f t="shared" si="7"/>
        <v>02</v>
      </c>
      <c r="X212" s="57" t="str">
        <f t="shared" si="25"/>
        <v>Đạt</v>
      </c>
      <c r="Y212" s="37"/>
      <c r="Z212" s="37"/>
      <c r="AA212" s="37"/>
      <c r="AB212" s="37"/>
      <c r="AC212" s="37"/>
      <c r="AD212" s="37"/>
      <c r="AE212" s="37"/>
      <c r="AF212" s="37"/>
      <c r="AG212" s="37"/>
      <c r="AH212" s="37"/>
      <c r="AI212" s="37"/>
      <c r="AJ212" s="37"/>
      <c r="AK212" s="37"/>
      <c r="AL212" s="37"/>
      <c r="AM212" s="37"/>
    </row>
    <row r="213" spans="1:39" ht="16.5" customHeight="1">
      <c r="A213" s="1">
        <v>204</v>
      </c>
      <c r="B213" s="23">
        <f>IF(LEN(C213=0),SUBTOTAL(3,$C$10:C213),"")</f>
        <v>92</v>
      </c>
      <c r="C213" s="24" t="s">
        <v>1012</v>
      </c>
      <c r="D213" s="25" t="s">
        <v>1810</v>
      </c>
      <c r="E213" s="26" t="s">
        <v>1587</v>
      </c>
      <c r="F213" s="24" t="s">
        <v>1546</v>
      </c>
      <c r="G213" s="27">
        <v>8</v>
      </c>
      <c r="H213" s="27">
        <v>5</v>
      </c>
      <c r="I213" s="27" t="s">
        <v>28</v>
      </c>
      <c r="J213" s="27">
        <v>5</v>
      </c>
      <c r="K213" s="34"/>
      <c r="L213" s="34"/>
      <c r="M213" s="34"/>
      <c r="N213" s="54"/>
      <c r="O213" s="55">
        <v>3.5</v>
      </c>
      <c r="P213" s="29">
        <f t="shared" si="26"/>
        <v>4.4000000000000004</v>
      </c>
      <c r="Q213" s="30" t="str">
        <f t="shared" si="3"/>
        <v>D</v>
      </c>
      <c r="R213" s="31" t="str">
        <f t="shared" si="4"/>
        <v>Trung bình yếu</v>
      </c>
      <c r="S213" s="32" t="str">
        <f t="shared" si="24"/>
        <v/>
      </c>
      <c r="T213" s="33" t="str">
        <f t="array" ref="T213">IFERROR(VLOOKUP($C213&amp;$U213,CHOOSE({1,2},Data!$A$2:$A$5146&amp;Data!$B$2:$B$5146,Data!$C$2:$C$5146),2,0),"")</f>
        <v>PM10-A3</v>
      </c>
      <c r="U213" s="76" t="s">
        <v>987</v>
      </c>
      <c r="V213" s="3" t="str">
        <f t="shared" si="6"/>
        <v>INT13109</v>
      </c>
      <c r="W213" s="3" t="str">
        <f t="shared" si="7"/>
        <v>02</v>
      </c>
      <c r="X213" s="57" t="str">
        <f t="shared" si="25"/>
        <v>Đạt</v>
      </c>
      <c r="Y213" s="37"/>
      <c r="Z213" s="37"/>
      <c r="AA213" s="37"/>
      <c r="AB213" s="37"/>
      <c r="AC213" s="37"/>
      <c r="AD213" s="37"/>
      <c r="AE213" s="37"/>
      <c r="AF213" s="37"/>
      <c r="AG213" s="37"/>
      <c r="AH213" s="37"/>
      <c r="AI213" s="37"/>
      <c r="AJ213" s="37"/>
      <c r="AK213" s="37"/>
      <c r="AL213" s="37"/>
      <c r="AM213" s="37"/>
    </row>
    <row r="214" spans="1:39" ht="16.5" customHeight="1">
      <c r="A214" s="1">
        <v>205</v>
      </c>
      <c r="B214" s="23">
        <f>IF(LEN(C214=0),SUBTOTAL(3,$C$10:C214),"")</f>
        <v>93</v>
      </c>
      <c r="C214" s="24" t="s">
        <v>1013</v>
      </c>
      <c r="D214" s="25" t="s">
        <v>1811</v>
      </c>
      <c r="E214" s="26" t="s">
        <v>1668</v>
      </c>
      <c r="F214" s="24" t="s">
        <v>1549</v>
      </c>
      <c r="G214" s="27">
        <v>10</v>
      </c>
      <c r="H214" s="27">
        <v>5.5</v>
      </c>
      <c r="I214" s="27" t="s">
        <v>28</v>
      </c>
      <c r="J214" s="27">
        <v>5</v>
      </c>
      <c r="K214" s="34"/>
      <c r="L214" s="34"/>
      <c r="M214" s="34"/>
      <c r="N214" s="54"/>
      <c r="O214" s="55">
        <v>5</v>
      </c>
      <c r="P214" s="29">
        <f t="shared" si="26"/>
        <v>5.6</v>
      </c>
      <c r="Q214" s="30" t="str">
        <f t="shared" si="3"/>
        <v>C</v>
      </c>
      <c r="R214" s="31" t="str">
        <f t="shared" si="4"/>
        <v>Trung bình</v>
      </c>
      <c r="S214" s="32" t="str">
        <f t="shared" si="24"/>
        <v/>
      </c>
      <c r="T214" s="33" t="str">
        <f t="array" ref="T214">IFERROR(VLOOKUP($C214&amp;$U214,CHOOSE({1,2},Data!$A$2:$A$5146&amp;Data!$B$2:$B$5146,Data!$C$2:$C$5146),2,0),"")</f>
        <v>PM10-A3</v>
      </c>
      <c r="U214" s="76" t="s">
        <v>987</v>
      </c>
      <c r="V214" s="3" t="str">
        <f t="shared" si="6"/>
        <v>INT13109</v>
      </c>
      <c r="W214" s="3" t="str">
        <f t="shared" si="7"/>
        <v>02</v>
      </c>
      <c r="X214" s="57" t="str">
        <f t="shared" si="25"/>
        <v>Đạt</v>
      </c>
      <c r="Y214" s="37"/>
      <c r="Z214" s="37"/>
      <c r="AA214" s="37"/>
      <c r="AB214" s="37"/>
      <c r="AC214" s="37"/>
      <c r="AD214" s="37"/>
      <c r="AE214" s="37"/>
      <c r="AF214" s="37"/>
      <c r="AG214" s="37"/>
      <c r="AH214" s="37"/>
      <c r="AI214" s="37"/>
      <c r="AJ214" s="37"/>
      <c r="AK214" s="37"/>
      <c r="AL214" s="37"/>
      <c r="AM214" s="37"/>
    </row>
    <row r="215" spans="1:39" ht="16.5" customHeight="1">
      <c r="A215" s="1">
        <v>206</v>
      </c>
      <c r="B215" s="23">
        <f>IF(LEN(C215=0),SUBTOTAL(3,$C$10:C215),"")</f>
        <v>94</v>
      </c>
      <c r="C215" s="24" t="s">
        <v>1014</v>
      </c>
      <c r="D215" s="25" t="s">
        <v>1698</v>
      </c>
      <c r="E215" s="26" t="s">
        <v>1668</v>
      </c>
      <c r="F215" s="24" t="s">
        <v>1557</v>
      </c>
      <c r="G215" s="27">
        <v>10</v>
      </c>
      <c r="H215" s="27">
        <v>7.5</v>
      </c>
      <c r="I215" s="27" t="s">
        <v>28</v>
      </c>
      <c r="J215" s="27">
        <v>9</v>
      </c>
      <c r="K215" s="34"/>
      <c r="L215" s="34"/>
      <c r="M215" s="34"/>
      <c r="N215" s="54"/>
      <c r="O215" s="55">
        <v>9</v>
      </c>
      <c r="P215" s="29">
        <f t="shared" si="26"/>
        <v>9</v>
      </c>
      <c r="Q215" s="30" t="str">
        <f t="shared" si="3"/>
        <v>A+</v>
      </c>
      <c r="R215" s="31" t="str">
        <f t="shared" si="4"/>
        <v>Giỏi</v>
      </c>
      <c r="S215" s="32" t="str">
        <f t="shared" si="24"/>
        <v/>
      </c>
      <c r="T215" s="33" t="str">
        <f t="array" ref="T215">IFERROR(VLOOKUP($C215&amp;$U215,CHOOSE({1,2},Data!$A$2:$A$5146&amp;Data!$B$2:$B$5146,Data!$C$2:$C$5146),2,0),"")</f>
        <v>PM10-A3</v>
      </c>
      <c r="U215" s="76" t="s">
        <v>987</v>
      </c>
      <c r="V215" s="3" t="str">
        <f t="shared" si="6"/>
        <v>INT13109</v>
      </c>
      <c r="W215" s="3" t="str">
        <f t="shared" si="7"/>
        <v>02</v>
      </c>
      <c r="X215" s="57" t="str">
        <f t="shared" si="25"/>
        <v>Đạt</v>
      </c>
      <c r="Y215" s="37"/>
      <c r="Z215" s="37"/>
      <c r="AA215" s="37"/>
      <c r="AB215" s="37"/>
      <c r="AC215" s="37"/>
      <c r="AD215" s="37"/>
      <c r="AE215" s="37"/>
      <c r="AF215" s="37"/>
      <c r="AG215" s="37"/>
      <c r="AH215" s="37"/>
      <c r="AI215" s="37"/>
      <c r="AJ215" s="37"/>
      <c r="AK215" s="37"/>
      <c r="AL215" s="37"/>
      <c r="AM215" s="37"/>
    </row>
    <row r="216" spans="1:39" ht="16.5" customHeight="1">
      <c r="A216" s="1">
        <v>207</v>
      </c>
      <c r="B216" s="23">
        <f>IF(LEN(C216=0),SUBTOTAL(3,$C$10:C216),"")</f>
        <v>95</v>
      </c>
      <c r="C216" s="24" t="s">
        <v>1015</v>
      </c>
      <c r="D216" s="25" t="s">
        <v>1812</v>
      </c>
      <c r="E216" s="26" t="s">
        <v>1668</v>
      </c>
      <c r="F216" s="24" t="s">
        <v>1562</v>
      </c>
      <c r="G216" s="27">
        <v>9</v>
      </c>
      <c r="H216" s="27">
        <v>7</v>
      </c>
      <c r="I216" s="27" t="s">
        <v>28</v>
      </c>
      <c r="J216" s="27">
        <v>7</v>
      </c>
      <c r="K216" s="34"/>
      <c r="L216" s="34"/>
      <c r="M216" s="34"/>
      <c r="N216" s="54"/>
      <c r="O216" s="55">
        <v>6</v>
      </c>
      <c r="P216" s="29">
        <f t="shared" si="26"/>
        <v>6.6</v>
      </c>
      <c r="Q216" s="30" t="str">
        <f t="shared" si="3"/>
        <v>C+</v>
      </c>
      <c r="R216" s="31" t="str">
        <f t="shared" si="4"/>
        <v>Trung bình</v>
      </c>
      <c r="S216" s="32" t="str">
        <f t="shared" si="24"/>
        <v/>
      </c>
      <c r="T216" s="33" t="str">
        <f t="array" ref="T216">IFERROR(VLOOKUP($C216&amp;$U216,CHOOSE({1,2},Data!$A$2:$A$5146&amp;Data!$B$2:$B$5146,Data!$C$2:$C$5146),2,0),"")</f>
        <v>PM10-A3</v>
      </c>
      <c r="U216" s="76" t="s">
        <v>987</v>
      </c>
      <c r="V216" s="3" t="str">
        <f t="shared" si="6"/>
        <v>INT13109</v>
      </c>
      <c r="W216" s="3" t="str">
        <f t="shared" si="7"/>
        <v>02</v>
      </c>
      <c r="X216" s="57" t="str">
        <f t="shared" si="25"/>
        <v>Đạt</v>
      </c>
      <c r="Y216" s="37"/>
      <c r="Z216" s="37"/>
      <c r="AA216" s="37"/>
      <c r="AB216" s="37"/>
      <c r="AC216" s="37"/>
      <c r="AD216" s="37"/>
      <c r="AE216" s="37"/>
      <c r="AF216" s="37"/>
      <c r="AG216" s="37"/>
      <c r="AH216" s="37"/>
      <c r="AI216" s="37"/>
      <c r="AJ216" s="37"/>
      <c r="AK216" s="37"/>
      <c r="AL216" s="37"/>
      <c r="AM216" s="37"/>
    </row>
    <row r="217" spans="1:39" ht="16.5" customHeight="1">
      <c r="A217" s="1">
        <v>208</v>
      </c>
      <c r="B217" s="23">
        <f>IF(LEN(C217=0),SUBTOTAL(3,$C$10:C217),"")</f>
        <v>96</v>
      </c>
      <c r="C217" s="24" t="s">
        <v>1016</v>
      </c>
      <c r="D217" s="25" t="s">
        <v>1813</v>
      </c>
      <c r="E217" s="26" t="s">
        <v>1668</v>
      </c>
      <c r="F217" s="24" t="s">
        <v>1590</v>
      </c>
      <c r="G217" s="27">
        <v>8</v>
      </c>
      <c r="H217" s="27">
        <v>6.5</v>
      </c>
      <c r="I217" s="27" t="s">
        <v>28</v>
      </c>
      <c r="J217" s="27">
        <v>7</v>
      </c>
      <c r="K217" s="34"/>
      <c r="L217" s="34"/>
      <c r="M217" s="34"/>
      <c r="N217" s="54"/>
      <c r="O217" s="55">
        <v>5</v>
      </c>
      <c r="P217" s="29">
        <f t="shared" si="26"/>
        <v>5.9</v>
      </c>
      <c r="Q217" s="30" t="str">
        <f t="shared" si="3"/>
        <v>C</v>
      </c>
      <c r="R217" s="31" t="str">
        <f t="shared" si="4"/>
        <v>Trung bình</v>
      </c>
      <c r="S217" s="32" t="str">
        <f t="shared" si="24"/>
        <v/>
      </c>
      <c r="T217" s="33" t="str">
        <f t="array" ref="T217">IFERROR(VLOOKUP($C217&amp;$U217,CHOOSE({1,2},Data!$A$2:$A$5146&amp;Data!$B$2:$B$5146,Data!$C$2:$C$5146),2,0),"")</f>
        <v>PM10-A3</v>
      </c>
      <c r="U217" s="76" t="s">
        <v>987</v>
      </c>
      <c r="V217" s="3" t="str">
        <f t="shared" si="6"/>
        <v>INT13109</v>
      </c>
      <c r="W217" s="3" t="str">
        <f t="shared" si="7"/>
        <v>02</v>
      </c>
      <c r="X217" s="57" t="str">
        <f t="shared" si="25"/>
        <v>Đạt</v>
      </c>
      <c r="Y217" s="37"/>
      <c r="Z217" s="37"/>
      <c r="AA217" s="37"/>
      <c r="AB217" s="37"/>
      <c r="AC217" s="37"/>
      <c r="AD217" s="37"/>
      <c r="AE217" s="37"/>
      <c r="AF217" s="37"/>
      <c r="AG217" s="37"/>
      <c r="AH217" s="37"/>
      <c r="AI217" s="37"/>
      <c r="AJ217" s="37"/>
      <c r="AK217" s="37"/>
      <c r="AL217" s="37"/>
      <c r="AM217" s="37"/>
    </row>
    <row r="218" spans="1:39" ht="16.5" customHeight="1">
      <c r="A218" s="1">
        <v>209</v>
      </c>
      <c r="B218" s="23">
        <f>IF(LEN(C218=0),SUBTOTAL(3,$C$10:C218),"")</f>
        <v>97</v>
      </c>
      <c r="C218" s="24" t="s">
        <v>1017</v>
      </c>
      <c r="D218" s="25" t="s">
        <v>1814</v>
      </c>
      <c r="E218" s="26" t="s">
        <v>1668</v>
      </c>
      <c r="F218" s="24" t="s">
        <v>1557</v>
      </c>
      <c r="G218" s="27">
        <v>10</v>
      </c>
      <c r="H218" s="27">
        <v>7.5</v>
      </c>
      <c r="I218" s="27" t="s">
        <v>28</v>
      </c>
      <c r="J218" s="27">
        <v>9</v>
      </c>
      <c r="K218" s="34"/>
      <c r="L218" s="34"/>
      <c r="M218" s="34"/>
      <c r="N218" s="54"/>
      <c r="O218" s="55">
        <v>9</v>
      </c>
      <c r="P218" s="29">
        <f t="shared" si="26"/>
        <v>9</v>
      </c>
      <c r="Q218" s="30" t="str">
        <f t="shared" si="3"/>
        <v>A+</v>
      </c>
      <c r="R218" s="31" t="str">
        <f t="shared" si="4"/>
        <v>Giỏi</v>
      </c>
      <c r="S218" s="32" t="str">
        <f t="shared" si="24"/>
        <v/>
      </c>
      <c r="T218" s="33" t="str">
        <f t="array" ref="T218">IFERROR(VLOOKUP($C218&amp;$U218,CHOOSE({1,2},Data!$A$2:$A$5146&amp;Data!$B$2:$B$5146,Data!$C$2:$C$5146),2,0),"")</f>
        <v>PM10-A3</v>
      </c>
      <c r="U218" s="76" t="s">
        <v>987</v>
      </c>
      <c r="V218" s="3" t="str">
        <f t="shared" si="6"/>
        <v>INT13109</v>
      </c>
      <c r="W218" s="3" t="str">
        <f t="shared" si="7"/>
        <v>02</v>
      </c>
      <c r="X218" s="57" t="str">
        <f t="shared" si="25"/>
        <v>Đạt</v>
      </c>
      <c r="Y218" s="37"/>
      <c r="Z218" s="37"/>
      <c r="AA218" s="37"/>
      <c r="AB218" s="37"/>
      <c r="AC218" s="37"/>
      <c r="AD218" s="37"/>
      <c r="AE218" s="37"/>
      <c r="AF218" s="37"/>
      <c r="AG218" s="37"/>
      <c r="AH218" s="37"/>
      <c r="AI218" s="37"/>
      <c r="AJ218" s="37"/>
      <c r="AK218" s="37"/>
      <c r="AL218" s="37"/>
      <c r="AM218" s="37"/>
    </row>
    <row r="219" spans="1:39" ht="16.5" customHeight="1">
      <c r="A219" s="1">
        <v>210</v>
      </c>
      <c r="B219" s="23">
        <f>IF(LEN(C219=0),SUBTOTAL(3,$C$10:C219),"")</f>
        <v>98</v>
      </c>
      <c r="C219" s="24" t="s">
        <v>1018</v>
      </c>
      <c r="D219" s="25" t="s">
        <v>1815</v>
      </c>
      <c r="E219" s="26" t="s">
        <v>1591</v>
      </c>
      <c r="F219" s="24" t="s">
        <v>1562</v>
      </c>
      <c r="G219" s="27">
        <v>10</v>
      </c>
      <c r="H219" s="27">
        <v>7</v>
      </c>
      <c r="I219" s="27" t="s">
        <v>28</v>
      </c>
      <c r="J219" s="27">
        <v>9</v>
      </c>
      <c r="K219" s="34"/>
      <c r="L219" s="34"/>
      <c r="M219" s="34"/>
      <c r="N219" s="54"/>
      <c r="O219" s="55">
        <v>8</v>
      </c>
      <c r="P219" s="29">
        <f t="shared" si="26"/>
        <v>8.3000000000000007</v>
      </c>
      <c r="Q219" s="30" t="str">
        <f t="shared" si="3"/>
        <v>B+</v>
      </c>
      <c r="R219" s="31" t="str">
        <f t="shared" si="4"/>
        <v>Khá</v>
      </c>
      <c r="S219" s="32" t="str">
        <f t="shared" si="24"/>
        <v/>
      </c>
      <c r="T219" s="33" t="str">
        <f t="array" ref="T219">IFERROR(VLOOKUP($C219&amp;$U219,CHOOSE({1,2},Data!$A$2:$A$5146&amp;Data!$B$2:$B$5146,Data!$C$2:$C$5146),2,0),"")</f>
        <v>PM10-A3</v>
      </c>
      <c r="U219" s="76" t="s">
        <v>987</v>
      </c>
      <c r="V219" s="3" t="str">
        <f t="shared" si="6"/>
        <v>INT13109</v>
      </c>
      <c r="W219" s="3" t="str">
        <f t="shared" si="7"/>
        <v>02</v>
      </c>
      <c r="X219" s="57" t="str">
        <f t="shared" si="25"/>
        <v>Đạt</v>
      </c>
      <c r="Y219" s="37"/>
      <c r="Z219" s="37"/>
      <c r="AA219" s="37"/>
      <c r="AB219" s="37"/>
      <c r="AC219" s="37"/>
      <c r="AD219" s="37"/>
      <c r="AE219" s="37"/>
      <c r="AF219" s="37"/>
      <c r="AG219" s="37"/>
      <c r="AH219" s="37"/>
      <c r="AI219" s="37"/>
      <c r="AJ219" s="37"/>
      <c r="AK219" s="37"/>
      <c r="AL219" s="37"/>
      <c r="AM219" s="37"/>
    </row>
    <row r="220" spans="1:39" ht="16.5" customHeight="1">
      <c r="A220" s="1">
        <v>211</v>
      </c>
      <c r="B220" s="23">
        <f>IF(LEN(C220=0),SUBTOTAL(3,$C$10:C220),"")</f>
        <v>99</v>
      </c>
      <c r="C220" s="24" t="s">
        <v>1019</v>
      </c>
      <c r="D220" s="25" t="s">
        <v>1816</v>
      </c>
      <c r="E220" s="26" t="s">
        <v>1748</v>
      </c>
      <c r="F220" s="24" t="s">
        <v>1546</v>
      </c>
      <c r="G220" s="27">
        <v>10</v>
      </c>
      <c r="H220" s="27">
        <v>6</v>
      </c>
      <c r="I220" s="27" t="s">
        <v>28</v>
      </c>
      <c r="J220" s="27">
        <v>2</v>
      </c>
      <c r="K220" s="34"/>
      <c r="L220" s="34"/>
      <c r="M220" s="34"/>
      <c r="N220" s="54"/>
      <c r="O220" s="119" t="s">
        <v>1856</v>
      </c>
      <c r="P220" s="29">
        <f t="shared" si="26"/>
        <v>0</v>
      </c>
      <c r="Q220" s="30" t="str">
        <f t="shared" si="3"/>
        <v>F</v>
      </c>
      <c r="R220" s="31" t="str">
        <f t="shared" si="4"/>
        <v>Kém</v>
      </c>
      <c r="S220" s="32" t="str">
        <f t="shared" si="24"/>
        <v>Vắng</v>
      </c>
      <c r="T220" s="33" t="str">
        <f t="array" ref="T220">IFERROR(VLOOKUP($C220&amp;$U220,CHOOSE({1,2},Data!$A$2:$A$5146&amp;Data!$B$2:$B$5146,Data!$C$2:$C$5146),2,0),"")</f>
        <v>PM10-A3</v>
      </c>
      <c r="U220" s="76" t="s">
        <v>987</v>
      </c>
      <c r="V220" s="3" t="str">
        <f t="shared" si="6"/>
        <v>INT13109</v>
      </c>
      <c r="W220" s="3" t="str">
        <f t="shared" si="7"/>
        <v>02</v>
      </c>
      <c r="X220" s="57" t="str">
        <f t="shared" si="25"/>
        <v>Học lại</v>
      </c>
      <c r="Y220" s="37"/>
      <c r="Z220" s="37"/>
      <c r="AA220" s="37"/>
      <c r="AB220" s="37"/>
      <c r="AC220" s="37"/>
      <c r="AD220" s="37"/>
      <c r="AE220" s="37"/>
      <c r="AF220" s="37"/>
      <c r="AG220" s="37"/>
      <c r="AH220" s="37"/>
      <c r="AI220" s="37"/>
      <c r="AJ220" s="37"/>
      <c r="AK220" s="37"/>
      <c r="AL220" s="37"/>
      <c r="AM220" s="37"/>
    </row>
    <row r="221" spans="1:39" ht="16.5" customHeight="1">
      <c r="A221" s="1">
        <v>212</v>
      </c>
      <c r="B221" s="23">
        <f>IF(LEN(C221=0),SUBTOTAL(3,$C$10:C221),"")</f>
        <v>100</v>
      </c>
      <c r="C221" s="24" t="s">
        <v>1020</v>
      </c>
      <c r="D221" s="25" t="s">
        <v>1606</v>
      </c>
      <c r="E221" s="26" t="s">
        <v>1817</v>
      </c>
      <c r="F221" s="24" t="s">
        <v>1546</v>
      </c>
      <c r="G221" s="27">
        <v>7</v>
      </c>
      <c r="H221" s="27">
        <v>0</v>
      </c>
      <c r="I221" s="27" t="s">
        <v>28</v>
      </c>
      <c r="J221" s="27">
        <v>0</v>
      </c>
      <c r="K221" s="34"/>
      <c r="L221" s="34"/>
      <c r="M221" s="34"/>
      <c r="N221" s="54"/>
      <c r="O221" s="119" t="s">
        <v>1855</v>
      </c>
      <c r="P221" s="29">
        <f t="shared" si="26"/>
        <v>0</v>
      </c>
      <c r="Q221" s="30" t="str">
        <f t="shared" si="3"/>
        <v>F</v>
      </c>
      <c r="R221" s="31" t="str">
        <f t="shared" si="4"/>
        <v>Kém</v>
      </c>
      <c r="S221" s="32" t="str">
        <f t="shared" si="24"/>
        <v>Không đủ ĐKDT</v>
      </c>
      <c r="T221" s="33" t="str">
        <f t="array" ref="T221">IFERROR(VLOOKUP($C221&amp;$U221,CHOOSE({1,2},Data!$A$2:$A$5146&amp;Data!$B$2:$B$5146,Data!$C$2:$C$5146),2,0),"")</f>
        <v>PM10-A3</v>
      </c>
      <c r="U221" s="76" t="s">
        <v>987</v>
      </c>
      <c r="V221" s="3" t="str">
        <f t="shared" si="6"/>
        <v>INT13109</v>
      </c>
      <c r="W221" s="3" t="str">
        <f t="shared" si="7"/>
        <v>02</v>
      </c>
      <c r="X221" s="57" t="str">
        <f t="shared" si="25"/>
        <v>Học lại</v>
      </c>
      <c r="Y221" s="37"/>
      <c r="Z221" s="37"/>
      <c r="AA221" s="37"/>
      <c r="AB221" s="37"/>
      <c r="AC221" s="37"/>
      <c r="AD221" s="37"/>
      <c r="AE221" s="37"/>
      <c r="AF221" s="37"/>
      <c r="AG221" s="37"/>
      <c r="AH221" s="37"/>
      <c r="AI221" s="37"/>
      <c r="AJ221" s="37"/>
      <c r="AK221" s="37"/>
      <c r="AL221" s="37"/>
      <c r="AM221" s="37"/>
    </row>
    <row r="222" spans="1:39" ht="16.5" customHeight="1">
      <c r="A222" s="1">
        <v>213</v>
      </c>
      <c r="B222" s="23">
        <f>IF(LEN(C222=0),SUBTOTAL(3,$C$10:C222),"")</f>
        <v>101</v>
      </c>
      <c r="C222" s="24" t="s">
        <v>1021</v>
      </c>
      <c r="D222" s="25" t="s">
        <v>1727</v>
      </c>
      <c r="E222" s="26" t="s">
        <v>1818</v>
      </c>
      <c r="F222" s="24" t="s">
        <v>1557</v>
      </c>
      <c r="G222" s="27">
        <v>1</v>
      </c>
      <c r="H222" s="27">
        <v>0</v>
      </c>
      <c r="I222" s="27" t="s">
        <v>28</v>
      </c>
      <c r="J222" s="27">
        <v>0</v>
      </c>
      <c r="K222" s="34"/>
      <c r="L222" s="34"/>
      <c r="M222" s="34"/>
      <c r="N222" s="54"/>
      <c r="O222" s="119" t="s">
        <v>1855</v>
      </c>
      <c r="P222" s="29">
        <f t="shared" si="26"/>
        <v>0</v>
      </c>
      <c r="Q222" s="30" t="str">
        <f t="shared" si="3"/>
        <v>F</v>
      </c>
      <c r="R222" s="31" t="str">
        <f t="shared" si="4"/>
        <v>Kém</v>
      </c>
      <c r="S222" s="32" t="str">
        <f t="shared" si="24"/>
        <v>Không đủ ĐKDT</v>
      </c>
      <c r="T222" s="33" t="str">
        <f t="array" ref="T222">IFERROR(VLOOKUP($C222&amp;$U222,CHOOSE({1,2},Data!$A$2:$A$5146&amp;Data!$B$2:$B$5146,Data!$C$2:$C$5146),2,0),"")</f>
        <v>PM10-A3</v>
      </c>
      <c r="U222" s="76" t="s">
        <v>987</v>
      </c>
      <c r="V222" s="3" t="str">
        <f t="shared" si="6"/>
        <v>INT13109</v>
      </c>
      <c r="W222" s="3" t="str">
        <f t="shared" si="7"/>
        <v>02</v>
      </c>
      <c r="X222" s="57" t="str">
        <f t="shared" si="25"/>
        <v>Học lại</v>
      </c>
      <c r="Y222" s="37"/>
      <c r="Z222" s="37"/>
      <c r="AA222" s="37"/>
      <c r="AB222" s="37"/>
      <c r="AC222" s="37"/>
      <c r="AD222" s="37"/>
      <c r="AE222" s="37"/>
      <c r="AF222" s="37"/>
      <c r="AG222" s="37"/>
      <c r="AH222" s="37"/>
      <c r="AI222" s="37"/>
      <c r="AJ222" s="37"/>
      <c r="AK222" s="37"/>
      <c r="AL222" s="37"/>
      <c r="AM222" s="37"/>
    </row>
    <row r="223" spans="1:39" ht="16.5" customHeight="1">
      <c r="A223" s="1">
        <v>214</v>
      </c>
      <c r="B223" s="23">
        <f>IF(LEN(C223=0),SUBTOTAL(3,$C$10:C223),"")</f>
        <v>102</v>
      </c>
      <c r="C223" s="24" t="s">
        <v>1022</v>
      </c>
      <c r="D223" s="25" t="s">
        <v>1749</v>
      </c>
      <c r="E223" s="26" t="s">
        <v>1596</v>
      </c>
      <c r="F223" s="24" t="s">
        <v>1546</v>
      </c>
      <c r="G223" s="27">
        <v>10</v>
      </c>
      <c r="H223" s="27">
        <v>6</v>
      </c>
      <c r="I223" s="27" t="s">
        <v>28</v>
      </c>
      <c r="J223" s="27">
        <v>6</v>
      </c>
      <c r="K223" s="34"/>
      <c r="L223" s="34"/>
      <c r="M223" s="34"/>
      <c r="N223" s="54"/>
      <c r="O223" s="55">
        <v>4</v>
      </c>
      <c r="P223" s="29">
        <f t="shared" si="26"/>
        <v>5.2</v>
      </c>
      <c r="Q223" s="30" t="str">
        <f t="shared" si="3"/>
        <v>D+</v>
      </c>
      <c r="R223" s="31" t="str">
        <f t="shared" si="4"/>
        <v>Trung bình yếu</v>
      </c>
      <c r="S223" s="32" t="str">
        <f t="shared" si="24"/>
        <v/>
      </c>
      <c r="T223" s="33" t="str">
        <f t="array" ref="T223">IFERROR(VLOOKUP($C223&amp;$U223,CHOOSE({1,2},Data!$A$2:$A$5146&amp;Data!$B$2:$B$5146,Data!$C$2:$C$5146),2,0),"")</f>
        <v>PM10-A3</v>
      </c>
      <c r="U223" s="76" t="s">
        <v>987</v>
      </c>
      <c r="V223" s="3" t="str">
        <f t="shared" si="6"/>
        <v>INT13109</v>
      </c>
      <c r="W223" s="3" t="str">
        <f t="shared" si="7"/>
        <v>02</v>
      </c>
      <c r="X223" s="57" t="str">
        <f t="shared" si="25"/>
        <v>Đạt</v>
      </c>
      <c r="Y223" s="37"/>
      <c r="Z223" s="37"/>
      <c r="AA223" s="37"/>
      <c r="AB223" s="37"/>
      <c r="AC223" s="37"/>
      <c r="AD223" s="37"/>
      <c r="AE223" s="37"/>
      <c r="AF223" s="37"/>
      <c r="AG223" s="37"/>
      <c r="AH223" s="37"/>
      <c r="AI223" s="37"/>
      <c r="AJ223" s="37"/>
      <c r="AK223" s="37"/>
      <c r="AL223" s="37"/>
      <c r="AM223" s="37"/>
    </row>
    <row r="224" spans="1:39" ht="16.5" customHeight="1">
      <c r="A224" s="1">
        <v>215</v>
      </c>
      <c r="B224" s="23">
        <f>IF(LEN(C224=0),SUBTOTAL(3,$C$10:C224),"")</f>
        <v>103</v>
      </c>
      <c r="C224" s="24" t="s">
        <v>1023</v>
      </c>
      <c r="D224" s="25" t="s">
        <v>1819</v>
      </c>
      <c r="E224" s="26" t="s">
        <v>1820</v>
      </c>
      <c r="F224" s="24" t="s">
        <v>1557</v>
      </c>
      <c r="G224" s="27">
        <v>10</v>
      </c>
      <c r="H224" s="27">
        <v>7</v>
      </c>
      <c r="I224" s="27" t="s">
        <v>28</v>
      </c>
      <c r="J224" s="27">
        <v>7</v>
      </c>
      <c r="K224" s="34"/>
      <c r="L224" s="34"/>
      <c r="M224" s="34"/>
      <c r="N224" s="54"/>
      <c r="O224" s="55">
        <v>6.5</v>
      </c>
      <c r="P224" s="29">
        <f t="shared" si="26"/>
        <v>7</v>
      </c>
      <c r="Q224" s="30" t="str">
        <f t="shared" si="3"/>
        <v>B</v>
      </c>
      <c r="R224" s="31" t="str">
        <f t="shared" si="4"/>
        <v>Khá</v>
      </c>
      <c r="S224" s="32" t="str">
        <f t="shared" si="24"/>
        <v/>
      </c>
      <c r="T224" s="33" t="str">
        <f t="array" ref="T224">IFERROR(VLOOKUP($C224&amp;$U224,CHOOSE({1,2},Data!$A$2:$A$5146&amp;Data!$B$2:$B$5146,Data!$C$2:$C$5146),2,0),"")</f>
        <v>PM10-A3</v>
      </c>
      <c r="U224" s="76" t="s">
        <v>987</v>
      </c>
      <c r="V224" s="3" t="str">
        <f t="shared" si="6"/>
        <v>INT13109</v>
      </c>
      <c r="W224" s="3" t="str">
        <f t="shared" si="7"/>
        <v>02</v>
      </c>
      <c r="X224" s="57" t="str">
        <f t="shared" si="25"/>
        <v>Đạt</v>
      </c>
      <c r="Y224" s="37"/>
      <c r="Z224" s="37"/>
      <c r="AA224" s="37"/>
      <c r="AB224" s="37"/>
      <c r="AC224" s="37"/>
      <c r="AD224" s="37"/>
      <c r="AE224" s="37"/>
      <c r="AF224" s="37"/>
      <c r="AG224" s="37"/>
      <c r="AH224" s="37"/>
      <c r="AI224" s="37"/>
      <c r="AJ224" s="37"/>
      <c r="AK224" s="37"/>
      <c r="AL224" s="37"/>
      <c r="AM224" s="37"/>
    </row>
    <row r="225" spans="1:39" ht="16.5" customHeight="1">
      <c r="A225" s="1">
        <v>216</v>
      </c>
      <c r="B225" s="23">
        <f>IF(LEN(C225=0),SUBTOTAL(3,$C$10:C225),"")</f>
        <v>104</v>
      </c>
      <c r="C225" s="24" t="s">
        <v>1024</v>
      </c>
      <c r="D225" s="25" t="s">
        <v>1821</v>
      </c>
      <c r="E225" s="26" t="s">
        <v>1598</v>
      </c>
      <c r="F225" s="24" t="s">
        <v>1590</v>
      </c>
      <c r="G225" s="27">
        <v>9</v>
      </c>
      <c r="H225" s="27">
        <v>5</v>
      </c>
      <c r="I225" s="27" t="s">
        <v>28</v>
      </c>
      <c r="J225" s="27">
        <v>5</v>
      </c>
      <c r="K225" s="34"/>
      <c r="L225" s="34"/>
      <c r="M225" s="34"/>
      <c r="N225" s="54"/>
      <c r="O225" s="55">
        <v>4</v>
      </c>
      <c r="P225" s="29">
        <f t="shared" si="26"/>
        <v>4.8</v>
      </c>
      <c r="Q225" s="30" t="str">
        <f t="shared" si="3"/>
        <v>D</v>
      </c>
      <c r="R225" s="31" t="str">
        <f t="shared" si="4"/>
        <v>Trung bình yếu</v>
      </c>
      <c r="S225" s="32" t="str">
        <f t="shared" si="24"/>
        <v/>
      </c>
      <c r="T225" s="33" t="str">
        <f t="array" ref="T225">IFERROR(VLOOKUP($C225&amp;$U225,CHOOSE({1,2},Data!$A$2:$A$5146&amp;Data!$B$2:$B$5146,Data!$C$2:$C$5146),2,0),"")</f>
        <v>PM10-A3</v>
      </c>
      <c r="U225" s="76" t="s">
        <v>987</v>
      </c>
      <c r="V225" s="3" t="str">
        <f t="shared" si="6"/>
        <v>INT13109</v>
      </c>
      <c r="W225" s="3" t="str">
        <f t="shared" si="7"/>
        <v>02</v>
      </c>
      <c r="X225" s="57" t="str">
        <f t="shared" si="25"/>
        <v>Đạt</v>
      </c>
      <c r="Y225" s="37"/>
      <c r="Z225" s="37"/>
      <c r="AA225" s="37"/>
      <c r="AB225" s="37"/>
      <c r="AC225" s="37"/>
      <c r="AD225" s="37"/>
      <c r="AE225" s="37"/>
      <c r="AF225" s="37"/>
      <c r="AG225" s="37"/>
      <c r="AH225" s="37"/>
      <c r="AI225" s="37"/>
      <c r="AJ225" s="37"/>
      <c r="AK225" s="37"/>
      <c r="AL225" s="37"/>
      <c r="AM225" s="37"/>
    </row>
    <row r="226" spans="1:39" ht="16.5" customHeight="1">
      <c r="A226" s="1">
        <v>217</v>
      </c>
      <c r="B226" s="23">
        <f>IF(LEN(C226=0),SUBTOTAL(3,$C$10:C226),"")</f>
        <v>105</v>
      </c>
      <c r="C226" s="24" t="s">
        <v>1025</v>
      </c>
      <c r="D226" s="25" t="s">
        <v>1822</v>
      </c>
      <c r="E226" s="26" t="s">
        <v>1823</v>
      </c>
      <c r="F226" s="24" t="s">
        <v>1549</v>
      </c>
      <c r="G226" s="27">
        <v>0</v>
      </c>
      <c r="H226" s="27">
        <v>0</v>
      </c>
      <c r="I226" s="27" t="s">
        <v>28</v>
      </c>
      <c r="J226" s="27">
        <v>0</v>
      </c>
      <c r="K226" s="34"/>
      <c r="L226" s="34"/>
      <c r="M226" s="34"/>
      <c r="N226" s="54"/>
      <c r="O226" s="119" t="s">
        <v>1855</v>
      </c>
      <c r="P226" s="29">
        <f t="shared" si="26"/>
        <v>0</v>
      </c>
      <c r="Q226" s="30" t="str">
        <f t="shared" si="3"/>
        <v>F</v>
      </c>
      <c r="R226" s="31" t="str">
        <f t="shared" si="4"/>
        <v>Kém</v>
      </c>
      <c r="S226" s="32" t="str">
        <f t="shared" si="24"/>
        <v>Không đủ ĐKDT</v>
      </c>
      <c r="T226" s="33" t="str">
        <f t="array" ref="T226">IFERROR(VLOOKUP($C226&amp;$U226,CHOOSE({1,2},Data!$A$2:$A$5146&amp;Data!$B$2:$B$5146,Data!$C$2:$C$5146),2,0),"")</f>
        <v>PM10-A3</v>
      </c>
      <c r="U226" s="76" t="s">
        <v>987</v>
      </c>
      <c r="V226" s="3" t="str">
        <f t="shared" si="6"/>
        <v>INT13109</v>
      </c>
      <c r="W226" s="3" t="str">
        <f t="shared" si="7"/>
        <v>02</v>
      </c>
      <c r="X226" s="57" t="str">
        <f t="shared" si="25"/>
        <v>Học lại</v>
      </c>
      <c r="Y226" s="37"/>
      <c r="Z226" s="37"/>
      <c r="AA226" s="37"/>
      <c r="AB226" s="37"/>
      <c r="AC226" s="37"/>
      <c r="AD226" s="37"/>
      <c r="AE226" s="37"/>
      <c r="AF226" s="37"/>
      <c r="AG226" s="37"/>
      <c r="AH226" s="37"/>
      <c r="AI226" s="37"/>
      <c r="AJ226" s="37"/>
      <c r="AK226" s="37"/>
      <c r="AL226" s="37"/>
      <c r="AM226" s="37"/>
    </row>
    <row r="227" spans="1:39" ht="16.5" customHeight="1">
      <c r="A227" s="1">
        <v>218</v>
      </c>
      <c r="B227" s="23">
        <f>IF(LEN(C227=0),SUBTOTAL(3,$C$10:C227),"")</f>
        <v>106</v>
      </c>
      <c r="C227" s="24" t="s">
        <v>1026</v>
      </c>
      <c r="D227" s="25" t="s">
        <v>1824</v>
      </c>
      <c r="E227" s="26" t="s">
        <v>1823</v>
      </c>
      <c r="F227" s="24" t="s">
        <v>1590</v>
      </c>
      <c r="G227" s="27">
        <v>7</v>
      </c>
      <c r="H227" s="27">
        <v>3</v>
      </c>
      <c r="I227" s="27" t="s">
        <v>28</v>
      </c>
      <c r="J227" s="27">
        <v>0</v>
      </c>
      <c r="K227" s="34"/>
      <c r="L227" s="34"/>
      <c r="M227" s="34"/>
      <c r="N227" s="54"/>
      <c r="O227" s="119" t="s">
        <v>1855</v>
      </c>
      <c r="P227" s="29">
        <f t="shared" si="26"/>
        <v>0</v>
      </c>
      <c r="Q227" s="30" t="str">
        <f t="shared" si="3"/>
        <v>F</v>
      </c>
      <c r="R227" s="31" t="str">
        <f t="shared" si="4"/>
        <v>Kém</v>
      </c>
      <c r="S227" s="32" t="str">
        <f t="shared" si="24"/>
        <v>Không đủ ĐKDT</v>
      </c>
      <c r="T227" s="33" t="str">
        <f t="array" ref="T227">IFERROR(VLOOKUP($C227&amp;$U227,CHOOSE({1,2},Data!$A$2:$A$5146&amp;Data!$B$2:$B$5146,Data!$C$2:$C$5146),2,0),"")</f>
        <v>PM10-A3</v>
      </c>
      <c r="U227" s="76" t="s">
        <v>987</v>
      </c>
      <c r="V227" s="3" t="str">
        <f t="shared" si="6"/>
        <v>INT13109</v>
      </c>
      <c r="W227" s="3" t="str">
        <f t="shared" si="7"/>
        <v>02</v>
      </c>
      <c r="X227" s="57" t="str">
        <f t="shared" si="25"/>
        <v>Học lại</v>
      </c>
      <c r="Y227" s="37"/>
      <c r="Z227" s="37"/>
      <c r="AA227" s="37"/>
      <c r="AB227" s="37"/>
      <c r="AC227" s="37"/>
      <c r="AD227" s="37"/>
      <c r="AE227" s="37"/>
      <c r="AF227" s="37"/>
      <c r="AG227" s="37"/>
      <c r="AH227" s="37"/>
      <c r="AI227" s="37"/>
      <c r="AJ227" s="37"/>
      <c r="AK227" s="37"/>
      <c r="AL227" s="37"/>
      <c r="AM227" s="37"/>
    </row>
    <row r="228" spans="1:39" ht="16.5" customHeight="1">
      <c r="A228" s="1">
        <v>219</v>
      </c>
      <c r="B228" s="23">
        <f>IF(LEN(C228=0),SUBTOTAL(3,$C$10:C228),"")</f>
        <v>107</v>
      </c>
      <c r="C228" s="24" t="s">
        <v>1027</v>
      </c>
      <c r="D228" s="25" t="s">
        <v>1757</v>
      </c>
      <c r="E228" s="26" t="s">
        <v>1755</v>
      </c>
      <c r="F228" s="24" t="s">
        <v>1557</v>
      </c>
      <c r="G228" s="27">
        <v>9</v>
      </c>
      <c r="H228" s="27">
        <v>5</v>
      </c>
      <c r="I228" s="27" t="s">
        <v>28</v>
      </c>
      <c r="J228" s="27">
        <v>7</v>
      </c>
      <c r="K228" s="34"/>
      <c r="L228" s="34"/>
      <c r="M228" s="34"/>
      <c r="N228" s="54"/>
      <c r="O228" s="55">
        <v>7</v>
      </c>
      <c r="P228" s="29">
        <f t="shared" si="26"/>
        <v>7</v>
      </c>
      <c r="Q228" s="30" t="str">
        <f t="shared" si="3"/>
        <v>B</v>
      </c>
      <c r="R228" s="31" t="str">
        <f t="shared" si="4"/>
        <v>Khá</v>
      </c>
      <c r="S228" s="32" t="str">
        <f t="shared" si="24"/>
        <v/>
      </c>
      <c r="T228" s="33" t="str">
        <f t="array" ref="T228">IFERROR(VLOOKUP($C228&amp;$U228,CHOOSE({1,2},Data!$A$2:$A$5146&amp;Data!$B$2:$B$5146,Data!$C$2:$C$5146),2,0),"")</f>
        <v>PM10-A3</v>
      </c>
      <c r="U228" s="76" t="s">
        <v>987</v>
      </c>
      <c r="V228" s="3" t="str">
        <f t="shared" si="6"/>
        <v>INT13109</v>
      </c>
      <c r="W228" s="3" t="str">
        <f t="shared" si="7"/>
        <v>02</v>
      </c>
      <c r="X228" s="57" t="str">
        <f t="shared" si="25"/>
        <v>Đạt</v>
      </c>
      <c r="Y228" s="37"/>
      <c r="Z228" s="37"/>
      <c r="AA228" s="37"/>
      <c r="AB228" s="37"/>
      <c r="AC228" s="37"/>
      <c r="AD228" s="37"/>
      <c r="AE228" s="37"/>
      <c r="AF228" s="37"/>
      <c r="AG228" s="37"/>
      <c r="AH228" s="37"/>
      <c r="AI228" s="37"/>
      <c r="AJ228" s="37"/>
      <c r="AK228" s="37"/>
      <c r="AL228" s="37"/>
      <c r="AM228" s="37"/>
    </row>
    <row r="229" spans="1:39" ht="16.5" customHeight="1">
      <c r="A229" s="1">
        <v>220</v>
      </c>
      <c r="B229" s="23">
        <f>IF(LEN(C229=0),SUBTOTAL(3,$C$10:C229),"")</f>
        <v>108</v>
      </c>
      <c r="C229" s="24" t="s">
        <v>1028</v>
      </c>
      <c r="D229" s="25" t="s">
        <v>1825</v>
      </c>
      <c r="E229" s="26" t="s">
        <v>1755</v>
      </c>
      <c r="F229" s="24" t="s">
        <v>1549</v>
      </c>
      <c r="G229" s="27">
        <v>10</v>
      </c>
      <c r="H229" s="27">
        <v>7</v>
      </c>
      <c r="I229" s="27" t="s">
        <v>28</v>
      </c>
      <c r="J229" s="27">
        <v>7</v>
      </c>
      <c r="K229" s="34"/>
      <c r="L229" s="34"/>
      <c r="M229" s="34"/>
      <c r="N229" s="54"/>
      <c r="O229" s="55">
        <v>7</v>
      </c>
      <c r="P229" s="29">
        <f t="shared" si="26"/>
        <v>7.3</v>
      </c>
      <c r="Q229" s="30" t="str">
        <f t="shared" si="3"/>
        <v>B</v>
      </c>
      <c r="R229" s="31" t="str">
        <f t="shared" si="4"/>
        <v>Khá</v>
      </c>
      <c r="S229" s="32" t="str">
        <f t="shared" si="24"/>
        <v/>
      </c>
      <c r="T229" s="33" t="str">
        <f t="array" ref="T229">IFERROR(VLOOKUP($C229&amp;$U229,CHOOSE({1,2},Data!$A$2:$A$5146&amp;Data!$B$2:$B$5146,Data!$C$2:$C$5146),2,0),"")</f>
        <v>PM10-A3</v>
      </c>
      <c r="U229" s="76" t="s">
        <v>987</v>
      </c>
      <c r="V229" s="3" t="str">
        <f t="shared" si="6"/>
        <v>INT13109</v>
      </c>
      <c r="W229" s="3" t="str">
        <f t="shared" si="7"/>
        <v>02</v>
      </c>
      <c r="X229" s="57" t="str">
        <f t="shared" si="25"/>
        <v>Đạt</v>
      </c>
      <c r="Y229" s="37"/>
      <c r="Z229" s="37"/>
      <c r="AA229" s="37"/>
      <c r="AB229" s="37"/>
      <c r="AC229" s="37"/>
      <c r="AD229" s="37"/>
      <c r="AE229" s="37"/>
      <c r="AF229" s="37"/>
      <c r="AG229" s="37"/>
      <c r="AH229" s="37"/>
      <c r="AI229" s="37"/>
      <c r="AJ229" s="37"/>
      <c r="AK229" s="37"/>
      <c r="AL229" s="37"/>
      <c r="AM229" s="37"/>
    </row>
    <row r="230" spans="1:39" ht="16.5" customHeight="1">
      <c r="A230" s="1">
        <v>221</v>
      </c>
      <c r="B230" s="23">
        <f>IF(LEN(C230=0),SUBTOTAL(3,$C$10:C230),"")</f>
        <v>109</v>
      </c>
      <c r="C230" s="24" t="s">
        <v>1029</v>
      </c>
      <c r="D230" s="25" t="s">
        <v>1826</v>
      </c>
      <c r="E230" s="26" t="s">
        <v>1607</v>
      </c>
      <c r="F230" s="24" t="s">
        <v>1557</v>
      </c>
      <c r="G230" s="27">
        <v>9</v>
      </c>
      <c r="H230" s="27">
        <v>6</v>
      </c>
      <c r="I230" s="27" t="s">
        <v>28</v>
      </c>
      <c r="J230" s="27">
        <v>6</v>
      </c>
      <c r="K230" s="34"/>
      <c r="L230" s="34"/>
      <c r="M230" s="34"/>
      <c r="N230" s="54"/>
      <c r="O230" s="55">
        <v>4</v>
      </c>
      <c r="P230" s="29">
        <f t="shared" si="26"/>
        <v>5.0999999999999996</v>
      </c>
      <c r="Q230" s="30" t="str">
        <f t="shared" si="3"/>
        <v>D+</v>
      </c>
      <c r="R230" s="31" t="str">
        <f t="shared" si="4"/>
        <v>Trung bình yếu</v>
      </c>
      <c r="S230" s="32" t="str">
        <f t="shared" si="24"/>
        <v/>
      </c>
      <c r="T230" s="33" t="str">
        <f t="array" ref="T230">IFERROR(VLOOKUP($C230&amp;$U230,CHOOSE({1,2},Data!$A$2:$A$5146&amp;Data!$B$2:$B$5146,Data!$C$2:$C$5146),2,0),"")</f>
        <v>PM10-A3</v>
      </c>
      <c r="U230" s="76" t="s">
        <v>987</v>
      </c>
      <c r="V230" s="3" t="str">
        <f t="shared" si="6"/>
        <v>INT13109</v>
      </c>
      <c r="W230" s="3" t="str">
        <f t="shared" si="7"/>
        <v>02</v>
      </c>
      <c r="X230" s="57" t="str">
        <f t="shared" si="25"/>
        <v>Đạt</v>
      </c>
      <c r="Y230" s="37"/>
      <c r="Z230" s="37"/>
      <c r="AA230" s="37"/>
      <c r="AB230" s="37"/>
      <c r="AC230" s="37"/>
      <c r="AD230" s="37"/>
      <c r="AE230" s="37"/>
      <c r="AF230" s="37"/>
      <c r="AG230" s="37"/>
      <c r="AH230" s="37"/>
      <c r="AI230" s="37"/>
      <c r="AJ230" s="37"/>
      <c r="AK230" s="37"/>
      <c r="AL230" s="37"/>
      <c r="AM230" s="37"/>
    </row>
    <row r="231" spans="1:39" ht="16.5" customHeight="1">
      <c r="A231" s="1">
        <v>222</v>
      </c>
      <c r="B231" s="23">
        <f>IF(LEN(C231=0),SUBTOTAL(3,$C$10:C231),"")</f>
        <v>110</v>
      </c>
      <c r="C231" s="24" t="s">
        <v>1030</v>
      </c>
      <c r="D231" s="25" t="s">
        <v>1827</v>
      </c>
      <c r="E231" s="26" t="s">
        <v>1680</v>
      </c>
      <c r="F231" s="24" t="s">
        <v>1557</v>
      </c>
      <c r="G231" s="27">
        <v>9</v>
      </c>
      <c r="H231" s="27">
        <v>7</v>
      </c>
      <c r="I231" s="27" t="s">
        <v>28</v>
      </c>
      <c r="J231" s="27">
        <v>7</v>
      </c>
      <c r="K231" s="34"/>
      <c r="L231" s="34"/>
      <c r="M231" s="34"/>
      <c r="N231" s="54"/>
      <c r="O231" s="55">
        <v>7</v>
      </c>
      <c r="P231" s="29">
        <f t="shared" si="26"/>
        <v>7.2</v>
      </c>
      <c r="Q231" s="30" t="str">
        <f t="shared" si="3"/>
        <v>B</v>
      </c>
      <c r="R231" s="31" t="str">
        <f t="shared" si="4"/>
        <v>Khá</v>
      </c>
      <c r="S231" s="32" t="str">
        <f t="shared" si="24"/>
        <v/>
      </c>
      <c r="T231" s="33" t="str">
        <f t="array" ref="T231">IFERROR(VLOOKUP($C231&amp;$U231,CHOOSE({1,2},Data!$A$2:$A$5146&amp;Data!$B$2:$B$5146,Data!$C$2:$C$5146),2,0),"")</f>
        <v>PM10-A3</v>
      </c>
      <c r="U231" s="76" t="s">
        <v>987</v>
      </c>
      <c r="V231" s="3" t="str">
        <f t="shared" si="6"/>
        <v>INT13109</v>
      </c>
      <c r="W231" s="3" t="str">
        <f t="shared" si="7"/>
        <v>02</v>
      </c>
      <c r="X231" s="57" t="str">
        <f t="shared" si="25"/>
        <v>Đạt</v>
      </c>
      <c r="Y231" s="37"/>
      <c r="Z231" s="37"/>
      <c r="AA231" s="37"/>
      <c r="AB231" s="37"/>
      <c r="AC231" s="37"/>
      <c r="AD231" s="37"/>
      <c r="AE231" s="37"/>
      <c r="AF231" s="37"/>
      <c r="AG231" s="37"/>
      <c r="AH231" s="37"/>
      <c r="AI231" s="37"/>
      <c r="AJ231" s="37"/>
      <c r="AK231" s="37"/>
      <c r="AL231" s="37"/>
      <c r="AM231" s="37"/>
    </row>
    <row r="232" spans="1:39" ht="16.5" customHeight="1">
      <c r="A232" s="1">
        <v>223</v>
      </c>
      <c r="B232" s="23">
        <f>IF(LEN(C232=0),SUBTOTAL(3,$C$10:C232),"")</f>
        <v>111</v>
      </c>
      <c r="C232" s="24" t="s">
        <v>1031</v>
      </c>
      <c r="D232" s="25" t="s">
        <v>1828</v>
      </c>
      <c r="E232" s="26" t="s">
        <v>1609</v>
      </c>
      <c r="F232" s="24" t="s">
        <v>1546</v>
      </c>
      <c r="G232" s="27">
        <v>10</v>
      </c>
      <c r="H232" s="27">
        <v>7</v>
      </c>
      <c r="I232" s="27" t="s">
        <v>28</v>
      </c>
      <c r="J232" s="27">
        <v>7</v>
      </c>
      <c r="K232" s="34"/>
      <c r="L232" s="34"/>
      <c r="M232" s="34"/>
      <c r="N232" s="54"/>
      <c r="O232" s="55">
        <v>5</v>
      </c>
      <c r="P232" s="29">
        <f t="shared" si="26"/>
        <v>6.1</v>
      </c>
      <c r="Q232" s="30" t="str">
        <f t="shared" si="3"/>
        <v>C</v>
      </c>
      <c r="R232" s="31" t="str">
        <f t="shared" si="4"/>
        <v>Trung bình</v>
      </c>
      <c r="S232" s="32" t="str">
        <f t="shared" si="24"/>
        <v/>
      </c>
      <c r="T232" s="33" t="str">
        <f t="array" ref="T232">IFERROR(VLOOKUP($C232&amp;$U232,CHOOSE({1,2},Data!$A$2:$A$5146&amp;Data!$B$2:$B$5146,Data!$C$2:$C$5146),2,0),"")</f>
        <v>PM10-A3</v>
      </c>
      <c r="U232" s="76" t="s">
        <v>987</v>
      </c>
      <c r="V232" s="3" t="str">
        <f t="shared" si="6"/>
        <v>INT13109</v>
      </c>
      <c r="W232" s="3" t="str">
        <f t="shared" si="7"/>
        <v>02</v>
      </c>
      <c r="X232" s="57" t="str">
        <f t="shared" si="25"/>
        <v>Đạt</v>
      </c>
      <c r="Y232" s="37"/>
      <c r="Z232" s="37"/>
      <c r="AA232" s="37"/>
      <c r="AB232" s="37"/>
      <c r="AC232" s="37"/>
      <c r="AD232" s="37"/>
      <c r="AE232" s="37"/>
      <c r="AF232" s="37"/>
      <c r="AG232" s="37"/>
      <c r="AH232" s="37"/>
      <c r="AI232" s="37"/>
      <c r="AJ232" s="37"/>
      <c r="AK232" s="37"/>
      <c r="AL232" s="37"/>
      <c r="AM232" s="37"/>
    </row>
    <row r="233" spans="1:39" ht="16.5" customHeight="1">
      <c r="A233" s="1">
        <v>224</v>
      </c>
      <c r="B233" s="23">
        <f>IF(LEN(C233=0),SUBTOTAL(3,$C$10:C233),"")</f>
        <v>112</v>
      </c>
      <c r="C233" s="24" t="s">
        <v>1032</v>
      </c>
      <c r="D233" s="25" t="s">
        <v>1829</v>
      </c>
      <c r="E233" s="26" t="s">
        <v>1609</v>
      </c>
      <c r="F233" s="24" t="s">
        <v>1549</v>
      </c>
      <c r="G233" s="27">
        <v>10</v>
      </c>
      <c r="H233" s="27">
        <v>7.5</v>
      </c>
      <c r="I233" s="27" t="s">
        <v>28</v>
      </c>
      <c r="J233" s="27">
        <v>9</v>
      </c>
      <c r="K233" s="34"/>
      <c r="L233" s="34"/>
      <c r="M233" s="34"/>
      <c r="N233" s="54"/>
      <c r="O233" s="55">
        <v>9</v>
      </c>
      <c r="P233" s="29">
        <f t="shared" si="26"/>
        <v>9</v>
      </c>
      <c r="Q233" s="30" t="str">
        <f t="shared" si="3"/>
        <v>A+</v>
      </c>
      <c r="R233" s="31" t="str">
        <f t="shared" si="4"/>
        <v>Giỏi</v>
      </c>
      <c r="S233" s="32" t="str">
        <f t="shared" si="24"/>
        <v/>
      </c>
      <c r="T233" s="33" t="str">
        <f t="array" ref="T233">IFERROR(VLOOKUP($C233&amp;$U233,CHOOSE({1,2},Data!$A$2:$A$5146&amp;Data!$B$2:$B$5146,Data!$C$2:$C$5146),2,0),"")</f>
        <v>PM10-A3</v>
      </c>
      <c r="U233" s="76" t="s">
        <v>987</v>
      </c>
      <c r="V233" s="3" t="str">
        <f t="shared" si="6"/>
        <v>INT13109</v>
      </c>
      <c r="W233" s="3" t="str">
        <f t="shared" si="7"/>
        <v>02</v>
      </c>
      <c r="X233" s="57" t="str">
        <f t="shared" si="25"/>
        <v>Đạt</v>
      </c>
      <c r="Y233" s="37"/>
      <c r="Z233" s="37"/>
      <c r="AA233" s="37"/>
      <c r="AB233" s="37"/>
      <c r="AC233" s="37"/>
      <c r="AD233" s="37"/>
      <c r="AE233" s="37"/>
      <c r="AF233" s="37"/>
      <c r="AG233" s="37"/>
      <c r="AH233" s="37"/>
      <c r="AI233" s="37"/>
      <c r="AJ233" s="37"/>
      <c r="AK233" s="37"/>
      <c r="AL233" s="37"/>
      <c r="AM233" s="37"/>
    </row>
    <row r="234" spans="1:39" ht="16.5" customHeight="1">
      <c r="A234" s="1">
        <v>225</v>
      </c>
      <c r="B234" s="23">
        <f>IF(LEN(C234=0),SUBTOTAL(3,$C$10:C234),"")</f>
        <v>113</v>
      </c>
      <c r="C234" s="24" t="s">
        <v>1033</v>
      </c>
      <c r="D234" s="25" t="s">
        <v>1830</v>
      </c>
      <c r="E234" s="26" t="s">
        <v>1609</v>
      </c>
      <c r="F234" s="24" t="s">
        <v>1546</v>
      </c>
      <c r="G234" s="27">
        <v>9</v>
      </c>
      <c r="H234" s="27">
        <v>6.5</v>
      </c>
      <c r="I234" s="27" t="s">
        <v>28</v>
      </c>
      <c r="J234" s="27">
        <v>7</v>
      </c>
      <c r="K234" s="34"/>
      <c r="L234" s="34"/>
      <c r="M234" s="34"/>
      <c r="N234" s="54"/>
      <c r="O234" s="55">
        <v>7</v>
      </c>
      <c r="P234" s="29">
        <f t="shared" si="26"/>
        <v>7.2</v>
      </c>
      <c r="Q234" s="30" t="str">
        <f t="shared" si="3"/>
        <v>B</v>
      </c>
      <c r="R234" s="31" t="str">
        <f t="shared" si="4"/>
        <v>Khá</v>
      </c>
      <c r="S234" s="32" t="str">
        <f t="shared" si="24"/>
        <v/>
      </c>
      <c r="T234" s="33" t="str">
        <f t="array" ref="T234">IFERROR(VLOOKUP($C234&amp;$U234,CHOOSE({1,2},Data!$A$2:$A$5146&amp;Data!$B$2:$B$5146,Data!$C$2:$C$5146),2,0),"")</f>
        <v>PM10-A3</v>
      </c>
      <c r="U234" s="76" t="s">
        <v>987</v>
      </c>
      <c r="V234" s="3" t="str">
        <f t="shared" si="6"/>
        <v>INT13109</v>
      </c>
      <c r="W234" s="3" t="str">
        <f t="shared" si="7"/>
        <v>02</v>
      </c>
      <c r="X234" s="57" t="str">
        <f t="shared" si="25"/>
        <v>Đạt</v>
      </c>
      <c r="Y234" s="37"/>
      <c r="Z234" s="37"/>
      <c r="AA234" s="37"/>
      <c r="AB234" s="37"/>
      <c r="AC234" s="37"/>
      <c r="AD234" s="37"/>
      <c r="AE234" s="37"/>
      <c r="AF234" s="37"/>
      <c r="AG234" s="37"/>
      <c r="AH234" s="37"/>
      <c r="AI234" s="37"/>
      <c r="AJ234" s="37"/>
      <c r="AK234" s="37"/>
      <c r="AL234" s="37"/>
      <c r="AM234" s="37"/>
    </row>
    <row r="235" spans="1:39" ht="16.5" customHeight="1">
      <c r="A235" s="1">
        <v>226</v>
      </c>
      <c r="B235" s="23">
        <f>IF(LEN(C235=0),SUBTOTAL(3,$C$10:C235),"")</f>
        <v>114</v>
      </c>
      <c r="C235" s="24" t="s">
        <v>1034</v>
      </c>
      <c r="D235" s="25" t="s">
        <v>1831</v>
      </c>
      <c r="E235" s="26" t="s">
        <v>1609</v>
      </c>
      <c r="F235" s="24" t="s">
        <v>1549</v>
      </c>
      <c r="G235" s="27">
        <v>10</v>
      </c>
      <c r="H235" s="27">
        <v>7</v>
      </c>
      <c r="I235" s="27" t="s">
        <v>28</v>
      </c>
      <c r="J235" s="27">
        <v>8</v>
      </c>
      <c r="K235" s="34"/>
      <c r="L235" s="34"/>
      <c r="M235" s="34"/>
      <c r="N235" s="54"/>
      <c r="O235" s="55">
        <v>8</v>
      </c>
      <c r="P235" s="29">
        <f t="shared" si="26"/>
        <v>8.1</v>
      </c>
      <c r="Q235" s="30" t="str">
        <f t="shared" si="3"/>
        <v>B+</v>
      </c>
      <c r="R235" s="31" t="str">
        <f t="shared" si="4"/>
        <v>Khá</v>
      </c>
      <c r="S235" s="32" t="str">
        <f t="shared" si="24"/>
        <v/>
      </c>
      <c r="T235" s="33" t="str">
        <f t="array" ref="T235">IFERROR(VLOOKUP($C235&amp;$U235,CHOOSE({1,2},Data!$A$2:$A$5146&amp;Data!$B$2:$B$5146,Data!$C$2:$C$5146),2,0),"")</f>
        <v>PM10-A3</v>
      </c>
      <c r="U235" s="76" t="s">
        <v>987</v>
      </c>
      <c r="V235" s="3" t="str">
        <f t="shared" si="6"/>
        <v>INT13109</v>
      </c>
      <c r="W235" s="3" t="str">
        <f t="shared" si="7"/>
        <v>02</v>
      </c>
      <c r="X235" s="57" t="str">
        <f t="shared" si="25"/>
        <v>Đạt</v>
      </c>
      <c r="Y235" s="37"/>
      <c r="Z235" s="37"/>
      <c r="AA235" s="37"/>
      <c r="AB235" s="37"/>
      <c r="AC235" s="37"/>
      <c r="AD235" s="37"/>
      <c r="AE235" s="37"/>
      <c r="AF235" s="37"/>
      <c r="AG235" s="37"/>
      <c r="AH235" s="37"/>
      <c r="AI235" s="37"/>
      <c r="AJ235" s="37"/>
      <c r="AK235" s="37"/>
      <c r="AL235" s="37"/>
      <c r="AM235" s="37"/>
    </row>
    <row r="236" spans="1:39" ht="16.5" customHeight="1">
      <c r="A236" s="1">
        <v>227</v>
      </c>
      <c r="B236" s="23">
        <f>IF(LEN(C236=0),SUBTOTAL(3,$C$10:C236),"")</f>
        <v>115</v>
      </c>
      <c r="C236" s="24" t="s">
        <v>1035</v>
      </c>
      <c r="D236" s="25" t="s">
        <v>1832</v>
      </c>
      <c r="E236" s="26" t="s">
        <v>1609</v>
      </c>
      <c r="F236" s="24" t="s">
        <v>1557</v>
      </c>
      <c r="G236" s="27">
        <v>10</v>
      </c>
      <c r="H236" s="27">
        <v>6</v>
      </c>
      <c r="I236" s="27" t="s">
        <v>28</v>
      </c>
      <c r="J236" s="27">
        <v>6</v>
      </c>
      <c r="K236" s="34"/>
      <c r="L236" s="34"/>
      <c r="M236" s="34"/>
      <c r="N236" s="54"/>
      <c r="O236" s="55">
        <v>5</v>
      </c>
      <c r="P236" s="29">
        <f t="shared" si="26"/>
        <v>5.8</v>
      </c>
      <c r="Q236" s="30" t="str">
        <f t="shared" si="3"/>
        <v>C</v>
      </c>
      <c r="R236" s="31" t="str">
        <f t="shared" si="4"/>
        <v>Trung bình</v>
      </c>
      <c r="S236" s="32" t="str">
        <f t="shared" si="24"/>
        <v/>
      </c>
      <c r="T236" s="33" t="str">
        <f t="array" ref="T236">IFERROR(VLOOKUP($C236&amp;$U236,CHOOSE({1,2},Data!$A$2:$A$5146&amp;Data!$B$2:$B$5146,Data!$C$2:$C$5146),2,0),"")</f>
        <v>PM10-A3</v>
      </c>
      <c r="U236" s="76" t="s">
        <v>987</v>
      </c>
      <c r="V236" s="3" t="str">
        <f t="shared" si="6"/>
        <v>INT13109</v>
      </c>
      <c r="W236" s="3" t="str">
        <f t="shared" si="7"/>
        <v>02</v>
      </c>
      <c r="X236" s="57" t="str">
        <f t="shared" si="25"/>
        <v>Đạt</v>
      </c>
      <c r="Y236" s="37"/>
      <c r="Z236" s="37"/>
      <c r="AA236" s="37"/>
      <c r="AB236" s="37"/>
      <c r="AC236" s="37"/>
      <c r="AD236" s="37"/>
      <c r="AE236" s="37"/>
      <c r="AF236" s="37"/>
      <c r="AG236" s="37"/>
      <c r="AH236" s="37"/>
      <c r="AI236" s="37"/>
      <c r="AJ236" s="37"/>
      <c r="AK236" s="37"/>
      <c r="AL236" s="37"/>
      <c r="AM236" s="37"/>
    </row>
    <row r="237" spans="1:39" ht="16.5" customHeight="1">
      <c r="A237" s="1">
        <v>228</v>
      </c>
      <c r="B237" s="23">
        <f>IF(LEN(C237=0),SUBTOTAL(3,$C$10:C237),"")</f>
        <v>116</v>
      </c>
      <c r="C237" s="24" t="s">
        <v>1036</v>
      </c>
      <c r="D237" s="25" t="s">
        <v>1833</v>
      </c>
      <c r="E237" s="26" t="s">
        <v>1834</v>
      </c>
      <c r="F237" s="24" t="s">
        <v>1557</v>
      </c>
      <c r="G237" s="27">
        <v>10</v>
      </c>
      <c r="H237" s="27">
        <v>6</v>
      </c>
      <c r="I237" s="27" t="s">
        <v>28</v>
      </c>
      <c r="J237" s="27">
        <v>7</v>
      </c>
      <c r="K237" s="34"/>
      <c r="L237" s="34"/>
      <c r="M237" s="34"/>
      <c r="N237" s="54"/>
      <c r="O237" s="55">
        <v>7</v>
      </c>
      <c r="P237" s="29">
        <f t="shared" si="26"/>
        <v>7.2</v>
      </c>
      <c r="Q237" s="30" t="str">
        <f t="shared" si="3"/>
        <v>B</v>
      </c>
      <c r="R237" s="31" t="str">
        <f t="shared" si="4"/>
        <v>Khá</v>
      </c>
      <c r="S237" s="32" t="str">
        <f t="shared" si="24"/>
        <v/>
      </c>
      <c r="T237" s="33" t="str">
        <f t="array" ref="T237">IFERROR(VLOOKUP($C237&amp;$U237,CHOOSE({1,2},Data!$A$2:$A$5146&amp;Data!$B$2:$B$5146,Data!$C$2:$C$5146),2,0),"")</f>
        <v>PM10-A3</v>
      </c>
      <c r="U237" s="76" t="s">
        <v>987</v>
      </c>
      <c r="V237" s="3" t="str">
        <f t="shared" si="6"/>
        <v>INT13109</v>
      </c>
      <c r="W237" s="3" t="str">
        <f t="shared" si="7"/>
        <v>02</v>
      </c>
      <c r="X237" s="57" t="str">
        <f t="shared" si="25"/>
        <v>Đạt</v>
      </c>
      <c r="Y237" s="37"/>
      <c r="Z237" s="37"/>
      <c r="AA237" s="37"/>
      <c r="AB237" s="37"/>
      <c r="AC237" s="37"/>
      <c r="AD237" s="37"/>
      <c r="AE237" s="37"/>
      <c r="AF237" s="37"/>
      <c r="AG237" s="37"/>
      <c r="AH237" s="37"/>
      <c r="AI237" s="37"/>
      <c r="AJ237" s="37"/>
      <c r="AK237" s="37"/>
      <c r="AL237" s="37"/>
      <c r="AM237" s="37"/>
    </row>
    <row r="238" spans="1:39" ht="16.5" customHeight="1">
      <c r="A238" s="1">
        <v>229</v>
      </c>
      <c r="B238" s="23">
        <f>IF(LEN(C238=0),SUBTOTAL(3,$C$10:C238),"")</f>
        <v>117</v>
      </c>
      <c r="C238" s="24" t="s">
        <v>1037</v>
      </c>
      <c r="D238" s="25" t="s">
        <v>1835</v>
      </c>
      <c r="E238" s="26" t="s">
        <v>1836</v>
      </c>
      <c r="F238" s="24" t="s">
        <v>1557</v>
      </c>
      <c r="G238" s="27">
        <v>10</v>
      </c>
      <c r="H238" s="27">
        <v>7</v>
      </c>
      <c r="I238" s="27" t="s">
        <v>28</v>
      </c>
      <c r="J238" s="27">
        <v>9</v>
      </c>
      <c r="K238" s="34"/>
      <c r="L238" s="34"/>
      <c r="M238" s="34"/>
      <c r="N238" s="54"/>
      <c r="O238" s="55">
        <v>9</v>
      </c>
      <c r="P238" s="29">
        <f t="shared" si="26"/>
        <v>8.9</v>
      </c>
      <c r="Q238" s="30" t="str">
        <f t="shared" si="3"/>
        <v>A</v>
      </c>
      <c r="R238" s="31" t="str">
        <f t="shared" si="4"/>
        <v>Giỏi</v>
      </c>
      <c r="S238" s="32" t="str">
        <f t="shared" si="24"/>
        <v/>
      </c>
      <c r="T238" s="33" t="str">
        <f t="array" ref="T238">IFERROR(VLOOKUP($C238&amp;$U238,CHOOSE({1,2},Data!$A$2:$A$5146&amp;Data!$B$2:$B$5146,Data!$C$2:$C$5146),2,0),"")</f>
        <v>PM10-A3</v>
      </c>
      <c r="U238" s="76" t="s">
        <v>987</v>
      </c>
      <c r="V238" s="3" t="str">
        <f t="shared" si="6"/>
        <v>INT13109</v>
      </c>
      <c r="W238" s="3" t="str">
        <f t="shared" si="7"/>
        <v>02</v>
      </c>
      <c r="X238" s="57" t="str">
        <f t="shared" si="25"/>
        <v>Đạt</v>
      </c>
      <c r="Y238" s="37"/>
      <c r="Z238" s="37"/>
      <c r="AA238" s="37"/>
      <c r="AB238" s="37"/>
      <c r="AC238" s="37"/>
      <c r="AD238" s="37"/>
      <c r="AE238" s="37"/>
      <c r="AF238" s="37"/>
      <c r="AG238" s="37"/>
      <c r="AH238" s="37"/>
      <c r="AI238" s="37"/>
      <c r="AJ238" s="37"/>
      <c r="AK238" s="37"/>
      <c r="AL238" s="37"/>
      <c r="AM238" s="37"/>
    </row>
    <row r="239" spans="1:39" ht="16.5" customHeight="1">
      <c r="A239" s="1">
        <v>230</v>
      </c>
      <c r="B239" s="23">
        <f>IF(LEN(C239=0),SUBTOTAL(3,$C$10:C239),"")</f>
        <v>118</v>
      </c>
      <c r="C239" s="24" t="s">
        <v>1038</v>
      </c>
      <c r="D239" s="25" t="s">
        <v>1837</v>
      </c>
      <c r="E239" s="26" t="s">
        <v>1838</v>
      </c>
      <c r="F239" s="24" t="s">
        <v>1549</v>
      </c>
      <c r="G239" s="27">
        <v>8</v>
      </c>
      <c r="H239" s="27">
        <v>5</v>
      </c>
      <c r="I239" s="27" t="s">
        <v>28</v>
      </c>
      <c r="J239" s="27">
        <v>5</v>
      </c>
      <c r="K239" s="34"/>
      <c r="L239" s="34"/>
      <c r="M239" s="34"/>
      <c r="N239" s="54"/>
      <c r="O239" s="55">
        <v>4</v>
      </c>
      <c r="P239" s="29">
        <f t="shared" si="26"/>
        <v>4.7</v>
      </c>
      <c r="Q239" s="30" t="str">
        <f t="shared" si="3"/>
        <v>D</v>
      </c>
      <c r="R239" s="31" t="str">
        <f t="shared" si="4"/>
        <v>Trung bình yếu</v>
      </c>
      <c r="S239" s="32" t="str">
        <f t="shared" si="24"/>
        <v/>
      </c>
      <c r="T239" s="33" t="str">
        <f t="array" ref="T239">IFERROR(VLOOKUP($C239&amp;$U239,CHOOSE({1,2},Data!$A$2:$A$5146&amp;Data!$B$2:$B$5146,Data!$C$2:$C$5146),2,0),"")</f>
        <v>PM10-A3</v>
      </c>
      <c r="U239" s="76" t="s">
        <v>987</v>
      </c>
      <c r="V239" s="3" t="str">
        <f t="shared" si="6"/>
        <v>INT13109</v>
      </c>
      <c r="W239" s="3" t="str">
        <f t="shared" si="7"/>
        <v>02</v>
      </c>
      <c r="X239" s="57" t="str">
        <f t="shared" si="25"/>
        <v>Đạt</v>
      </c>
      <c r="Y239" s="37"/>
      <c r="Z239" s="37"/>
      <c r="AA239" s="37"/>
      <c r="AB239" s="37"/>
      <c r="AC239" s="37"/>
      <c r="AD239" s="37"/>
      <c r="AE239" s="37"/>
      <c r="AF239" s="37"/>
      <c r="AG239" s="37"/>
      <c r="AH239" s="37"/>
      <c r="AI239" s="37"/>
      <c r="AJ239" s="37"/>
      <c r="AK239" s="37"/>
      <c r="AL239" s="37"/>
      <c r="AM239" s="37"/>
    </row>
    <row r="240" spans="1:39" ht="16.5" customHeight="1">
      <c r="A240" s="1">
        <v>231</v>
      </c>
      <c r="B240" s="23">
        <f>IF(LEN(C240=0),SUBTOTAL(3,$C$10:C240),"")</f>
        <v>119</v>
      </c>
      <c r="C240" s="24" t="s">
        <v>1039</v>
      </c>
      <c r="D240" s="25" t="s">
        <v>1839</v>
      </c>
      <c r="E240" s="26" t="s">
        <v>1685</v>
      </c>
      <c r="F240" s="24" t="s">
        <v>1557</v>
      </c>
      <c r="G240" s="27">
        <v>10</v>
      </c>
      <c r="H240" s="27">
        <v>7</v>
      </c>
      <c r="I240" s="27" t="s">
        <v>28</v>
      </c>
      <c r="J240" s="27">
        <v>8</v>
      </c>
      <c r="K240" s="34"/>
      <c r="L240" s="34"/>
      <c r="M240" s="34"/>
      <c r="N240" s="54"/>
      <c r="O240" s="55">
        <v>8</v>
      </c>
      <c r="P240" s="29">
        <f t="shared" si="26"/>
        <v>8.1</v>
      </c>
      <c r="Q240" s="30" t="str">
        <f t="shared" ref="Q240:Q253" si="27">IF(AND($P240&gt;=9,$P240&lt;=10),"A+","")&amp;IF(AND($P240&gt;=8.5,$P240&lt;=8.9),"A","")&amp;IF(AND($P240&gt;=8,$P240&lt;=8.4),"B+","")&amp;IF(AND($P240&gt;=7,$P240&lt;=7.9),"B","")&amp;IF(AND($P240&gt;=6.5,$P240&lt;=6.9),"C+","")&amp;IF(AND($P240&gt;=5.5,$P240&lt;=6.4),"C","")&amp;IF(AND($P240&gt;=5,$P240&lt;=5.4),"D+","")&amp;IF(AND($P240&gt;=4,$P240&lt;=4.9),"D","")&amp;IF(AND($P240&lt;4),"F","")</f>
        <v>B+</v>
      </c>
      <c r="R240" s="31" t="str">
        <f t="shared" ref="R240:R253" si="28">IF($P240&lt;4,"Kém",IF(AND($P240&gt;=4,$P240&lt;=5.4),"Trung bình yếu",IF(AND($P240&gt;=5.5,$P240&lt;=6.9),"Trung bình",IF(AND($P240&gt;=7,$P240&lt;=8.4),"Khá",IF(AND($P240&gt;=8.5,$P240&lt;=10),"Giỏi","")))))</f>
        <v>Khá</v>
      </c>
      <c r="S240" s="32" t="str">
        <f t="shared" si="24"/>
        <v/>
      </c>
      <c r="T240" s="33" t="str">
        <f t="array" ref="T240">IFERROR(VLOOKUP($C240&amp;$U240,CHOOSE({1,2},Data!$A$2:$A$5146&amp;Data!$B$2:$B$5146,Data!$C$2:$C$5146),2,0),"")</f>
        <v>PM10-A3</v>
      </c>
      <c r="U240" s="76" t="s">
        <v>987</v>
      </c>
      <c r="V240" s="3" t="str">
        <f t="shared" si="6"/>
        <v>INT13109</v>
      </c>
      <c r="W240" s="3" t="str">
        <f t="shared" si="7"/>
        <v>02</v>
      </c>
      <c r="X240" s="57" t="str">
        <f t="shared" si="25"/>
        <v>Đạt</v>
      </c>
      <c r="Y240" s="37"/>
      <c r="Z240" s="37"/>
      <c r="AA240" s="37"/>
      <c r="AB240" s="37"/>
      <c r="AC240" s="37"/>
      <c r="AD240" s="37"/>
      <c r="AE240" s="37"/>
      <c r="AF240" s="37"/>
      <c r="AG240" s="37"/>
      <c r="AH240" s="37"/>
      <c r="AI240" s="37"/>
      <c r="AJ240" s="37"/>
      <c r="AK240" s="37"/>
      <c r="AL240" s="37"/>
      <c r="AM240" s="37"/>
    </row>
    <row r="241" spans="1:39" ht="16.5" customHeight="1">
      <c r="A241" s="1">
        <v>232</v>
      </c>
      <c r="B241" s="23">
        <f>IF(LEN(C241=0),SUBTOTAL(3,$C$10:C241),"")</f>
        <v>120</v>
      </c>
      <c r="C241" s="24" t="s">
        <v>1040</v>
      </c>
      <c r="D241" s="25" t="s">
        <v>1840</v>
      </c>
      <c r="E241" s="26" t="s">
        <v>1687</v>
      </c>
      <c r="F241" s="24" t="s">
        <v>1557</v>
      </c>
      <c r="G241" s="27">
        <v>10</v>
      </c>
      <c r="H241" s="27">
        <v>7</v>
      </c>
      <c r="I241" s="27" t="s">
        <v>28</v>
      </c>
      <c r="J241" s="27">
        <v>7</v>
      </c>
      <c r="K241" s="34"/>
      <c r="L241" s="34"/>
      <c r="M241" s="34"/>
      <c r="N241" s="54"/>
      <c r="O241" s="55">
        <v>4</v>
      </c>
      <c r="P241" s="29">
        <f t="shared" si="26"/>
        <v>5.5</v>
      </c>
      <c r="Q241" s="30" t="str">
        <f t="shared" si="27"/>
        <v>C</v>
      </c>
      <c r="R241" s="31" t="str">
        <f t="shared" si="28"/>
        <v>Trung bình</v>
      </c>
      <c r="S241" s="32" t="str">
        <f t="shared" si="24"/>
        <v/>
      </c>
      <c r="T241" s="33" t="str">
        <f t="array" ref="T241">IFERROR(VLOOKUP($C241&amp;$U241,CHOOSE({1,2},Data!$A$2:$A$5146&amp;Data!$B$2:$B$5146,Data!$C$2:$C$5146),2,0),"")</f>
        <v>PM10-A3</v>
      </c>
      <c r="U241" s="76" t="s">
        <v>987</v>
      </c>
      <c r="V241" s="3" t="str">
        <f t="shared" si="6"/>
        <v>INT13109</v>
      </c>
      <c r="W241" s="3" t="str">
        <f t="shared" si="7"/>
        <v>02</v>
      </c>
      <c r="X241" s="57" t="str">
        <f t="shared" si="25"/>
        <v>Đạt</v>
      </c>
      <c r="Y241" s="37"/>
      <c r="Z241" s="37"/>
      <c r="AA241" s="37"/>
      <c r="AB241" s="37"/>
      <c r="AC241" s="37"/>
      <c r="AD241" s="37"/>
      <c r="AE241" s="37"/>
      <c r="AF241" s="37"/>
      <c r="AG241" s="37"/>
      <c r="AH241" s="37"/>
      <c r="AI241" s="37"/>
      <c r="AJ241" s="37"/>
      <c r="AK241" s="37"/>
      <c r="AL241" s="37"/>
      <c r="AM241" s="37"/>
    </row>
    <row r="242" spans="1:39" ht="16.5" customHeight="1">
      <c r="A242" s="1">
        <v>233</v>
      </c>
      <c r="B242" s="23">
        <f>IF(LEN(C242=0),SUBTOTAL(3,$C$10:C242),"")</f>
        <v>121</v>
      </c>
      <c r="C242" s="24" t="s">
        <v>1041</v>
      </c>
      <c r="D242" s="25" t="s">
        <v>1841</v>
      </c>
      <c r="E242" s="26" t="s">
        <v>1687</v>
      </c>
      <c r="F242" s="24" t="s">
        <v>1590</v>
      </c>
      <c r="G242" s="27">
        <v>9</v>
      </c>
      <c r="H242" s="27">
        <v>6</v>
      </c>
      <c r="I242" s="27" t="s">
        <v>28</v>
      </c>
      <c r="J242" s="27">
        <v>7</v>
      </c>
      <c r="K242" s="34"/>
      <c r="L242" s="34"/>
      <c r="M242" s="34"/>
      <c r="N242" s="54"/>
      <c r="O242" s="55">
        <v>4</v>
      </c>
      <c r="P242" s="29">
        <f t="shared" si="26"/>
        <v>5.3</v>
      </c>
      <c r="Q242" s="30" t="str">
        <f t="shared" si="27"/>
        <v>D+</v>
      </c>
      <c r="R242" s="31" t="str">
        <f t="shared" si="28"/>
        <v>Trung bình yếu</v>
      </c>
      <c r="S242" s="32" t="str">
        <f t="shared" si="24"/>
        <v/>
      </c>
      <c r="T242" s="33" t="str">
        <f t="array" ref="T242">IFERROR(VLOOKUP($C242&amp;$U242,CHOOSE({1,2},Data!$A$2:$A$5146&amp;Data!$B$2:$B$5146,Data!$C$2:$C$5146),2,0),"")</f>
        <v>PM10-A3</v>
      </c>
      <c r="U242" s="76" t="s">
        <v>987</v>
      </c>
      <c r="V242" s="3" t="str">
        <f t="shared" si="6"/>
        <v>INT13109</v>
      </c>
      <c r="W242" s="3" t="str">
        <f t="shared" si="7"/>
        <v>02</v>
      </c>
      <c r="X242" s="57" t="str">
        <f t="shared" si="25"/>
        <v>Đạt</v>
      </c>
      <c r="Y242" s="37"/>
      <c r="Z242" s="37"/>
      <c r="AA242" s="37"/>
      <c r="AB242" s="37"/>
      <c r="AC242" s="37"/>
      <c r="AD242" s="37"/>
      <c r="AE242" s="37"/>
      <c r="AF242" s="37"/>
      <c r="AG242" s="37"/>
      <c r="AH242" s="37"/>
      <c r="AI242" s="37"/>
      <c r="AJ242" s="37"/>
      <c r="AK242" s="37"/>
      <c r="AL242" s="37"/>
      <c r="AM242" s="37"/>
    </row>
    <row r="243" spans="1:39" ht="16.5" customHeight="1">
      <c r="A243" s="1">
        <v>234</v>
      </c>
      <c r="B243" s="23">
        <f>IF(LEN(C243=0),SUBTOTAL(3,$C$10:C243),"")</f>
        <v>122</v>
      </c>
      <c r="C243" s="24" t="s">
        <v>1042</v>
      </c>
      <c r="D243" s="25" t="s">
        <v>1842</v>
      </c>
      <c r="E243" s="26" t="s">
        <v>1843</v>
      </c>
      <c r="F243" s="24" t="s">
        <v>1590</v>
      </c>
      <c r="G243" s="27">
        <v>6</v>
      </c>
      <c r="H243" s="27">
        <v>5</v>
      </c>
      <c r="I243" s="27" t="s">
        <v>28</v>
      </c>
      <c r="J243" s="27">
        <v>5</v>
      </c>
      <c r="K243" s="34"/>
      <c r="L243" s="34"/>
      <c r="M243" s="34"/>
      <c r="N243" s="54"/>
      <c r="O243" s="55">
        <v>6</v>
      </c>
      <c r="P243" s="29">
        <f t="shared" si="26"/>
        <v>5.7</v>
      </c>
      <c r="Q243" s="30" t="str">
        <f t="shared" si="27"/>
        <v>C</v>
      </c>
      <c r="R243" s="31" t="str">
        <f t="shared" si="28"/>
        <v>Trung bình</v>
      </c>
      <c r="S243" s="32" t="str">
        <f t="shared" si="24"/>
        <v/>
      </c>
      <c r="T243" s="33" t="str">
        <f t="array" ref="T243">IFERROR(VLOOKUP($C243&amp;$U243,CHOOSE({1,2},Data!$A$2:$A$5146&amp;Data!$B$2:$B$5146,Data!$C$2:$C$5146),2,0),"")</f>
        <v>PM10-A3</v>
      </c>
      <c r="U243" s="76" t="s">
        <v>987</v>
      </c>
      <c r="V243" s="3" t="str">
        <f t="shared" si="6"/>
        <v>INT13109</v>
      </c>
      <c r="W243" s="3" t="str">
        <f t="shared" si="7"/>
        <v>02</v>
      </c>
      <c r="X243" s="57" t="str">
        <f t="shared" si="25"/>
        <v>Đạt</v>
      </c>
      <c r="Y243" s="37"/>
      <c r="Z243" s="37"/>
      <c r="AA243" s="37"/>
      <c r="AB243" s="37"/>
      <c r="AC243" s="37"/>
      <c r="AD243" s="37"/>
      <c r="AE243" s="37"/>
      <c r="AF243" s="37"/>
      <c r="AG243" s="37"/>
      <c r="AH243" s="37"/>
      <c r="AI243" s="37"/>
      <c r="AJ243" s="37"/>
      <c r="AK243" s="37"/>
      <c r="AL243" s="37"/>
      <c r="AM243" s="37"/>
    </row>
    <row r="244" spans="1:39" ht="16.5" customHeight="1">
      <c r="A244" s="1">
        <v>235</v>
      </c>
      <c r="B244" s="23">
        <f>IF(LEN(C244=0),SUBTOTAL(3,$C$10:C244),"")</f>
        <v>123</v>
      </c>
      <c r="C244" s="24" t="s">
        <v>1043</v>
      </c>
      <c r="D244" s="25" t="s">
        <v>1844</v>
      </c>
      <c r="E244" s="26" t="s">
        <v>1624</v>
      </c>
      <c r="F244" s="24" t="s">
        <v>1590</v>
      </c>
      <c r="G244" s="27">
        <v>8</v>
      </c>
      <c r="H244" s="27">
        <v>3</v>
      </c>
      <c r="I244" s="27" t="s">
        <v>28</v>
      </c>
      <c r="J244" s="27">
        <v>0</v>
      </c>
      <c r="K244" s="34"/>
      <c r="L244" s="34"/>
      <c r="M244" s="34"/>
      <c r="N244" s="54"/>
      <c r="O244" s="119" t="s">
        <v>1855</v>
      </c>
      <c r="P244" s="29">
        <f t="shared" si="26"/>
        <v>0</v>
      </c>
      <c r="Q244" s="30" t="str">
        <f t="shared" si="27"/>
        <v>F</v>
      </c>
      <c r="R244" s="31" t="str">
        <f t="shared" si="28"/>
        <v>Kém</v>
      </c>
      <c r="S244" s="32" t="str">
        <f t="shared" si="24"/>
        <v>Không đủ ĐKDT</v>
      </c>
      <c r="T244" s="33" t="str">
        <f t="array" ref="T244">IFERROR(VLOOKUP($C244&amp;$U244,CHOOSE({1,2},Data!$A$2:$A$5146&amp;Data!$B$2:$B$5146,Data!$C$2:$C$5146),2,0),"")</f>
        <v>PM10-A3</v>
      </c>
      <c r="U244" s="76" t="s">
        <v>987</v>
      </c>
      <c r="V244" s="3" t="str">
        <f t="shared" si="6"/>
        <v>INT13109</v>
      </c>
      <c r="W244" s="3" t="str">
        <f t="shared" si="7"/>
        <v>02</v>
      </c>
      <c r="X244" s="57" t="str">
        <f t="shared" si="25"/>
        <v>Học lại</v>
      </c>
      <c r="Y244" s="37"/>
      <c r="Z244" s="37"/>
      <c r="AA244" s="37"/>
      <c r="AB244" s="37"/>
      <c r="AC244" s="37"/>
      <c r="AD244" s="37"/>
      <c r="AE244" s="37"/>
      <c r="AF244" s="37"/>
      <c r="AG244" s="37"/>
      <c r="AH244" s="37"/>
      <c r="AI244" s="37"/>
      <c r="AJ244" s="37"/>
      <c r="AK244" s="37"/>
      <c r="AL244" s="37"/>
      <c r="AM244" s="37"/>
    </row>
    <row r="245" spans="1:39" ht="16.5" customHeight="1">
      <c r="A245" s="1">
        <v>236</v>
      </c>
      <c r="B245" s="23">
        <f>IF(LEN(C245=0),SUBTOTAL(3,$C$10:C245),"")</f>
        <v>124</v>
      </c>
      <c r="C245" s="24" t="s">
        <v>1044</v>
      </c>
      <c r="D245" s="25" t="s">
        <v>1830</v>
      </c>
      <c r="E245" s="26" t="s">
        <v>1845</v>
      </c>
      <c r="F245" s="24" t="s">
        <v>1557</v>
      </c>
      <c r="G245" s="27">
        <v>10</v>
      </c>
      <c r="H245" s="27">
        <v>7</v>
      </c>
      <c r="I245" s="27" t="s">
        <v>28</v>
      </c>
      <c r="J245" s="27">
        <v>6</v>
      </c>
      <c r="K245" s="34"/>
      <c r="L245" s="34"/>
      <c r="M245" s="34"/>
      <c r="N245" s="54"/>
      <c r="O245" s="55">
        <v>4</v>
      </c>
      <c r="P245" s="29">
        <f t="shared" si="26"/>
        <v>5.3</v>
      </c>
      <c r="Q245" s="30" t="str">
        <f t="shared" si="27"/>
        <v>D+</v>
      </c>
      <c r="R245" s="31" t="str">
        <f t="shared" si="28"/>
        <v>Trung bình yếu</v>
      </c>
      <c r="S245" s="32" t="str">
        <f t="shared" si="24"/>
        <v/>
      </c>
      <c r="T245" s="33" t="str">
        <f t="array" ref="T245">IFERROR(VLOOKUP($C245&amp;$U245,CHOOSE({1,2},Data!$A$2:$A$5146&amp;Data!$B$2:$B$5146,Data!$C$2:$C$5146),2,0),"")</f>
        <v>PM10-A3</v>
      </c>
      <c r="U245" s="76" t="s">
        <v>987</v>
      </c>
      <c r="V245" s="3" t="str">
        <f t="shared" si="6"/>
        <v>INT13109</v>
      </c>
      <c r="W245" s="3" t="str">
        <f t="shared" si="7"/>
        <v>02</v>
      </c>
      <c r="X245" s="57" t="str">
        <f t="shared" si="25"/>
        <v>Đạt</v>
      </c>
      <c r="Y245" s="37"/>
      <c r="Z245" s="37"/>
      <c r="AA245" s="37"/>
      <c r="AB245" s="37"/>
      <c r="AC245" s="37"/>
      <c r="AD245" s="37"/>
      <c r="AE245" s="37"/>
      <c r="AF245" s="37"/>
      <c r="AG245" s="37"/>
      <c r="AH245" s="37"/>
      <c r="AI245" s="37"/>
      <c r="AJ245" s="37"/>
      <c r="AK245" s="37"/>
      <c r="AL245" s="37"/>
      <c r="AM245" s="37"/>
    </row>
    <row r="246" spans="1:39" ht="16.5" customHeight="1">
      <c r="A246" s="1">
        <v>237</v>
      </c>
      <c r="B246" s="23">
        <f>IF(LEN(C246=0),SUBTOTAL(3,$C$10:C246),"")</f>
        <v>125</v>
      </c>
      <c r="C246" s="24" t="s">
        <v>1045</v>
      </c>
      <c r="D246" s="25" t="s">
        <v>1846</v>
      </c>
      <c r="E246" s="26" t="s">
        <v>1697</v>
      </c>
      <c r="F246" s="24" t="s">
        <v>1562</v>
      </c>
      <c r="G246" s="27">
        <v>10</v>
      </c>
      <c r="H246" s="27">
        <v>6.5</v>
      </c>
      <c r="I246" s="27" t="s">
        <v>28</v>
      </c>
      <c r="J246" s="27">
        <v>7</v>
      </c>
      <c r="K246" s="34"/>
      <c r="L246" s="34"/>
      <c r="M246" s="34"/>
      <c r="N246" s="54"/>
      <c r="O246" s="55">
        <v>5</v>
      </c>
      <c r="P246" s="29">
        <f t="shared" si="26"/>
        <v>6.1</v>
      </c>
      <c r="Q246" s="30" t="str">
        <f t="shared" si="27"/>
        <v>C</v>
      </c>
      <c r="R246" s="31" t="str">
        <f t="shared" si="28"/>
        <v>Trung bình</v>
      </c>
      <c r="S246" s="32" t="str">
        <f t="shared" si="24"/>
        <v/>
      </c>
      <c r="T246" s="33" t="str">
        <f t="array" ref="T246">IFERROR(VLOOKUP($C246&amp;$U246,CHOOSE({1,2},Data!$A$2:$A$5146&amp;Data!$B$2:$B$5146,Data!$C$2:$C$5146),2,0),"")</f>
        <v>PM10-A3</v>
      </c>
      <c r="U246" s="76" t="s">
        <v>987</v>
      </c>
      <c r="V246" s="3" t="str">
        <f t="shared" si="6"/>
        <v>INT13109</v>
      </c>
      <c r="W246" s="3" t="str">
        <f t="shared" si="7"/>
        <v>02</v>
      </c>
      <c r="X246" s="57" t="str">
        <f t="shared" si="25"/>
        <v>Đạt</v>
      </c>
      <c r="Y246" s="37"/>
      <c r="Z246" s="37"/>
      <c r="AA246" s="37"/>
      <c r="AB246" s="37"/>
      <c r="AC246" s="37"/>
      <c r="AD246" s="37"/>
      <c r="AE246" s="37"/>
      <c r="AF246" s="37"/>
      <c r="AG246" s="37"/>
      <c r="AH246" s="37"/>
      <c r="AI246" s="37"/>
      <c r="AJ246" s="37"/>
      <c r="AK246" s="37"/>
      <c r="AL246" s="37"/>
      <c r="AM246" s="37"/>
    </row>
    <row r="247" spans="1:39" ht="16.5" customHeight="1">
      <c r="A247" s="1">
        <v>238</v>
      </c>
      <c r="B247" s="23">
        <f>IF(LEN(C247=0),SUBTOTAL(3,$C$10:C247),"")</f>
        <v>126</v>
      </c>
      <c r="C247" s="24" t="s">
        <v>1046</v>
      </c>
      <c r="D247" s="25" t="s">
        <v>1847</v>
      </c>
      <c r="E247" s="26" t="s">
        <v>1773</v>
      </c>
      <c r="F247" s="24" t="s">
        <v>1557</v>
      </c>
      <c r="G247" s="27">
        <v>10</v>
      </c>
      <c r="H247" s="27">
        <v>5</v>
      </c>
      <c r="I247" s="27" t="s">
        <v>28</v>
      </c>
      <c r="J247" s="27">
        <v>6</v>
      </c>
      <c r="K247" s="34"/>
      <c r="L247" s="34"/>
      <c r="M247" s="34"/>
      <c r="N247" s="54"/>
      <c r="O247" s="55">
        <v>6</v>
      </c>
      <c r="P247" s="29">
        <f t="shared" si="26"/>
        <v>6.3</v>
      </c>
      <c r="Q247" s="30" t="str">
        <f t="shared" si="27"/>
        <v>C</v>
      </c>
      <c r="R247" s="31" t="str">
        <f t="shared" si="28"/>
        <v>Trung bình</v>
      </c>
      <c r="S247" s="32" t="str">
        <f t="shared" si="24"/>
        <v/>
      </c>
      <c r="T247" s="33" t="str">
        <f t="array" ref="T247">IFERROR(VLOOKUP($C247&amp;$U247,CHOOSE({1,2},Data!$A$2:$A$5146&amp;Data!$B$2:$B$5146,Data!$C$2:$C$5146),2,0),"")</f>
        <v>PM10-A3</v>
      </c>
      <c r="U247" s="76" t="s">
        <v>987</v>
      </c>
      <c r="V247" s="3" t="str">
        <f t="shared" si="6"/>
        <v>INT13109</v>
      </c>
      <c r="W247" s="3" t="str">
        <f t="shared" si="7"/>
        <v>02</v>
      </c>
      <c r="X247" s="57" t="str">
        <f t="shared" si="25"/>
        <v>Đạt</v>
      </c>
      <c r="Y247" s="37"/>
      <c r="Z247" s="37"/>
      <c r="AA247" s="37"/>
      <c r="AB247" s="37"/>
      <c r="AC247" s="37"/>
      <c r="AD247" s="37"/>
      <c r="AE247" s="37"/>
      <c r="AF247" s="37"/>
      <c r="AG247" s="37"/>
      <c r="AH247" s="37"/>
      <c r="AI247" s="37"/>
      <c r="AJ247" s="37"/>
      <c r="AK247" s="37"/>
      <c r="AL247" s="37"/>
      <c r="AM247" s="37"/>
    </row>
    <row r="248" spans="1:39" ht="16.5" customHeight="1">
      <c r="A248" s="1">
        <v>239</v>
      </c>
      <c r="B248" s="23">
        <f>IF(LEN(C248=0),SUBTOTAL(3,$C$10:C248),"")</f>
        <v>127</v>
      </c>
      <c r="C248" s="24" t="s">
        <v>1047</v>
      </c>
      <c r="D248" s="25" t="s">
        <v>1848</v>
      </c>
      <c r="E248" s="26" t="s">
        <v>1632</v>
      </c>
      <c r="F248" s="24" t="s">
        <v>1562</v>
      </c>
      <c r="G248" s="27">
        <v>10</v>
      </c>
      <c r="H248" s="27">
        <v>6</v>
      </c>
      <c r="I248" s="27" t="s">
        <v>28</v>
      </c>
      <c r="J248" s="27">
        <v>7</v>
      </c>
      <c r="K248" s="34"/>
      <c r="L248" s="34"/>
      <c r="M248" s="34"/>
      <c r="N248" s="54"/>
      <c r="O248" s="55">
        <v>6</v>
      </c>
      <c r="P248" s="29">
        <f t="shared" si="26"/>
        <v>6.6</v>
      </c>
      <c r="Q248" s="30" t="str">
        <f t="shared" si="27"/>
        <v>C+</v>
      </c>
      <c r="R248" s="31" t="str">
        <f t="shared" si="28"/>
        <v>Trung bình</v>
      </c>
      <c r="S248" s="32" t="str">
        <f t="shared" si="24"/>
        <v/>
      </c>
      <c r="T248" s="33" t="str">
        <f t="array" ref="T248">IFERROR(VLOOKUP($C248&amp;$U248,CHOOSE({1,2},Data!$A$2:$A$5146&amp;Data!$B$2:$B$5146,Data!$C$2:$C$5146),2,0),"")</f>
        <v>PM10-A3</v>
      </c>
      <c r="U248" s="76" t="s">
        <v>987</v>
      </c>
      <c r="V248" s="3" t="str">
        <f t="shared" si="6"/>
        <v>INT13109</v>
      </c>
      <c r="W248" s="3" t="str">
        <f t="shared" si="7"/>
        <v>02</v>
      </c>
      <c r="X248" s="57" t="str">
        <f t="shared" si="25"/>
        <v>Đạt</v>
      </c>
      <c r="Y248" s="37"/>
      <c r="Z248" s="37"/>
      <c r="AA248" s="37"/>
      <c r="AB248" s="37"/>
      <c r="AC248" s="37"/>
      <c r="AD248" s="37"/>
      <c r="AE248" s="37"/>
      <c r="AF248" s="37"/>
      <c r="AG248" s="37"/>
      <c r="AH248" s="37"/>
      <c r="AI248" s="37"/>
      <c r="AJ248" s="37"/>
      <c r="AK248" s="37"/>
      <c r="AL248" s="37"/>
      <c r="AM248" s="37"/>
    </row>
    <row r="249" spans="1:39" ht="16.5" customHeight="1">
      <c r="A249" s="1">
        <v>240</v>
      </c>
      <c r="B249" s="23">
        <f>IF(LEN(C249=0),SUBTOTAL(3,$C$10:C249),"")</f>
        <v>128</v>
      </c>
      <c r="C249" s="24" t="s">
        <v>1048</v>
      </c>
      <c r="D249" s="25" t="s">
        <v>1849</v>
      </c>
      <c r="E249" s="26" t="s">
        <v>1702</v>
      </c>
      <c r="F249" s="24" t="s">
        <v>1549</v>
      </c>
      <c r="G249" s="27">
        <v>9</v>
      </c>
      <c r="H249" s="27">
        <v>7</v>
      </c>
      <c r="I249" s="27" t="s">
        <v>28</v>
      </c>
      <c r="J249" s="27">
        <v>7</v>
      </c>
      <c r="K249" s="34"/>
      <c r="L249" s="34"/>
      <c r="M249" s="34"/>
      <c r="N249" s="54"/>
      <c r="O249" s="55">
        <v>5</v>
      </c>
      <c r="P249" s="29">
        <f t="shared" si="26"/>
        <v>6</v>
      </c>
      <c r="Q249" s="30" t="str">
        <f t="shared" si="27"/>
        <v>C</v>
      </c>
      <c r="R249" s="31" t="str">
        <f t="shared" si="28"/>
        <v>Trung bình</v>
      </c>
      <c r="S249" s="32" t="str">
        <f t="shared" si="24"/>
        <v/>
      </c>
      <c r="T249" s="33" t="str">
        <f t="array" ref="T249">IFERROR(VLOOKUP($C249&amp;$U249,CHOOSE({1,2},Data!$A$2:$A$5146&amp;Data!$B$2:$B$5146,Data!$C$2:$C$5146),2,0),"")</f>
        <v>PM10-A3</v>
      </c>
      <c r="U249" s="76" t="s">
        <v>987</v>
      </c>
      <c r="V249" s="3" t="str">
        <f t="shared" si="6"/>
        <v>INT13109</v>
      </c>
      <c r="W249" s="3" t="str">
        <f t="shared" si="7"/>
        <v>02</v>
      </c>
      <c r="X249" s="57" t="str">
        <f t="shared" si="25"/>
        <v>Đạt</v>
      </c>
      <c r="Y249" s="37"/>
      <c r="Z249" s="37"/>
      <c r="AA249" s="37"/>
      <c r="AB249" s="37"/>
      <c r="AC249" s="37"/>
      <c r="AD249" s="37"/>
      <c r="AE249" s="37"/>
      <c r="AF249" s="37"/>
      <c r="AG249" s="37"/>
      <c r="AH249" s="37"/>
      <c r="AI249" s="37"/>
      <c r="AJ249" s="37"/>
      <c r="AK249" s="37"/>
      <c r="AL249" s="37"/>
      <c r="AM249" s="37"/>
    </row>
    <row r="250" spans="1:39" ht="16.5" customHeight="1">
      <c r="A250" s="1">
        <v>241</v>
      </c>
      <c r="B250" s="23">
        <f>IF(LEN(C250=0),SUBTOTAL(3,$C$10:C250),"")</f>
        <v>129</v>
      </c>
      <c r="C250" s="24" t="s">
        <v>1049</v>
      </c>
      <c r="D250" s="25" t="s">
        <v>1850</v>
      </c>
      <c r="E250" s="26" t="s">
        <v>1702</v>
      </c>
      <c r="F250" s="24" t="s">
        <v>1557</v>
      </c>
      <c r="G250" s="27">
        <v>10</v>
      </c>
      <c r="H250" s="27">
        <v>6.5</v>
      </c>
      <c r="I250" s="27" t="s">
        <v>28</v>
      </c>
      <c r="J250" s="27">
        <v>6</v>
      </c>
      <c r="K250" s="34"/>
      <c r="L250" s="34"/>
      <c r="M250" s="34"/>
      <c r="N250" s="54"/>
      <c r="O250" s="55">
        <v>4</v>
      </c>
      <c r="P250" s="29">
        <f t="shared" si="26"/>
        <v>5.3</v>
      </c>
      <c r="Q250" s="30" t="str">
        <f t="shared" si="27"/>
        <v>D+</v>
      </c>
      <c r="R250" s="31" t="str">
        <f t="shared" si="28"/>
        <v>Trung bình yếu</v>
      </c>
      <c r="S250" s="32" t="str">
        <f t="shared" si="24"/>
        <v/>
      </c>
      <c r="T250" s="33" t="str">
        <f t="array" ref="T250">IFERROR(VLOOKUP($C250&amp;$U250,CHOOSE({1,2},Data!$A$2:$A$5146&amp;Data!$B$2:$B$5146,Data!$C$2:$C$5146),2,0),"")</f>
        <v>PM10-A3</v>
      </c>
      <c r="U250" s="76" t="s">
        <v>987</v>
      </c>
      <c r="V250" s="3" t="str">
        <f t="shared" si="6"/>
        <v>INT13109</v>
      </c>
      <c r="W250" s="3" t="str">
        <f t="shared" si="7"/>
        <v>02</v>
      </c>
      <c r="X250" s="57" t="str">
        <f t="shared" si="25"/>
        <v>Đạt</v>
      </c>
      <c r="Y250" s="37"/>
      <c r="Z250" s="37"/>
      <c r="AA250" s="37"/>
      <c r="AB250" s="37"/>
      <c r="AC250" s="37"/>
      <c r="AD250" s="37"/>
      <c r="AE250" s="37"/>
      <c r="AF250" s="37"/>
      <c r="AG250" s="37"/>
      <c r="AH250" s="37"/>
      <c r="AI250" s="37"/>
      <c r="AJ250" s="37"/>
      <c r="AK250" s="37"/>
      <c r="AL250" s="37"/>
      <c r="AM250" s="37"/>
    </row>
    <row r="251" spans="1:39" ht="16.5" customHeight="1">
      <c r="A251" s="1">
        <v>242</v>
      </c>
      <c r="B251" s="23">
        <f>IF(LEN(C251=0),SUBTOTAL(3,$C$10:C251),"")</f>
        <v>130</v>
      </c>
      <c r="C251" s="24" t="s">
        <v>1050</v>
      </c>
      <c r="D251" s="25" t="s">
        <v>1851</v>
      </c>
      <c r="E251" s="26" t="s">
        <v>1852</v>
      </c>
      <c r="F251" s="24" t="s">
        <v>1557</v>
      </c>
      <c r="G251" s="27">
        <v>9</v>
      </c>
      <c r="H251" s="27">
        <v>7</v>
      </c>
      <c r="I251" s="27" t="s">
        <v>28</v>
      </c>
      <c r="J251" s="27">
        <v>7</v>
      </c>
      <c r="K251" s="34"/>
      <c r="L251" s="34"/>
      <c r="M251" s="34"/>
      <c r="N251" s="54"/>
      <c r="O251" s="55">
        <v>5</v>
      </c>
      <c r="P251" s="29">
        <f t="shared" si="26"/>
        <v>6</v>
      </c>
      <c r="Q251" s="30" t="str">
        <f t="shared" si="27"/>
        <v>C</v>
      </c>
      <c r="R251" s="31" t="str">
        <f t="shared" si="28"/>
        <v>Trung bình</v>
      </c>
      <c r="S251" s="32" t="str">
        <f t="shared" si="24"/>
        <v/>
      </c>
      <c r="T251" s="33" t="str">
        <f t="array" ref="T251">IFERROR(VLOOKUP($C251&amp;$U251,CHOOSE({1,2},Data!$A$2:$A$5146&amp;Data!$B$2:$B$5146,Data!$C$2:$C$5146),2,0),"")</f>
        <v>PM10-A3</v>
      </c>
      <c r="U251" s="76" t="s">
        <v>987</v>
      </c>
      <c r="V251" s="3" t="str">
        <f t="shared" si="6"/>
        <v>INT13109</v>
      </c>
      <c r="W251" s="3" t="str">
        <f t="shared" si="7"/>
        <v>02</v>
      </c>
      <c r="X251" s="57" t="str">
        <f t="shared" si="25"/>
        <v>Đạt</v>
      </c>
      <c r="Y251" s="37"/>
      <c r="Z251" s="37"/>
      <c r="AA251" s="37"/>
      <c r="AB251" s="37"/>
      <c r="AC251" s="37"/>
      <c r="AD251" s="37"/>
      <c r="AE251" s="37"/>
      <c r="AF251" s="37"/>
      <c r="AG251" s="37"/>
      <c r="AH251" s="37"/>
      <c r="AI251" s="37"/>
      <c r="AJ251" s="37"/>
      <c r="AK251" s="37"/>
      <c r="AL251" s="37"/>
      <c r="AM251" s="37"/>
    </row>
    <row r="252" spans="1:39" ht="16.5" customHeight="1">
      <c r="A252" s="1">
        <v>243</v>
      </c>
      <c r="B252" s="23">
        <f>IF(LEN(C252=0),SUBTOTAL(3,$C$10:C252),"")</f>
        <v>131</v>
      </c>
      <c r="C252" s="24" t="s">
        <v>1051</v>
      </c>
      <c r="D252" s="25" t="s">
        <v>1853</v>
      </c>
      <c r="E252" s="26" t="s">
        <v>1706</v>
      </c>
      <c r="F252" s="24" t="s">
        <v>1549</v>
      </c>
      <c r="G252" s="27">
        <v>10</v>
      </c>
      <c r="H252" s="27">
        <v>7</v>
      </c>
      <c r="I252" s="27" t="s">
        <v>28</v>
      </c>
      <c r="J252" s="27">
        <v>8</v>
      </c>
      <c r="K252" s="34"/>
      <c r="L252" s="34"/>
      <c r="M252" s="34"/>
      <c r="N252" s="54"/>
      <c r="O252" s="55">
        <v>6</v>
      </c>
      <c r="P252" s="29">
        <f t="shared" ref="P252:P253" si="29">IF(O252="H","I",IF(OR(O252="DC",O252="C",O252="V"),0,ROUND(SUMPRODUCT(G252:O252,$G$9:$O$9)/100,1)))</f>
        <v>6.9</v>
      </c>
      <c r="Q252" s="30" t="str">
        <f t="shared" si="27"/>
        <v>C+</v>
      </c>
      <c r="R252" s="31" t="str">
        <f t="shared" si="28"/>
        <v>Trung bình</v>
      </c>
      <c r="S252" s="32" t="str">
        <f t="shared" si="24"/>
        <v/>
      </c>
      <c r="T252" s="33" t="str">
        <f t="array" ref="T252">IFERROR(VLOOKUP($C252&amp;$U252,CHOOSE({1,2},Data!$A$2:$A$5146&amp;Data!$B$2:$B$5146,Data!$C$2:$C$5146),2,0),"")</f>
        <v>PM10-A3</v>
      </c>
      <c r="U252" s="76" t="s">
        <v>987</v>
      </c>
      <c r="V252" s="3" t="str">
        <f t="shared" si="6"/>
        <v>INT13109</v>
      </c>
      <c r="W252" s="3" t="str">
        <f t="shared" si="7"/>
        <v>02</v>
      </c>
      <c r="X252" s="57" t="str">
        <f t="shared" si="25"/>
        <v>Đạt</v>
      </c>
      <c r="Y252" s="37"/>
      <c r="Z252" s="37"/>
      <c r="AA252" s="37"/>
      <c r="AB252" s="37"/>
      <c r="AC252" s="37"/>
      <c r="AD252" s="37"/>
      <c r="AE252" s="37"/>
      <c r="AF252" s="37"/>
      <c r="AG252" s="37"/>
      <c r="AH252" s="37"/>
      <c r="AI252" s="37"/>
      <c r="AJ252" s="37"/>
      <c r="AK252" s="37"/>
      <c r="AL252" s="37"/>
      <c r="AM252" s="37"/>
    </row>
    <row r="253" spans="1:39" ht="16.5" customHeight="1">
      <c r="A253" s="1">
        <v>244</v>
      </c>
      <c r="B253" s="23">
        <f>IF(LEN(C253=0),SUBTOTAL(3,$C$10:C253),"")</f>
        <v>132</v>
      </c>
      <c r="C253" s="24" t="s">
        <v>1052</v>
      </c>
      <c r="D253" s="25" t="s">
        <v>1626</v>
      </c>
      <c r="E253" s="26" t="s">
        <v>1706</v>
      </c>
      <c r="F253" s="24" t="s">
        <v>1549</v>
      </c>
      <c r="G253" s="27">
        <v>8</v>
      </c>
      <c r="H253" s="27">
        <v>6.5</v>
      </c>
      <c r="I253" s="27" t="s">
        <v>28</v>
      </c>
      <c r="J253" s="27">
        <v>6</v>
      </c>
      <c r="K253" s="34"/>
      <c r="L253" s="34"/>
      <c r="M253" s="34"/>
      <c r="N253" s="54"/>
      <c r="O253" s="55">
        <v>7</v>
      </c>
      <c r="P253" s="29">
        <f t="shared" si="29"/>
        <v>6.9</v>
      </c>
      <c r="Q253" s="30" t="str">
        <f t="shared" si="27"/>
        <v>C+</v>
      </c>
      <c r="R253" s="31" t="str">
        <f t="shared" si="28"/>
        <v>Trung bình</v>
      </c>
      <c r="S253" s="32" t="str">
        <f t="shared" si="24"/>
        <v/>
      </c>
      <c r="T253" s="33" t="str">
        <f t="array" ref="T253">IFERROR(VLOOKUP($C253&amp;$U253,CHOOSE({1,2},Data!$A$2:$A$5146&amp;Data!$B$2:$B$5146,Data!$C$2:$C$5146),2,0),"")</f>
        <v>PM10-A3</v>
      </c>
      <c r="U253" s="76" t="s">
        <v>987</v>
      </c>
      <c r="V253" s="3" t="str">
        <f t="shared" si="6"/>
        <v>INT13109</v>
      </c>
      <c r="W253" s="3" t="str">
        <f t="shared" si="7"/>
        <v>02</v>
      </c>
      <c r="X253" s="57" t="str">
        <f t="shared" si="25"/>
        <v>Đạt</v>
      </c>
      <c r="Y253" s="37"/>
      <c r="Z253" s="37"/>
      <c r="AA253" s="37"/>
      <c r="AB253" s="37"/>
      <c r="AC253" s="37"/>
      <c r="AD253" s="37"/>
      <c r="AE253" s="37"/>
      <c r="AF253" s="37"/>
      <c r="AG253" s="37"/>
      <c r="AH253" s="37"/>
      <c r="AI253" s="37"/>
      <c r="AJ253" s="37"/>
      <c r="AK253" s="37"/>
      <c r="AL253" s="37"/>
      <c r="AM253" s="37"/>
    </row>
    <row r="254" spans="1:39" hidden="1">
      <c r="U254" s="77"/>
      <c r="V254" s="62"/>
    </row>
    <row r="255" spans="1:39" hidden="1">
      <c r="U255" s="77"/>
      <c r="V255" s="62"/>
    </row>
    <row r="256" spans="1:39" hidden="1">
      <c r="U256" s="77"/>
      <c r="V256" s="62"/>
    </row>
    <row r="257" spans="21:22" hidden="1">
      <c r="U257" s="77"/>
      <c r="V257" s="62"/>
    </row>
    <row r="258" spans="21:22" hidden="1">
      <c r="U258" s="77"/>
      <c r="V258" s="62"/>
    </row>
    <row r="259" spans="21:22" hidden="1">
      <c r="U259" s="77"/>
      <c r="V259" s="62"/>
    </row>
    <row r="260" spans="21:22" hidden="1">
      <c r="U260" s="77"/>
      <c r="V260" s="62"/>
    </row>
    <row r="261" spans="21:22" hidden="1">
      <c r="U261" s="77"/>
      <c r="V261" s="62"/>
    </row>
    <row r="262" spans="21:22" hidden="1">
      <c r="U262" s="77"/>
      <c r="V262" s="62"/>
    </row>
    <row r="263" spans="21:22" hidden="1">
      <c r="U263" s="77"/>
      <c r="V263" s="62"/>
    </row>
    <row r="264" spans="21:22" hidden="1">
      <c r="U264" s="77"/>
      <c r="V264" s="62"/>
    </row>
    <row r="265" spans="21:22" hidden="1">
      <c r="U265" s="77"/>
      <c r="V265" s="62"/>
    </row>
    <row r="266" spans="21:22" hidden="1">
      <c r="U266" s="77"/>
      <c r="V266" s="62"/>
    </row>
    <row r="267" spans="21:22" hidden="1">
      <c r="U267" s="77"/>
      <c r="V267" s="62"/>
    </row>
    <row r="268" spans="21:22" hidden="1">
      <c r="U268" s="77"/>
      <c r="V268" s="62"/>
    </row>
    <row r="269" spans="21:22" hidden="1">
      <c r="U269" s="77"/>
      <c r="V269" s="62"/>
    </row>
    <row r="270" spans="21:22" hidden="1">
      <c r="U270" s="77"/>
      <c r="V270" s="62"/>
    </row>
    <row r="271" spans="21:22" hidden="1">
      <c r="U271" s="77"/>
      <c r="V271" s="62"/>
    </row>
    <row r="272" spans="21:22" hidden="1">
      <c r="U272" s="77"/>
      <c r="V272" s="62"/>
    </row>
    <row r="273" spans="21:22" hidden="1">
      <c r="U273" s="77"/>
      <c r="V273" s="62"/>
    </row>
    <row r="274" spans="21:22" hidden="1">
      <c r="U274" s="77"/>
      <c r="V274" s="62"/>
    </row>
    <row r="275" spans="21:22" hidden="1">
      <c r="U275" s="77"/>
      <c r="V275" s="62"/>
    </row>
    <row r="276" spans="21:22" hidden="1">
      <c r="U276" s="77"/>
      <c r="V276" s="62"/>
    </row>
    <row r="277" spans="21:22" hidden="1">
      <c r="U277" s="77"/>
      <c r="V277" s="62"/>
    </row>
    <row r="278" spans="21:22" hidden="1">
      <c r="U278" s="77"/>
      <c r="V278" s="62"/>
    </row>
    <row r="279" spans="21:22" hidden="1">
      <c r="U279" s="77"/>
      <c r="V279" s="62"/>
    </row>
    <row r="280" spans="21:22" hidden="1">
      <c r="U280" s="77"/>
      <c r="V280" s="62"/>
    </row>
    <row r="281" spans="21:22" hidden="1">
      <c r="U281" s="77"/>
      <c r="V281" s="62"/>
    </row>
    <row r="282" spans="21:22" hidden="1">
      <c r="U282" s="77"/>
      <c r="V282" s="62"/>
    </row>
    <row r="283" spans="21:22" hidden="1">
      <c r="U283" s="77"/>
      <c r="V283" s="62"/>
    </row>
    <row r="284" spans="21:22" hidden="1">
      <c r="U284" s="77"/>
      <c r="V284" s="62"/>
    </row>
    <row r="285" spans="21:22" hidden="1">
      <c r="U285" s="77"/>
      <c r="V285" s="62"/>
    </row>
    <row r="286" spans="21:22" hidden="1">
      <c r="U286" s="77"/>
      <c r="V286" s="62"/>
    </row>
    <row r="287" spans="21:22" hidden="1">
      <c r="U287" s="77"/>
      <c r="V287" s="62"/>
    </row>
    <row r="288" spans="21:22" hidden="1">
      <c r="U288" s="77"/>
      <c r="V288" s="62"/>
    </row>
    <row r="289" spans="21:22" hidden="1">
      <c r="U289" s="77"/>
      <c r="V289" s="62"/>
    </row>
    <row r="290" spans="21:22" hidden="1">
      <c r="U290" s="77"/>
      <c r="V290" s="62"/>
    </row>
    <row r="291" spans="21:22" hidden="1">
      <c r="U291" s="77"/>
      <c r="V291" s="62"/>
    </row>
    <row r="292" spans="21:22" hidden="1">
      <c r="U292" s="77"/>
      <c r="V292" s="62"/>
    </row>
    <row r="293" spans="21:22" hidden="1">
      <c r="U293" s="77"/>
      <c r="V293" s="62"/>
    </row>
    <row r="294" spans="21:22" hidden="1">
      <c r="U294" s="77"/>
      <c r="V294" s="62"/>
    </row>
    <row r="295" spans="21:22" hidden="1">
      <c r="U295" s="77"/>
      <c r="V295" s="62"/>
    </row>
    <row r="296" spans="21:22" hidden="1">
      <c r="U296" s="77"/>
      <c r="V296" s="62"/>
    </row>
    <row r="297" spans="21:22" hidden="1">
      <c r="U297" s="77"/>
      <c r="V297" s="62"/>
    </row>
    <row r="298" spans="21:22" hidden="1">
      <c r="U298" s="77"/>
      <c r="V298" s="62"/>
    </row>
    <row r="299" spans="21:22" hidden="1">
      <c r="U299" s="77"/>
      <c r="V299" s="62"/>
    </row>
    <row r="300" spans="21:22" hidden="1">
      <c r="U300" s="77"/>
      <c r="V300" s="62"/>
    </row>
    <row r="301" spans="21:22" hidden="1">
      <c r="U301" s="77"/>
      <c r="V301" s="62"/>
    </row>
    <row r="302" spans="21:22" hidden="1">
      <c r="U302" s="77"/>
      <c r="V302" s="62"/>
    </row>
    <row r="303" spans="21:22" hidden="1">
      <c r="U303" s="77"/>
      <c r="V303" s="62"/>
    </row>
    <row r="304" spans="21:22" hidden="1">
      <c r="U304" s="77"/>
      <c r="V304" s="62"/>
    </row>
    <row r="305" spans="21:22" hidden="1">
      <c r="U305" s="77"/>
      <c r="V305" s="62"/>
    </row>
    <row r="306" spans="21:22" hidden="1">
      <c r="U306" s="77"/>
      <c r="V306" s="62"/>
    </row>
    <row r="307" spans="21:22" hidden="1">
      <c r="U307" s="77"/>
      <c r="V307" s="62"/>
    </row>
    <row r="308" spans="21:22" hidden="1">
      <c r="U308" s="77"/>
      <c r="V308" s="62"/>
    </row>
    <row r="309" spans="21:22" hidden="1">
      <c r="U309" s="77"/>
      <c r="V309" s="62"/>
    </row>
    <row r="310" spans="21:22" hidden="1">
      <c r="U310" s="77"/>
      <c r="V310" s="62"/>
    </row>
    <row r="311" spans="21:22" hidden="1">
      <c r="U311" s="77"/>
      <c r="V311" s="62"/>
    </row>
    <row r="312" spans="21:22" hidden="1">
      <c r="U312" s="77"/>
      <c r="V312" s="62"/>
    </row>
    <row r="313" spans="21:22" hidden="1">
      <c r="U313" s="77"/>
      <c r="V313" s="62"/>
    </row>
    <row r="314" spans="21:22" hidden="1">
      <c r="U314" s="77"/>
      <c r="V314" s="62"/>
    </row>
    <row r="315" spans="21:22" hidden="1">
      <c r="U315" s="77"/>
      <c r="V315" s="62"/>
    </row>
    <row r="316" spans="21:22" hidden="1">
      <c r="U316" s="77"/>
      <c r="V316" s="62"/>
    </row>
    <row r="317" spans="21:22" hidden="1">
      <c r="U317" s="77"/>
      <c r="V317" s="62"/>
    </row>
    <row r="318" spans="21:22" hidden="1">
      <c r="U318" s="77"/>
      <c r="V318" s="62"/>
    </row>
    <row r="319" spans="21:22" hidden="1">
      <c r="U319" s="77"/>
      <c r="V319" s="62"/>
    </row>
    <row r="320" spans="21:22" hidden="1">
      <c r="U320" s="77"/>
      <c r="V320" s="62"/>
    </row>
    <row r="321" spans="21:22" hidden="1">
      <c r="U321" s="77"/>
      <c r="V321" s="62"/>
    </row>
    <row r="322" spans="21:22" hidden="1">
      <c r="U322" s="77"/>
      <c r="V322" s="62"/>
    </row>
    <row r="323" spans="21:22" hidden="1">
      <c r="U323" s="77"/>
      <c r="V323" s="62"/>
    </row>
    <row r="324" spans="21:22" hidden="1">
      <c r="U324" s="77"/>
      <c r="V324" s="62"/>
    </row>
    <row r="325" spans="21:22" hidden="1">
      <c r="U325" s="77"/>
      <c r="V325" s="62"/>
    </row>
    <row r="326" spans="21:22" hidden="1">
      <c r="U326" s="77"/>
      <c r="V326" s="62"/>
    </row>
    <row r="327" spans="21:22" hidden="1">
      <c r="U327" s="77"/>
      <c r="V327" s="62"/>
    </row>
    <row r="328" spans="21:22" hidden="1">
      <c r="U328" s="77"/>
      <c r="V328" s="62"/>
    </row>
    <row r="329" spans="21:22" hidden="1">
      <c r="U329" s="77"/>
      <c r="V329" s="62"/>
    </row>
    <row r="330" spans="21:22" hidden="1">
      <c r="U330" s="77"/>
      <c r="V330" s="62"/>
    </row>
    <row r="331" spans="21:22" hidden="1">
      <c r="U331" s="77"/>
      <c r="V331" s="62"/>
    </row>
    <row r="332" spans="21:22" hidden="1">
      <c r="U332" s="77"/>
      <c r="V332" s="62"/>
    </row>
    <row r="333" spans="21:22" hidden="1">
      <c r="U333" s="77"/>
      <c r="V333" s="62"/>
    </row>
    <row r="334" spans="21:22" hidden="1">
      <c r="U334" s="77"/>
      <c r="V334" s="62"/>
    </row>
    <row r="335" spans="21:22" hidden="1">
      <c r="U335" s="77"/>
      <c r="V335" s="62"/>
    </row>
    <row r="336" spans="21:22" hidden="1">
      <c r="U336" s="77"/>
      <c r="V336" s="62"/>
    </row>
    <row r="337" spans="21:22" hidden="1">
      <c r="U337" s="77"/>
      <c r="V337" s="62"/>
    </row>
    <row r="338" spans="21:22" hidden="1">
      <c r="U338" s="77"/>
      <c r="V338" s="62"/>
    </row>
    <row r="339" spans="21:22" hidden="1">
      <c r="U339" s="77"/>
      <c r="V339" s="62"/>
    </row>
    <row r="340" spans="21:22" hidden="1">
      <c r="U340" s="77"/>
      <c r="V340" s="62"/>
    </row>
    <row r="341" spans="21:22" hidden="1">
      <c r="U341" s="77"/>
      <c r="V341" s="62"/>
    </row>
    <row r="342" spans="21:22" hidden="1">
      <c r="U342" s="77"/>
      <c r="V342" s="62"/>
    </row>
    <row r="343" spans="21:22" hidden="1">
      <c r="U343" s="77"/>
      <c r="V343" s="62"/>
    </row>
    <row r="344" spans="21:22" hidden="1">
      <c r="U344" s="77"/>
      <c r="V344" s="62"/>
    </row>
    <row r="345" spans="21:22" hidden="1">
      <c r="U345" s="77"/>
      <c r="V345" s="62"/>
    </row>
    <row r="346" spans="21:22" hidden="1">
      <c r="U346" s="77"/>
      <c r="V346" s="62"/>
    </row>
    <row r="347" spans="21:22" hidden="1">
      <c r="U347" s="77"/>
      <c r="V347" s="62"/>
    </row>
    <row r="348" spans="21:22" hidden="1">
      <c r="U348" s="77"/>
      <c r="V348" s="62"/>
    </row>
    <row r="349" spans="21:22" hidden="1">
      <c r="U349" s="77"/>
      <c r="V349" s="62"/>
    </row>
    <row r="350" spans="21:22" hidden="1">
      <c r="U350" s="77"/>
      <c r="V350" s="62"/>
    </row>
    <row r="351" spans="21:22" hidden="1">
      <c r="U351" s="77"/>
      <c r="V351" s="62"/>
    </row>
    <row r="352" spans="21:22" hidden="1">
      <c r="U352" s="77"/>
      <c r="V352" s="62"/>
    </row>
    <row r="353" spans="21:22" hidden="1">
      <c r="U353" s="77"/>
      <c r="V353" s="62"/>
    </row>
    <row r="354" spans="21:22" hidden="1">
      <c r="U354" s="77"/>
      <c r="V354" s="62"/>
    </row>
    <row r="355" spans="21:22" hidden="1">
      <c r="U355" s="77"/>
      <c r="V355" s="62"/>
    </row>
    <row r="356" spans="21:22" hidden="1">
      <c r="U356" s="77"/>
      <c r="V356" s="62"/>
    </row>
    <row r="357" spans="21:22" hidden="1">
      <c r="U357" s="77"/>
      <c r="V357" s="62"/>
    </row>
    <row r="358" spans="21:22" hidden="1">
      <c r="U358" s="77"/>
      <c r="V358" s="62"/>
    </row>
    <row r="359" spans="21:22" hidden="1">
      <c r="U359" s="77"/>
      <c r="V359" s="62"/>
    </row>
    <row r="360" spans="21:22" hidden="1">
      <c r="U360" s="77"/>
      <c r="V360" s="62"/>
    </row>
    <row r="361" spans="21:22" hidden="1">
      <c r="U361" s="77"/>
      <c r="V361" s="62"/>
    </row>
    <row r="362" spans="21:22" hidden="1">
      <c r="U362" s="77"/>
      <c r="V362" s="62"/>
    </row>
    <row r="363" spans="21:22" hidden="1">
      <c r="U363" s="77"/>
      <c r="V363" s="62"/>
    </row>
    <row r="364" spans="21:22" hidden="1">
      <c r="U364" s="77"/>
      <c r="V364" s="62"/>
    </row>
    <row r="365" spans="21:22" hidden="1">
      <c r="U365" s="77"/>
      <c r="V365" s="62"/>
    </row>
    <row r="366" spans="21:22" hidden="1">
      <c r="U366" s="77"/>
      <c r="V366" s="62"/>
    </row>
    <row r="367" spans="21:22" hidden="1">
      <c r="U367" s="77"/>
      <c r="V367" s="62"/>
    </row>
    <row r="368" spans="21:22" hidden="1">
      <c r="U368" s="77"/>
      <c r="V368" s="62"/>
    </row>
    <row r="369" spans="21:22" hidden="1">
      <c r="U369" s="77"/>
      <c r="V369" s="62"/>
    </row>
    <row r="370" spans="21:22" hidden="1">
      <c r="U370" s="77"/>
      <c r="V370" s="62"/>
    </row>
    <row r="371" spans="21:22" hidden="1">
      <c r="U371" s="77"/>
      <c r="V371" s="62"/>
    </row>
    <row r="372" spans="21:22" hidden="1">
      <c r="U372" s="77"/>
      <c r="V372" s="62"/>
    </row>
    <row r="373" spans="21:22" hidden="1">
      <c r="U373" s="77"/>
      <c r="V373" s="62"/>
    </row>
    <row r="374" spans="21:22" hidden="1">
      <c r="U374" s="77"/>
      <c r="V374" s="62"/>
    </row>
    <row r="375" spans="21:22" hidden="1">
      <c r="U375" s="77"/>
      <c r="V375" s="62"/>
    </row>
    <row r="376" spans="21:22" hidden="1">
      <c r="U376" s="77"/>
      <c r="V376" s="62"/>
    </row>
    <row r="377" spans="21:22" hidden="1">
      <c r="U377" s="77"/>
      <c r="V377" s="62"/>
    </row>
    <row r="378" spans="21:22" hidden="1">
      <c r="U378" s="77"/>
      <c r="V378" s="62"/>
    </row>
    <row r="379" spans="21:22" hidden="1">
      <c r="U379" s="77"/>
      <c r="V379" s="62"/>
    </row>
    <row r="380" spans="21:22" hidden="1">
      <c r="U380" s="77"/>
      <c r="V380" s="62"/>
    </row>
    <row r="381" spans="21:22" hidden="1">
      <c r="U381" s="77"/>
      <c r="V381" s="62"/>
    </row>
    <row r="382" spans="21:22" hidden="1">
      <c r="U382" s="77"/>
      <c r="V382" s="62"/>
    </row>
    <row r="383" spans="21:22" hidden="1">
      <c r="U383" s="77"/>
      <c r="V383" s="62"/>
    </row>
    <row r="384" spans="21:22" hidden="1">
      <c r="U384" s="77"/>
      <c r="V384" s="62"/>
    </row>
    <row r="385" spans="21:22" hidden="1">
      <c r="U385" s="77"/>
      <c r="V385" s="62"/>
    </row>
    <row r="386" spans="21:22" hidden="1">
      <c r="U386" s="77"/>
      <c r="V386" s="62"/>
    </row>
    <row r="387" spans="21:22" hidden="1">
      <c r="U387" s="77"/>
      <c r="V387" s="62"/>
    </row>
    <row r="388" spans="21:22" hidden="1">
      <c r="U388" s="77"/>
      <c r="V388" s="62"/>
    </row>
    <row r="389" spans="21:22" hidden="1">
      <c r="U389" s="77"/>
      <c r="V389" s="62"/>
    </row>
    <row r="390" spans="21:22" hidden="1">
      <c r="U390" s="77"/>
      <c r="V390" s="62"/>
    </row>
    <row r="391" spans="21:22" hidden="1">
      <c r="U391" s="77"/>
      <c r="V391" s="62"/>
    </row>
    <row r="392" spans="21:22" hidden="1">
      <c r="U392" s="77"/>
      <c r="V392" s="62"/>
    </row>
    <row r="393" spans="21:22" hidden="1">
      <c r="U393" s="77"/>
      <c r="V393" s="62"/>
    </row>
    <row r="394" spans="21:22" hidden="1">
      <c r="U394" s="77"/>
      <c r="V394" s="62"/>
    </row>
    <row r="395" spans="21:22" hidden="1">
      <c r="U395" s="77"/>
      <c r="V395" s="62"/>
    </row>
    <row r="396" spans="21:22" hidden="1">
      <c r="U396" s="77"/>
      <c r="V396" s="62"/>
    </row>
    <row r="397" spans="21:22" hidden="1">
      <c r="U397" s="77"/>
      <c r="V397" s="62"/>
    </row>
    <row r="398" spans="21:22" hidden="1">
      <c r="U398" s="77"/>
      <c r="V398" s="62"/>
    </row>
    <row r="399" spans="21:22" hidden="1">
      <c r="U399" s="77"/>
      <c r="V399" s="62"/>
    </row>
    <row r="400" spans="21:22" hidden="1">
      <c r="U400" s="77"/>
      <c r="V400" s="62"/>
    </row>
    <row r="401" spans="21:22" hidden="1">
      <c r="U401" s="77"/>
      <c r="V401" s="62"/>
    </row>
    <row r="402" spans="21:22" hidden="1">
      <c r="U402" s="77"/>
      <c r="V402" s="62"/>
    </row>
    <row r="403" spans="21:22" hidden="1">
      <c r="U403" s="77"/>
      <c r="V403" s="62"/>
    </row>
    <row r="404" spans="21:22" hidden="1">
      <c r="U404" s="77"/>
      <c r="V404" s="62"/>
    </row>
    <row r="405" spans="21:22" hidden="1">
      <c r="U405" s="77"/>
      <c r="V405" s="62"/>
    </row>
    <row r="406" spans="21:22" hidden="1">
      <c r="U406" s="77"/>
      <c r="V406" s="62"/>
    </row>
    <row r="407" spans="21:22" hidden="1">
      <c r="U407" s="77"/>
      <c r="V407" s="62"/>
    </row>
    <row r="408" spans="21:22" hidden="1">
      <c r="U408" s="77"/>
      <c r="V408" s="62"/>
    </row>
    <row r="409" spans="21:22" hidden="1">
      <c r="U409" s="77"/>
      <c r="V409" s="62"/>
    </row>
    <row r="410" spans="21:22" hidden="1">
      <c r="U410" s="77"/>
      <c r="V410" s="62"/>
    </row>
    <row r="411" spans="21:22" hidden="1">
      <c r="U411" s="77"/>
      <c r="V411" s="62"/>
    </row>
    <row r="412" spans="21:22" hidden="1">
      <c r="U412" s="77"/>
      <c r="V412" s="62"/>
    </row>
    <row r="413" spans="21:22" hidden="1">
      <c r="U413" s="77"/>
      <c r="V413" s="62"/>
    </row>
    <row r="414" spans="21:22" hidden="1">
      <c r="U414" s="77"/>
      <c r="V414" s="62"/>
    </row>
    <row r="415" spans="21:22" hidden="1">
      <c r="U415" s="77"/>
      <c r="V415" s="62"/>
    </row>
    <row r="416" spans="21:22" hidden="1">
      <c r="U416" s="77"/>
      <c r="V416" s="62"/>
    </row>
    <row r="417" spans="21:22" hidden="1">
      <c r="U417" s="77"/>
      <c r="V417" s="62"/>
    </row>
    <row r="418" spans="21:22" hidden="1">
      <c r="U418" s="77"/>
      <c r="V418" s="62"/>
    </row>
    <row r="419" spans="21:22" hidden="1">
      <c r="U419" s="77"/>
      <c r="V419" s="62"/>
    </row>
    <row r="420" spans="21:22" hidden="1">
      <c r="U420" s="77"/>
      <c r="V420" s="62"/>
    </row>
    <row r="421" spans="21:22" hidden="1">
      <c r="U421" s="77"/>
      <c r="V421" s="62"/>
    </row>
    <row r="422" spans="21:22" hidden="1">
      <c r="U422" s="77"/>
      <c r="V422" s="62"/>
    </row>
    <row r="423" spans="21:22" hidden="1">
      <c r="U423" s="77"/>
      <c r="V423" s="62"/>
    </row>
    <row r="424" spans="21:22" hidden="1">
      <c r="U424" s="77"/>
      <c r="V424" s="62"/>
    </row>
    <row r="425" spans="21:22" hidden="1">
      <c r="U425" s="77"/>
      <c r="V425" s="62"/>
    </row>
    <row r="426" spans="21:22" hidden="1">
      <c r="U426" s="77"/>
      <c r="V426" s="62"/>
    </row>
    <row r="427" spans="21:22" hidden="1">
      <c r="U427" s="77"/>
      <c r="V427" s="62"/>
    </row>
    <row r="428" spans="21:22" hidden="1">
      <c r="U428" s="77"/>
      <c r="V428" s="62"/>
    </row>
    <row r="429" spans="21:22" hidden="1">
      <c r="U429" s="77"/>
      <c r="V429" s="62"/>
    </row>
    <row r="430" spans="21:22" hidden="1">
      <c r="U430" s="77"/>
      <c r="V430" s="62"/>
    </row>
    <row r="431" spans="21:22" hidden="1">
      <c r="U431" s="77"/>
      <c r="V431" s="62"/>
    </row>
    <row r="432" spans="21:22" hidden="1">
      <c r="U432" s="77"/>
      <c r="V432" s="62"/>
    </row>
    <row r="433" spans="21:22" hidden="1">
      <c r="U433" s="77"/>
      <c r="V433" s="62"/>
    </row>
    <row r="434" spans="21:22" hidden="1">
      <c r="U434" s="77"/>
      <c r="V434" s="62"/>
    </row>
    <row r="435" spans="21:22" hidden="1">
      <c r="U435" s="77"/>
      <c r="V435" s="62"/>
    </row>
    <row r="436" spans="21:22" hidden="1">
      <c r="U436" s="77"/>
      <c r="V436" s="62"/>
    </row>
    <row r="437" spans="21:22" hidden="1">
      <c r="U437" s="77"/>
      <c r="V437" s="62"/>
    </row>
    <row r="438" spans="21:22" hidden="1">
      <c r="U438" s="77"/>
      <c r="V438" s="62"/>
    </row>
    <row r="439" spans="21:22" hidden="1">
      <c r="U439" s="77"/>
      <c r="V439" s="62"/>
    </row>
    <row r="440" spans="21:22" hidden="1">
      <c r="U440" s="77"/>
      <c r="V440" s="62"/>
    </row>
    <row r="441" spans="21:22" hidden="1">
      <c r="U441" s="77"/>
      <c r="V441" s="62"/>
    </row>
    <row r="442" spans="21:22" hidden="1">
      <c r="U442" s="77"/>
      <c r="V442" s="62"/>
    </row>
    <row r="443" spans="21:22" hidden="1">
      <c r="U443" s="77"/>
      <c r="V443" s="62"/>
    </row>
    <row r="444" spans="21:22" hidden="1">
      <c r="U444" s="77"/>
      <c r="V444" s="62"/>
    </row>
    <row r="445" spans="21:22" hidden="1">
      <c r="U445" s="77"/>
      <c r="V445" s="62"/>
    </row>
    <row r="446" spans="21:22" hidden="1">
      <c r="U446" s="77"/>
      <c r="V446" s="62"/>
    </row>
    <row r="447" spans="21:22" hidden="1">
      <c r="U447" s="77"/>
      <c r="V447" s="62"/>
    </row>
    <row r="448" spans="21:22" hidden="1">
      <c r="U448" s="77"/>
      <c r="V448" s="62"/>
    </row>
    <row r="449" spans="21:22" hidden="1">
      <c r="U449" s="77"/>
      <c r="V449" s="62"/>
    </row>
    <row r="450" spans="21:22" hidden="1">
      <c r="U450" s="77"/>
      <c r="V450" s="62"/>
    </row>
    <row r="451" spans="21:22" hidden="1">
      <c r="U451" s="77"/>
      <c r="V451" s="62"/>
    </row>
    <row r="452" spans="21:22" hidden="1">
      <c r="U452" s="77"/>
      <c r="V452" s="62"/>
    </row>
    <row r="453" spans="21:22" hidden="1">
      <c r="U453" s="77"/>
      <c r="V453" s="62"/>
    </row>
    <row r="454" spans="21:22" hidden="1">
      <c r="U454" s="77"/>
      <c r="V454" s="62"/>
    </row>
    <row r="455" spans="21:22" hidden="1">
      <c r="U455" s="77"/>
      <c r="V455" s="62"/>
    </row>
    <row r="456" spans="21:22" hidden="1">
      <c r="U456" s="77"/>
      <c r="V456" s="62"/>
    </row>
    <row r="457" spans="21:22" hidden="1">
      <c r="U457" s="77"/>
      <c r="V457" s="62"/>
    </row>
    <row r="458" spans="21:22" hidden="1">
      <c r="U458" s="77"/>
      <c r="V458" s="62"/>
    </row>
    <row r="459" spans="21:22" hidden="1">
      <c r="U459" s="77"/>
      <c r="V459" s="62"/>
    </row>
    <row r="460" spans="21:22" hidden="1">
      <c r="U460" s="77"/>
      <c r="V460" s="62"/>
    </row>
    <row r="461" spans="21:22" hidden="1">
      <c r="U461" s="77"/>
      <c r="V461" s="62"/>
    </row>
    <row r="462" spans="21:22" hidden="1">
      <c r="U462" s="77"/>
      <c r="V462" s="62"/>
    </row>
    <row r="463" spans="21:22" hidden="1">
      <c r="U463" s="77"/>
      <c r="V463" s="62"/>
    </row>
    <row r="464" spans="21:22" hidden="1">
      <c r="U464" s="77"/>
      <c r="V464" s="62"/>
    </row>
    <row r="465" spans="21:22" hidden="1">
      <c r="U465" s="77"/>
      <c r="V465" s="62"/>
    </row>
    <row r="466" spans="21:22" hidden="1">
      <c r="U466" s="77"/>
      <c r="V466" s="62"/>
    </row>
    <row r="467" spans="21:22" hidden="1">
      <c r="U467" s="77"/>
      <c r="V467" s="62"/>
    </row>
    <row r="468" spans="21:22" hidden="1">
      <c r="U468" s="77"/>
      <c r="V468" s="62"/>
    </row>
    <row r="469" spans="21:22" hidden="1">
      <c r="U469" s="77"/>
      <c r="V469" s="62"/>
    </row>
    <row r="470" spans="21:22" hidden="1">
      <c r="U470" s="77"/>
      <c r="V470" s="62"/>
    </row>
    <row r="471" spans="21:22" hidden="1">
      <c r="U471" s="77"/>
      <c r="V471" s="62"/>
    </row>
    <row r="472" spans="21:22" hidden="1">
      <c r="U472" s="77"/>
      <c r="V472" s="62"/>
    </row>
    <row r="473" spans="21:22" hidden="1">
      <c r="U473" s="77"/>
      <c r="V473" s="62"/>
    </row>
    <row r="474" spans="21:22" hidden="1">
      <c r="U474" s="77"/>
      <c r="V474" s="62"/>
    </row>
    <row r="475" spans="21:22" hidden="1">
      <c r="U475" s="77"/>
      <c r="V475" s="62"/>
    </row>
    <row r="476" spans="21:22" hidden="1">
      <c r="U476" s="77"/>
      <c r="V476" s="62"/>
    </row>
    <row r="477" spans="21:22" hidden="1">
      <c r="U477" s="77"/>
      <c r="V477" s="62"/>
    </row>
    <row r="478" spans="21:22" hidden="1">
      <c r="U478" s="77"/>
      <c r="V478" s="62"/>
    </row>
    <row r="479" spans="21:22" hidden="1">
      <c r="U479" s="77"/>
      <c r="V479" s="62"/>
    </row>
    <row r="480" spans="21:22" hidden="1">
      <c r="U480" s="77"/>
      <c r="V480" s="62"/>
    </row>
    <row r="481" spans="21:22" hidden="1">
      <c r="U481" s="77"/>
      <c r="V481" s="62"/>
    </row>
    <row r="482" spans="21:22" hidden="1">
      <c r="U482" s="77"/>
      <c r="V482" s="62"/>
    </row>
    <row r="483" spans="21:22" hidden="1">
      <c r="U483" s="77"/>
      <c r="V483" s="62"/>
    </row>
    <row r="484" spans="21:22" hidden="1">
      <c r="U484" s="77"/>
      <c r="V484" s="62"/>
    </row>
    <row r="485" spans="21:22" hidden="1">
      <c r="U485" s="77"/>
      <c r="V485" s="62"/>
    </row>
    <row r="486" spans="21:22" hidden="1">
      <c r="U486" s="77"/>
      <c r="V486" s="62"/>
    </row>
    <row r="487" spans="21:22" hidden="1">
      <c r="U487" s="77"/>
      <c r="V487" s="62"/>
    </row>
    <row r="488" spans="21:22" hidden="1">
      <c r="U488" s="77"/>
      <c r="V488" s="62"/>
    </row>
    <row r="489" spans="21:22" hidden="1">
      <c r="U489" s="77"/>
      <c r="V489" s="62"/>
    </row>
    <row r="490" spans="21:22" hidden="1">
      <c r="U490" s="77"/>
      <c r="V490" s="62"/>
    </row>
    <row r="491" spans="21:22" hidden="1">
      <c r="U491" s="77"/>
      <c r="V491" s="62"/>
    </row>
    <row r="492" spans="21:22" hidden="1">
      <c r="U492" s="77"/>
      <c r="V492" s="62"/>
    </row>
    <row r="493" spans="21:22" hidden="1">
      <c r="U493" s="77"/>
      <c r="V493" s="62"/>
    </row>
    <row r="494" spans="21:22" hidden="1">
      <c r="U494" s="77"/>
      <c r="V494" s="62"/>
    </row>
    <row r="495" spans="21:22" hidden="1">
      <c r="U495" s="77"/>
      <c r="V495" s="62"/>
    </row>
    <row r="496" spans="21:22" hidden="1">
      <c r="U496" s="77"/>
      <c r="V496" s="62"/>
    </row>
    <row r="497" spans="21:22" hidden="1">
      <c r="U497" s="77"/>
      <c r="V497" s="62"/>
    </row>
    <row r="498" spans="21:22" hidden="1">
      <c r="U498" s="77"/>
      <c r="V498" s="62"/>
    </row>
    <row r="499" spans="21:22" hidden="1">
      <c r="U499" s="77"/>
      <c r="V499" s="62"/>
    </row>
    <row r="500" spans="21:22" hidden="1">
      <c r="U500" s="77"/>
      <c r="V500" s="62"/>
    </row>
    <row r="501" spans="21:22" hidden="1">
      <c r="U501" s="77"/>
      <c r="V501" s="62"/>
    </row>
    <row r="502" spans="21:22" hidden="1">
      <c r="U502" s="77"/>
      <c r="V502" s="62"/>
    </row>
    <row r="503" spans="21:22" hidden="1">
      <c r="U503" s="77"/>
      <c r="V503" s="62"/>
    </row>
    <row r="504" spans="21:22" hidden="1">
      <c r="U504" s="77"/>
      <c r="V504" s="62"/>
    </row>
    <row r="505" spans="21:22" hidden="1">
      <c r="U505" s="77"/>
      <c r="V505" s="62"/>
    </row>
    <row r="506" spans="21:22" hidden="1">
      <c r="U506" s="77"/>
      <c r="V506" s="62"/>
    </row>
    <row r="507" spans="21:22" hidden="1">
      <c r="U507" s="77"/>
      <c r="V507" s="62"/>
    </row>
    <row r="508" spans="21:22" hidden="1">
      <c r="U508" s="77"/>
      <c r="V508" s="62"/>
    </row>
    <row r="509" spans="21:22" hidden="1">
      <c r="U509" s="77"/>
      <c r="V509" s="62"/>
    </row>
    <row r="510" spans="21:22" hidden="1">
      <c r="U510" s="77"/>
      <c r="V510" s="62"/>
    </row>
    <row r="511" spans="21:22" hidden="1">
      <c r="U511" s="77"/>
      <c r="V511" s="62"/>
    </row>
    <row r="512" spans="21:22" hidden="1">
      <c r="U512" s="77"/>
      <c r="V512" s="62"/>
    </row>
    <row r="513" spans="21:22" hidden="1">
      <c r="U513" s="77"/>
      <c r="V513" s="62"/>
    </row>
    <row r="514" spans="21:22" hidden="1">
      <c r="U514" s="77"/>
      <c r="V514" s="62"/>
    </row>
    <row r="515" spans="21:22" hidden="1">
      <c r="U515" s="77"/>
      <c r="V515" s="62"/>
    </row>
    <row r="516" spans="21:22" hidden="1">
      <c r="U516" s="77"/>
      <c r="V516" s="62"/>
    </row>
    <row r="517" spans="21:22" hidden="1">
      <c r="U517" s="77"/>
      <c r="V517" s="62"/>
    </row>
    <row r="518" spans="21:22" hidden="1">
      <c r="U518" s="77"/>
      <c r="V518" s="62"/>
    </row>
    <row r="519" spans="21:22" hidden="1">
      <c r="U519" s="77"/>
      <c r="V519" s="62"/>
    </row>
    <row r="520" spans="21:22" hidden="1">
      <c r="U520" s="77"/>
      <c r="V520" s="62"/>
    </row>
    <row r="521" spans="21:22" hidden="1">
      <c r="U521" s="77"/>
      <c r="V521" s="62"/>
    </row>
    <row r="522" spans="21:22" hidden="1">
      <c r="U522" s="77"/>
      <c r="V522" s="62"/>
    </row>
    <row r="523" spans="21:22" hidden="1">
      <c r="U523" s="77"/>
      <c r="V523" s="62"/>
    </row>
    <row r="524" spans="21:22" hidden="1">
      <c r="U524" s="77"/>
      <c r="V524" s="62"/>
    </row>
    <row r="525" spans="21:22" hidden="1">
      <c r="U525" s="77"/>
      <c r="V525" s="62"/>
    </row>
    <row r="526" spans="21:22" hidden="1">
      <c r="U526" s="77"/>
      <c r="V526" s="62"/>
    </row>
    <row r="527" spans="21:22" hidden="1">
      <c r="U527" s="77"/>
      <c r="V527" s="62"/>
    </row>
    <row r="528" spans="21:22" hidden="1">
      <c r="U528" s="77"/>
      <c r="V528" s="62"/>
    </row>
    <row r="529" spans="21:22" hidden="1">
      <c r="U529" s="77"/>
      <c r="V529" s="62"/>
    </row>
    <row r="530" spans="21:22" hidden="1">
      <c r="U530" s="77"/>
      <c r="V530" s="62"/>
    </row>
    <row r="531" spans="21:22" hidden="1">
      <c r="U531" s="77"/>
      <c r="V531" s="62"/>
    </row>
    <row r="532" spans="21:22" hidden="1">
      <c r="U532" s="77"/>
      <c r="V532" s="62"/>
    </row>
    <row r="533" spans="21:22" hidden="1">
      <c r="U533" s="77"/>
      <c r="V533" s="62"/>
    </row>
    <row r="534" spans="21:22" hidden="1">
      <c r="U534" s="77"/>
      <c r="V534" s="62"/>
    </row>
    <row r="535" spans="21:22" hidden="1">
      <c r="U535" s="77"/>
      <c r="V535" s="62"/>
    </row>
    <row r="536" spans="21:22" hidden="1">
      <c r="U536" s="77"/>
      <c r="V536" s="62"/>
    </row>
    <row r="537" spans="21:22" hidden="1">
      <c r="U537" s="77"/>
      <c r="V537" s="62"/>
    </row>
    <row r="538" spans="21:22" hidden="1">
      <c r="U538" s="77"/>
      <c r="V538" s="62"/>
    </row>
    <row r="539" spans="21:22" hidden="1">
      <c r="U539" s="77"/>
      <c r="V539" s="62"/>
    </row>
    <row r="540" spans="21:22" hidden="1">
      <c r="U540" s="77"/>
      <c r="V540" s="62"/>
    </row>
    <row r="541" spans="21:22" hidden="1">
      <c r="U541" s="77"/>
      <c r="V541" s="62"/>
    </row>
    <row r="542" spans="21:22" hidden="1">
      <c r="U542" s="77"/>
      <c r="V542" s="62"/>
    </row>
    <row r="543" spans="21:22" hidden="1">
      <c r="U543" s="77"/>
      <c r="V543" s="62"/>
    </row>
    <row r="544" spans="21:22" hidden="1">
      <c r="U544" s="77"/>
      <c r="V544" s="62"/>
    </row>
    <row r="545" spans="21:22" hidden="1">
      <c r="U545" s="77"/>
      <c r="V545" s="62"/>
    </row>
    <row r="546" spans="21:22" hidden="1">
      <c r="U546" s="77"/>
      <c r="V546" s="62"/>
    </row>
    <row r="547" spans="21:22" hidden="1">
      <c r="U547" s="77"/>
      <c r="V547" s="62"/>
    </row>
    <row r="548" spans="21:22" hidden="1">
      <c r="U548" s="77"/>
      <c r="V548" s="62"/>
    </row>
    <row r="549" spans="21:22" hidden="1">
      <c r="U549" s="77"/>
      <c r="V549" s="62"/>
    </row>
    <row r="550" spans="21:22" hidden="1">
      <c r="U550" s="77"/>
      <c r="V550" s="62"/>
    </row>
    <row r="551" spans="21:22" hidden="1">
      <c r="U551" s="77"/>
      <c r="V551" s="62"/>
    </row>
    <row r="552" spans="21:22" hidden="1">
      <c r="U552" s="77"/>
      <c r="V552" s="62"/>
    </row>
    <row r="553" spans="21:22" hidden="1">
      <c r="U553" s="77"/>
      <c r="V553" s="62"/>
    </row>
    <row r="554" spans="21:22" hidden="1">
      <c r="U554" s="77"/>
      <c r="V554" s="62"/>
    </row>
    <row r="555" spans="21:22" hidden="1">
      <c r="U555" s="77"/>
      <c r="V555" s="62"/>
    </row>
    <row r="556" spans="21:22" hidden="1">
      <c r="U556" s="77"/>
      <c r="V556" s="62"/>
    </row>
    <row r="557" spans="21:22" hidden="1">
      <c r="U557" s="77"/>
      <c r="V557" s="62"/>
    </row>
    <row r="558" spans="21:22" hidden="1">
      <c r="U558" s="77"/>
      <c r="V558" s="62"/>
    </row>
    <row r="559" spans="21:22" hidden="1">
      <c r="U559" s="77"/>
      <c r="V559" s="62"/>
    </row>
    <row r="560" spans="21:22" hidden="1">
      <c r="U560" s="77"/>
      <c r="V560" s="62"/>
    </row>
    <row r="561" spans="21:22" hidden="1">
      <c r="U561" s="77"/>
      <c r="V561" s="62"/>
    </row>
    <row r="562" spans="21:22" hidden="1">
      <c r="U562" s="77"/>
      <c r="V562" s="62"/>
    </row>
    <row r="563" spans="21:22" hidden="1">
      <c r="U563" s="77"/>
      <c r="V563" s="62"/>
    </row>
    <row r="564" spans="21:22" hidden="1">
      <c r="U564" s="77"/>
      <c r="V564" s="62"/>
    </row>
    <row r="565" spans="21:22" hidden="1">
      <c r="U565" s="77"/>
      <c r="V565" s="62"/>
    </row>
    <row r="566" spans="21:22" hidden="1">
      <c r="U566" s="77"/>
      <c r="V566" s="62"/>
    </row>
    <row r="567" spans="21:22" hidden="1">
      <c r="U567" s="77"/>
      <c r="V567" s="62"/>
    </row>
    <row r="568" spans="21:22" hidden="1">
      <c r="U568" s="77"/>
      <c r="V568" s="62"/>
    </row>
    <row r="569" spans="21:22" hidden="1">
      <c r="U569" s="77"/>
      <c r="V569" s="62"/>
    </row>
    <row r="570" spans="21:22" hidden="1">
      <c r="U570" s="77"/>
      <c r="V570" s="62"/>
    </row>
    <row r="571" spans="21:22" hidden="1">
      <c r="U571" s="77"/>
      <c r="V571" s="62"/>
    </row>
    <row r="572" spans="21:22" hidden="1">
      <c r="U572" s="77"/>
      <c r="V572" s="62"/>
    </row>
    <row r="573" spans="21:22" hidden="1">
      <c r="U573" s="77"/>
      <c r="V573" s="62"/>
    </row>
    <row r="574" spans="21:22" hidden="1">
      <c r="U574" s="77"/>
      <c r="V574" s="62"/>
    </row>
    <row r="575" spans="21:22" hidden="1">
      <c r="U575" s="77"/>
      <c r="V575" s="62"/>
    </row>
    <row r="576" spans="21:22" hidden="1">
      <c r="U576" s="77"/>
      <c r="V576" s="62"/>
    </row>
    <row r="577" spans="21:22" hidden="1">
      <c r="U577" s="77"/>
      <c r="V577" s="62"/>
    </row>
    <row r="578" spans="21:22" hidden="1">
      <c r="U578" s="77"/>
      <c r="V578" s="62"/>
    </row>
    <row r="579" spans="21:22" hidden="1">
      <c r="U579" s="77"/>
      <c r="V579" s="62"/>
    </row>
    <row r="580" spans="21:22" hidden="1">
      <c r="U580" s="77"/>
      <c r="V580" s="62"/>
    </row>
    <row r="581" spans="21:22" hidden="1">
      <c r="U581" s="77"/>
      <c r="V581" s="62"/>
    </row>
    <row r="582" spans="21:22" hidden="1">
      <c r="U582" s="77"/>
      <c r="V582" s="62"/>
    </row>
    <row r="583" spans="21:22" hidden="1">
      <c r="U583" s="77"/>
      <c r="V583" s="62"/>
    </row>
    <row r="584" spans="21:22" hidden="1">
      <c r="U584" s="77"/>
      <c r="V584" s="62"/>
    </row>
    <row r="585" spans="21:22" hidden="1">
      <c r="U585" s="77"/>
      <c r="V585" s="62"/>
    </row>
    <row r="586" spans="21:22" hidden="1">
      <c r="U586" s="77"/>
      <c r="V586" s="62"/>
    </row>
    <row r="587" spans="21:22" hidden="1">
      <c r="U587" s="77"/>
      <c r="V587" s="62"/>
    </row>
    <row r="588" spans="21:22" hidden="1">
      <c r="U588" s="77"/>
      <c r="V588" s="62"/>
    </row>
    <row r="589" spans="21:22" hidden="1">
      <c r="U589" s="77"/>
      <c r="V589" s="62"/>
    </row>
    <row r="590" spans="21:22" hidden="1">
      <c r="U590" s="77"/>
      <c r="V590" s="62"/>
    </row>
    <row r="591" spans="21:22" hidden="1">
      <c r="U591" s="77"/>
      <c r="V591" s="62"/>
    </row>
    <row r="592" spans="21:22" hidden="1">
      <c r="U592" s="77"/>
      <c r="V592" s="62"/>
    </row>
    <row r="593" spans="21:22" hidden="1">
      <c r="U593" s="77"/>
      <c r="V593" s="62"/>
    </row>
    <row r="594" spans="21:22" hidden="1">
      <c r="U594" s="77"/>
      <c r="V594" s="62"/>
    </row>
    <row r="595" spans="21:22" hidden="1">
      <c r="U595" s="77"/>
      <c r="V595" s="62"/>
    </row>
    <row r="596" spans="21:22" hidden="1">
      <c r="U596" s="77"/>
      <c r="V596" s="62"/>
    </row>
    <row r="597" spans="21:22" hidden="1">
      <c r="U597" s="77"/>
      <c r="V597" s="62"/>
    </row>
    <row r="598" spans="21:22" hidden="1">
      <c r="U598" s="77"/>
      <c r="V598" s="62"/>
    </row>
    <row r="599" spans="21:22" hidden="1">
      <c r="U599" s="77"/>
      <c r="V599" s="62"/>
    </row>
    <row r="600" spans="21:22" hidden="1">
      <c r="U600" s="77"/>
      <c r="V600" s="62"/>
    </row>
    <row r="601" spans="21:22" hidden="1">
      <c r="U601" s="77"/>
      <c r="V601" s="62"/>
    </row>
    <row r="602" spans="21:22" hidden="1">
      <c r="U602" s="77"/>
      <c r="V602" s="62"/>
    </row>
    <row r="603" spans="21:22" hidden="1">
      <c r="U603" s="77"/>
      <c r="V603" s="62"/>
    </row>
    <row r="604" spans="21:22" hidden="1">
      <c r="U604" s="77"/>
      <c r="V604" s="62"/>
    </row>
    <row r="605" spans="21:22" hidden="1">
      <c r="U605" s="77"/>
      <c r="V605" s="62"/>
    </row>
    <row r="606" spans="21:22" hidden="1">
      <c r="U606" s="77"/>
      <c r="V606" s="62"/>
    </row>
    <row r="607" spans="21:22" hidden="1">
      <c r="U607" s="77"/>
      <c r="V607" s="62"/>
    </row>
    <row r="608" spans="21:22" hidden="1">
      <c r="U608" s="77"/>
      <c r="V608" s="62"/>
    </row>
    <row r="609" spans="21:22" hidden="1">
      <c r="U609" s="77"/>
      <c r="V609" s="62"/>
    </row>
    <row r="610" spans="21:22" hidden="1">
      <c r="U610" s="77"/>
      <c r="V610" s="62"/>
    </row>
    <row r="611" spans="21:22" hidden="1">
      <c r="U611" s="77"/>
      <c r="V611" s="62"/>
    </row>
    <row r="612" spans="21:22" hidden="1">
      <c r="U612" s="77"/>
      <c r="V612" s="62"/>
    </row>
    <row r="613" spans="21:22" hidden="1">
      <c r="U613" s="77"/>
      <c r="V613" s="62"/>
    </row>
    <row r="614" spans="21:22" hidden="1">
      <c r="U614" s="77"/>
      <c r="V614" s="62"/>
    </row>
    <row r="615" spans="21:22" hidden="1">
      <c r="U615" s="77"/>
      <c r="V615" s="62"/>
    </row>
    <row r="616" spans="21:22" hidden="1">
      <c r="U616" s="77"/>
      <c r="V616" s="62"/>
    </row>
    <row r="617" spans="21:22" hidden="1">
      <c r="U617" s="77"/>
      <c r="V617" s="62"/>
    </row>
    <row r="618" spans="21:22" hidden="1">
      <c r="U618" s="77"/>
      <c r="V618" s="62"/>
    </row>
    <row r="619" spans="21:22" hidden="1">
      <c r="U619" s="77"/>
      <c r="V619" s="62"/>
    </row>
    <row r="620" spans="21:22" hidden="1">
      <c r="U620" s="77"/>
      <c r="V620" s="62"/>
    </row>
    <row r="621" spans="21:22" hidden="1">
      <c r="U621" s="77"/>
      <c r="V621" s="62"/>
    </row>
    <row r="622" spans="21:22" hidden="1">
      <c r="U622" s="77"/>
      <c r="V622" s="62"/>
    </row>
    <row r="623" spans="21:22" hidden="1">
      <c r="U623" s="77"/>
      <c r="V623" s="62"/>
    </row>
    <row r="624" spans="21:22" hidden="1">
      <c r="U624" s="77"/>
      <c r="V624" s="62"/>
    </row>
    <row r="625" spans="21:22" hidden="1">
      <c r="U625" s="77"/>
      <c r="V625" s="62"/>
    </row>
    <row r="626" spans="21:22" hidden="1">
      <c r="U626" s="77"/>
      <c r="V626" s="62"/>
    </row>
    <row r="627" spans="21:22" hidden="1">
      <c r="U627" s="77"/>
      <c r="V627" s="62"/>
    </row>
    <row r="628" spans="21:22" hidden="1">
      <c r="U628" s="77"/>
      <c r="V628" s="62"/>
    </row>
    <row r="629" spans="21:22" hidden="1">
      <c r="U629" s="77"/>
      <c r="V629" s="62"/>
    </row>
    <row r="630" spans="21:22" hidden="1">
      <c r="U630" s="77"/>
      <c r="V630" s="62"/>
    </row>
    <row r="631" spans="21:22" hidden="1">
      <c r="U631" s="77"/>
      <c r="V631" s="62"/>
    </row>
    <row r="632" spans="21:22" hidden="1">
      <c r="U632" s="77"/>
      <c r="V632" s="62"/>
    </row>
    <row r="633" spans="21:22" hidden="1">
      <c r="U633" s="77"/>
      <c r="V633" s="62"/>
    </row>
    <row r="634" spans="21:22" hidden="1">
      <c r="U634" s="77"/>
      <c r="V634" s="62"/>
    </row>
    <row r="635" spans="21:22" hidden="1">
      <c r="U635" s="77"/>
      <c r="V635" s="62"/>
    </row>
    <row r="636" spans="21:22" hidden="1">
      <c r="U636" s="77"/>
      <c r="V636" s="62"/>
    </row>
    <row r="637" spans="21:22" hidden="1">
      <c r="U637" s="77"/>
      <c r="V637" s="62"/>
    </row>
    <row r="638" spans="21:22" hidden="1">
      <c r="U638" s="77"/>
      <c r="V638" s="62"/>
    </row>
    <row r="639" spans="21:22" hidden="1">
      <c r="U639" s="77"/>
      <c r="V639" s="62"/>
    </row>
    <row r="640" spans="21:22" hidden="1">
      <c r="U640" s="77"/>
      <c r="V640" s="62"/>
    </row>
    <row r="641" spans="21:22" hidden="1">
      <c r="U641" s="77"/>
      <c r="V641" s="62"/>
    </row>
    <row r="642" spans="21:22" hidden="1">
      <c r="U642" s="77"/>
      <c r="V642" s="62"/>
    </row>
    <row r="643" spans="21:22" hidden="1">
      <c r="U643" s="77"/>
      <c r="V643" s="62"/>
    </row>
    <row r="644" spans="21:22" hidden="1">
      <c r="U644" s="77"/>
      <c r="V644" s="62"/>
    </row>
    <row r="645" spans="21:22" hidden="1">
      <c r="U645" s="77"/>
      <c r="V645" s="62"/>
    </row>
    <row r="646" spans="21:22" hidden="1">
      <c r="U646" s="77"/>
      <c r="V646" s="62"/>
    </row>
    <row r="647" spans="21:22" hidden="1">
      <c r="U647" s="77"/>
      <c r="V647" s="62"/>
    </row>
    <row r="648" spans="21:22" hidden="1">
      <c r="U648" s="77"/>
      <c r="V648" s="62"/>
    </row>
    <row r="649" spans="21:22" hidden="1">
      <c r="U649" s="77"/>
      <c r="V649" s="62"/>
    </row>
    <row r="650" spans="21:22" hidden="1">
      <c r="U650" s="77"/>
      <c r="V650" s="62"/>
    </row>
    <row r="651" spans="21:22" hidden="1">
      <c r="U651" s="77"/>
      <c r="V651" s="62"/>
    </row>
    <row r="652" spans="21:22" hidden="1">
      <c r="U652" s="77"/>
      <c r="V652" s="62"/>
    </row>
    <row r="653" spans="21:22" hidden="1">
      <c r="U653" s="77"/>
      <c r="V653" s="62"/>
    </row>
    <row r="654" spans="21:22" hidden="1">
      <c r="U654" s="77"/>
      <c r="V654" s="62"/>
    </row>
    <row r="655" spans="21:22" hidden="1">
      <c r="U655" s="77"/>
      <c r="V655" s="62"/>
    </row>
    <row r="656" spans="21:22" hidden="1">
      <c r="U656" s="77"/>
      <c r="V656" s="62"/>
    </row>
    <row r="657" spans="21:22" hidden="1">
      <c r="U657" s="77"/>
      <c r="V657" s="62"/>
    </row>
    <row r="658" spans="21:22" hidden="1">
      <c r="U658" s="77"/>
      <c r="V658" s="62"/>
    </row>
    <row r="659" spans="21:22" hidden="1">
      <c r="U659" s="77"/>
      <c r="V659" s="62"/>
    </row>
    <row r="660" spans="21:22" hidden="1">
      <c r="U660" s="77"/>
      <c r="V660" s="62"/>
    </row>
    <row r="661" spans="21:22" hidden="1">
      <c r="U661" s="77"/>
      <c r="V661" s="62"/>
    </row>
    <row r="662" spans="21:22" hidden="1">
      <c r="U662" s="77"/>
      <c r="V662" s="62"/>
    </row>
    <row r="663" spans="21:22" hidden="1">
      <c r="U663" s="77"/>
      <c r="V663" s="62"/>
    </row>
    <row r="664" spans="21:22" hidden="1">
      <c r="U664" s="77"/>
      <c r="V664" s="62"/>
    </row>
    <row r="665" spans="21:22" hidden="1">
      <c r="U665" s="77"/>
      <c r="V665" s="62"/>
    </row>
    <row r="666" spans="21:22" hidden="1">
      <c r="U666" s="77"/>
      <c r="V666" s="62"/>
    </row>
    <row r="667" spans="21:22" hidden="1">
      <c r="U667" s="77"/>
      <c r="V667" s="62"/>
    </row>
    <row r="668" spans="21:22" hidden="1">
      <c r="U668" s="77"/>
      <c r="V668" s="62"/>
    </row>
    <row r="669" spans="21:22" hidden="1">
      <c r="U669" s="77"/>
      <c r="V669" s="62"/>
    </row>
    <row r="670" spans="21:22" hidden="1">
      <c r="U670" s="77"/>
      <c r="V670" s="62"/>
    </row>
    <row r="671" spans="21:22" hidden="1">
      <c r="U671" s="77"/>
      <c r="V671" s="62"/>
    </row>
    <row r="672" spans="21:22" hidden="1">
      <c r="U672" s="77"/>
      <c r="V672" s="62"/>
    </row>
    <row r="673" spans="21:22" hidden="1">
      <c r="U673" s="77"/>
      <c r="V673" s="62"/>
    </row>
    <row r="674" spans="21:22" hidden="1">
      <c r="U674" s="77"/>
      <c r="V674" s="62"/>
    </row>
    <row r="675" spans="21:22" hidden="1">
      <c r="U675" s="77"/>
      <c r="V675" s="62"/>
    </row>
    <row r="676" spans="21:22" hidden="1">
      <c r="U676" s="77"/>
      <c r="V676" s="62"/>
    </row>
    <row r="677" spans="21:22" hidden="1">
      <c r="U677" s="77"/>
      <c r="V677" s="62"/>
    </row>
    <row r="678" spans="21:22" hidden="1">
      <c r="U678" s="77"/>
      <c r="V678" s="62"/>
    </row>
    <row r="679" spans="21:22" hidden="1">
      <c r="U679" s="77"/>
      <c r="V679" s="62"/>
    </row>
    <row r="680" spans="21:22" hidden="1">
      <c r="U680" s="77"/>
      <c r="V680" s="62"/>
    </row>
    <row r="681" spans="21:22" hidden="1">
      <c r="U681" s="77"/>
      <c r="V681" s="62"/>
    </row>
    <row r="682" spans="21:22" hidden="1">
      <c r="U682" s="77"/>
      <c r="V682" s="62"/>
    </row>
    <row r="683" spans="21:22" hidden="1">
      <c r="U683" s="77"/>
      <c r="V683" s="62"/>
    </row>
    <row r="684" spans="21:22" hidden="1">
      <c r="U684" s="77"/>
      <c r="V684" s="62"/>
    </row>
    <row r="685" spans="21:22" hidden="1">
      <c r="U685" s="77"/>
      <c r="V685" s="62"/>
    </row>
    <row r="686" spans="21:22" hidden="1">
      <c r="U686" s="77"/>
      <c r="V686" s="62"/>
    </row>
    <row r="687" spans="21:22" hidden="1">
      <c r="U687" s="77"/>
      <c r="V687" s="62"/>
    </row>
    <row r="688" spans="21:22" hidden="1">
      <c r="U688" s="77"/>
      <c r="V688" s="62"/>
    </row>
    <row r="689" spans="21:22" hidden="1">
      <c r="U689" s="77"/>
      <c r="V689" s="62"/>
    </row>
    <row r="690" spans="21:22" hidden="1">
      <c r="U690" s="77"/>
      <c r="V690" s="62"/>
    </row>
    <row r="691" spans="21:22" hidden="1">
      <c r="U691" s="77"/>
      <c r="V691" s="62"/>
    </row>
    <row r="692" spans="21:22" hidden="1">
      <c r="U692" s="77"/>
      <c r="V692" s="62"/>
    </row>
    <row r="693" spans="21:22" hidden="1">
      <c r="U693" s="77"/>
      <c r="V693" s="62"/>
    </row>
    <row r="694" spans="21:22" hidden="1">
      <c r="U694" s="77"/>
      <c r="V694" s="62"/>
    </row>
    <row r="695" spans="21:22" hidden="1">
      <c r="U695" s="77"/>
      <c r="V695" s="62"/>
    </row>
    <row r="696" spans="21:22" hidden="1">
      <c r="U696" s="77"/>
      <c r="V696" s="62"/>
    </row>
    <row r="697" spans="21:22" hidden="1">
      <c r="U697" s="77"/>
      <c r="V697" s="62"/>
    </row>
    <row r="698" spans="21:22" hidden="1">
      <c r="U698" s="77"/>
      <c r="V698" s="62"/>
    </row>
    <row r="699" spans="21:22" hidden="1">
      <c r="U699" s="77"/>
      <c r="V699" s="62"/>
    </row>
    <row r="700" spans="21:22" hidden="1">
      <c r="U700" s="77"/>
      <c r="V700" s="62"/>
    </row>
    <row r="701" spans="21:22" hidden="1">
      <c r="U701" s="77"/>
      <c r="V701" s="62"/>
    </row>
    <row r="702" spans="21:22" hidden="1">
      <c r="U702" s="77"/>
      <c r="V702" s="62"/>
    </row>
    <row r="703" spans="21:22" hidden="1">
      <c r="U703" s="77"/>
      <c r="V703" s="62"/>
    </row>
    <row r="704" spans="21:22" hidden="1">
      <c r="U704" s="77"/>
      <c r="V704" s="62"/>
    </row>
    <row r="705" spans="21:22" hidden="1">
      <c r="U705" s="77"/>
      <c r="V705" s="62"/>
    </row>
    <row r="706" spans="21:22" hidden="1">
      <c r="U706" s="77"/>
      <c r="V706" s="62"/>
    </row>
    <row r="707" spans="21:22" hidden="1">
      <c r="U707" s="77"/>
      <c r="V707" s="62"/>
    </row>
    <row r="708" spans="21:22" hidden="1">
      <c r="U708" s="77"/>
      <c r="V708" s="62"/>
    </row>
    <row r="709" spans="21:22" hidden="1">
      <c r="U709" s="77"/>
      <c r="V709" s="62"/>
    </row>
    <row r="710" spans="21:22" hidden="1">
      <c r="U710" s="77"/>
      <c r="V710" s="62"/>
    </row>
    <row r="711" spans="21:22" hidden="1">
      <c r="U711" s="77"/>
      <c r="V711" s="62"/>
    </row>
    <row r="712" spans="21:22" hidden="1">
      <c r="U712" s="77"/>
      <c r="V712" s="62"/>
    </row>
    <row r="713" spans="21:22" hidden="1">
      <c r="U713" s="77"/>
      <c r="V713" s="62"/>
    </row>
    <row r="714" spans="21:22" hidden="1">
      <c r="U714" s="77"/>
      <c r="V714" s="62"/>
    </row>
    <row r="715" spans="21:22" hidden="1">
      <c r="U715" s="77"/>
      <c r="V715" s="62"/>
    </row>
    <row r="716" spans="21:22" hidden="1">
      <c r="U716" s="77"/>
      <c r="V716" s="62"/>
    </row>
    <row r="717" spans="21:22" hidden="1">
      <c r="U717" s="77"/>
      <c r="V717" s="62"/>
    </row>
    <row r="718" spans="21:22" hidden="1">
      <c r="U718" s="77"/>
      <c r="V718" s="62"/>
    </row>
    <row r="719" spans="21:22" hidden="1">
      <c r="U719" s="77"/>
      <c r="V719" s="62"/>
    </row>
    <row r="720" spans="21:22" hidden="1">
      <c r="U720" s="77"/>
      <c r="V720" s="62"/>
    </row>
    <row r="721" spans="21:22" hidden="1">
      <c r="U721" s="77"/>
      <c r="V721" s="62"/>
    </row>
    <row r="722" spans="21:22" hidden="1">
      <c r="U722" s="77"/>
      <c r="V722" s="62"/>
    </row>
    <row r="723" spans="21:22" hidden="1">
      <c r="U723" s="77"/>
      <c r="V723" s="62"/>
    </row>
    <row r="724" spans="21:22" hidden="1">
      <c r="U724" s="77"/>
      <c r="V724" s="62"/>
    </row>
    <row r="725" spans="21:22" hidden="1">
      <c r="U725" s="77"/>
      <c r="V725" s="62"/>
    </row>
    <row r="726" spans="21:22" hidden="1">
      <c r="U726" s="77"/>
      <c r="V726" s="62"/>
    </row>
    <row r="727" spans="21:22" hidden="1">
      <c r="U727" s="77"/>
      <c r="V727" s="62"/>
    </row>
    <row r="728" spans="21:22" hidden="1">
      <c r="U728" s="77"/>
      <c r="V728" s="62"/>
    </row>
    <row r="729" spans="21:22" hidden="1">
      <c r="U729" s="77"/>
      <c r="V729" s="62"/>
    </row>
    <row r="730" spans="21:22" hidden="1">
      <c r="U730" s="77"/>
      <c r="V730" s="62"/>
    </row>
    <row r="731" spans="21:22" hidden="1">
      <c r="U731" s="77"/>
      <c r="V731" s="62"/>
    </row>
    <row r="732" spans="21:22" hidden="1">
      <c r="U732" s="77"/>
      <c r="V732" s="62"/>
    </row>
    <row r="733" spans="21:22" hidden="1">
      <c r="U733" s="77"/>
      <c r="V733" s="62"/>
    </row>
    <row r="734" spans="21:22" hidden="1">
      <c r="U734" s="77"/>
      <c r="V734" s="62"/>
    </row>
    <row r="735" spans="21:22" hidden="1">
      <c r="U735" s="77"/>
      <c r="V735" s="62"/>
    </row>
    <row r="736" spans="21:22" hidden="1">
      <c r="U736" s="77"/>
      <c r="V736" s="62"/>
    </row>
    <row r="737" spans="21:22" hidden="1">
      <c r="U737" s="77"/>
      <c r="V737" s="62"/>
    </row>
    <row r="738" spans="21:22" hidden="1">
      <c r="U738" s="77"/>
      <c r="V738" s="62"/>
    </row>
    <row r="739" spans="21:22" hidden="1">
      <c r="U739" s="77"/>
      <c r="V739" s="62"/>
    </row>
    <row r="740" spans="21:22" hidden="1">
      <c r="U740" s="77"/>
      <c r="V740" s="62"/>
    </row>
    <row r="741" spans="21:22" hidden="1">
      <c r="U741" s="77"/>
      <c r="V741" s="62"/>
    </row>
    <row r="742" spans="21:22" hidden="1">
      <c r="U742" s="77"/>
      <c r="V742" s="62"/>
    </row>
    <row r="743" spans="21:22" hidden="1">
      <c r="U743" s="77"/>
      <c r="V743" s="62"/>
    </row>
    <row r="744" spans="21:22" hidden="1">
      <c r="U744" s="77"/>
      <c r="V744" s="62"/>
    </row>
    <row r="745" spans="21:22" hidden="1">
      <c r="U745" s="77"/>
      <c r="V745" s="62"/>
    </row>
    <row r="746" spans="21:22" hidden="1">
      <c r="U746" s="77"/>
      <c r="V746" s="62"/>
    </row>
    <row r="747" spans="21:22" hidden="1">
      <c r="U747" s="77"/>
      <c r="V747" s="62"/>
    </row>
    <row r="748" spans="21:22" hidden="1">
      <c r="U748" s="77"/>
      <c r="V748" s="62"/>
    </row>
    <row r="749" spans="21:22" hidden="1">
      <c r="U749" s="77"/>
      <c r="V749" s="62"/>
    </row>
    <row r="750" spans="21:22" hidden="1">
      <c r="U750" s="77"/>
      <c r="V750" s="62"/>
    </row>
    <row r="751" spans="21:22" hidden="1">
      <c r="U751" s="77"/>
      <c r="V751" s="62"/>
    </row>
    <row r="752" spans="21:22" hidden="1">
      <c r="U752" s="77"/>
      <c r="V752" s="62"/>
    </row>
    <row r="753" spans="21:22" hidden="1">
      <c r="U753" s="77"/>
      <c r="V753" s="62"/>
    </row>
    <row r="754" spans="21:22" hidden="1">
      <c r="U754" s="77"/>
      <c r="V754" s="62"/>
    </row>
    <row r="755" spans="21:22" hidden="1">
      <c r="U755" s="77"/>
      <c r="V755" s="62"/>
    </row>
    <row r="756" spans="21:22" hidden="1">
      <c r="U756" s="77"/>
      <c r="V756" s="62"/>
    </row>
    <row r="757" spans="21:22" hidden="1">
      <c r="U757" s="77"/>
      <c r="V757" s="62"/>
    </row>
    <row r="758" spans="21:22" hidden="1">
      <c r="U758" s="77"/>
      <c r="V758" s="62"/>
    </row>
    <row r="759" spans="21:22" hidden="1">
      <c r="U759" s="77"/>
      <c r="V759" s="62"/>
    </row>
    <row r="760" spans="21:22" hidden="1">
      <c r="U760" s="77"/>
      <c r="V760" s="62"/>
    </row>
    <row r="761" spans="21:22" hidden="1">
      <c r="U761" s="77"/>
      <c r="V761" s="62"/>
    </row>
    <row r="762" spans="21:22" hidden="1">
      <c r="U762" s="77"/>
      <c r="V762" s="62"/>
    </row>
    <row r="763" spans="21:22" hidden="1">
      <c r="U763" s="77"/>
      <c r="V763" s="62"/>
    </row>
    <row r="764" spans="21:22" hidden="1">
      <c r="U764" s="77"/>
      <c r="V764" s="62"/>
    </row>
    <row r="765" spans="21:22" hidden="1">
      <c r="U765" s="77"/>
      <c r="V765" s="62"/>
    </row>
    <row r="766" spans="21:22" hidden="1">
      <c r="U766" s="77"/>
      <c r="V766" s="62"/>
    </row>
    <row r="767" spans="21:22" hidden="1">
      <c r="U767" s="77"/>
      <c r="V767" s="62"/>
    </row>
    <row r="768" spans="21:22" hidden="1">
      <c r="U768" s="77"/>
      <c r="V768" s="62"/>
    </row>
    <row r="769" spans="21:22" hidden="1">
      <c r="U769" s="77"/>
      <c r="V769" s="62"/>
    </row>
    <row r="770" spans="21:22" hidden="1">
      <c r="U770" s="77"/>
      <c r="V770" s="62"/>
    </row>
    <row r="771" spans="21:22" hidden="1">
      <c r="U771" s="77"/>
      <c r="V771" s="62"/>
    </row>
    <row r="772" spans="21:22" hidden="1">
      <c r="U772" s="77"/>
      <c r="V772" s="62"/>
    </row>
    <row r="773" spans="21:22" hidden="1">
      <c r="U773" s="77"/>
      <c r="V773" s="62"/>
    </row>
    <row r="774" spans="21:22" hidden="1">
      <c r="U774" s="77"/>
      <c r="V774" s="62"/>
    </row>
    <row r="775" spans="21:22" hidden="1">
      <c r="U775" s="77"/>
      <c r="V775" s="62"/>
    </row>
    <row r="776" spans="21:22" hidden="1">
      <c r="U776" s="77"/>
      <c r="V776" s="62"/>
    </row>
    <row r="777" spans="21:22" hidden="1">
      <c r="U777" s="77"/>
      <c r="V777" s="62"/>
    </row>
    <row r="778" spans="21:22" hidden="1">
      <c r="U778" s="77"/>
      <c r="V778" s="62"/>
    </row>
    <row r="779" spans="21:22" hidden="1">
      <c r="U779" s="77"/>
      <c r="V779" s="62"/>
    </row>
    <row r="780" spans="21:22" hidden="1">
      <c r="U780" s="77"/>
      <c r="V780" s="62"/>
    </row>
    <row r="781" spans="21:22" hidden="1">
      <c r="U781" s="77"/>
      <c r="V781" s="62"/>
    </row>
    <row r="782" spans="21:22" hidden="1">
      <c r="U782" s="77"/>
      <c r="V782" s="62"/>
    </row>
    <row r="783" spans="21:22" hidden="1">
      <c r="U783" s="77"/>
      <c r="V783" s="62"/>
    </row>
    <row r="784" spans="21:22" hidden="1">
      <c r="U784" s="77"/>
      <c r="V784" s="62"/>
    </row>
    <row r="785" spans="21:22" hidden="1">
      <c r="U785" s="77"/>
      <c r="V785" s="62"/>
    </row>
    <row r="786" spans="21:22" hidden="1">
      <c r="U786" s="77"/>
      <c r="V786" s="62"/>
    </row>
    <row r="787" spans="21:22" hidden="1">
      <c r="U787" s="77"/>
      <c r="V787" s="62"/>
    </row>
    <row r="788" spans="21:22" hidden="1">
      <c r="U788" s="77"/>
      <c r="V788" s="62"/>
    </row>
    <row r="789" spans="21:22" hidden="1">
      <c r="U789" s="77"/>
      <c r="V789" s="62"/>
    </row>
    <row r="790" spans="21:22" hidden="1">
      <c r="U790" s="77"/>
      <c r="V790" s="62"/>
    </row>
    <row r="791" spans="21:22" hidden="1">
      <c r="U791" s="77"/>
      <c r="V791" s="62"/>
    </row>
    <row r="792" spans="21:22" hidden="1">
      <c r="U792" s="77"/>
      <c r="V792" s="62"/>
    </row>
    <row r="793" spans="21:22" hidden="1">
      <c r="U793" s="77"/>
      <c r="V793" s="62"/>
    </row>
    <row r="794" spans="21:22" hidden="1">
      <c r="U794" s="77"/>
      <c r="V794" s="62"/>
    </row>
    <row r="795" spans="21:22" hidden="1">
      <c r="U795" s="77"/>
      <c r="V795" s="62"/>
    </row>
    <row r="796" spans="21:22" hidden="1">
      <c r="U796" s="77"/>
      <c r="V796" s="62"/>
    </row>
    <row r="797" spans="21:22" hidden="1">
      <c r="U797" s="77"/>
      <c r="V797" s="62"/>
    </row>
    <row r="798" spans="21:22" hidden="1">
      <c r="U798" s="77"/>
      <c r="V798" s="62"/>
    </row>
    <row r="799" spans="21:22" hidden="1">
      <c r="U799" s="77"/>
      <c r="V799" s="62"/>
    </row>
    <row r="800" spans="21:22" hidden="1">
      <c r="U800" s="77"/>
      <c r="V800" s="62"/>
    </row>
    <row r="801" spans="21:22" hidden="1">
      <c r="U801" s="77"/>
      <c r="V801" s="62"/>
    </row>
    <row r="802" spans="21:22" hidden="1">
      <c r="U802" s="77"/>
      <c r="V802" s="62"/>
    </row>
    <row r="803" spans="21:22" hidden="1">
      <c r="U803" s="77"/>
      <c r="V803" s="62"/>
    </row>
    <row r="804" spans="21:22" hidden="1">
      <c r="U804" s="77"/>
      <c r="V804" s="62"/>
    </row>
    <row r="805" spans="21:22" hidden="1">
      <c r="U805" s="77"/>
      <c r="V805" s="62"/>
    </row>
    <row r="806" spans="21:22" hidden="1">
      <c r="U806" s="77"/>
      <c r="V806" s="62"/>
    </row>
    <row r="807" spans="21:22" hidden="1">
      <c r="U807" s="77"/>
      <c r="V807" s="62"/>
    </row>
    <row r="808" spans="21:22" hidden="1">
      <c r="U808" s="77"/>
      <c r="V808" s="62"/>
    </row>
    <row r="809" spans="21:22" hidden="1">
      <c r="U809" s="77"/>
      <c r="V809" s="62"/>
    </row>
    <row r="810" spans="21:22" hidden="1">
      <c r="U810" s="77"/>
      <c r="V810" s="62"/>
    </row>
    <row r="811" spans="21:22" hidden="1">
      <c r="U811" s="77"/>
      <c r="V811" s="62"/>
    </row>
    <row r="812" spans="21:22" hidden="1">
      <c r="U812" s="77"/>
      <c r="V812" s="62"/>
    </row>
    <row r="813" spans="21:22" hidden="1">
      <c r="U813" s="77"/>
      <c r="V813" s="62"/>
    </row>
    <row r="814" spans="21:22" hidden="1">
      <c r="U814" s="77"/>
      <c r="V814" s="62"/>
    </row>
    <row r="815" spans="21:22" hidden="1">
      <c r="U815" s="77"/>
      <c r="V815" s="62"/>
    </row>
    <row r="816" spans="21:22" hidden="1">
      <c r="U816" s="77"/>
      <c r="V816" s="62"/>
    </row>
    <row r="817" spans="21:22" hidden="1">
      <c r="U817" s="77"/>
      <c r="V817" s="62"/>
    </row>
    <row r="818" spans="21:22" hidden="1">
      <c r="U818" s="77"/>
      <c r="V818" s="62"/>
    </row>
    <row r="819" spans="21:22" hidden="1">
      <c r="U819" s="77"/>
      <c r="V819" s="62"/>
    </row>
    <row r="820" spans="21:22" hidden="1">
      <c r="U820" s="77"/>
      <c r="V820" s="62"/>
    </row>
    <row r="821" spans="21:22" hidden="1">
      <c r="U821" s="77"/>
      <c r="V821" s="62"/>
    </row>
    <row r="822" spans="21:22" hidden="1">
      <c r="U822" s="77"/>
      <c r="V822" s="62"/>
    </row>
    <row r="823" spans="21:22" hidden="1">
      <c r="U823" s="77"/>
      <c r="V823" s="62"/>
    </row>
    <row r="824" spans="21:22" hidden="1">
      <c r="U824" s="77"/>
      <c r="V824" s="62"/>
    </row>
    <row r="825" spans="21:22" hidden="1">
      <c r="U825" s="77"/>
      <c r="V825" s="62"/>
    </row>
    <row r="826" spans="21:22" hidden="1">
      <c r="U826" s="77"/>
      <c r="V826" s="62"/>
    </row>
    <row r="827" spans="21:22" hidden="1">
      <c r="U827" s="77"/>
      <c r="V827" s="62"/>
    </row>
    <row r="828" spans="21:22" hidden="1">
      <c r="U828" s="77"/>
      <c r="V828" s="62"/>
    </row>
    <row r="829" spans="21:22" hidden="1">
      <c r="U829" s="77"/>
      <c r="V829" s="62"/>
    </row>
    <row r="830" spans="21:22" hidden="1">
      <c r="U830" s="77"/>
      <c r="V830" s="62"/>
    </row>
    <row r="831" spans="21:22" hidden="1">
      <c r="U831" s="77"/>
      <c r="V831" s="62"/>
    </row>
    <row r="832" spans="21:22" hidden="1">
      <c r="U832" s="77"/>
      <c r="V832" s="62"/>
    </row>
    <row r="833" spans="21:22" hidden="1">
      <c r="U833" s="77"/>
      <c r="V833" s="62"/>
    </row>
    <row r="834" spans="21:22" hidden="1">
      <c r="U834" s="77"/>
      <c r="V834" s="62"/>
    </row>
    <row r="835" spans="21:22" hidden="1">
      <c r="U835" s="77"/>
      <c r="V835" s="62"/>
    </row>
    <row r="836" spans="21:22" hidden="1">
      <c r="U836" s="77"/>
      <c r="V836" s="62"/>
    </row>
    <row r="837" spans="21:22" hidden="1">
      <c r="U837" s="77"/>
      <c r="V837" s="62"/>
    </row>
    <row r="838" spans="21:22" hidden="1">
      <c r="U838" s="77"/>
      <c r="V838" s="62"/>
    </row>
    <row r="839" spans="21:22" hidden="1">
      <c r="U839" s="77"/>
      <c r="V839" s="62"/>
    </row>
    <row r="840" spans="21:22" hidden="1">
      <c r="U840" s="77"/>
      <c r="V840" s="62"/>
    </row>
    <row r="841" spans="21:22" hidden="1">
      <c r="U841" s="77"/>
      <c r="V841" s="62"/>
    </row>
    <row r="842" spans="21:22" hidden="1">
      <c r="U842" s="77"/>
      <c r="V842" s="62"/>
    </row>
    <row r="843" spans="21:22" hidden="1">
      <c r="U843" s="77"/>
      <c r="V843" s="62"/>
    </row>
    <row r="844" spans="21:22" hidden="1">
      <c r="U844" s="77"/>
      <c r="V844" s="62"/>
    </row>
    <row r="845" spans="21:22" hidden="1">
      <c r="U845" s="77"/>
      <c r="V845" s="62"/>
    </row>
    <row r="846" spans="21:22" hidden="1">
      <c r="U846" s="77"/>
      <c r="V846" s="62"/>
    </row>
    <row r="847" spans="21:22" hidden="1">
      <c r="U847" s="77"/>
      <c r="V847" s="62"/>
    </row>
    <row r="848" spans="21:22" hidden="1">
      <c r="U848" s="77"/>
      <c r="V848" s="62"/>
    </row>
    <row r="849" spans="21:22" hidden="1">
      <c r="U849" s="77"/>
      <c r="V849" s="62"/>
    </row>
    <row r="850" spans="21:22" hidden="1">
      <c r="U850" s="77"/>
      <c r="V850" s="62"/>
    </row>
    <row r="851" spans="21:22" hidden="1">
      <c r="U851" s="77"/>
      <c r="V851" s="62"/>
    </row>
    <row r="852" spans="21:22" hidden="1">
      <c r="U852" s="77"/>
      <c r="V852" s="62"/>
    </row>
    <row r="853" spans="21:22" hidden="1">
      <c r="U853" s="77"/>
      <c r="V853" s="62"/>
    </row>
    <row r="854" spans="21:22" hidden="1">
      <c r="U854" s="77"/>
      <c r="V854" s="62"/>
    </row>
    <row r="855" spans="21:22" hidden="1">
      <c r="U855" s="77"/>
      <c r="V855" s="62"/>
    </row>
    <row r="856" spans="21:22" hidden="1">
      <c r="U856" s="77"/>
      <c r="V856" s="62"/>
    </row>
    <row r="857" spans="21:22" hidden="1">
      <c r="U857" s="77"/>
      <c r="V857" s="62"/>
    </row>
    <row r="858" spans="21:22" hidden="1">
      <c r="U858" s="77"/>
      <c r="V858" s="62"/>
    </row>
    <row r="859" spans="21:22" hidden="1">
      <c r="U859" s="77"/>
      <c r="V859" s="62"/>
    </row>
    <row r="860" spans="21:22" hidden="1">
      <c r="U860" s="77"/>
      <c r="V860" s="62"/>
    </row>
    <row r="861" spans="21:22" hidden="1">
      <c r="U861" s="77"/>
      <c r="V861" s="62"/>
    </row>
    <row r="862" spans="21:22" hidden="1">
      <c r="U862" s="77"/>
      <c r="V862" s="62"/>
    </row>
    <row r="863" spans="21:22" hidden="1">
      <c r="U863" s="77"/>
      <c r="V863" s="62"/>
    </row>
    <row r="864" spans="21:22" hidden="1">
      <c r="U864" s="77"/>
      <c r="V864" s="62"/>
    </row>
    <row r="865" spans="21:22" hidden="1">
      <c r="U865" s="77"/>
      <c r="V865" s="62"/>
    </row>
    <row r="866" spans="21:22" hidden="1">
      <c r="U866" s="77"/>
      <c r="V866" s="62"/>
    </row>
    <row r="867" spans="21:22" hidden="1">
      <c r="U867" s="77"/>
      <c r="V867" s="62"/>
    </row>
    <row r="868" spans="21:22" hidden="1">
      <c r="U868" s="77"/>
      <c r="V868" s="62"/>
    </row>
    <row r="869" spans="21:22" hidden="1">
      <c r="U869" s="77"/>
      <c r="V869" s="62"/>
    </row>
    <row r="870" spans="21:22" hidden="1">
      <c r="U870" s="77"/>
      <c r="V870" s="62"/>
    </row>
    <row r="871" spans="21:22" hidden="1">
      <c r="U871" s="77"/>
      <c r="V871" s="62"/>
    </row>
    <row r="872" spans="21:22" hidden="1">
      <c r="U872" s="77"/>
      <c r="V872" s="62"/>
    </row>
    <row r="873" spans="21:22" hidden="1">
      <c r="U873" s="77"/>
      <c r="V873" s="62"/>
    </row>
    <row r="874" spans="21:22" hidden="1">
      <c r="U874" s="77"/>
      <c r="V874" s="62"/>
    </row>
    <row r="875" spans="21:22" hidden="1">
      <c r="U875" s="77"/>
      <c r="V875" s="62"/>
    </row>
    <row r="876" spans="21:22" hidden="1">
      <c r="U876" s="77"/>
      <c r="V876" s="62"/>
    </row>
    <row r="877" spans="21:22" hidden="1">
      <c r="U877" s="77"/>
      <c r="V877" s="62"/>
    </row>
    <row r="878" spans="21:22" hidden="1">
      <c r="U878" s="77"/>
      <c r="V878" s="62"/>
    </row>
    <row r="879" spans="21:22" hidden="1">
      <c r="U879" s="77"/>
      <c r="V879" s="62"/>
    </row>
    <row r="880" spans="21:22" hidden="1">
      <c r="U880" s="77"/>
      <c r="V880" s="62"/>
    </row>
    <row r="881" spans="21:22" hidden="1">
      <c r="U881" s="77"/>
      <c r="V881" s="62"/>
    </row>
    <row r="882" spans="21:22" hidden="1">
      <c r="U882" s="77"/>
      <c r="V882" s="62"/>
    </row>
    <row r="883" spans="21:22" hidden="1">
      <c r="U883" s="77"/>
      <c r="V883" s="62"/>
    </row>
    <row r="884" spans="21:22" hidden="1">
      <c r="U884" s="77"/>
      <c r="V884" s="62"/>
    </row>
    <row r="885" spans="21:22" hidden="1">
      <c r="U885" s="77"/>
      <c r="V885" s="62"/>
    </row>
    <row r="886" spans="21:22" hidden="1">
      <c r="U886" s="77"/>
      <c r="V886" s="62"/>
    </row>
    <row r="887" spans="21:22" hidden="1">
      <c r="U887" s="77"/>
      <c r="V887" s="62"/>
    </row>
    <row r="888" spans="21:22" hidden="1">
      <c r="U888" s="77"/>
      <c r="V888" s="62"/>
    </row>
    <row r="889" spans="21:22" hidden="1">
      <c r="U889" s="77"/>
      <c r="V889" s="62"/>
    </row>
    <row r="890" spans="21:22" hidden="1">
      <c r="U890" s="77"/>
      <c r="V890" s="62"/>
    </row>
    <row r="891" spans="21:22" hidden="1">
      <c r="U891" s="77"/>
      <c r="V891" s="62"/>
    </row>
    <row r="892" spans="21:22" hidden="1">
      <c r="U892" s="77"/>
      <c r="V892" s="62"/>
    </row>
    <row r="893" spans="21:22" hidden="1">
      <c r="U893" s="77"/>
      <c r="V893" s="62"/>
    </row>
    <row r="894" spans="21:22" hidden="1">
      <c r="U894" s="77"/>
      <c r="V894" s="62"/>
    </row>
    <row r="895" spans="21:22" hidden="1">
      <c r="U895" s="77"/>
      <c r="V895" s="62"/>
    </row>
    <row r="896" spans="21:22" hidden="1">
      <c r="U896" s="77"/>
      <c r="V896" s="62"/>
    </row>
    <row r="897" spans="21:22" hidden="1">
      <c r="U897" s="77"/>
      <c r="V897" s="62"/>
    </row>
    <row r="898" spans="21:22" hidden="1">
      <c r="U898" s="77"/>
      <c r="V898" s="62"/>
    </row>
    <row r="899" spans="21:22" hidden="1">
      <c r="U899" s="77"/>
      <c r="V899" s="62"/>
    </row>
    <row r="900" spans="21:22" hidden="1">
      <c r="U900" s="77"/>
      <c r="V900" s="62"/>
    </row>
    <row r="901" spans="21:22" hidden="1">
      <c r="U901" s="77"/>
      <c r="V901" s="62"/>
    </row>
    <row r="902" spans="21:22" hidden="1">
      <c r="U902" s="77"/>
      <c r="V902" s="62"/>
    </row>
    <row r="903" spans="21:22" hidden="1">
      <c r="U903" s="77"/>
      <c r="V903" s="62"/>
    </row>
    <row r="904" spans="21:22" hidden="1">
      <c r="U904" s="77"/>
      <c r="V904" s="62"/>
    </row>
    <row r="905" spans="21:22" hidden="1">
      <c r="U905" s="77"/>
      <c r="V905" s="62"/>
    </row>
    <row r="906" spans="21:22" hidden="1">
      <c r="U906" s="77"/>
      <c r="V906" s="62"/>
    </row>
    <row r="907" spans="21:22" hidden="1">
      <c r="U907" s="77"/>
      <c r="V907" s="62"/>
    </row>
    <row r="908" spans="21:22" hidden="1">
      <c r="U908" s="77"/>
      <c r="V908" s="62"/>
    </row>
    <row r="909" spans="21:22" hidden="1">
      <c r="U909" s="77"/>
      <c r="V909" s="62"/>
    </row>
    <row r="910" spans="21:22" hidden="1">
      <c r="U910" s="77"/>
      <c r="V910" s="62"/>
    </row>
    <row r="911" spans="21:22" hidden="1">
      <c r="U911" s="77"/>
      <c r="V911" s="62"/>
    </row>
    <row r="912" spans="21:22" hidden="1">
      <c r="U912" s="77"/>
      <c r="V912" s="62"/>
    </row>
    <row r="913" spans="21:22" hidden="1">
      <c r="U913" s="77"/>
      <c r="V913" s="62"/>
    </row>
    <row r="914" spans="21:22" hidden="1">
      <c r="U914" s="77"/>
      <c r="V914" s="62"/>
    </row>
    <row r="915" spans="21:22" hidden="1">
      <c r="U915" s="77"/>
      <c r="V915" s="62"/>
    </row>
    <row r="916" spans="21:22" hidden="1">
      <c r="U916" s="77"/>
      <c r="V916" s="62"/>
    </row>
    <row r="917" spans="21:22" hidden="1">
      <c r="U917" s="77"/>
      <c r="V917" s="62"/>
    </row>
    <row r="918" spans="21:22" hidden="1">
      <c r="U918" s="77"/>
      <c r="V918" s="62"/>
    </row>
    <row r="919" spans="21:22" hidden="1">
      <c r="U919" s="77"/>
      <c r="V919" s="62"/>
    </row>
    <row r="920" spans="21:22" hidden="1">
      <c r="U920" s="77"/>
      <c r="V920" s="62"/>
    </row>
    <row r="921" spans="21:22" hidden="1">
      <c r="U921" s="77"/>
      <c r="V921" s="62"/>
    </row>
    <row r="922" spans="21:22" hidden="1">
      <c r="U922" s="77"/>
      <c r="V922" s="62"/>
    </row>
    <row r="923" spans="21:22" hidden="1">
      <c r="U923" s="77"/>
      <c r="V923" s="62"/>
    </row>
    <row r="924" spans="21:22" hidden="1">
      <c r="U924" s="77"/>
      <c r="V924" s="62"/>
    </row>
    <row r="925" spans="21:22" hidden="1">
      <c r="U925" s="77"/>
      <c r="V925" s="62"/>
    </row>
    <row r="926" spans="21:22" hidden="1">
      <c r="U926" s="77"/>
      <c r="V926" s="62"/>
    </row>
    <row r="927" spans="21:22" hidden="1">
      <c r="U927" s="77"/>
      <c r="V927" s="62"/>
    </row>
    <row r="928" spans="21:22" hidden="1">
      <c r="U928" s="77"/>
      <c r="V928" s="62"/>
    </row>
    <row r="929" spans="21:22" hidden="1">
      <c r="U929" s="77"/>
      <c r="V929" s="62"/>
    </row>
    <row r="930" spans="21:22" hidden="1">
      <c r="U930" s="77"/>
      <c r="V930" s="62"/>
    </row>
    <row r="931" spans="21:22" hidden="1">
      <c r="U931" s="77"/>
      <c r="V931" s="62"/>
    </row>
    <row r="932" spans="21:22" hidden="1">
      <c r="U932" s="77"/>
      <c r="V932" s="62"/>
    </row>
    <row r="933" spans="21:22" hidden="1">
      <c r="U933" s="77"/>
      <c r="V933" s="62"/>
    </row>
    <row r="934" spans="21:22" hidden="1">
      <c r="U934" s="77"/>
      <c r="V934" s="62"/>
    </row>
    <row r="935" spans="21:22" hidden="1">
      <c r="U935" s="77"/>
      <c r="V935" s="62"/>
    </row>
    <row r="936" spans="21:22" hidden="1">
      <c r="U936" s="77"/>
      <c r="V936" s="62"/>
    </row>
    <row r="937" spans="21:22" hidden="1">
      <c r="U937" s="77"/>
      <c r="V937" s="62"/>
    </row>
    <row r="938" spans="21:22" hidden="1">
      <c r="U938" s="77"/>
      <c r="V938" s="62"/>
    </row>
    <row r="939" spans="21:22" hidden="1">
      <c r="U939" s="77"/>
      <c r="V939" s="62"/>
    </row>
    <row r="940" spans="21:22" hidden="1">
      <c r="U940" s="77"/>
      <c r="V940" s="62"/>
    </row>
    <row r="941" spans="21:22" hidden="1">
      <c r="U941" s="77"/>
      <c r="V941" s="62"/>
    </row>
    <row r="942" spans="21:22" hidden="1">
      <c r="U942" s="77"/>
      <c r="V942" s="62"/>
    </row>
    <row r="943" spans="21:22" hidden="1">
      <c r="U943" s="77"/>
      <c r="V943" s="62"/>
    </row>
    <row r="944" spans="21:22" hidden="1">
      <c r="U944" s="77"/>
      <c r="V944" s="62"/>
    </row>
    <row r="945" spans="21:22" hidden="1">
      <c r="U945" s="77"/>
      <c r="V945" s="62"/>
    </row>
    <row r="946" spans="21:22" hidden="1">
      <c r="U946" s="77"/>
      <c r="V946" s="62"/>
    </row>
    <row r="947" spans="21:22" hidden="1">
      <c r="U947" s="77"/>
      <c r="V947" s="62"/>
    </row>
    <row r="948" spans="21:22" hidden="1">
      <c r="U948" s="77"/>
      <c r="V948" s="62"/>
    </row>
    <row r="949" spans="21:22" hidden="1">
      <c r="U949" s="77"/>
      <c r="V949" s="62"/>
    </row>
    <row r="950" spans="21:22" hidden="1">
      <c r="U950" s="77"/>
      <c r="V950" s="62"/>
    </row>
    <row r="951" spans="21:22" hidden="1">
      <c r="U951" s="77"/>
      <c r="V951" s="62"/>
    </row>
    <row r="952" spans="21:22" hidden="1">
      <c r="U952" s="77"/>
      <c r="V952" s="62"/>
    </row>
    <row r="953" spans="21:22" hidden="1">
      <c r="U953" s="77"/>
      <c r="V953" s="62"/>
    </row>
    <row r="954" spans="21:22" hidden="1">
      <c r="U954" s="77"/>
      <c r="V954" s="62"/>
    </row>
    <row r="955" spans="21:22" hidden="1">
      <c r="U955" s="77"/>
      <c r="V955" s="62"/>
    </row>
    <row r="956" spans="21:22" hidden="1">
      <c r="U956" s="77"/>
      <c r="V956" s="62"/>
    </row>
    <row r="957" spans="21:22" hidden="1">
      <c r="U957" s="77"/>
      <c r="V957" s="62"/>
    </row>
    <row r="958" spans="21:22" hidden="1">
      <c r="U958" s="77"/>
      <c r="V958" s="62"/>
    </row>
    <row r="959" spans="21:22" hidden="1">
      <c r="U959" s="77"/>
      <c r="V959" s="62"/>
    </row>
    <row r="960" spans="21:22" hidden="1">
      <c r="U960" s="77"/>
      <c r="V960" s="62"/>
    </row>
    <row r="961" spans="21:22" hidden="1">
      <c r="U961" s="77"/>
      <c r="V961" s="62"/>
    </row>
    <row r="962" spans="21:22" hidden="1">
      <c r="U962" s="77"/>
      <c r="V962" s="62"/>
    </row>
    <row r="963" spans="21:22" hidden="1">
      <c r="U963" s="77"/>
      <c r="V963" s="62"/>
    </row>
    <row r="964" spans="21:22" hidden="1">
      <c r="U964" s="77"/>
      <c r="V964" s="62"/>
    </row>
    <row r="965" spans="21:22" hidden="1">
      <c r="U965" s="77"/>
      <c r="V965" s="62"/>
    </row>
    <row r="966" spans="21:22" hidden="1">
      <c r="U966" s="77"/>
      <c r="V966" s="62"/>
    </row>
    <row r="967" spans="21:22" hidden="1">
      <c r="U967" s="77"/>
      <c r="V967" s="62"/>
    </row>
    <row r="968" spans="21:22" hidden="1">
      <c r="U968" s="77"/>
      <c r="V968" s="62"/>
    </row>
    <row r="969" spans="21:22" hidden="1">
      <c r="U969" s="77"/>
      <c r="V969" s="62"/>
    </row>
    <row r="970" spans="21:22" hidden="1">
      <c r="U970" s="77"/>
      <c r="V970" s="62"/>
    </row>
    <row r="971" spans="21:22" hidden="1">
      <c r="U971" s="77"/>
      <c r="V971" s="62"/>
    </row>
    <row r="972" spans="21:22" hidden="1">
      <c r="U972" s="77"/>
      <c r="V972" s="62"/>
    </row>
    <row r="973" spans="21:22" hidden="1">
      <c r="U973" s="77"/>
      <c r="V973" s="62"/>
    </row>
    <row r="974" spans="21:22" hidden="1">
      <c r="U974" s="77"/>
      <c r="V974" s="62"/>
    </row>
    <row r="975" spans="21:22" hidden="1">
      <c r="U975" s="77"/>
      <c r="V975" s="62"/>
    </row>
    <row r="976" spans="21:22" hidden="1">
      <c r="U976" s="77"/>
      <c r="V976" s="62"/>
    </row>
    <row r="977" spans="21:22" hidden="1">
      <c r="U977" s="77"/>
      <c r="V977" s="62"/>
    </row>
    <row r="978" spans="21:22" hidden="1">
      <c r="U978" s="77"/>
      <c r="V978" s="62"/>
    </row>
    <row r="979" spans="21:22" hidden="1">
      <c r="U979" s="77"/>
      <c r="V979" s="62"/>
    </row>
    <row r="980" spans="21:22" hidden="1">
      <c r="U980" s="77"/>
      <c r="V980" s="62"/>
    </row>
    <row r="981" spans="21:22" hidden="1">
      <c r="U981" s="77"/>
      <c r="V981" s="62"/>
    </row>
    <row r="982" spans="21:22" hidden="1">
      <c r="U982" s="77"/>
      <c r="V982" s="62"/>
    </row>
    <row r="983" spans="21:22" hidden="1">
      <c r="U983" s="77"/>
      <c r="V983" s="62"/>
    </row>
    <row r="984" spans="21:22" hidden="1">
      <c r="U984" s="77"/>
      <c r="V984" s="62"/>
    </row>
    <row r="985" spans="21:22" hidden="1">
      <c r="U985" s="77"/>
      <c r="V985" s="62"/>
    </row>
    <row r="986" spans="21:22" hidden="1">
      <c r="U986" s="77"/>
      <c r="V986" s="62"/>
    </row>
    <row r="987" spans="21:22" hidden="1">
      <c r="U987" s="77"/>
      <c r="V987" s="62"/>
    </row>
    <row r="988" spans="21:22" hidden="1">
      <c r="U988" s="77"/>
      <c r="V988" s="62"/>
    </row>
    <row r="989" spans="21:22" hidden="1">
      <c r="U989" s="77"/>
      <c r="V989" s="62"/>
    </row>
    <row r="990" spans="21:22" hidden="1">
      <c r="U990" s="77"/>
      <c r="V990" s="62"/>
    </row>
    <row r="991" spans="21:22" hidden="1">
      <c r="U991" s="77"/>
      <c r="V991" s="62"/>
    </row>
    <row r="992" spans="21:22" hidden="1">
      <c r="U992" s="77"/>
      <c r="V992" s="62"/>
    </row>
    <row r="993" spans="21:22" hidden="1">
      <c r="U993" s="77"/>
      <c r="V993" s="62"/>
    </row>
    <row r="994" spans="21:22" hidden="1">
      <c r="U994" s="77"/>
      <c r="V994" s="62"/>
    </row>
    <row r="995" spans="21:22" hidden="1">
      <c r="U995" s="77"/>
      <c r="V995" s="62"/>
    </row>
    <row r="996" spans="21:22" hidden="1">
      <c r="U996" s="77"/>
      <c r="V996" s="62"/>
    </row>
    <row r="997" spans="21:22" hidden="1">
      <c r="U997" s="77"/>
      <c r="V997" s="62"/>
    </row>
    <row r="998" spans="21:22" hidden="1">
      <c r="U998" s="77"/>
      <c r="V998" s="62"/>
    </row>
    <row r="999" spans="21:22" hidden="1">
      <c r="U999" s="77"/>
      <c r="V999" s="62"/>
    </row>
    <row r="1000" spans="21:22" hidden="1">
      <c r="U1000" s="77"/>
      <c r="V1000" s="62"/>
    </row>
    <row r="1001" spans="21:22" hidden="1">
      <c r="U1001" s="77"/>
      <c r="V1001" s="62"/>
    </row>
    <row r="1002" spans="21:22" hidden="1">
      <c r="U1002" s="77"/>
      <c r="V1002" s="62"/>
    </row>
    <row r="1003" spans="21:22" hidden="1">
      <c r="U1003" s="77"/>
      <c r="V1003" s="62"/>
    </row>
    <row r="1004" spans="21:22" hidden="1">
      <c r="U1004" s="77"/>
      <c r="V1004" s="62"/>
    </row>
    <row r="1005" spans="21:22" hidden="1">
      <c r="U1005" s="77"/>
      <c r="V1005" s="62"/>
    </row>
    <row r="1006" spans="21:22" hidden="1">
      <c r="U1006" s="77"/>
      <c r="V1006" s="62"/>
    </row>
    <row r="1007" spans="21:22" hidden="1">
      <c r="U1007" s="77"/>
      <c r="V1007" s="62"/>
    </row>
    <row r="1008" spans="21:22" hidden="1">
      <c r="U1008" s="77"/>
      <c r="V1008" s="62"/>
    </row>
    <row r="1009" spans="21:22" hidden="1">
      <c r="U1009" s="77"/>
      <c r="V1009" s="62"/>
    </row>
    <row r="1010" spans="21:22" hidden="1">
      <c r="U1010" s="77"/>
      <c r="V1010" s="62"/>
    </row>
    <row r="1011" spans="21:22" hidden="1">
      <c r="U1011" s="77"/>
      <c r="V1011" s="62"/>
    </row>
    <row r="1012" spans="21:22" hidden="1">
      <c r="U1012" s="77"/>
      <c r="V1012" s="62"/>
    </row>
    <row r="1013" spans="21:22" hidden="1">
      <c r="U1013" s="77"/>
      <c r="V1013" s="62"/>
    </row>
    <row r="1014" spans="21:22" hidden="1">
      <c r="U1014" s="77"/>
      <c r="V1014" s="62"/>
    </row>
    <row r="1015" spans="21:22" hidden="1">
      <c r="U1015" s="77"/>
      <c r="V1015" s="62"/>
    </row>
    <row r="1016" spans="21:22" hidden="1">
      <c r="U1016" s="77"/>
      <c r="V1016" s="62"/>
    </row>
    <row r="1017" spans="21:22" hidden="1">
      <c r="U1017" s="77"/>
      <c r="V1017" s="62"/>
    </row>
    <row r="1018" spans="21:22" hidden="1">
      <c r="U1018" s="77"/>
      <c r="V1018" s="62"/>
    </row>
    <row r="1019" spans="21:22" hidden="1">
      <c r="U1019" s="77"/>
      <c r="V1019" s="62"/>
    </row>
    <row r="1020" spans="21:22" hidden="1">
      <c r="U1020" s="77"/>
      <c r="V1020" s="62"/>
    </row>
    <row r="1021" spans="21:22" hidden="1">
      <c r="U1021" s="77"/>
      <c r="V1021" s="62"/>
    </row>
    <row r="1022" spans="21:22" hidden="1">
      <c r="U1022" s="77"/>
      <c r="V1022" s="62"/>
    </row>
    <row r="1023" spans="21:22" hidden="1">
      <c r="U1023" s="77"/>
      <c r="V1023" s="62"/>
    </row>
    <row r="1024" spans="21:22" hidden="1">
      <c r="U1024" s="77"/>
      <c r="V1024" s="62"/>
    </row>
    <row r="1025" spans="21:22" hidden="1">
      <c r="U1025" s="77"/>
      <c r="V1025" s="62"/>
    </row>
    <row r="1026" spans="21:22" hidden="1">
      <c r="U1026" s="77"/>
      <c r="V1026" s="62"/>
    </row>
    <row r="1027" spans="21:22" hidden="1">
      <c r="U1027" s="77"/>
      <c r="V1027" s="62"/>
    </row>
    <row r="1028" spans="21:22" hidden="1">
      <c r="U1028" s="77"/>
      <c r="V1028" s="62"/>
    </row>
    <row r="1029" spans="21:22" hidden="1">
      <c r="U1029" s="77"/>
      <c r="V1029" s="62"/>
    </row>
    <row r="1030" spans="21:22" hidden="1">
      <c r="U1030" s="77"/>
      <c r="V1030" s="62"/>
    </row>
    <row r="1031" spans="21:22" hidden="1">
      <c r="U1031" s="77"/>
      <c r="V1031" s="62"/>
    </row>
    <row r="1032" spans="21:22" hidden="1">
      <c r="U1032" s="77"/>
      <c r="V1032" s="62"/>
    </row>
    <row r="1033" spans="21:22" hidden="1">
      <c r="U1033" s="77"/>
      <c r="V1033" s="62"/>
    </row>
    <row r="1034" spans="21:22" hidden="1">
      <c r="U1034" s="77"/>
      <c r="V1034" s="62"/>
    </row>
    <row r="1035" spans="21:22" hidden="1">
      <c r="U1035" s="77"/>
      <c r="V1035" s="62"/>
    </row>
    <row r="1036" spans="21:22" hidden="1">
      <c r="U1036" s="77"/>
      <c r="V1036" s="62"/>
    </row>
    <row r="1037" spans="21:22" hidden="1">
      <c r="U1037" s="77"/>
      <c r="V1037" s="62"/>
    </row>
    <row r="1038" spans="21:22" hidden="1">
      <c r="U1038" s="77"/>
      <c r="V1038" s="62"/>
    </row>
    <row r="1039" spans="21:22" hidden="1">
      <c r="U1039" s="77"/>
      <c r="V1039" s="62"/>
    </row>
    <row r="1040" spans="21:22" hidden="1">
      <c r="U1040" s="77"/>
      <c r="V1040" s="62"/>
    </row>
    <row r="1041" spans="21:22" hidden="1">
      <c r="U1041" s="77"/>
      <c r="V1041" s="62"/>
    </row>
    <row r="1042" spans="21:22" hidden="1">
      <c r="U1042" s="77"/>
      <c r="V1042" s="62"/>
    </row>
    <row r="1043" spans="21:22" hidden="1">
      <c r="U1043" s="77"/>
      <c r="V1043" s="62"/>
    </row>
    <row r="1044" spans="21:22" hidden="1">
      <c r="U1044" s="77"/>
      <c r="V1044" s="62"/>
    </row>
    <row r="1045" spans="21:22" hidden="1">
      <c r="U1045" s="77"/>
      <c r="V1045" s="62"/>
    </row>
    <row r="1046" spans="21:22" hidden="1">
      <c r="U1046" s="77"/>
      <c r="V1046" s="62"/>
    </row>
    <row r="1047" spans="21:22" hidden="1">
      <c r="U1047" s="77"/>
      <c r="V1047" s="62"/>
    </row>
    <row r="1048" spans="21:22" hidden="1">
      <c r="U1048" s="77"/>
      <c r="V1048" s="62"/>
    </row>
    <row r="1049" spans="21:22" hidden="1">
      <c r="U1049" s="77"/>
      <c r="V1049" s="62"/>
    </row>
    <row r="1050" spans="21:22" hidden="1">
      <c r="U1050" s="77"/>
      <c r="V1050" s="62"/>
    </row>
    <row r="1051" spans="21:22" hidden="1">
      <c r="U1051" s="77"/>
      <c r="V1051" s="62"/>
    </row>
    <row r="1052" spans="21:22" hidden="1">
      <c r="U1052" s="77"/>
      <c r="V1052" s="62"/>
    </row>
    <row r="1053" spans="21:22" hidden="1">
      <c r="U1053" s="77"/>
      <c r="V1053" s="62"/>
    </row>
    <row r="1054" spans="21:22" hidden="1">
      <c r="U1054" s="77"/>
      <c r="V1054" s="62"/>
    </row>
    <row r="1055" spans="21:22" hidden="1">
      <c r="U1055" s="77"/>
      <c r="V1055" s="62"/>
    </row>
    <row r="1056" spans="21:22" hidden="1">
      <c r="U1056" s="77"/>
      <c r="V1056" s="62"/>
    </row>
    <row r="1057" spans="21:22" hidden="1">
      <c r="U1057" s="77"/>
      <c r="V1057" s="62"/>
    </row>
    <row r="1058" spans="21:22" hidden="1">
      <c r="U1058" s="77"/>
      <c r="V1058" s="62"/>
    </row>
    <row r="1059" spans="21:22" hidden="1">
      <c r="U1059" s="77"/>
      <c r="V1059" s="62"/>
    </row>
    <row r="1060" spans="21:22" hidden="1">
      <c r="U1060" s="77"/>
      <c r="V1060" s="62"/>
    </row>
    <row r="1061" spans="21:22" hidden="1">
      <c r="U1061" s="77"/>
      <c r="V1061" s="62"/>
    </row>
    <row r="1062" spans="21:22" hidden="1">
      <c r="U1062" s="77"/>
      <c r="V1062" s="62"/>
    </row>
    <row r="1063" spans="21:22" hidden="1">
      <c r="U1063" s="77"/>
      <c r="V1063" s="62"/>
    </row>
    <row r="1064" spans="21:22" hidden="1">
      <c r="U1064" s="77"/>
      <c r="V1064" s="62"/>
    </row>
    <row r="1065" spans="21:22" hidden="1">
      <c r="U1065" s="77"/>
      <c r="V1065" s="62"/>
    </row>
    <row r="1066" spans="21:22" hidden="1">
      <c r="U1066" s="77"/>
      <c r="V1066" s="62"/>
    </row>
    <row r="1067" spans="21:22" hidden="1">
      <c r="U1067" s="77"/>
      <c r="V1067" s="62"/>
    </row>
    <row r="1068" spans="21:22" hidden="1">
      <c r="U1068" s="77"/>
      <c r="V1068" s="62"/>
    </row>
    <row r="1069" spans="21:22" hidden="1">
      <c r="U1069" s="77"/>
      <c r="V1069" s="62"/>
    </row>
    <row r="1070" spans="21:22" hidden="1">
      <c r="U1070" s="77"/>
      <c r="V1070" s="62"/>
    </row>
    <row r="1071" spans="21:22" hidden="1">
      <c r="U1071" s="77"/>
      <c r="V1071" s="62"/>
    </row>
    <row r="1072" spans="21:22" hidden="1">
      <c r="U1072" s="77"/>
      <c r="V1072" s="62"/>
    </row>
    <row r="1073" spans="21:22" hidden="1">
      <c r="U1073" s="77"/>
      <c r="V1073" s="62"/>
    </row>
    <row r="1074" spans="21:22" hidden="1">
      <c r="U1074" s="77"/>
      <c r="V1074" s="62"/>
    </row>
    <row r="1075" spans="21:22" hidden="1">
      <c r="U1075" s="77"/>
      <c r="V1075" s="62"/>
    </row>
    <row r="1076" spans="21:22" hidden="1">
      <c r="U1076" s="77"/>
      <c r="V1076" s="62"/>
    </row>
    <row r="1077" spans="21:22" hidden="1">
      <c r="U1077" s="77"/>
      <c r="V1077" s="62"/>
    </row>
    <row r="1078" spans="21:22" hidden="1">
      <c r="U1078" s="77"/>
      <c r="V1078" s="62"/>
    </row>
    <row r="1079" spans="21:22" hidden="1">
      <c r="U1079" s="77"/>
      <c r="V1079" s="62"/>
    </row>
    <row r="1080" spans="21:22" hidden="1">
      <c r="U1080" s="77"/>
      <c r="V1080" s="62"/>
    </row>
    <row r="1081" spans="21:22" hidden="1">
      <c r="U1081" s="77"/>
      <c r="V1081" s="62"/>
    </row>
    <row r="1082" spans="21:22" hidden="1">
      <c r="U1082" s="77"/>
      <c r="V1082" s="62"/>
    </row>
    <row r="1083" spans="21:22" hidden="1">
      <c r="U1083" s="77"/>
      <c r="V1083" s="62"/>
    </row>
    <row r="1084" spans="21:22" hidden="1">
      <c r="U1084" s="77"/>
      <c r="V1084" s="62"/>
    </row>
    <row r="1085" spans="21:22" hidden="1">
      <c r="U1085" s="77"/>
      <c r="V1085" s="62"/>
    </row>
    <row r="1086" spans="21:22" hidden="1">
      <c r="U1086" s="77"/>
      <c r="V1086" s="62"/>
    </row>
    <row r="1087" spans="21:22" hidden="1">
      <c r="U1087" s="77"/>
      <c r="V1087" s="62"/>
    </row>
    <row r="1088" spans="21:22" hidden="1">
      <c r="U1088" s="77"/>
      <c r="V1088" s="62"/>
    </row>
    <row r="1089" spans="21:22" hidden="1">
      <c r="U1089" s="77"/>
      <c r="V1089" s="62"/>
    </row>
    <row r="1090" spans="21:22" hidden="1">
      <c r="U1090" s="77"/>
      <c r="V1090" s="62"/>
    </row>
    <row r="1091" spans="21:22" hidden="1">
      <c r="U1091" s="77"/>
      <c r="V1091" s="62"/>
    </row>
    <row r="1092" spans="21:22" hidden="1">
      <c r="U1092" s="77"/>
      <c r="V1092" s="62"/>
    </row>
    <row r="1093" spans="21:22" hidden="1">
      <c r="U1093" s="77"/>
      <c r="V1093" s="62"/>
    </row>
    <row r="1094" spans="21:22" hidden="1">
      <c r="U1094" s="77"/>
      <c r="V1094" s="62"/>
    </row>
    <row r="1095" spans="21:22" hidden="1">
      <c r="U1095" s="77"/>
      <c r="V1095" s="62"/>
    </row>
    <row r="1096" spans="21:22" hidden="1">
      <c r="U1096" s="77"/>
      <c r="V1096" s="62"/>
    </row>
    <row r="1097" spans="21:22" hidden="1">
      <c r="U1097" s="77"/>
      <c r="V1097" s="62"/>
    </row>
    <row r="1098" spans="21:22" hidden="1">
      <c r="U1098" s="77"/>
      <c r="V1098" s="62"/>
    </row>
    <row r="1099" spans="21:22" hidden="1">
      <c r="U1099" s="77"/>
      <c r="V1099" s="62"/>
    </row>
    <row r="1100" spans="21:22" hidden="1">
      <c r="U1100" s="77"/>
      <c r="V1100" s="62"/>
    </row>
    <row r="1101" spans="21:22" hidden="1">
      <c r="U1101" s="77"/>
      <c r="V1101" s="62"/>
    </row>
    <row r="1102" spans="21:22" hidden="1">
      <c r="U1102" s="77"/>
      <c r="V1102" s="62"/>
    </row>
    <row r="1103" spans="21:22" hidden="1">
      <c r="U1103" s="77"/>
      <c r="V1103" s="62"/>
    </row>
    <row r="1104" spans="21:22" hidden="1">
      <c r="U1104" s="77"/>
      <c r="V1104" s="62"/>
    </row>
    <row r="1105" spans="21:22" hidden="1">
      <c r="U1105" s="77"/>
      <c r="V1105" s="62"/>
    </row>
    <row r="1106" spans="21:22" hidden="1">
      <c r="U1106" s="77"/>
      <c r="V1106" s="62"/>
    </row>
    <row r="1107" spans="21:22" hidden="1">
      <c r="U1107" s="77"/>
      <c r="V1107" s="62"/>
    </row>
    <row r="1108" spans="21:22" hidden="1">
      <c r="U1108" s="77"/>
      <c r="V1108" s="62"/>
    </row>
    <row r="1109" spans="21:22" hidden="1">
      <c r="U1109" s="77"/>
      <c r="V1109" s="62"/>
    </row>
    <row r="1110" spans="21:22" hidden="1">
      <c r="U1110" s="77"/>
      <c r="V1110" s="62"/>
    </row>
    <row r="1111" spans="21:22" hidden="1">
      <c r="U1111" s="77"/>
      <c r="V1111" s="62"/>
    </row>
    <row r="1112" spans="21:22" hidden="1">
      <c r="U1112" s="77"/>
      <c r="V1112" s="62"/>
    </row>
    <row r="1113" spans="21:22" hidden="1">
      <c r="U1113" s="77"/>
      <c r="V1113" s="62"/>
    </row>
    <row r="1114" spans="21:22" hidden="1">
      <c r="U1114" s="77"/>
      <c r="V1114" s="62"/>
    </row>
    <row r="1115" spans="21:22" hidden="1">
      <c r="U1115" s="77"/>
      <c r="V1115" s="62"/>
    </row>
    <row r="1116" spans="21:22" hidden="1">
      <c r="U1116" s="77"/>
      <c r="V1116" s="62"/>
    </row>
    <row r="1117" spans="21:22" hidden="1">
      <c r="U1117" s="77"/>
      <c r="V1117" s="62"/>
    </row>
    <row r="1118" spans="21:22" hidden="1">
      <c r="U1118" s="77"/>
      <c r="V1118" s="62"/>
    </row>
    <row r="1119" spans="21:22" hidden="1">
      <c r="U1119" s="77"/>
      <c r="V1119" s="62"/>
    </row>
    <row r="1120" spans="21:22" hidden="1">
      <c r="U1120" s="77"/>
      <c r="V1120" s="62"/>
    </row>
    <row r="1121" spans="21:22" hidden="1">
      <c r="U1121" s="77"/>
      <c r="V1121" s="62"/>
    </row>
    <row r="1122" spans="21:22" hidden="1">
      <c r="U1122" s="77"/>
      <c r="V1122" s="62"/>
    </row>
    <row r="1123" spans="21:22" hidden="1">
      <c r="U1123" s="77"/>
      <c r="V1123" s="62"/>
    </row>
    <row r="1124" spans="21:22" hidden="1">
      <c r="U1124" s="77"/>
      <c r="V1124" s="62"/>
    </row>
    <row r="1125" spans="21:22" hidden="1">
      <c r="U1125" s="77"/>
      <c r="V1125" s="62"/>
    </row>
    <row r="1126" spans="21:22" hidden="1">
      <c r="U1126" s="77"/>
      <c r="V1126" s="62"/>
    </row>
    <row r="1127" spans="21:22" hidden="1">
      <c r="U1127" s="77"/>
      <c r="V1127" s="62"/>
    </row>
    <row r="1128" spans="21:22" hidden="1">
      <c r="U1128" s="77"/>
      <c r="V1128" s="62"/>
    </row>
    <row r="1129" spans="21:22" hidden="1">
      <c r="U1129" s="77"/>
      <c r="V1129" s="62"/>
    </row>
    <row r="1130" spans="21:22" hidden="1">
      <c r="U1130" s="77"/>
      <c r="V1130" s="62"/>
    </row>
    <row r="1131" spans="21:22" hidden="1">
      <c r="U1131" s="77"/>
      <c r="V1131" s="62"/>
    </row>
    <row r="1132" spans="21:22" hidden="1">
      <c r="U1132" s="77"/>
      <c r="V1132" s="62"/>
    </row>
    <row r="1133" spans="21:22" hidden="1">
      <c r="U1133" s="77"/>
      <c r="V1133" s="62"/>
    </row>
    <row r="1134" spans="21:22" hidden="1">
      <c r="U1134" s="77"/>
      <c r="V1134" s="62"/>
    </row>
    <row r="1135" spans="21:22" hidden="1">
      <c r="U1135" s="77"/>
      <c r="V1135" s="62"/>
    </row>
    <row r="1136" spans="21:22" hidden="1">
      <c r="U1136" s="77"/>
      <c r="V1136" s="62"/>
    </row>
    <row r="1137" spans="21:22" hidden="1">
      <c r="U1137" s="77"/>
      <c r="V1137" s="62"/>
    </row>
    <row r="1138" spans="21:22" hidden="1">
      <c r="U1138" s="77"/>
      <c r="V1138" s="62"/>
    </row>
    <row r="1139" spans="21:22" hidden="1">
      <c r="U1139" s="77"/>
      <c r="V1139" s="62"/>
    </row>
    <row r="1140" spans="21:22" hidden="1">
      <c r="U1140" s="77"/>
      <c r="V1140" s="62"/>
    </row>
    <row r="1141" spans="21:22" hidden="1">
      <c r="U1141" s="77"/>
      <c r="V1141" s="62"/>
    </row>
    <row r="1142" spans="21:22" hidden="1">
      <c r="U1142" s="77"/>
      <c r="V1142" s="62"/>
    </row>
    <row r="1143" spans="21:22" hidden="1">
      <c r="U1143" s="77"/>
      <c r="V1143" s="62"/>
    </row>
    <row r="1144" spans="21:22" hidden="1">
      <c r="U1144" s="77"/>
      <c r="V1144" s="62"/>
    </row>
    <row r="1145" spans="21:22" hidden="1">
      <c r="U1145" s="77"/>
      <c r="V1145" s="62"/>
    </row>
    <row r="1146" spans="21:22" hidden="1">
      <c r="U1146" s="77"/>
      <c r="V1146" s="62"/>
    </row>
    <row r="1147" spans="21:22" hidden="1">
      <c r="U1147" s="77"/>
      <c r="V1147" s="62"/>
    </row>
    <row r="1148" spans="21:22" hidden="1">
      <c r="U1148" s="77"/>
      <c r="V1148" s="62"/>
    </row>
    <row r="1149" spans="21:22" hidden="1">
      <c r="U1149" s="77"/>
      <c r="V1149" s="62"/>
    </row>
    <row r="1150" spans="21:22" hidden="1">
      <c r="U1150" s="77"/>
      <c r="V1150" s="62"/>
    </row>
    <row r="1151" spans="21:22" hidden="1">
      <c r="U1151" s="77"/>
      <c r="V1151" s="62"/>
    </row>
    <row r="1152" spans="21:22" hidden="1">
      <c r="U1152" s="77"/>
      <c r="V1152" s="62"/>
    </row>
    <row r="1153" spans="21:22" hidden="1">
      <c r="U1153" s="77"/>
      <c r="V1153" s="62"/>
    </row>
    <row r="1154" spans="21:22" hidden="1">
      <c r="U1154" s="77"/>
      <c r="V1154" s="62"/>
    </row>
    <row r="1155" spans="21:22" hidden="1">
      <c r="U1155" s="77"/>
      <c r="V1155" s="62"/>
    </row>
    <row r="1156" spans="21:22" hidden="1">
      <c r="U1156" s="77"/>
      <c r="V1156" s="62"/>
    </row>
    <row r="1157" spans="21:22" hidden="1">
      <c r="U1157" s="77"/>
      <c r="V1157" s="62"/>
    </row>
    <row r="1158" spans="21:22" hidden="1">
      <c r="U1158" s="77"/>
      <c r="V1158" s="62"/>
    </row>
    <row r="1159" spans="21:22" hidden="1">
      <c r="U1159" s="77"/>
      <c r="V1159" s="62"/>
    </row>
    <row r="1160" spans="21:22" hidden="1">
      <c r="U1160" s="77"/>
      <c r="V1160" s="62"/>
    </row>
    <row r="1161" spans="21:22" hidden="1">
      <c r="U1161" s="77"/>
      <c r="V1161" s="62"/>
    </row>
    <row r="1162" spans="21:22" hidden="1">
      <c r="U1162" s="77"/>
      <c r="V1162" s="62"/>
    </row>
    <row r="1163" spans="21:22" hidden="1">
      <c r="U1163" s="77"/>
      <c r="V1163" s="62"/>
    </row>
    <row r="1164" spans="21:22" hidden="1">
      <c r="U1164" s="77"/>
      <c r="V1164" s="62"/>
    </row>
    <row r="1165" spans="21:22" hidden="1">
      <c r="U1165" s="77"/>
      <c r="V1165" s="62"/>
    </row>
    <row r="1166" spans="21:22" hidden="1">
      <c r="U1166" s="77"/>
      <c r="V1166" s="62"/>
    </row>
    <row r="1167" spans="21:22" hidden="1">
      <c r="U1167" s="77"/>
      <c r="V1167" s="62"/>
    </row>
    <row r="1168" spans="21:22" hidden="1">
      <c r="U1168" s="77"/>
      <c r="V1168" s="62"/>
    </row>
    <row r="1169" spans="21:22" hidden="1">
      <c r="U1169" s="77"/>
      <c r="V1169" s="62"/>
    </row>
    <row r="1170" spans="21:22" hidden="1">
      <c r="U1170" s="77"/>
      <c r="V1170" s="62"/>
    </row>
    <row r="1171" spans="21:22" hidden="1">
      <c r="U1171" s="77"/>
      <c r="V1171" s="62"/>
    </row>
    <row r="1172" spans="21:22" hidden="1">
      <c r="U1172" s="77"/>
      <c r="V1172" s="62"/>
    </row>
    <row r="1173" spans="21:22" hidden="1">
      <c r="U1173" s="77"/>
      <c r="V1173" s="62"/>
    </row>
    <row r="1174" spans="21:22" hidden="1">
      <c r="U1174" s="77"/>
      <c r="V1174" s="62"/>
    </row>
    <row r="1175" spans="21:22" hidden="1">
      <c r="U1175" s="77"/>
      <c r="V1175" s="62"/>
    </row>
    <row r="1176" spans="21:22" hidden="1">
      <c r="U1176" s="77"/>
      <c r="V1176" s="62"/>
    </row>
    <row r="1177" spans="21:22" hidden="1">
      <c r="U1177" s="77"/>
      <c r="V1177" s="62"/>
    </row>
    <row r="1178" spans="21:22" hidden="1">
      <c r="U1178" s="77"/>
      <c r="V1178" s="62"/>
    </row>
    <row r="1179" spans="21:22" hidden="1">
      <c r="U1179" s="77"/>
      <c r="V1179" s="62"/>
    </row>
    <row r="1180" spans="21:22" hidden="1">
      <c r="U1180" s="77"/>
      <c r="V1180" s="62"/>
    </row>
    <row r="1181" spans="21:22" hidden="1">
      <c r="U1181" s="77"/>
      <c r="V1181" s="62"/>
    </row>
    <row r="1182" spans="21:22" hidden="1">
      <c r="U1182" s="77"/>
      <c r="V1182" s="62"/>
    </row>
    <row r="1183" spans="21:22" hidden="1">
      <c r="U1183" s="77"/>
      <c r="V1183" s="62"/>
    </row>
    <row r="1184" spans="21:22" hidden="1">
      <c r="U1184" s="77"/>
      <c r="V1184" s="62"/>
    </row>
    <row r="1185" spans="21:22" hidden="1">
      <c r="U1185" s="77"/>
      <c r="V1185" s="62"/>
    </row>
    <row r="1186" spans="21:22" hidden="1">
      <c r="U1186" s="77"/>
      <c r="V1186" s="62"/>
    </row>
    <row r="1187" spans="21:22" hidden="1">
      <c r="U1187" s="77"/>
      <c r="V1187" s="62"/>
    </row>
    <row r="1188" spans="21:22" hidden="1">
      <c r="U1188" s="77"/>
      <c r="V1188" s="62"/>
    </row>
    <row r="1189" spans="21:22" hidden="1">
      <c r="U1189" s="77"/>
      <c r="V1189" s="62"/>
    </row>
    <row r="1190" spans="21:22" hidden="1">
      <c r="U1190" s="77"/>
      <c r="V1190" s="62"/>
    </row>
    <row r="1191" spans="21:22" hidden="1">
      <c r="U1191" s="77"/>
      <c r="V1191" s="62"/>
    </row>
    <row r="1192" spans="21:22" hidden="1">
      <c r="U1192" s="77"/>
      <c r="V1192" s="62"/>
    </row>
    <row r="1193" spans="21:22" hidden="1">
      <c r="U1193" s="77"/>
      <c r="V1193" s="62"/>
    </row>
    <row r="1194" spans="21:22" hidden="1">
      <c r="U1194" s="77"/>
      <c r="V1194" s="62"/>
    </row>
    <row r="1195" spans="21:22" hidden="1">
      <c r="U1195" s="77"/>
      <c r="V1195" s="62"/>
    </row>
    <row r="1196" spans="21:22" hidden="1">
      <c r="U1196" s="77"/>
      <c r="V1196" s="62"/>
    </row>
    <row r="1197" spans="21:22" hidden="1">
      <c r="U1197" s="77"/>
      <c r="V1197" s="62"/>
    </row>
    <row r="1198" spans="21:22" hidden="1">
      <c r="U1198" s="77"/>
      <c r="V1198" s="62"/>
    </row>
    <row r="1199" spans="21:22" hidden="1">
      <c r="U1199" s="77"/>
      <c r="V1199" s="62"/>
    </row>
    <row r="1200" spans="21:22" hidden="1">
      <c r="U1200" s="77"/>
      <c r="V1200" s="62"/>
    </row>
    <row r="1201" spans="21:22" hidden="1">
      <c r="U1201" s="77"/>
      <c r="V1201" s="62"/>
    </row>
    <row r="1202" spans="21:22" hidden="1">
      <c r="U1202" s="77"/>
      <c r="V1202" s="62"/>
    </row>
    <row r="1203" spans="21:22" hidden="1">
      <c r="U1203" s="77"/>
      <c r="V1203" s="62"/>
    </row>
    <row r="1204" spans="21:22" hidden="1">
      <c r="U1204" s="77"/>
      <c r="V1204" s="62"/>
    </row>
    <row r="1205" spans="21:22" hidden="1">
      <c r="U1205" s="77"/>
      <c r="V1205" s="62"/>
    </row>
    <row r="1206" spans="21:22" hidden="1">
      <c r="U1206" s="77"/>
      <c r="V1206" s="62"/>
    </row>
    <row r="1207" spans="21:22" hidden="1">
      <c r="U1207" s="77"/>
      <c r="V1207" s="62"/>
    </row>
    <row r="1208" spans="21:22" hidden="1">
      <c r="U1208" s="77"/>
      <c r="V1208" s="62"/>
    </row>
    <row r="1209" spans="21:22" hidden="1">
      <c r="U1209" s="77"/>
      <c r="V1209" s="62"/>
    </row>
    <row r="1210" spans="21:22" hidden="1">
      <c r="U1210" s="77"/>
      <c r="V1210" s="62"/>
    </row>
    <row r="1211" spans="21:22" hidden="1">
      <c r="U1211" s="77"/>
      <c r="V1211" s="62"/>
    </row>
    <row r="1212" spans="21:22" hidden="1">
      <c r="U1212" s="77"/>
      <c r="V1212" s="62"/>
    </row>
    <row r="1213" spans="21:22" hidden="1">
      <c r="U1213" s="77"/>
      <c r="V1213" s="62"/>
    </row>
    <row r="1214" spans="21:22" hidden="1">
      <c r="U1214" s="77"/>
      <c r="V1214" s="62"/>
    </row>
    <row r="1215" spans="21:22" hidden="1">
      <c r="U1215" s="77"/>
      <c r="V1215" s="62"/>
    </row>
    <row r="1216" spans="21:22" hidden="1">
      <c r="U1216" s="77"/>
      <c r="V1216" s="62"/>
    </row>
    <row r="1217" spans="21:22" hidden="1">
      <c r="U1217" s="77"/>
      <c r="V1217" s="62"/>
    </row>
    <row r="1218" spans="21:22" hidden="1">
      <c r="U1218" s="77"/>
      <c r="V1218" s="62"/>
    </row>
    <row r="1219" spans="21:22" hidden="1">
      <c r="U1219" s="77"/>
      <c r="V1219" s="62"/>
    </row>
    <row r="1220" spans="21:22" hidden="1">
      <c r="U1220" s="77"/>
      <c r="V1220" s="62"/>
    </row>
    <row r="1221" spans="21:22" hidden="1">
      <c r="U1221" s="77"/>
      <c r="V1221" s="62"/>
    </row>
    <row r="1222" spans="21:22" hidden="1">
      <c r="U1222" s="77"/>
      <c r="V1222" s="62"/>
    </row>
    <row r="1223" spans="21:22" hidden="1">
      <c r="U1223" s="77"/>
      <c r="V1223" s="62"/>
    </row>
    <row r="1224" spans="21:22" hidden="1">
      <c r="U1224" s="77"/>
      <c r="V1224" s="62"/>
    </row>
    <row r="1225" spans="21:22" hidden="1">
      <c r="U1225" s="77"/>
      <c r="V1225" s="62"/>
    </row>
    <row r="1226" spans="21:22" hidden="1">
      <c r="U1226" s="77"/>
      <c r="V1226" s="62"/>
    </row>
    <row r="1227" spans="21:22" hidden="1">
      <c r="U1227" s="77"/>
      <c r="V1227" s="62"/>
    </row>
    <row r="1228" spans="21:22" hidden="1">
      <c r="U1228" s="77"/>
      <c r="V1228" s="62"/>
    </row>
    <row r="1229" spans="21:22" hidden="1">
      <c r="U1229" s="77"/>
      <c r="V1229" s="62"/>
    </row>
    <row r="1230" spans="21:22" hidden="1">
      <c r="U1230" s="77"/>
      <c r="V1230" s="62"/>
    </row>
    <row r="1231" spans="21:22" hidden="1">
      <c r="U1231" s="77"/>
      <c r="V1231" s="62"/>
    </row>
    <row r="1232" spans="21:22" hidden="1">
      <c r="U1232" s="77"/>
      <c r="V1232" s="62"/>
    </row>
    <row r="1233" spans="21:22" hidden="1">
      <c r="U1233" s="77"/>
      <c r="V1233" s="62"/>
    </row>
    <row r="1234" spans="21:22" hidden="1">
      <c r="U1234" s="77"/>
      <c r="V1234" s="62"/>
    </row>
    <row r="1235" spans="21:22" hidden="1">
      <c r="U1235" s="77"/>
      <c r="V1235" s="62"/>
    </row>
    <row r="1236" spans="21:22" hidden="1">
      <c r="U1236" s="77"/>
      <c r="V1236" s="62"/>
    </row>
    <row r="1237" spans="21:22" hidden="1">
      <c r="U1237" s="77"/>
      <c r="V1237" s="62"/>
    </row>
    <row r="1238" spans="21:22" hidden="1">
      <c r="U1238" s="77"/>
      <c r="V1238" s="62"/>
    </row>
    <row r="1239" spans="21:22" hidden="1">
      <c r="U1239" s="77"/>
      <c r="V1239" s="62"/>
    </row>
    <row r="1240" spans="21:22" hidden="1">
      <c r="U1240" s="77"/>
      <c r="V1240" s="62"/>
    </row>
    <row r="1241" spans="21:22" hidden="1">
      <c r="U1241" s="77"/>
      <c r="V1241" s="62"/>
    </row>
    <row r="1242" spans="21:22" hidden="1">
      <c r="U1242" s="77"/>
      <c r="V1242" s="62"/>
    </row>
    <row r="1243" spans="21:22" hidden="1">
      <c r="U1243" s="77"/>
      <c r="V1243" s="62"/>
    </row>
    <row r="1244" spans="21:22" hidden="1">
      <c r="U1244" s="77"/>
      <c r="V1244" s="62"/>
    </row>
    <row r="1245" spans="21:22" hidden="1">
      <c r="U1245" s="77"/>
      <c r="V1245" s="62"/>
    </row>
    <row r="1246" spans="21:22" hidden="1">
      <c r="U1246" s="77"/>
      <c r="V1246" s="62"/>
    </row>
    <row r="1247" spans="21:22" hidden="1">
      <c r="U1247" s="77"/>
      <c r="V1247" s="62"/>
    </row>
    <row r="1248" spans="21:22" hidden="1">
      <c r="U1248" s="77"/>
      <c r="V1248" s="62"/>
    </row>
    <row r="1249" spans="21:22" hidden="1">
      <c r="U1249" s="77"/>
      <c r="V1249" s="62"/>
    </row>
    <row r="1250" spans="21:22" hidden="1">
      <c r="U1250" s="77"/>
      <c r="V1250" s="62"/>
    </row>
    <row r="1251" spans="21:22" hidden="1">
      <c r="U1251" s="77"/>
      <c r="V1251" s="62"/>
    </row>
    <row r="1252" spans="21:22" hidden="1">
      <c r="U1252" s="77"/>
      <c r="V1252" s="62"/>
    </row>
    <row r="1253" spans="21:22" hidden="1">
      <c r="U1253" s="77"/>
      <c r="V1253" s="62"/>
    </row>
    <row r="1254" spans="21:22" hidden="1">
      <c r="U1254" s="77"/>
      <c r="V1254" s="62"/>
    </row>
    <row r="1255" spans="21:22" hidden="1">
      <c r="U1255" s="77"/>
      <c r="V1255" s="62"/>
    </row>
    <row r="1256" spans="21:22" hidden="1">
      <c r="U1256" s="77"/>
      <c r="V1256" s="62"/>
    </row>
    <row r="1257" spans="21:22" hidden="1">
      <c r="U1257" s="77"/>
      <c r="V1257" s="62"/>
    </row>
    <row r="1258" spans="21:22" hidden="1">
      <c r="U1258" s="77"/>
      <c r="V1258" s="62"/>
    </row>
    <row r="1259" spans="21:22" hidden="1">
      <c r="U1259" s="77"/>
      <c r="V1259" s="62"/>
    </row>
    <row r="1260" spans="21:22" hidden="1">
      <c r="U1260" s="77"/>
      <c r="V1260" s="62"/>
    </row>
    <row r="1261" spans="21:22" hidden="1">
      <c r="U1261" s="77"/>
      <c r="V1261" s="62"/>
    </row>
    <row r="1262" spans="21:22" hidden="1">
      <c r="U1262" s="77"/>
      <c r="V1262" s="62"/>
    </row>
    <row r="1263" spans="21:22" hidden="1">
      <c r="U1263" s="77"/>
      <c r="V1263" s="62"/>
    </row>
    <row r="1264" spans="21:22" hidden="1">
      <c r="U1264" s="77"/>
      <c r="V1264" s="62"/>
    </row>
    <row r="1265" spans="21:22" hidden="1">
      <c r="U1265" s="77"/>
      <c r="V1265" s="62"/>
    </row>
    <row r="1266" spans="21:22" hidden="1">
      <c r="U1266" s="77"/>
      <c r="V1266" s="62"/>
    </row>
    <row r="1267" spans="21:22" hidden="1">
      <c r="U1267" s="77"/>
      <c r="V1267" s="62"/>
    </row>
    <row r="1268" spans="21:22" hidden="1">
      <c r="U1268" s="77"/>
      <c r="V1268" s="62"/>
    </row>
    <row r="1269" spans="21:22" hidden="1">
      <c r="U1269" s="77"/>
      <c r="V1269" s="62"/>
    </row>
    <row r="1270" spans="21:22" hidden="1">
      <c r="U1270" s="77"/>
      <c r="V1270" s="62"/>
    </row>
    <row r="1271" spans="21:22" hidden="1">
      <c r="U1271" s="77"/>
      <c r="V1271" s="62"/>
    </row>
    <row r="1272" spans="21:22" hidden="1">
      <c r="U1272" s="77"/>
      <c r="V1272" s="62"/>
    </row>
    <row r="1273" spans="21:22" hidden="1">
      <c r="U1273" s="77"/>
      <c r="V1273" s="62"/>
    </row>
    <row r="1274" spans="21:22" hidden="1">
      <c r="U1274" s="77"/>
      <c r="V1274" s="62"/>
    </row>
    <row r="1275" spans="21:22" hidden="1">
      <c r="U1275" s="77"/>
      <c r="V1275" s="62"/>
    </row>
    <row r="1276" spans="21:22" hidden="1">
      <c r="U1276" s="77"/>
      <c r="V1276" s="62"/>
    </row>
    <row r="1277" spans="21:22" hidden="1">
      <c r="U1277" s="77"/>
      <c r="V1277" s="62"/>
    </row>
    <row r="1278" spans="21:22" hidden="1">
      <c r="U1278" s="77"/>
      <c r="V1278" s="62"/>
    </row>
    <row r="1279" spans="21:22" hidden="1">
      <c r="U1279" s="77"/>
      <c r="V1279" s="62"/>
    </row>
    <row r="1280" spans="21:22" hidden="1">
      <c r="U1280" s="77"/>
      <c r="V1280" s="62"/>
    </row>
    <row r="1281" spans="21:22" hidden="1">
      <c r="U1281" s="77"/>
      <c r="V1281" s="62"/>
    </row>
    <row r="1282" spans="21:22" hidden="1">
      <c r="U1282" s="77"/>
      <c r="V1282" s="62"/>
    </row>
    <row r="1283" spans="21:22" hidden="1">
      <c r="U1283" s="77"/>
      <c r="V1283" s="62"/>
    </row>
    <row r="1284" spans="21:22" hidden="1">
      <c r="U1284" s="77"/>
      <c r="V1284" s="62"/>
    </row>
    <row r="1285" spans="21:22" hidden="1">
      <c r="U1285" s="77"/>
      <c r="V1285" s="62"/>
    </row>
    <row r="1286" spans="21:22" hidden="1">
      <c r="U1286" s="77"/>
      <c r="V1286" s="62"/>
    </row>
    <row r="1287" spans="21:22" hidden="1">
      <c r="U1287" s="77"/>
      <c r="V1287" s="62"/>
    </row>
    <row r="1288" spans="21:22" hidden="1">
      <c r="U1288" s="77"/>
      <c r="V1288" s="62"/>
    </row>
    <row r="1289" spans="21:22" hidden="1">
      <c r="U1289" s="77"/>
      <c r="V1289" s="62"/>
    </row>
    <row r="1290" spans="21:22" hidden="1">
      <c r="U1290" s="77"/>
      <c r="V1290" s="62"/>
    </row>
    <row r="1291" spans="21:22" hidden="1">
      <c r="U1291" s="77"/>
      <c r="V1291" s="62"/>
    </row>
    <row r="1292" spans="21:22" hidden="1">
      <c r="U1292" s="77"/>
      <c r="V1292" s="62"/>
    </row>
    <row r="1293" spans="21:22" hidden="1">
      <c r="U1293" s="77"/>
      <c r="V1293" s="62"/>
    </row>
    <row r="1294" spans="21:22" hidden="1">
      <c r="U1294" s="77"/>
      <c r="V1294" s="62"/>
    </row>
    <row r="1295" spans="21:22" hidden="1">
      <c r="U1295" s="77"/>
      <c r="V1295" s="62"/>
    </row>
    <row r="1296" spans="21:22" hidden="1">
      <c r="U1296" s="77"/>
      <c r="V1296" s="62"/>
    </row>
    <row r="1297" spans="21:22" hidden="1">
      <c r="U1297" s="77"/>
      <c r="V1297" s="62"/>
    </row>
    <row r="1298" spans="21:22" hidden="1">
      <c r="U1298" s="77"/>
      <c r="V1298" s="62"/>
    </row>
    <row r="1299" spans="21:22" hidden="1">
      <c r="U1299" s="77"/>
      <c r="V1299" s="62"/>
    </row>
    <row r="1300" spans="21:22" hidden="1">
      <c r="U1300" s="77"/>
      <c r="V1300" s="62"/>
    </row>
    <row r="1301" spans="21:22" hidden="1">
      <c r="U1301" s="77"/>
      <c r="V1301" s="62"/>
    </row>
    <row r="1302" spans="21:22" hidden="1">
      <c r="U1302" s="77"/>
      <c r="V1302" s="62"/>
    </row>
    <row r="1303" spans="21:22" hidden="1">
      <c r="U1303" s="77"/>
      <c r="V1303" s="62"/>
    </row>
    <row r="1304" spans="21:22" hidden="1">
      <c r="U1304" s="77"/>
      <c r="V1304" s="62"/>
    </row>
    <row r="1305" spans="21:22" hidden="1">
      <c r="U1305" s="77"/>
      <c r="V1305" s="62"/>
    </row>
    <row r="1306" spans="21:22" hidden="1">
      <c r="U1306" s="77"/>
      <c r="V1306" s="62"/>
    </row>
    <row r="1307" spans="21:22" hidden="1">
      <c r="U1307" s="77"/>
      <c r="V1307" s="62"/>
    </row>
    <row r="1308" spans="21:22" hidden="1">
      <c r="U1308" s="77"/>
      <c r="V1308" s="62"/>
    </row>
    <row r="1309" spans="21:22" hidden="1">
      <c r="U1309" s="77"/>
      <c r="V1309" s="62"/>
    </row>
    <row r="1310" spans="21:22" hidden="1">
      <c r="U1310" s="77"/>
      <c r="V1310" s="62"/>
    </row>
    <row r="1311" spans="21:22" hidden="1">
      <c r="U1311" s="77"/>
      <c r="V1311" s="62"/>
    </row>
    <row r="1312" spans="21:22" hidden="1">
      <c r="U1312" s="77"/>
      <c r="V1312" s="62"/>
    </row>
    <row r="1313" spans="21:22" hidden="1">
      <c r="U1313" s="77"/>
      <c r="V1313" s="62"/>
    </row>
    <row r="1314" spans="21:22" hidden="1">
      <c r="U1314" s="77"/>
      <c r="V1314" s="62"/>
    </row>
    <row r="1315" spans="21:22" hidden="1">
      <c r="U1315" s="77"/>
      <c r="V1315" s="62"/>
    </row>
    <row r="1316" spans="21:22" hidden="1">
      <c r="U1316" s="77"/>
      <c r="V1316" s="62"/>
    </row>
    <row r="1317" spans="21:22" hidden="1">
      <c r="U1317" s="77"/>
      <c r="V1317" s="62"/>
    </row>
    <row r="1318" spans="21:22" hidden="1">
      <c r="U1318" s="77"/>
      <c r="V1318" s="62"/>
    </row>
    <row r="1319" spans="21:22" hidden="1">
      <c r="U1319" s="77"/>
      <c r="V1319" s="62"/>
    </row>
    <row r="1320" spans="21:22" hidden="1">
      <c r="U1320" s="77"/>
      <c r="V1320" s="62"/>
    </row>
    <row r="1321" spans="21:22" hidden="1">
      <c r="U1321" s="77"/>
      <c r="V1321" s="62"/>
    </row>
    <row r="1322" spans="21:22" hidden="1">
      <c r="U1322" s="77"/>
      <c r="V1322" s="62"/>
    </row>
    <row r="1323" spans="21:22" hidden="1">
      <c r="U1323" s="77"/>
      <c r="V1323" s="62"/>
    </row>
    <row r="1324" spans="21:22" hidden="1">
      <c r="U1324" s="77"/>
      <c r="V1324" s="62"/>
    </row>
    <row r="1325" spans="21:22" hidden="1">
      <c r="U1325" s="77"/>
      <c r="V1325" s="62"/>
    </row>
    <row r="1326" spans="21:22" hidden="1">
      <c r="U1326" s="77"/>
      <c r="V1326" s="62"/>
    </row>
    <row r="1327" spans="21:22" hidden="1">
      <c r="U1327" s="77"/>
      <c r="V1327" s="62"/>
    </row>
    <row r="1328" spans="21:22" hidden="1">
      <c r="U1328" s="77"/>
      <c r="V1328" s="62"/>
    </row>
    <row r="1329" spans="21:22" hidden="1">
      <c r="U1329" s="77"/>
      <c r="V1329" s="62"/>
    </row>
    <row r="1330" spans="21:22" hidden="1">
      <c r="U1330" s="77"/>
      <c r="V1330" s="62"/>
    </row>
    <row r="1331" spans="21:22" hidden="1">
      <c r="U1331" s="77"/>
      <c r="V1331" s="62"/>
    </row>
    <row r="1332" spans="21:22" hidden="1">
      <c r="U1332" s="77"/>
      <c r="V1332" s="62"/>
    </row>
    <row r="1333" spans="21:22" hidden="1">
      <c r="U1333" s="77"/>
      <c r="V1333" s="62"/>
    </row>
    <row r="1334" spans="21:22" hidden="1">
      <c r="U1334" s="77"/>
      <c r="V1334" s="62"/>
    </row>
    <row r="1335" spans="21:22" hidden="1">
      <c r="U1335" s="77"/>
      <c r="V1335" s="62"/>
    </row>
    <row r="1336" spans="21:22" hidden="1">
      <c r="U1336" s="77"/>
      <c r="V1336" s="62"/>
    </row>
    <row r="1337" spans="21:22" hidden="1">
      <c r="U1337" s="77"/>
      <c r="V1337" s="62"/>
    </row>
    <row r="1338" spans="21:22" hidden="1">
      <c r="U1338" s="77"/>
      <c r="V1338" s="62"/>
    </row>
    <row r="1339" spans="21:22" hidden="1">
      <c r="U1339" s="77"/>
      <c r="V1339" s="62"/>
    </row>
    <row r="1340" spans="21:22" hidden="1">
      <c r="U1340" s="77"/>
      <c r="V1340" s="62"/>
    </row>
    <row r="1341" spans="21:22" hidden="1">
      <c r="U1341" s="77"/>
      <c r="V1341" s="62"/>
    </row>
    <row r="1342" spans="21:22" hidden="1">
      <c r="U1342" s="77"/>
      <c r="V1342" s="62"/>
    </row>
    <row r="1343" spans="21:22" hidden="1">
      <c r="U1343" s="77"/>
      <c r="V1343" s="62"/>
    </row>
    <row r="1344" spans="21:22" hidden="1">
      <c r="U1344" s="77"/>
      <c r="V1344" s="62"/>
    </row>
    <row r="1345" spans="21:22" hidden="1">
      <c r="U1345" s="77"/>
      <c r="V1345" s="62"/>
    </row>
    <row r="1346" spans="21:22" hidden="1">
      <c r="U1346" s="77"/>
      <c r="V1346" s="62"/>
    </row>
    <row r="1347" spans="21:22" hidden="1">
      <c r="U1347" s="77"/>
      <c r="V1347" s="62"/>
    </row>
    <row r="1348" spans="21:22" hidden="1">
      <c r="U1348" s="77"/>
      <c r="V1348" s="62"/>
    </row>
    <row r="1349" spans="21:22" hidden="1">
      <c r="U1349" s="77"/>
      <c r="V1349" s="62"/>
    </row>
    <row r="1350" spans="21:22" hidden="1">
      <c r="U1350" s="77"/>
      <c r="V1350" s="62"/>
    </row>
    <row r="1351" spans="21:22" hidden="1">
      <c r="U1351" s="77"/>
      <c r="V1351" s="62"/>
    </row>
    <row r="1352" spans="21:22" hidden="1">
      <c r="U1352" s="77"/>
      <c r="V1352" s="62"/>
    </row>
    <row r="1353" spans="21:22" hidden="1">
      <c r="U1353" s="77"/>
      <c r="V1353" s="62"/>
    </row>
    <row r="1354" spans="21:22" hidden="1">
      <c r="U1354" s="77"/>
      <c r="V1354" s="62"/>
    </row>
    <row r="1355" spans="21:22" hidden="1">
      <c r="U1355" s="77"/>
      <c r="V1355" s="62"/>
    </row>
    <row r="1356" spans="21:22" hidden="1">
      <c r="U1356" s="77"/>
      <c r="V1356" s="62"/>
    </row>
    <row r="1357" spans="21:22" hidden="1">
      <c r="U1357" s="77"/>
      <c r="V1357" s="62"/>
    </row>
    <row r="1358" spans="21:22" hidden="1">
      <c r="U1358" s="77"/>
      <c r="V1358" s="62"/>
    </row>
    <row r="1359" spans="21:22" hidden="1">
      <c r="U1359" s="77"/>
      <c r="V1359" s="62"/>
    </row>
    <row r="1360" spans="21:22" hidden="1">
      <c r="U1360" s="77"/>
      <c r="V1360" s="62"/>
    </row>
    <row r="1361" spans="21:22" hidden="1">
      <c r="U1361" s="77"/>
      <c r="V1361" s="62"/>
    </row>
    <row r="1362" spans="21:22" hidden="1">
      <c r="U1362" s="77"/>
      <c r="V1362" s="62"/>
    </row>
    <row r="1363" spans="21:22" hidden="1">
      <c r="U1363" s="77"/>
      <c r="V1363" s="62"/>
    </row>
    <row r="1364" spans="21:22" hidden="1">
      <c r="U1364" s="77"/>
      <c r="V1364" s="62"/>
    </row>
    <row r="1365" spans="21:22" hidden="1">
      <c r="U1365" s="77"/>
      <c r="V1365" s="62"/>
    </row>
    <row r="1366" spans="21:22" hidden="1">
      <c r="U1366" s="77"/>
      <c r="V1366" s="62"/>
    </row>
    <row r="1367" spans="21:22" hidden="1">
      <c r="U1367" s="77"/>
      <c r="V1367" s="62"/>
    </row>
    <row r="1368" spans="21:22" hidden="1">
      <c r="U1368" s="77"/>
      <c r="V1368" s="62"/>
    </row>
    <row r="1369" spans="21:22" hidden="1">
      <c r="U1369" s="77"/>
      <c r="V1369" s="62"/>
    </row>
    <row r="1370" spans="21:22" hidden="1">
      <c r="U1370" s="77"/>
      <c r="V1370" s="62"/>
    </row>
    <row r="1371" spans="21:22" hidden="1">
      <c r="U1371" s="77"/>
      <c r="V1371" s="62"/>
    </row>
    <row r="1372" spans="21:22" hidden="1">
      <c r="U1372" s="77"/>
      <c r="V1372" s="62"/>
    </row>
    <row r="1373" spans="21:22" hidden="1">
      <c r="U1373" s="77"/>
      <c r="V1373" s="62"/>
    </row>
    <row r="1374" spans="21:22" hidden="1">
      <c r="U1374" s="77"/>
      <c r="V1374" s="62"/>
    </row>
    <row r="1375" spans="21:22" hidden="1">
      <c r="U1375" s="77"/>
      <c r="V1375" s="62"/>
    </row>
    <row r="1376" spans="21:22" hidden="1">
      <c r="U1376" s="77"/>
      <c r="V1376" s="62"/>
    </row>
    <row r="1377" spans="21:22" hidden="1">
      <c r="U1377" s="77"/>
      <c r="V1377" s="62"/>
    </row>
    <row r="1378" spans="21:22" hidden="1">
      <c r="U1378" s="77"/>
      <c r="V1378" s="62"/>
    </row>
    <row r="1379" spans="21:22" hidden="1">
      <c r="U1379" s="77"/>
      <c r="V1379" s="62"/>
    </row>
    <row r="1380" spans="21:22" hidden="1">
      <c r="U1380" s="77"/>
      <c r="V1380" s="62"/>
    </row>
    <row r="1381" spans="21:22" hidden="1">
      <c r="U1381" s="77"/>
      <c r="V1381" s="62"/>
    </row>
    <row r="1382" spans="21:22" hidden="1">
      <c r="U1382" s="77"/>
      <c r="V1382" s="62"/>
    </row>
    <row r="1383" spans="21:22" hidden="1">
      <c r="U1383" s="77"/>
      <c r="V1383" s="62"/>
    </row>
    <row r="1384" spans="21:22" hidden="1">
      <c r="U1384" s="77"/>
      <c r="V1384" s="62"/>
    </row>
    <row r="1385" spans="21:22" hidden="1">
      <c r="U1385" s="77"/>
      <c r="V1385" s="62"/>
    </row>
    <row r="1386" spans="21:22" hidden="1">
      <c r="U1386" s="77"/>
      <c r="V1386" s="62"/>
    </row>
    <row r="1387" spans="21:22" hidden="1">
      <c r="U1387" s="77"/>
      <c r="V1387" s="62"/>
    </row>
    <row r="1388" spans="21:22" hidden="1">
      <c r="U1388" s="77"/>
      <c r="V1388" s="62"/>
    </row>
    <row r="1389" spans="21:22" hidden="1">
      <c r="U1389" s="77"/>
      <c r="V1389" s="62"/>
    </row>
    <row r="1390" spans="21:22" hidden="1">
      <c r="U1390" s="77"/>
      <c r="V1390" s="62"/>
    </row>
    <row r="1391" spans="21:22" hidden="1">
      <c r="U1391" s="77"/>
      <c r="V1391" s="62"/>
    </row>
    <row r="1392" spans="21:22" hidden="1">
      <c r="U1392" s="77"/>
      <c r="V1392" s="62"/>
    </row>
    <row r="1393" spans="21:22" hidden="1">
      <c r="U1393" s="77"/>
      <c r="V1393" s="62"/>
    </row>
    <row r="1394" spans="21:22" hidden="1">
      <c r="U1394" s="77"/>
      <c r="V1394" s="62"/>
    </row>
    <row r="1395" spans="21:22" hidden="1">
      <c r="U1395" s="77"/>
      <c r="V1395" s="62"/>
    </row>
    <row r="1396" spans="21:22" hidden="1">
      <c r="U1396" s="77"/>
      <c r="V1396" s="62"/>
    </row>
    <row r="1397" spans="21:22" hidden="1">
      <c r="U1397" s="77"/>
      <c r="V1397" s="62"/>
    </row>
    <row r="1398" spans="21:22" hidden="1">
      <c r="U1398" s="77"/>
      <c r="V1398" s="62"/>
    </row>
    <row r="1399" spans="21:22" hidden="1">
      <c r="U1399" s="77"/>
      <c r="V1399" s="62"/>
    </row>
    <row r="1400" spans="21:22" hidden="1">
      <c r="U1400" s="77"/>
      <c r="V1400" s="62"/>
    </row>
    <row r="1401" spans="21:22" hidden="1">
      <c r="U1401" s="77"/>
      <c r="V1401" s="62"/>
    </row>
    <row r="1402" spans="21:22" hidden="1">
      <c r="U1402" s="77"/>
      <c r="V1402" s="62"/>
    </row>
    <row r="1403" spans="21:22" hidden="1">
      <c r="U1403" s="77"/>
      <c r="V1403" s="62"/>
    </row>
    <row r="1404" spans="21:22" hidden="1">
      <c r="U1404" s="77"/>
      <c r="V1404" s="62"/>
    </row>
    <row r="1405" spans="21:22" hidden="1">
      <c r="U1405" s="77"/>
      <c r="V1405" s="62"/>
    </row>
    <row r="1406" spans="21:22" hidden="1">
      <c r="U1406" s="77"/>
      <c r="V1406" s="62"/>
    </row>
    <row r="1407" spans="21:22" hidden="1">
      <c r="U1407" s="77"/>
      <c r="V1407" s="62"/>
    </row>
    <row r="1408" spans="21:22" hidden="1">
      <c r="U1408" s="77"/>
      <c r="V1408" s="62"/>
    </row>
    <row r="1409" spans="21:22" hidden="1">
      <c r="U1409" s="77"/>
      <c r="V1409" s="62"/>
    </row>
    <row r="1410" spans="21:22" hidden="1">
      <c r="U1410" s="77"/>
      <c r="V1410" s="62"/>
    </row>
    <row r="1411" spans="21:22" hidden="1">
      <c r="U1411" s="77"/>
      <c r="V1411" s="62"/>
    </row>
    <row r="1412" spans="21:22" hidden="1">
      <c r="U1412" s="77"/>
      <c r="V1412" s="62"/>
    </row>
    <row r="1413" spans="21:22" hidden="1">
      <c r="U1413" s="77"/>
      <c r="V1413" s="62"/>
    </row>
    <row r="1414" spans="21:22" hidden="1">
      <c r="U1414" s="77"/>
      <c r="V1414" s="62"/>
    </row>
    <row r="1415" spans="21:22" hidden="1">
      <c r="U1415" s="77"/>
      <c r="V1415" s="62"/>
    </row>
    <row r="1416" spans="21:22" hidden="1">
      <c r="U1416" s="77"/>
      <c r="V1416" s="62"/>
    </row>
    <row r="1417" spans="21:22" hidden="1">
      <c r="U1417" s="77"/>
      <c r="V1417" s="62"/>
    </row>
    <row r="1418" spans="21:22" hidden="1">
      <c r="U1418" s="77"/>
      <c r="V1418" s="62"/>
    </row>
    <row r="1419" spans="21:22" hidden="1">
      <c r="U1419" s="77"/>
      <c r="V1419" s="62"/>
    </row>
    <row r="1420" spans="21:22" hidden="1">
      <c r="U1420" s="77"/>
      <c r="V1420" s="62"/>
    </row>
    <row r="1421" spans="21:22" hidden="1">
      <c r="U1421" s="77"/>
      <c r="V1421" s="62"/>
    </row>
    <row r="1422" spans="21:22" hidden="1">
      <c r="U1422" s="77"/>
      <c r="V1422" s="62"/>
    </row>
    <row r="1423" spans="21:22" hidden="1">
      <c r="U1423" s="77"/>
      <c r="V1423" s="62"/>
    </row>
    <row r="1424" spans="21:22" hidden="1">
      <c r="U1424" s="77"/>
      <c r="V1424" s="62"/>
    </row>
    <row r="1425" spans="21:22" hidden="1">
      <c r="U1425" s="77"/>
      <c r="V1425" s="62"/>
    </row>
    <row r="1426" spans="21:22" hidden="1">
      <c r="U1426" s="77"/>
      <c r="V1426" s="62"/>
    </row>
    <row r="1427" spans="21:22" hidden="1">
      <c r="U1427" s="77"/>
      <c r="V1427" s="62"/>
    </row>
    <row r="1428" spans="21:22" hidden="1">
      <c r="U1428" s="77"/>
      <c r="V1428" s="62"/>
    </row>
    <row r="1429" spans="21:22" hidden="1">
      <c r="U1429" s="77"/>
      <c r="V1429" s="62"/>
    </row>
    <row r="1430" spans="21:22" hidden="1">
      <c r="U1430" s="77"/>
      <c r="V1430" s="62"/>
    </row>
    <row r="1431" spans="21:22" hidden="1">
      <c r="U1431" s="77"/>
      <c r="V1431" s="62"/>
    </row>
    <row r="1432" spans="21:22" hidden="1">
      <c r="U1432" s="77"/>
      <c r="V1432" s="62"/>
    </row>
    <row r="1433" spans="21:22" hidden="1">
      <c r="U1433" s="77"/>
      <c r="V1433" s="62"/>
    </row>
    <row r="1434" spans="21:22" hidden="1">
      <c r="U1434" s="77"/>
      <c r="V1434" s="62"/>
    </row>
    <row r="1435" spans="21:22" hidden="1">
      <c r="U1435" s="77"/>
      <c r="V1435" s="62"/>
    </row>
    <row r="1436" spans="21:22" hidden="1">
      <c r="U1436" s="77"/>
      <c r="V1436" s="62"/>
    </row>
    <row r="1437" spans="21:22" hidden="1">
      <c r="U1437" s="77"/>
      <c r="V1437" s="62"/>
    </row>
    <row r="1438" spans="21:22" hidden="1">
      <c r="U1438" s="77"/>
      <c r="V1438" s="62"/>
    </row>
    <row r="1439" spans="21:22" hidden="1">
      <c r="U1439" s="77"/>
      <c r="V1439" s="62"/>
    </row>
    <row r="1440" spans="21:22" hidden="1">
      <c r="U1440" s="77"/>
      <c r="V1440" s="62"/>
    </row>
    <row r="1441" spans="21:22" hidden="1">
      <c r="U1441" s="77"/>
      <c r="V1441" s="62"/>
    </row>
    <row r="1442" spans="21:22" hidden="1">
      <c r="U1442" s="77"/>
      <c r="V1442" s="62"/>
    </row>
    <row r="1443" spans="21:22" hidden="1">
      <c r="U1443" s="77"/>
      <c r="V1443" s="62"/>
    </row>
    <row r="1444" spans="21:22" hidden="1">
      <c r="U1444" s="77"/>
      <c r="V1444" s="62"/>
    </row>
    <row r="1445" spans="21:22" hidden="1">
      <c r="U1445" s="77"/>
      <c r="V1445" s="62"/>
    </row>
    <row r="1446" spans="21:22" hidden="1">
      <c r="U1446" s="77"/>
      <c r="V1446" s="62"/>
    </row>
    <row r="1447" spans="21:22" hidden="1">
      <c r="U1447" s="77"/>
      <c r="V1447" s="62"/>
    </row>
    <row r="1448" spans="21:22" hidden="1">
      <c r="U1448" s="77"/>
      <c r="V1448" s="62"/>
    </row>
    <row r="1449" spans="21:22" hidden="1">
      <c r="U1449" s="77"/>
      <c r="V1449" s="62"/>
    </row>
    <row r="1450" spans="21:22" hidden="1">
      <c r="U1450" s="77"/>
      <c r="V1450" s="62"/>
    </row>
    <row r="1451" spans="21:22" hidden="1">
      <c r="U1451" s="77"/>
      <c r="V1451" s="62"/>
    </row>
    <row r="1452" spans="21:22" hidden="1">
      <c r="U1452" s="77"/>
      <c r="V1452" s="62"/>
    </row>
    <row r="1453" spans="21:22" hidden="1">
      <c r="U1453" s="77"/>
      <c r="V1453" s="62"/>
    </row>
    <row r="1454" spans="21:22" hidden="1">
      <c r="U1454" s="77"/>
      <c r="V1454" s="62"/>
    </row>
    <row r="1455" spans="21:22" hidden="1">
      <c r="U1455" s="77"/>
      <c r="V1455" s="62"/>
    </row>
    <row r="1456" spans="21:22" hidden="1">
      <c r="U1456" s="77"/>
      <c r="V1456" s="62"/>
    </row>
    <row r="1457" spans="21:22" hidden="1">
      <c r="U1457" s="77"/>
      <c r="V1457" s="62"/>
    </row>
    <row r="1458" spans="21:22" hidden="1">
      <c r="U1458" s="77"/>
      <c r="V1458" s="62"/>
    </row>
    <row r="1459" spans="21:22" hidden="1">
      <c r="U1459" s="77"/>
      <c r="V1459" s="62"/>
    </row>
    <row r="1460" spans="21:22" hidden="1">
      <c r="U1460" s="77"/>
      <c r="V1460" s="62"/>
    </row>
    <row r="1461" spans="21:22" hidden="1">
      <c r="U1461" s="77"/>
      <c r="V1461" s="62"/>
    </row>
    <row r="1462" spans="21:22" hidden="1">
      <c r="U1462" s="77"/>
      <c r="V1462" s="62"/>
    </row>
    <row r="1463" spans="21:22" hidden="1">
      <c r="U1463" s="77"/>
      <c r="V1463" s="62"/>
    </row>
    <row r="1464" spans="21:22" hidden="1">
      <c r="U1464" s="77"/>
      <c r="V1464" s="62"/>
    </row>
    <row r="1465" spans="21:22" hidden="1">
      <c r="U1465" s="77"/>
      <c r="V1465" s="62"/>
    </row>
    <row r="1466" spans="21:22" hidden="1">
      <c r="U1466" s="77"/>
      <c r="V1466" s="62"/>
    </row>
    <row r="1467" spans="21:22" hidden="1">
      <c r="U1467" s="77"/>
      <c r="V1467" s="62"/>
    </row>
    <row r="1468" spans="21:22" hidden="1">
      <c r="U1468" s="77"/>
      <c r="V1468" s="62"/>
    </row>
    <row r="1469" spans="21:22" hidden="1">
      <c r="U1469" s="77"/>
      <c r="V1469" s="62"/>
    </row>
    <row r="1470" spans="21:22" hidden="1">
      <c r="U1470" s="77"/>
      <c r="V1470" s="62"/>
    </row>
    <row r="1471" spans="21:22" hidden="1">
      <c r="U1471" s="77"/>
      <c r="V1471" s="62"/>
    </row>
    <row r="1472" spans="21:22" hidden="1">
      <c r="U1472" s="77"/>
      <c r="V1472" s="62"/>
    </row>
    <row r="1473" spans="21:22" hidden="1">
      <c r="U1473" s="77"/>
      <c r="V1473" s="62"/>
    </row>
    <row r="1474" spans="21:22" hidden="1">
      <c r="U1474" s="77"/>
      <c r="V1474" s="62"/>
    </row>
    <row r="1475" spans="21:22" hidden="1">
      <c r="U1475" s="77"/>
      <c r="V1475" s="62"/>
    </row>
    <row r="1476" spans="21:22" hidden="1">
      <c r="U1476" s="77"/>
      <c r="V1476" s="62"/>
    </row>
    <row r="1477" spans="21:22" hidden="1">
      <c r="U1477" s="77"/>
      <c r="V1477" s="62"/>
    </row>
    <row r="1478" spans="21:22" hidden="1">
      <c r="U1478" s="77"/>
      <c r="V1478" s="62"/>
    </row>
    <row r="1479" spans="21:22" hidden="1">
      <c r="U1479" s="77"/>
      <c r="V1479" s="62"/>
    </row>
    <row r="1480" spans="21:22" hidden="1">
      <c r="U1480" s="77"/>
      <c r="V1480" s="62"/>
    </row>
    <row r="1481" spans="21:22" hidden="1">
      <c r="U1481" s="77"/>
      <c r="V1481" s="62"/>
    </row>
    <row r="1482" spans="21:22" hidden="1">
      <c r="U1482" s="77"/>
      <c r="V1482" s="62"/>
    </row>
    <row r="1483" spans="21:22" hidden="1">
      <c r="U1483" s="77"/>
      <c r="V1483" s="62"/>
    </row>
    <row r="1484" spans="21:22" hidden="1">
      <c r="U1484" s="77"/>
      <c r="V1484" s="62"/>
    </row>
    <row r="1485" spans="21:22" hidden="1">
      <c r="U1485" s="77"/>
      <c r="V1485" s="62"/>
    </row>
    <row r="1486" spans="21:22" hidden="1">
      <c r="U1486" s="77"/>
      <c r="V1486" s="62"/>
    </row>
    <row r="1487" spans="21:22" hidden="1">
      <c r="U1487" s="77"/>
      <c r="V1487" s="62"/>
    </row>
    <row r="1488" spans="21:22" hidden="1">
      <c r="U1488" s="77"/>
      <c r="V1488" s="62"/>
    </row>
    <row r="1489" spans="21:22" hidden="1">
      <c r="U1489" s="77"/>
      <c r="V1489" s="62"/>
    </row>
    <row r="1490" spans="21:22" hidden="1">
      <c r="U1490" s="77"/>
      <c r="V1490" s="62"/>
    </row>
    <row r="1491" spans="21:22" hidden="1">
      <c r="U1491" s="77"/>
      <c r="V1491" s="62"/>
    </row>
    <row r="1492" spans="21:22" hidden="1">
      <c r="U1492" s="77"/>
      <c r="V1492" s="62"/>
    </row>
    <row r="1493" spans="21:22" hidden="1">
      <c r="U1493" s="77"/>
      <c r="V1493" s="62"/>
    </row>
    <row r="1494" spans="21:22" hidden="1">
      <c r="U1494" s="77"/>
      <c r="V1494" s="62"/>
    </row>
    <row r="1495" spans="21:22" hidden="1">
      <c r="U1495" s="77"/>
      <c r="V1495" s="62"/>
    </row>
    <row r="1496" spans="21:22" hidden="1">
      <c r="U1496" s="77"/>
      <c r="V1496" s="62"/>
    </row>
    <row r="1497" spans="21:22" hidden="1">
      <c r="U1497" s="77"/>
      <c r="V1497" s="62"/>
    </row>
    <row r="1498" spans="21:22" hidden="1">
      <c r="U1498" s="77"/>
      <c r="V1498" s="62"/>
    </row>
    <row r="1499" spans="21:22" hidden="1">
      <c r="U1499" s="77"/>
      <c r="V1499" s="62"/>
    </row>
    <row r="1500" spans="21:22" hidden="1">
      <c r="U1500" s="77"/>
      <c r="V1500" s="62"/>
    </row>
    <row r="1501" spans="21:22" hidden="1">
      <c r="U1501" s="77"/>
      <c r="V1501" s="62"/>
    </row>
    <row r="1502" spans="21:22" hidden="1">
      <c r="U1502" s="77"/>
      <c r="V1502" s="62"/>
    </row>
    <row r="1503" spans="21:22" hidden="1">
      <c r="U1503" s="77"/>
      <c r="V1503" s="62"/>
    </row>
    <row r="1504" spans="21:22" hidden="1">
      <c r="U1504" s="77"/>
      <c r="V1504" s="62"/>
    </row>
    <row r="1505" spans="21:22" hidden="1">
      <c r="U1505" s="77"/>
      <c r="V1505" s="62"/>
    </row>
    <row r="1506" spans="21:22" hidden="1">
      <c r="U1506" s="77"/>
      <c r="V1506" s="62"/>
    </row>
    <row r="1507" spans="21:22" hidden="1">
      <c r="U1507" s="77"/>
      <c r="V1507" s="62"/>
    </row>
    <row r="1508" spans="21:22" hidden="1">
      <c r="U1508" s="77"/>
      <c r="V1508" s="62"/>
    </row>
    <row r="1509" spans="21:22" hidden="1">
      <c r="U1509" s="77"/>
      <c r="V1509" s="62"/>
    </row>
    <row r="1510" spans="21:22" hidden="1">
      <c r="U1510" s="77"/>
      <c r="V1510" s="62"/>
    </row>
    <row r="1511" spans="21:22" hidden="1">
      <c r="U1511" s="77"/>
      <c r="V1511" s="62"/>
    </row>
    <row r="1512" spans="21:22" hidden="1">
      <c r="U1512" s="77"/>
      <c r="V1512" s="62"/>
    </row>
    <row r="1513" spans="21:22" hidden="1">
      <c r="U1513" s="77"/>
      <c r="V1513" s="62"/>
    </row>
    <row r="1514" spans="21:22" hidden="1">
      <c r="U1514" s="77"/>
      <c r="V1514" s="62"/>
    </row>
    <row r="1515" spans="21:22" hidden="1">
      <c r="U1515" s="77"/>
      <c r="V1515" s="62"/>
    </row>
    <row r="1516" spans="21:22" hidden="1">
      <c r="U1516" s="77"/>
      <c r="V1516" s="62"/>
    </row>
    <row r="1517" spans="21:22" hidden="1">
      <c r="U1517" s="77"/>
      <c r="V1517" s="62"/>
    </row>
    <row r="1518" spans="21:22" hidden="1">
      <c r="U1518" s="77"/>
      <c r="V1518" s="62"/>
    </row>
    <row r="1519" spans="21:22" hidden="1">
      <c r="U1519" s="77"/>
      <c r="V1519" s="62"/>
    </row>
    <row r="1520" spans="21:22" hidden="1">
      <c r="U1520" s="77"/>
      <c r="V1520" s="62"/>
    </row>
    <row r="1521" spans="21:22" hidden="1">
      <c r="U1521" s="77"/>
      <c r="V1521" s="62"/>
    </row>
    <row r="1522" spans="21:22" hidden="1">
      <c r="U1522" s="77"/>
      <c r="V1522" s="62"/>
    </row>
    <row r="1523" spans="21:22" hidden="1">
      <c r="U1523" s="77"/>
      <c r="V1523" s="62"/>
    </row>
    <row r="1524" spans="21:22" hidden="1">
      <c r="U1524" s="77"/>
      <c r="V1524" s="62"/>
    </row>
    <row r="1525" spans="21:22" hidden="1">
      <c r="U1525" s="77"/>
      <c r="V1525" s="62"/>
    </row>
    <row r="1526" spans="21:22" hidden="1">
      <c r="U1526" s="77"/>
      <c r="V1526" s="62"/>
    </row>
    <row r="1527" spans="21:22" hidden="1">
      <c r="U1527" s="77"/>
      <c r="V1527" s="62"/>
    </row>
    <row r="1528" spans="21:22" hidden="1">
      <c r="U1528" s="77"/>
      <c r="V1528" s="62"/>
    </row>
    <row r="1529" spans="21:22" hidden="1">
      <c r="U1529" s="77"/>
      <c r="V1529" s="62"/>
    </row>
    <row r="1530" spans="21:22" hidden="1">
      <c r="U1530" s="77"/>
      <c r="V1530" s="62"/>
    </row>
    <row r="1531" spans="21:22" hidden="1">
      <c r="U1531" s="77"/>
      <c r="V1531" s="62"/>
    </row>
    <row r="1532" spans="21:22" hidden="1">
      <c r="U1532" s="77"/>
      <c r="V1532" s="62"/>
    </row>
    <row r="1533" spans="21:22" hidden="1">
      <c r="U1533" s="77"/>
      <c r="V1533" s="62"/>
    </row>
    <row r="1534" spans="21:22" hidden="1">
      <c r="U1534" s="77"/>
      <c r="V1534" s="62"/>
    </row>
    <row r="1535" spans="21:22" hidden="1">
      <c r="U1535" s="77"/>
      <c r="V1535" s="62"/>
    </row>
    <row r="1536" spans="21:22" hidden="1">
      <c r="U1536" s="77"/>
      <c r="V1536" s="62"/>
    </row>
    <row r="1537" spans="21:22" hidden="1">
      <c r="U1537" s="77"/>
      <c r="V1537" s="62"/>
    </row>
    <row r="1538" spans="21:22" hidden="1">
      <c r="U1538" s="77"/>
      <c r="V1538" s="62"/>
    </row>
    <row r="1539" spans="21:22" hidden="1">
      <c r="U1539" s="77"/>
      <c r="V1539" s="62"/>
    </row>
    <row r="1540" spans="21:22" hidden="1">
      <c r="U1540" s="77"/>
      <c r="V1540" s="62"/>
    </row>
    <row r="1541" spans="21:22" hidden="1">
      <c r="U1541" s="77"/>
      <c r="V1541" s="62"/>
    </row>
    <row r="1542" spans="21:22" hidden="1">
      <c r="U1542" s="77"/>
      <c r="V1542" s="62"/>
    </row>
    <row r="1543" spans="21:22" hidden="1">
      <c r="U1543" s="77"/>
      <c r="V1543" s="62"/>
    </row>
    <row r="1544" spans="21:22" hidden="1">
      <c r="U1544" s="77"/>
      <c r="V1544" s="62"/>
    </row>
    <row r="1545" spans="21:22" hidden="1">
      <c r="U1545" s="77"/>
      <c r="V1545" s="62"/>
    </row>
    <row r="1546" spans="21:22" hidden="1">
      <c r="U1546" s="77"/>
      <c r="V1546" s="62"/>
    </row>
    <row r="1547" spans="21:22" hidden="1">
      <c r="U1547" s="77"/>
      <c r="V1547" s="62"/>
    </row>
    <row r="1548" spans="21:22" hidden="1">
      <c r="U1548" s="77"/>
      <c r="V1548" s="62"/>
    </row>
    <row r="1549" spans="21:22" hidden="1">
      <c r="U1549" s="77"/>
      <c r="V1549" s="62"/>
    </row>
    <row r="1550" spans="21:22" hidden="1">
      <c r="U1550" s="77"/>
      <c r="V1550" s="62"/>
    </row>
    <row r="1551" spans="21:22" hidden="1">
      <c r="U1551" s="77"/>
      <c r="V1551" s="62"/>
    </row>
    <row r="1552" spans="21:22" hidden="1">
      <c r="U1552" s="77"/>
      <c r="V1552" s="62"/>
    </row>
    <row r="1553" spans="21:22" hidden="1">
      <c r="U1553" s="77"/>
      <c r="V1553" s="62"/>
    </row>
    <row r="1554" spans="21:22" hidden="1">
      <c r="U1554" s="77"/>
      <c r="V1554" s="62"/>
    </row>
    <row r="1555" spans="21:22" hidden="1">
      <c r="U1555" s="77"/>
      <c r="V1555" s="62"/>
    </row>
    <row r="1556" spans="21:22" hidden="1">
      <c r="U1556" s="77"/>
      <c r="V1556" s="62"/>
    </row>
    <row r="1557" spans="21:22" hidden="1">
      <c r="U1557" s="77"/>
      <c r="V1557" s="62"/>
    </row>
    <row r="1558" spans="21:22" hidden="1">
      <c r="U1558" s="77"/>
      <c r="V1558" s="62"/>
    </row>
    <row r="1559" spans="21:22" hidden="1">
      <c r="U1559" s="77"/>
      <c r="V1559" s="62"/>
    </row>
    <row r="1560" spans="21:22" hidden="1">
      <c r="U1560" s="77"/>
      <c r="V1560" s="62"/>
    </row>
    <row r="1561" spans="21:22" hidden="1">
      <c r="U1561" s="77"/>
      <c r="V1561" s="62"/>
    </row>
    <row r="1562" spans="21:22" hidden="1">
      <c r="U1562" s="77"/>
      <c r="V1562" s="62"/>
    </row>
    <row r="1563" spans="21:22" hidden="1">
      <c r="U1563" s="77"/>
      <c r="V1563" s="62"/>
    </row>
    <row r="1564" spans="21:22" hidden="1">
      <c r="U1564" s="77"/>
      <c r="V1564" s="62"/>
    </row>
    <row r="1565" spans="21:22" hidden="1">
      <c r="U1565" s="77"/>
      <c r="V1565" s="62"/>
    </row>
    <row r="1566" spans="21:22" hidden="1">
      <c r="U1566" s="77"/>
      <c r="V1566" s="62"/>
    </row>
    <row r="1567" spans="21:22" hidden="1">
      <c r="U1567" s="77"/>
      <c r="V1567" s="62"/>
    </row>
    <row r="1568" spans="21:22" hidden="1">
      <c r="U1568" s="77"/>
      <c r="V1568" s="62"/>
    </row>
    <row r="1569" spans="21:22" hidden="1">
      <c r="U1569" s="77"/>
      <c r="V1569" s="62"/>
    </row>
    <row r="1570" spans="21:22" hidden="1">
      <c r="U1570" s="77"/>
      <c r="V1570" s="62"/>
    </row>
    <row r="1571" spans="21:22" hidden="1">
      <c r="U1571" s="77"/>
      <c r="V1571" s="62"/>
    </row>
    <row r="1572" spans="21:22" hidden="1">
      <c r="U1572" s="77"/>
      <c r="V1572" s="62"/>
    </row>
    <row r="1573" spans="21:22" hidden="1">
      <c r="U1573" s="77"/>
      <c r="V1573" s="62"/>
    </row>
    <row r="1574" spans="21:22" hidden="1">
      <c r="U1574" s="77"/>
      <c r="V1574" s="62"/>
    </row>
    <row r="1575" spans="21:22" hidden="1">
      <c r="U1575" s="77"/>
      <c r="V1575" s="62"/>
    </row>
    <row r="1576" spans="21:22" hidden="1">
      <c r="U1576" s="77"/>
      <c r="V1576" s="62"/>
    </row>
    <row r="1577" spans="21:22" hidden="1">
      <c r="U1577" s="77"/>
      <c r="V1577" s="62"/>
    </row>
    <row r="1578" spans="21:22" hidden="1">
      <c r="U1578" s="77"/>
      <c r="V1578" s="62"/>
    </row>
    <row r="1579" spans="21:22" hidden="1">
      <c r="U1579" s="77"/>
      <c r="V1579" s="62"/>
    </row>
    <row r="1580" spans="21:22" hidden="1">
      <c r="U1580" s="77"/>
      <c r="V1580" s="62"/>
    </row>
    <row r="1581" spans="21:22" hidden="1">
      <c r="U1581" s="77"/>
      <c r="V1581" s="62"/>
    </row>
    <row r="1582" spans="21:22" hidden="1">
      <c r="U1582" s="77"/>
      <c r="V1582" s="62"/>
    </row>
    <row r="1583" spans="21:22" hidden="1">
      <c r="U1583" s="77"/>
      <c r="V1583" s="62"/>
    </row>
    <row r="1584" spans="21:22" hidden="1">
      <c r="U1584" s="77"/>
      <c r="V1584" s="62"/>
    </row>
    <row r="1585" spans="21:22" hidden="1">
      <c r="U1585" s="77"/>
      <c r="V1585" s="62"/>
    </row>
    <row r="1586" spans="21:22" hidden="1">
      <c r="U1586" s="77"/>
      <c r="V1586" s="62"/>
    </row>
    <row r="1587" spans="21:22" hidden="1">
      <c r="U1587" s="77"/>
      <c r="V1587" s="62"/>
    </row>
    <row r="1588" spans="21:22" hidden="1">
      <c r="U1588" s="77"/>
      <c r="V1588" s="62"/>
    </row>
    <row r="1589" spans="21:22" hidden="1">
      <c r="U1589" s="77"/>
      <c r="V1589" s="62"/>
    </row>
    <row r="1590" spans="21:22" hidden="1">
      <c r="U1590" s="77"/>
      <c r="V1590" s="62"/>
    </row>
    <row r="1591" spans="21:22" hidden="1">
      <c r="U1591" s="77"/>
      <c r="V1591" s="62"/>
    </row>
    <row r="1592" spans="21:22" hidden="1">
      <c r="U1592" s="77"/>
      <c r="V1592" s="62"/>
    </row>
    <row r="1593" spans="21:22" hidden="1">
      <c r="U1593" s="77"/>
      <c r="V1593" s="62"/>
    </row>
    <row r="1594" spans="21:22" hidden="1">
      <c r="U1594" s="77"/>
      <c r="V1594" s="62"/>
    </row>
    <row r="1595" spans="21:22" hidden="1">
      <c r="U1595" s="77"/>
      <c r="V1595" s="62"/>
    </row>
    <row r="1596" spans="21:22" hidden="1">
      <c r="U1596" s="77"/>
      <c r="V1596" s="62"/>
    </row>
    <row r="1597" spans="21:22" hidden="1">
      <c r="U1597" s="77"/>
      <c r="V1597" s="62"/>
    </row>
    <row r="1598" spans="21:22" hidden="1">
      <c r="U1598" s="77"/>
      <c r="V1598" s="62"/>
    </row>
    <row r="1599" spans="21:22" hidden="1">
      <c r="U1599" s="77"/>
      <c r="V1599" s="62"/>
    </row>
    <row r="1600" spans="21:22" hidden="1">
      <c r="U1600" s="77"/>
      <c r="V1600" s="62"/>
    </row>
    <row r="1601" spans="21:22" hidden="1">
      <c r="U1601" s="77"/>
      <c r="V1601" s="62"/>
    </row>
    <row r="1602" spans="21:22" hidden="1">
      <c r="U1602" s="77"/>
      <c r="V1602" s="62"/>
    </row>
    <row r="1603" spans="21:22" hidden="1">
      <c r="U1603" s="77"/>
      <c r="V1603" s="62"/>
    </row>
    <row r="1604" spans="21:22" hidden="1">
      <c r="U1604" s="77"/>
      <c r="V1604" s="62"/>
    </row>
    <row r="1605" spans="21:22" hidden="1">
      <c r="U1605" s="77"/>
      <c r="V1605" s="62"/>
    </row>
    <row r="1606" spans="21:22" hidden="1">
      <c r="U1606" s="77"/>
      <c r="V1606" s="62"/>
    </row>
    <row r="1607" spans="21:22" hidden="1">
      <c r="U1607" s="77"/>
      <c r="V1607" s="62"/>
    </row>
    <row r="1608" spans="21:22" hidden="1">
      <c r="U1608" s="77"/>
      <c r="V1608" s="62"/>
    </row>
    <row r="1609" spans="21:22" hidden="1">
      <c r="U1609" s="77"/>
      <c r="V1609" s="62"/>
    </row>
    <row r="1610" spans="21:22" hidden="1">
      <c r="U1610" s="77"/>
      <c r="V1610" s="62"/>
    </row>
    <row r="1611" spans="21:22" hidden="1">
      <c r="U1611" s="77"/>
      <c r="V1611" s="62"/>
    </row>
    <row r="1612" spans="21:22" hidden="1">
      <c r="U1612" s="77"/>
      <c r="V1612" s="62"/>
    </row>
    <row r="1613" spans="21:22" hidden="1">
      <c r="U1613" s="77"/>
      <c r="V1613" s="62"/>
    </row>
    <row r="1614" spans="21:22" hidden="1">
      <c r="U1614" s="77"/>
      <c r="V1614" s="62"/>
    </row>
    <row r="1615" spans="21:22" hidden="1">
      <c r="U1615" s="77"/>
      <c r="V1615" s="62"/>
    </row>
    <row r="1616" spans="21:22" hidden="1">
      <c r="U1616" s="77"/>
      <c r="V1616" s="62"/>
    </row>
    <row r="1617" spans="21:22" hidden="1">
      <c r="U1617" s="77"/>
      <c r="V1617" s="62"/>
    </row>
    <row r="1618" spans="21:22" hidden="1">
      <c r="U1618" s="77"/>
      <c r="V1618" s="62"/>
    </row>
    <row r="1619" spans="21:22" hidden="1">
      <c r="U1619" s="77"/>
      <c r="V1619" s="62"/>
    </row>
    <row r="1620" spans="21:22" hidden="1">
      <c r="U1620" s="77"/>
      <c r="V1620" s="62"/>
    </row>
    <row r="1621" spans="21:22" hidden="1">
      <c r="U1621" s="77"/>
      <c r="V1621" s="62"/>
    </row>
    <row r="1622" spans="21:22" hidden="1">
      <c r="U1622" s="77"/>
      <c r="V1622" s="62"/>
    </row>
    <row r="1623" spans="21:22" hidden="1">
      <c r="U1623" s="77"/>
      <c r="V1623" s="62"/>
    </row>
    <row r="1624" spans="21:22" hidden="1">
      <c r="U1624" s="77"/>
      <c r="V1624" s="62"/>
    </row>
    <row r="1625" spans="21:22" hidden="1">
      <c r="U1625" s="77"/>
      <c r="V1625" s="62"/>
    </row>
    <row r="1626" spans="21:22" hidden="1">
      <c r="U1626" s="77"/>
      <c r="V1626" s="62"/>
    </row>
    <row r="1627" spans="21:22" hidden="1">
      <c r="U1627" s="77"/>
      <c r="V1627" s="62"/>
    </row>
    <row r="1628" spans="21:22" hidden="1">
      <c r="U1628" s="77"/>
      <c r="V1628" s="62"/>
    </row>
    <row r="1629" spans="21:22" hidden="1">
      <c r="U1629" s="77"/>
      <c r="V1629" s="62"/>
    </row>
    <row r="1630" spans="21:22" hidden="1">
      <c r="U1630" s="77"/>
      <c r="V1630" s="62"/>
    </row>
    <row r="1631" spans="21:22" hidden="1">
      <c r="U1631" s="77"/>
      <c r="V1631" s="62"/>
    </row>
    <row r="1632" spans="21:22" hidden="1">
      <c r="U1632" s="77"/>
      <c r="V1632" s="62"/>
    </row>
    <row r="1633" spans="21:22" hidden="1">
      <c r="U1633" s="77"/>
      <c r="V1633" s="62"/>
    </row>
    <row r="1634" spans="21:22" hidden="1">
      <c r="U1634" s="77"/>
      <c r="V1634" s="62"/>
    </row>
    <row r="1635" spans="21:22" hidden="1">
      <c r="U1635" s="77"/>
      <c r="V1635" s="62"/>
    </row>
    <row r="1636" spans="21:22" hidden="1">
      <c r="U1636" s="77"/>
      <c r="V1636" s="62"/>
    </row>
    <row r="1637" spans="21:22" hidden="1">
      <c r="U1637" s="77"/>
      <c r="V1637" s="62"/>
    </row>
    <row r="1638" spans="21:22" hidden="1">
      <c r="U1638" s="77"/>
      <c r="V1638" s="62"/>
    </row>
    <row r="1639" spans="21:22" hidden="1">
      <c r="U1639" s="77"/>
      <c r="V1639" s="62"/>
    </row>
    <row r="1640" spans="21:22" hidden="1">
      <c r="U1640" s="77"/>
      <c r="V1640" s="62"/>
    </row>
    <row r="1641" spans="21:22" hidden="1">
      <c r="U1641" s="77"/>
      <c r="V1641" s="62"/>
    </row>
    <row r="1642" spans="21:22" hidden="1">
      <c r="U1642" s="77"/>
      <c r="V1642" s="62"/>
    </row>
    <row r="1643" spans="21:22" hidden="1">
      <c r="U1643" s="77"/>
      <c r="V1643" s="62"/>
    </row>
    <row r="1644" spans="21:22" hidden="1">
      <c r="U1644" s="77"/>
      <c r="V1644" s="62"/>
    </row>
    <row r="1645" spans="21:22" hidden="1">
      <c r="U1645" s="77"/>
      <c r="V1645" s="62"/>
    </row>
    <row r="1646" spans="21:22" hidden="1">
      <c r="U1646" s="77"/>
      <c r="V1646" s="62"/>
    </row>
    <row r="1647" spans="21:22" hidden="1">
      <c r="U1647" s="77"/>
      <c r="V1647" s="62"/>
    </row>
    <row r="1648" spans="21:22" hidden="1">
      <c r="U1648" s="77"/>
      <c r="V1648" s="62"/>
    </row>
    <row r="1649" spans="21:22" hidden="1">
      <c r="U1649" s="77"/>
      <c r="V1649" s="62"/>
    </row>
    <row r="1650" spans="21:22" hidden="1">
      <c r="U1650" s="77"/>
      <c r="V1650" s="62"/>
    </row>
    <row r="1651" spans="21:22" hidden="1">
      <c r="U1651" s="77"/>
      <c r="V1651" s="62"/>
    </row>
    <row r="1652" spans="21:22" hidden="1">
      <c r="U1652" s="77"/>
      <c r="V1652" s="62"/>
    </row>
    <row r="1653" spans="21:22" hidden="1">
      <c r="U1653" s="77"/>
      <c r="V1653" s="62"/>
    </row>
    <row r="1654" spans="21:22" hidden="1">
      <c r="U1654" s="77"/>
      <c r="V1654" s="62"/>
    </row>
    <row r="1655" spans="21:22" hidden="1">
      <c r="U1655" s="77"/>
      <c r="V1655" s="62"/>
    </row>
    <row r="1656" spans="21:22" hidden="1">
      <c r="U1656" s="77"/>
      <c r="V1656" s="62"/>
    </row>
    <row r="1657" spans="21:22" hidden="1">
      <c r="U1657" s="77"/>
      <c r="V1657" s="62"/>
    </row>
    <row r="1658" spans="21:22" hidden="1">
      <c r="U1658" s="77"/>
      <c r="V1658" s="62"/>
    </row>
    <row r="1659" spans="21:22" hidden="1">
      <c r="U1659" s="77"/>
      <c r="V1659" s="62"/>
    </row>
    <row r="1660" spans="21:22" hidden="1">
      <c r="U1660" s="77"/>
      <c r="V1660" s="62"/>
    </row>
    <row r="1661" spans="21:22" hidden="1">
      <c r="U1661" s="77"/>
      <c r="V1661" s="62"/>
    </row>
    <row r="1662" spans="21:22" hidden="1">
      <c r="U1662" s="77"/>
      <c r="V1662" s="62"/>
    </row>
    <row r="1663" spans="21:22" hidden="1">
      <c r="U1663" s="77"/>
      <c r="V1663" s="62"/>
    </row>
    <row r="1664" spans="21:22" hidden="1">
      <c r="U1664" s="77"/>
      <c r="V1664" s="62"/>
    </row>
    <row r="1665" spans="21:22" hidden="1">
      <c r="U1665" s="77"/>
      <c r="V1665" s="62"/>
    </row>
    <row r="1666" spans="21:22" hidden="1">
      <c r="U1666" s="77"/>
      <c r="V1666" s="62"/>
    </row>
    <row r="1667" spans="21:22" hidden="1">
      <c r="U1667" s="77"/>
      <c r="V1667" s="62"/>
    </row>
    <row r="1668" spans="21:22" hidden="1">
      <c r="U1668" s="77"/>
      <c r="V1668" s="62"/>
    </row>
    <row r="1669" spans="21:22" hidden="1">
      <c r="U1669" s="77"/>
      <c r="V1669" s="62"/>
    </row>
    <row r="1670" spans="21:22" hidden="1">
      <c r="U1670" s="77"/>
      <c r="V1670" s="62"/>
    </row>
    <row r="1671" spans="21:22" hidden="1">
      <c r="U1671" s="77"/>
      <c r="V1671" s="62"/>
    </row>
    <row r="1672" spans="21:22" hidden="1">
      <c r="U1672" s="77"/>
      <c r="V1672" s="62"/>
    </row>
    <row r="1673" spans="21:22" hidden="1">
      <c r="U1673" s="77"/>
      <c r="V1673" s="62"/>
    </row>
    <row r="1674" spans="21:22" hidden="1">
      <c r="U1674" s="77"/>
      <c r="V1674" s="62"/>
    </row>
    <row r="1675" spans="21:22" hidden="1">
      <c r="U1675" s="77"/>
      <c r="V1675" s="62"/>
    </row>
    <row r="1676" spans="21:22" hidden="1">
      <c r="U1676" s="77"/>
      <c r="V1676" s="62"/>
    </row>
    <row r="1677" spans="21:22" hidden="1">
      <c r="U1677" s="77"/>
      <c r="V1677" s="62"/>
    </row>
    <row r="1678" spans="21:22" hidden="1">
      <c r="U1678" s="77"/>
      <c r="V1678" s="62"/>
    </row>
    <row r="1679" spans="21:22" hidden="1">
      <c r="U1679" s="77"/>
      <c r="V1679" s="62"/>
    </row>
    <row r="1680" spans="21:22" hidden="1">
      <c r="U1680" s="77"/>
      <c r="V1680" s="62"/>
    </row>
    <row r="1681" spans="21:22" hidden="1">
      <c r="U1681" s="77"/>
      <c r="V1681" s="62"/>
    </row>
    <row r="1682" spans="21:22" hidden="1">
      <c r="U1682" s="77"/>
      <c r="V1682" s="62"/>
    </row>
    <row r="1683" spans="21:22" hidden="1">
      <c r="U1683" s="77"/>
      <c r="V1683" s="62"/>
    </row>
    <row r="1684" spans="21:22" hidden="1">
      <c r="U1684" s="77"/>
      <c r="V1684" s="62"/>
    </row>
    <row r="1685" spans="21:22" hidden="1">
      <c r="U1685" s="77"/>
      <c r="V1685" s="62"/>
    </row>
    <row r="1686" spans="21:22" hidden="1">
      <c r="U1686" s="77"/>
      <c r="V1686" s="62"/>
    </row>
    <row r="1687" spans="21:22" hidden="1">
      <c r="U1687" s="77"/>
      <c r="V1687" s="62"/>
    </row>
    <row r="1688" spans="21:22" hidden="1">
      <c r="U1688" s="77"/>
      <c r="V1688" s="62"/>
    </row>
    <row r="1689" spans="21:22" hidden="1">
      <c r="U1689" s="77"/>
      <c r="V1689" s="62"/>
    </row>
    <row r="1690" spans="21:22" hidden="1">
      <c r="U1690" s="77"/>
      <c r="V1690" s="62"/>
    </row>
    <row r="1691" spans="21:22" hidden="1">
      <c r="U1691" s="77"/>
      <c r="V1691" s="62"/>
    </row>
    <row r="1692" spans="21:22" hidden="1">
      <c r="U1692" s="77"/>
      <c r="V1692" s="62"/>
    </row>
    <row r="1693" spans="21:22" hidden="1">
      <c r="U1693" s="77"/>
      <c r="V1693" s="62"/>
    </row>
    <row r="1694" spans="21:22" hidden="1">
      <c r="U1694" s="77"/>
      <c r="V1694" s="62"/>
    </row>
    <row r="1695" spans="21:22" hidden="1">
      <c r="U1695" s="77"/>
      <c r="V1695" s="62"/>
    </row>
    <row r="1696" spans="21:22" hidden="1">
      <c r="U1696" s="77"/>
      <c r="V1696" s="62"/>
    </row>
    <row r="1697" spans="21:22" hidden="1">
      <c r="U1697" s="77"/>
      <c r="V1697" s="62"/>
    </row>
    <row r="1698" spans="21:22" hidden="1">
      <c r="U1698" s="77"/>
      <c r="V1698" s="62"/>
    </row>
    <row r="1699" spans="21:22" hidden="1">
      <c r="U1699" s="77"/>
      <c r="V1699" s="62"/>
    </row>
    <row r="1700" spans="21:22" hidden="1">
      <c r="U1700" s="77"/>
      <c r="V1700" s="62"/>
    </row>
    <row r="1701" spans="21:22" hidden="1">
      <c r="U1701" s="77"/>
      <c r="V1701" s="62"/>
    </row>
    <row r="1702" spans="21:22" hidden="1">
      <c r="U1702" s="77"/>
      <c r="V1702" s="62"/>
    </row>
    <row r="1703" spans="21:22" hidden="1">
      <c r="U1703" s="77"/>
      <c r="V1703" s="62"/>
    </row>
    <row r="1704" spans="21:22" hidden="1">
      <c r="U1704" s="77"/>
      <c r="V1704" s="62"/>
    </row>
    <row r="1705" spans="21:22" hidden="1">
      <c r="U1705" s="77"/>
      <c r="V1705" s="62"/>
    </row>
    <row r="1706" spans="21:22" hidden="1">
      <c r="U1706" s="77"/>
      <c r="V1706" s="62"/>
    </row>
    <row r="1707" spans="21:22" hidden="1">
      <c r="U1707" s="77"/>
      <c r="V1707" s="62"/>
    </row>
    <row r="1708" spans="21:22" hidden="1">
      <c r="U1708" s="77"/>
      <c r="V1708" s="62"/>
    </row>
    <row r="1709" spans="21:22" hidden="1">
      <c r="U1709" s="77"/>
      <c r="V1709" s="62"/>
    </row>
    <row r="1710" spans="21:22" hidden="1">
      <c r="U1710" s="77"/>
      <c r="V1710" s="62"/>
    </row>
    <row r="1711" spans="21:22" hidden="1">
      <c r="U1711" s="77"/>
      <c r="V1711" s="62"/>
    </row>
    <row r="1712" spans="21:22" hidden="1">
      <c r="U1712" s="77"/>
      <c r="V1712" s="62"/>
    </row>
    <row r="1713" spans="21:22" hidden="1">
      <c r="U1713" s="77"/>
      <c r="V1713" s="62"/>
    </row>
    <row r="1714" spans="21:22" hidden="1">
      <c r="U1714" s="77"/>
      <c r="V1714" s="62"/>
    </row>
    <row r="1715" spans="21:22" hidden="1">
      <c r="U1715" s="77"/>
      <c r="V1715" s="62"/>
    </row>
    <row r="1716" spans="21:22" hidden="1">
      <c r="U1716" s="77"/>
      <c r="V1716" s="62"/>
    </row>
    <row r="1717" spans="21:22" hidden="1">
      <c r="U1717" s="77"/>
      <c r="V1717" s="62"/>
    </row>
    <row r="1718" spans="21:22" hidden="1">
      <c r="U1718" s="77"/>
      <c r="V1718" s="62"/>
    </row>
    <row r="1719" spans="21:22" hidden="1">
      <c r="U1719" s="77"/>
      <c r="V1719" s="62"/>
    </row>
    <row r="1720" spans="21:22" hidden="1">
      <c r="U1720" s="77"/>
      <c r="V1720" s="62"/>
    </row>
    <row r="1721" spans="21:22" hidden="1">
      <c r="U1721" s="77"/>
      <c r="V1721" s="62"/>
    </row>
    <row r="1722" spans="21:22" hidden="1">
      <c r="U1722" s="77"/>
      <c r="V1722" s="62"/>
    </row>
    <row r="1723" spans="21:22" hidden="1">
      <c r="U1723" s="77"/>
      <c r="V1723" s="62"/>
    </row>
    <row r="1724" spans="21:22" hidden="1">
      <c r="U1724" s="77"/>
      <c r="V1724" s="62"/>
    </row>
    <row r="1725" spans="21:22" hidden="1">
      <c r="U1725" s="77"/>
      <c r="V1725" s="62"/>
    </row>
    <row r="1726" spans="21:22" hidden="1">
      <c r="U1726" s="77"/>
      <c r="V1726" s="62"/>
    </row>
    <row r="1727" spans="21:22" hidden="1">
      <c r="U1727" s="77"/>
      <c r="V1727" s="62"/>
    </row>
    <row r="1728" spans="21:22" hidden="1">
      <c r="U1728" s="77"/>
      <c r="V1728" s="62"/>
    </row>
    <row r="1729" spans="21:22" hidden="1">
      <c r="U1729" s="77"/>
      <c r="V1729" s="62"/>
    </row>
    <row r="1730" spans="21:22" hidden="1">
      <c r="U1730" s="77"/>
      <c r="V1730" s="62"/>
    </row>
    <row r="1731" spans="21:22" hidden="1">
      <c r="U1731" s="77"/>
      <c r="V1731" s="62"/>
    </row>
    <row r="1732" spans="21:22" hidden="1">
      <c r="U1732" s="77"/>
      <c r="V1732" s="62"/>
    </row>
    <row r="1733" spans="21:22" hidden="1">
      <c r="U1733" s="77"/>
      <c r="V1733" s="62"/>
    </row>
    <row r="1734" spans="21:22" hidden="1">
      <c r="U1734" s="77"/>
      <c r="V1734" s="62"/>
    </row>
    <row r="1735" spans="21:22" hidden="1">
      <c r="U1735" s="77"/>
      <c r="V1735" s="62"/>
    </row>
    <row r="1736" spans="21:22" hidden="1">
      <c r="U1736" s="77"/>
      <c r="V1736" s="62"/>
    </row>
    <row r="1737" spans="21:22" hidden="1">
      <c r="U1737" s="77"/>
      <c r="V1737" s="62"/>
    </row>
    <row r="1738" spans="21:22" hidden="1">
      <c r="U1738" s="77"/>
      <c r="V1738" s="62"/>
    </row>
    <row r="1739" spans="21:22" hidden="1">
      <c r="U1739" s="77"/>
      <c r="V1739" s="62"/>
    </row>
    <row r="1740" spans="21:22" hidden="1">
      <c r="U1740" s="77"/>
      <c r="V1740" s="62"/>
    </row>
    <row r="1741" spans="21:22" hidden="1">
      <c r="U1741" s="77"/>
      <c r="V1741" s="62"/>
    </row>
    <row r="1742" spans="21:22" hidden="1">
      <c r="U1742" s="77"/>
      <c r="V1742" s="62"/>
    </row>
    <row r="1743" spans="21:22" hidden="1">
      <c r="U1743" s="77"/>
      <c r="V1743" s="62"/>
    </row>
    <row r="1744" spans="21:22" hidden="1">
      <c r="U1744" s="77"/>
      <c r="V1744" s="62"/>
    </row>
    <row r="1745" spans="21:22" hidden="1">
      <c r="U1745" s="77"/>
      <c r="V1745" s="62"/>
    </row>
    <row r="1746" spans="21:22" hidden="1">
      <c r="U1746" s="77"/>
      <c r="V1746" s="62"/>
    </row>
    <row r="1747" spans="21:22" hidden="1">
      <c r="U1747" s="77"/>
      <c r="V1747" s="62"/>
    </row>
    <row r="1748" spans="21:22" hidden="1">
      <c r="U1748" s="77"/>
      <c r="V1748" s="62"/>
    </row>
    <row r="1749" spans="21:22" hidden="1">
      <c r="U1749" s="77"/>
      <c r="V1749" s="62"/>
    </row>
    <row r="1750" spans="21:22" hidden="1">
      <c r="U1750" s="77"/>
      <c r="V1750" s="62"/>
    </row>
    <row r="1751" spans="21:22" hidden="1">
      <c r="U1751" s="77"/>
      <c r="V1751" s="62"/>
    </row>
    <row r="1752" spans="21:22" hidden="1">
      <c r="U1752" s="77"/>
      <c r="V1752" s="62"/>
    </row>
    <row r="1753" spans="21:22" hidden="1">
      <c r="U1753" s="77"/>
      <c r="V1753" s="62"/>
    </row>
    <row r="1754" spans="21:22" hidden="1">
      <c r="U1754" s="77"/>
      <c r="V1754" s="62"/>
    </row>
    <row r="1755" spans="21:22" hidden="1">
      <c r="U1755" s="77"/>
      <c r="V1755" s="62"/>
    </row>
    <row r="1756" spans="21:22" hidden="1">
      <c r="U1756" s="77"/>
      <c r="V1756" s="62"/>
    </row>
    <row r="1757" spans="21:22" hidden="1">
      <c r="U1757" s="77"/>
      <c r="V1757" s="62"/>
    </row>
    <row r="1758" spans="21:22" hidden="1">
      <c r="U1758" s="77"/>
      <c r="V1758" s="62"/>
    </row>
    <row r="1759" spans="21:22" hidden="1">
      <c r="U1759" s="77"/>
      <c r="V1759" s="62"/>
    </row>
    <row r="1760" spans="21:22" hidden="1">
      <c r="U1760" s="77"/>
      <c r="V1760" s="62"/>
    </row>
    <row r="1761" spans="21:22" hidden="1">
      <c r="U1761" s="77"/>
      <c r="V1761" s="62"/>
    </row>
    <row r="1762" spans="21:22" hidden="1">
      <c r="U1762" s="77"/>
      <c r="V1762" s="62"/>
    </row>
    <row r="1763" spans="21:22" hidden="1">
      <c r="U1763" s="77"/>
      <c r="V1763" s="62"/>
    </row>
    <row r="1764" spans="21:22" hidden="1">
      <c r="U1764" s="77"/>
      <c r="V1764" s="62"/>
    </row>
    <row r="1765" spans="21:22" hidden="1">
      <c r="U1765" s="77"/>
      <c r="V1765" s="62"/>
    </row>
    <row r="1766" spans="21:22" hidden="1">
      <c r="U1766" s="77"/>
      <c r="V1766" s="62"/>
    </row>
    <row r="1767" spans="21:22" hidden="1">
      <c r="U1767" s="77"/>
      <c r="V1767" s="62"/>
    </row>
    <row r="1768" spans="21:22" hidden="1">
      <c r="U1768" s="77"/>
      <c r="V1768" s="62"/>
    </row>
    <row r="1769" spans="21:22" hidden="1">
      <c r="U1769" s="77"/>
      <c r="V1769" s="62"/>
    </row>
    <row r="1770" spans="21:22" hidden="1">
      <c r="U1770" s="77"/>
      <c r="V1770" s="62"/>
    </row>
    <row r="1771" spans="21:22" hidden="1">
      <c r="U1771" s="77"/>
      <c r="V1771" s="62"/>
    </row>
    <row r="1772" spans="21:22" hidden="1">
      <c r="U1772" s="77"/>
      <c r="V1772" s="62"/>
    </row>
    <row r="1773" spans="21:22" hidden="1">
      <c r="U1773" s="77"/>
      <c r="V1773" s="62"/>
    </row>
    <row r="1774" spans="21:22" hidden="1">
      <c r="U1774" s="77"/>
      <c r="V1774" s="62"/>
    </row>
    <row r="1775" spans="21:22" hidden="1">
      <c r="U1775" s="77"/>
      <c r="V1775" s="62"/>
    </row>
    <row r="1776" spans="21:22" hidden="1">
      <c r="U1776" s="77"/>
      <c r="V1776" s="62"/>
    </row>
    <row r="1777" spans="21:22" hidden="1">
      <c r="U1777" s="77"/>
      <c r="V1777" s="62"/>
    </row>
    <row r="1778" spans="21:22" hidden="1">
      <c r="U1778" s="77"/>
      <c r="V1778" s="62"/>
    </row>
    <row r="1779" spans="21:22" hidden="1">
      <c r="U1779" s="77"/>
      <c r="V1779" s="62"/>
    </row>
    <row r="1780" spans="21:22" hidden="1">
      <c r="U1780" s="77"/>
      <c r="V1780" s="62"/>
    </row>
    <row r="1781" spans="21:22" hidden="1">
      <c r="U1781" s="77"/>
      <c r="V1781" s="62"/>
    </row>
    <row r="1782" spans="21:22" hidden="1">
      <c r="U1782" s="77"/>
      <c r="V1782" s="62"/>
    </row>
    <row r="1783" spans="21:22" hidden="1">
      <c r="U1783" s="77"/>
      <c r="V1783" s="62"/>
    </row>
    <row r="1784" spans="21:22" hidden="1">
      <c r="U1784" s="77"/>
      <c r="V1784" s="62"/>
    </row>
    <row r="1785" spans="21:22" hidden="1">
      <c r="U1785" s="77"/>
      <c r="V1785" s="62"/>
    </row>
    <row r="1786" spans="21:22" hidden="1">
      <c r="U1786" s="77"/>
      <c r="V1786" s="62"/>
    </row>
    <row r="1787" spans="21:22" hidden="1">
      <c r="U1787" s="77"/>
      <c r="V1787" s="62"/>
    </row>
    <row r="1788" spans="21:22" hidden="1">
      <c r="U1788" s="77"/>
      <c r="V1788" s="62"/>
    </row>
    <row r="1789" spans="21:22" hidden="1">
      <c r="U1789" s="77"/>
      <c r="V1789" s="62"/>
    </row>
    <row r="1790" spans="21:22" hidden="1">
      <c r="U1790" s="77"/>
      <c r="V1790" s="62"/>
    </row>
    <row r="1791" spans="21:22" hidden="1">
      <c r="U1791" s="77"/>
      <c r="V1791" s="62"/>
    </row>
    <row r="1792" spans="21:22" hidden="1">
      <c r="U1792" s="77"/>
      <c r="V1792" s="62"/>
    </row>
    <row r="1793" spans="21:22" hidden="1">
      <c r="U1793" s="77"/>
      <c r="V1793" s="62"/>
    </row>
    <row r="1794" spans="21:22" hidden="1">
      <c r="U1794" s="77"/>
      <c r="V1794" s="62"/>
    </row>
    <row r="1795" spans="21:22" hidden="1">
      <c r="U1795" s="77"/>
      <c r="V1795" s="62"/>
    </row>
    <row r="1796" spans="21:22" hidden="1">
      <c r="U1796" s="77"/>
      <c r="V1796" s="62"/>
    </row>
    <row r="1797" spans="21:22" hidden="1">
      <c r="U1797" s="77"/>
      <c r="V1797" s="62"/>
    </row>
    <row r="1798" spans="21:22" hidden="1">
      <c r="U1798" s="77"/>
      <c r="V1798" s="62"/>
    </row>
    <row r="1799" spans="21:22" hidden="1">
      <c r="U1799" s="77"/>
      <c r="V1799" s="62"/>
    </row>
    <row r="1800" spans="21:22" hidden="1">
      <c r="U1800" s="77"/>
      <c r="V1800" s="62"/>
    </row>
    <row r="1801" spans="21:22" hidden="1">
      <c r="U1801" s="77"/>
      <c r="V1801" s="62"/>
    </row>
    <row r="1802" spans="21:22" hidden="1">
      <c r="U1802" s="77"/>
      <c r="V1802" s="62"/>
    </row>
    <row r="1803" spans="21:22" hidden="1">
      <c r="U1803" s="77"/>
      <c r="V1803" s="62"/>
    </row>
    <row r="1804" spans="21:22" hidden="1">
      <c r="U1804" s="77"/>
      <c r="V1804" s="62"/>
    </row>
    <row r="1805" spans="21:22" hidden="1">
      <c r="U1805" s="77"/>
      <c r="V1805" s="62"/>
    </row>
    <row r="1806" spans="21:22" hidden="1">
      <c r="U1806" s="77"/>
      <c r="V1806" s="62"/>
    </row>
    <row r="1807" spans="21:22" hidden="1">
      <c r="U1807" s="77"/>
      <c r="V1807" s="62"/>
    </row>
    <row r="1808" spans="21:22" hidden="1">
      <c r="U1808" s="77"/>
      <c r="V1808" s="62"/>
    </row>
    <row r="1809" spans="21:22" hidden="1">
      <c r="U1809" s="77"/>
      <c r="V1809" s="62"/>
    </row>
    <row r="1810" spans="21:22" hidden="1">
      <c r="U1810" s="77"/>
      <c r="V1810" s="62"/>
    </row>
    <row r="1811" spans="21:22" hidden="1">
      <c r="U1811" s="77"/>
      <c r="V1811" s="62"/>
    </row>
    <row r="1812" spans="21:22" hidden="1">
      <c r="U1812" s="77"/>
      <c r="V1812" s="62"/>
    </row>
    <row r="1813" spans="21:22" hidden="1">
      <c r="U1813" s="77"/>
      <c r="V1813" s="62"/>
    </row>
    <row r="1814" spans="21:22" hidden="1">
      <c r="U1814" s="77"/>
      <c r="V1814" s="62"/>
    </row>
    <row r="1815" spans="21:22" hidden="1">
      <c r="U1815" s="77"/>
      <c r="V1815" s="62"/>
    </row>
    <row r="1816" spans="21:22" hidden="1">
      <c r="U1816" s="77"/>
      <c r="V1816" s="62"/>
    </row>
    <row r="1817" spans="21:22" hidden="1">
      <c r="U1817" s="77"/>
      <c r="V1817" s="62"/>
    </row>
    <row r="1818" spans="21:22" hidden="1">
      <c r="U1818" s="77"/>
      <c r="V1818" s="62"/>
    </row>
    <row r="1819" spans="21:22" hidden="1">
      <c r="U1819" s="77"/>
      <c r="V1819" s="62"/>
    </row>
    <row r="1820" spans="21:22" hidden="1">
      <c r="U1820" s="77"/>
      <c r="V1820" s="62"/>
    </row>
    <row r="1821" spans="21:22" hidden="1">
      <c r="U1821" s="77"/>
      <c r="V1821" s="62"/>
    </row>
    <row r="1822" spans="21:22" hidden="1">
      <c r="U1822" s="77"/>
      <c r="V1822" s="62"/>
    </row>
    <row r="1823" spans="21:22" hidden="1">
      <c r="U1823" s="77"/>
      <c r="V1823" s="62"/>
    </row>
    <row r="1824" spans="21:22" hidden="1">
      <c r="U1824" s="77"/>
      <c r="V1824" s="62"/>
    </row>
    <row r="1825" spans="21:22" hidden="1">
      <c r="U1825" s="77"/>
      <c r="V1825" s="62"/>
    </row>
    <row r="1826" spans="21:22" hidden="1">
      <c r="U1826" s="77"/>
      <c r="V1826" s="62"/>
    </row>
    <row r="1827" spans="21:22" hidden="1">
      <c r="U1827" s="77"/>
      <c r="V1827" s="62"/>
    </row>
    <row r="1828" spans="21:22" hidden="1">
      <c r="U1828" s="77"/>
      <c r="V1828" s="62"/>
    </row>
    <row r="1829" spans="21:22" hidden="1">
      <c r="U1829" s="77"/>
      <c r="V1829" s="62"/>
    </row>
    <row r="1830" spans="21:22" hidden="1">
      <c r="U1830" s="77"/>
      <c r="V1830" s="62"/>
    </row>
    <row r="1831" spans="21:22" hidden="1">
      <c r="U1831" s="77"/>
      <c r="V1831" s="62"/>
    </row>
    <row r="1832" spans="21:22" hidden="1">
      <c r="U1832" s="77"/>
      <c r="V1832" s="62"/>
    </row>
    <row r="1833" spans="21:22" hidden="1">
      <c r="U1833" s="77"/>
      <c r="V1833" s="62"/>
    </row>
    <row r="1834" spans="21:22" hidden="1">
      <c r="U1834" s="77"/>
      <c r="V1834" s="62"/>
    </row>
    <row r="1835" spans="21:22" hidden="1">
      <c r="U1835" s="77"/>
      <c r="V1835" s="62"/>
    </row>
    <row r="1836" spans="21:22" hidden="1">
      <c r="U1836" s="77"/>
      <c r="V1836" s="62"/>
    </row>
    <row r="1837" spans="21:22" hidden="1">
      <c r="U1837" s="77"/>
      <c r="V1837" s="62"/>
    </row>
    <row r="1838" spans="21:22" hidden="1">
      <c r="U1838" s="77"/>
      <c r="V1838" s="62"/>
    </row>
    <row r="1839" spans="21:22" hidden="1">
      <c r="U1839" s="77"/>
      <c r="V1839" s="62"/>
    </row>
    <row r="1840" spans="21:22" hidden="1">
      <c r="U1840" s="77"/>
      <c r="V1840" s="62"/>
    </row>
    <row r="1841" spans="21:22" hidden="1">
      <c r="U1841" s="77"/>
      <c r="V1841" s="62"/>
    </row>
    <row r="1842" spans="21:22" hidden="1">
      <c r="U1842" s="77"/>
      <c r="V1842" s="62"/>
    </row>
    <row r="1843" spans="21:22" hidden="1">
      <c r="U1843" s="77"/>
      <c r="V1843" s="62"/>
    </row>
    <row r="1844" spans="21:22" hidden="1">
      <c r="U1844" s="77"/>
      <c r="V1844" s="62"/>
    </row>
    <row r="1845" spans="21:22" hidden="1">
      <c r="U1845" s="77"/>
      <c r="V1845" s="62"/>
    </row>
    <row r="1846" spans="21:22" hidden="1">
      <c r="U1846" s="77"/>
      <c r="V1846" s="62"/>
    </row>
    <row r="1847" spans="21:22" hidden="1">
      <c r="U1847" s="77"/>
      <c r="V1847" s="62"/>
    </row>
    <row r="1848" spans="21:22" hidden="1">
      <c r="U1848" s="77"/>
      <c r="V1848" s="62"/>
    </row>
    <row r="1849" spans="21:22" hidden="1">
      <c r="U1849" s="77"/>
      <c r="V1849" s="62"/>
    </row>
    <row r="1850" spans="21:22" hidden="1">
      <c r="U1850" s="77"/>
      <c r="V1850" s="62"/>
    </row>
    <row r="1851" spans="21:22" hidden="1">
      <c r="U1851" s="77"/>
      <c r="V1851" s="62"/>
    </row>
    <row r="1852" spans="21:22" hidden="1">
      <c r="U1852" s="77"/>
      <c r="V1852" s="62"/>
    </row>
    <row r="1853" spans="21:22" hidden="1">
      <c r="U1853" s="77"/>
      <c r="V1853" s="62"/>
    </row>
    <row r="1854" spans="21:22" hidden="1">
      <c r="U1854" s="77"/>
      <c r="V1854" s="62"/>
    </row>
    <row r="1855" spans="21:22" hidden="1">
      <c r="U1855" s="77"/>
      <c r="V1855" s="62"/>
    </row>
    <row r="1856" spans="21:22" hidden="1">
      <c r="U1856" s="77"/>
      <c r="V1856" s="62"/>
    </row>
    <row r="1857" spans="21:22" hidden="1">
      <c r="U1857" s="77"/>
      <c r="V1857" s="62"/>
    </row>
    <row r="1858" spans="21:22" hidden="1">
      <c r="U1858" s="77"/>
      <c r="V1858" s="62"/>
    </row>
    <row r="1859" spans="21:22" hidden="1">
      <c r="U1859" s="77"/>
      <c r="V1859" s="62"/>
    </row>
    <row r="1860" spans="21:22" hidden="1">
      <c r="U1860" s="77"/>
      <c r="V1860" s="62"/>
    </row>
    <row r="1861" spans="21:22" hidden="1">
      <c r="U1861" s="77"/>
      <c r="V1861" s="62"/>
    </row>
    <row r="1862" spans="21:22" hidden="1">
      <c r="U1862" s="77"/>
      <c r="V1862" s="62"/>
    </row>
    <row r="1863" spans="21:22" hidden="1">
      <c r="U1863" s="77"/>
      <c r="V1863" s="62"/>
    </row>
    <row r="1864" spans="21:22" hidden="1">
      <c r="U1864" s="77"/>
      <c r="V1864" s="62"/>
    </row>
    <row r="1865" spans="21:22" hidden="1">
      <c r="U1865" s="77"/>
      <c r="V1865" s="62"/>
    </row>
    <row r="1866" spans="21:22" hidden="1">
      <c r="U1866" s="77"/>
      <c r="V1866" s="62"/>
    </row>
    <row r="1867" spans="21:22" hidden="1">
      <c r="U1867" s="77"/>
      <c r="V1867" s="62"/>
    </row>
    <row r="1868" spans="21:22" hidden="1">
      <c r="U1868" s="77"/>
      <c r="V1868" s="62"/>
    </row>
    <row r="1869" spans="21:22" hidden="1">
      <c r="U1869" s="77"/>
      <c r="V1869" s="62"/>
    </row>
    <row r="1870" spans="21:22" hidden="1">
      <c r="U1870" s="77"/>
      <c r="V1870" s="62"/>
    </row>
    <row r="1871" spans="21:22" hidden="1">
      <c r="U1871" s="77"/>
      <c r="V1871" s="62"/>
    </row>
    <row r="1872" spans="21:22" hidden="1">
      <c r="U1872" s="77"/>
      <c r="V1872" s="62"/>
    </row>
    <row r="1873" spans="21:22" hidden="1">
      <c r="U1873" s="77"/>
      <c r="V1873" s="62"/>
    </row>
    <row r="1874" spans="21:22" hidden="1">
      <c r="U1874" s="77"/>
      <c r="V1874" s="62"/>
    </row>
    <row r="1875" spans="21:22" hidden="1">
      <c r="U1875" s="77"/>
      <c r="V1875" s="62"/>
    </row>
    <row r="1876" spans="21:22" hidden="1">
      <c r="U1876" s="77"/>
      <c r="V1876" s="62"/>
    </row>
    <row r="1877" spans="21:22" hidden="1">
      <c r="U1877" s="77"/>
      <c r="V1877" s="62"/>
    </row>
    <row r="1878" spans="21:22" hidden="1">
      <c r="U1878" s="77"/>
      <c r="V1878" s="62"/>
    </row>
    <row r="1879" spans="21:22" hidden="1">
      <c r="U1879" s="77"/>
      <c r="V1879" s="62"/>
    </row>
    <row r="1880" spans="21:22" hidden="1">
      <c r="U1880" s="77"/>
      <c r="V1880" s="62"/>
    </row>
    <row r="1881" spans="21:22" hidden="1">
      <c r="U1881" s="77"/>
      <c r="V1881" s="62"/>
    </row>
    <row r="1882" spans="21:22" hidden="1">
      <c r="U1882" s="77"/>
      <c r="V1882" s="62"/>
    </row>
    <row r="1883" spans="21:22" hidden="1">
      <c r="U1883" s="77"/>
      <c r="V1883" s="62"/>
    </row>
    <row r="1884" spans="21:22" hidden="1">
      <c r="U1884" s="77"/>
      <c r="V1884" s="62"/>
    </row>
    <row r="1885" spans="21:22" hidden="1">
      <c r="U1885" s="77"/>
      <c r="V1885" s="62"/>
    </row>
    <row r="1886" spans="21:22" hidden="1">
      <c r="U1886" s="77"/>
      <c r="V1886" s="62"/>
    </row>
    <row r="1887" spans="21:22" hidden="1">
      <c r="U1887" s="77"/>
      <c r="V1887" s="62"/>
    </row>
    <row r="1888" spans="21:22" hidden="1">
      <c r="U1888" s="77"/>
      <c r="V1888" s="62"/>
    </row>
    <row r="1889" spans="21:22" hidden="1">
      <c r="U1889" s="77"/>
      <c r="V1889" s="62"/>
    </row>
    <row r="1890" spans="21:22" hidden="1">
      <c r="U1890" s="77"/>
      <c r="V1890" s="62"/>
    </row>
    <row r="1891" spans="21:22" hidden="1">
      <c r="U1891" s="77"/>
      <c r="V1891" s="62"/>
    </row>
    <row r="1892" spans="21:22" hidden="1">
      <c r="U1892" s="77"/>
      <c r="V1892" s="62"/>
    </row>
    <row r="1893" spans="21:22" hidden="1">
      <c r="U1893" s="77"/>
      <c r="V1893" s="62"/>
    </row>
    <row r="1894" spans="21:22" hidden="1">
      <c r="U1894" s="77"/>
      <c r="V1894" s="62"/>
    </row>
    <row r="1895" spans="21:22" hidden="1">
      <c r="U1895" s="77"/>
      <c r="V1895" s="62"/>
    </row>
    <row r="1896" spans="21:22" hidden="1">
      <c r="U1896" s="77"/>
      <c r="V1896" s="62"/>
    </row>
    <row r="1897" spans="21:22" hidden="1">
      <c r="U1897" s="77"/>
      <c r="V1897" s="62"/>
    </row>
    <row r="1898" spans="21:22" hidden="1">
      <c r="U1898" s="77"/>
      <c r="V1898" s="62"/>
    </row>
    <row r="1899" spans="21:22" hidden="1">
      <c r="U1899" s="77"/>
      <c r="V1899" s="62"/>
    </row>
    <row r="1900" spans="21:22" hidden="1">
      <c r="U1900" s="77"/>
      <c r="V1900" s="62"/>
    </row>
    <row r="1901" spans="21:22" hidden="1">
      <c r="U1901" s="77"/>
      <c r="V1901" s="62"/>
    </row>
    <row r="1902" spans="21:22" hidden="1">
      <c r="U1902" s="77"/>
      <c r="V1902" s="62"/>
    </row>
    <row r="1903" spans="21:22" hidden="1">
      <c r="U1903" s="77"/>
      <c r="V1903" s="62"/>
    </row>
    <row r="1904" spans="21:22" hidden="1">
      <c r="U1904" s="77"/>
      <c r="V1904" s="62"/>
    </row>
    <row r="1905" spans="21:22" hidden="1">
      <c r="U1905" s="77"/>
      <c r="V1905" s="62"/>
    </row>
    <row r="1906" spans="21:22" hidden="1">
      <c r="U1906" s="77"/>
      <c r="V1906" s="62"/>
    </row>
    <row r="1907" spans="21:22" hidden="1">
      <c r="U1907" s="77"/>
      <c r="V1907" s="62"/>
    </row>
    <row r="1908" spans="21:22" hidden="1">
      <c r="U1908" s="77"/>
      <c r="V1908" s="62"/>
    </row>
    <row r="1909" spans="21:22" hidden="1">
      <c r="U1909" s="77"/>
      <c r="V1909" s="62"/>
    </row>
    <row r="1910" spans="21:22" hidden="1">
      <c r="U1910" s="77"/>
      <c r="V1910" s="62"/>
    </row>
    <row r="1911" spans="21:22" hidden="1">
      <c r="U1911" s="77"/>
      <c r="V1911" s="62"/>
    </row>
    <row r="1912" spans="21:22" hidden="1">
      <c r="U1912" s="77"/>
      <c r="V1912" s="62"/>
    </row>
    <row r="1913" spans="21:22" hidden="1">
      <c r="U1913" s="77"/>
      <c r="V1913" s="62"/>
    </row>
    <row r="1914" spans="21:22" hidden="1">
      <c r="U1914" s="77"/>
      <c r="V1914" s="62"/>
    </row>
    <row r="1915" spans="21:22" hidden="1">
      <c r="U1915" s="77"/>
      <c r="V1915" s="62"/>
    </row>
    <row r="1916" spans="21:22" hidden="1">
      <c r="U1916" s="77"/>
      <c r="V1916" s="62"/>
    </row>
    <row r="1917" spans="21:22" hidden="1">
      <c r="U1917" s="77"/>
      <c r="V1917" s="62"/>
    </row>
    <row r="1918" spans="21:22" hidden="1">
      <c r="U1918" s="77"/>
      <c r="V1918" s="62"/>
    </row>
    <row r="1919" spans="21:22" hidden="1">
      <c r="U1919" s="77"/>
      <c r="V1919" s="62"/>
    </row>
    <row r="1920" spans="21:22" hidden="1">
      <c r="U1920" s="77"/>
      <c r="V1920" s="62"/>
    </row>
    <row r="1921" spans="21:22" hidden="1">
      <c r="U1921" s="77"/>
      <c r="V1921" s="62"/>
    </row>
    <row r="1922" spans="21:22" hidden="1">
      <c r="U1922" s="77"/>
      <c r="V1922" s="62"/>
    </row>
    <row r="1923" spans="21:22" hidden="1">
      <c r="U1923" s="77"/>
      <c r="V1923" s="62"/>
    </row>
    <row r="1924" spans="21:22" hidden="1">
      <c r="U1924" s="77"/>
      <c r="V1924" s="62"/>
    </row>
    <row r="1925" spans="21:22" hidden="1">
      <c r="U1925" s="77"/>
      <c r="V1925" s="62"/>
    </row>
    <row r="1926" spans="21:22" hidden="1">
      <c r="U1926" s="77"/>
      <c r="V1926" s="62"/>
    </row>
    <row r="1927" spans="21:22" hidden="1">
      <c r="U1927" s="77"/>
      <c r="V1927" s="62"/>
    </row>
    <row r="1928" spans="21:22" hidden="1">
      <c r="U1928" s="77"/>
      <c r="V1928" s="62"/>
    </row>
    <row r="1929" spans="21:22" hidden="1">
      <c r="U1929" s="77"/>
      <c r="V1929" s="62"/>
    </row>
    <row r="1930" spans="21:22" hidden="1">
      <c r="U1930" s="77"/>
      <c r="V1930" s="62"/>
    </row>
    <row r="1931" spans="21:22" hidden="1">
      <c r="U1931" s="77"/>
      <c r="V1931" s="62"/>
    </row>
    <row r="1932" spans="21:22" hidden="1">
      <c r="U1932" s="77"/>
      <c r="V1932" s="62"/>
    </row>
    <row r="1933" spans="21:22" hidden="1">
      <c r="U1933" s="77"/>
      <c r="V1933" s="62"/>
    </row>
    <row r="1934" spans="21:22" hidden="1">
      <c r="U1934" s="77"/>
      <c r="V1934" s="62"/>
    </row>
    <row r="1935" spans="21:22" hidden="1">
      <c r="U1935" s="77"/>
      <c r="V1935" s="62"/>
    </row>
    <row r="1936" spans="21:22" hidden="1">
      <c r="U1936" s="77"/>
      <c r="V1936" s="62"/>
    </row>
    <row r="1937" spans="21:22" hidden="1">
      <c r="U1937" s="77"/>
      <c r="V1937" s="62"/>
    </row>
    <row r="1938" spans="21:22" hidden="1">
      <c r="U1938" s="77"/>
      <c r="V1938" s="62"/>
    </row>
    <row r="1939" spans="21:22" hidden="1">
      <c r="U1939" s="77"/>
      <c r="V1939" s="62"/>
    </row>
    <row r="1940" spans="21:22" hidden="1">
      <c r="U1940" s="77"/>
      <c r="V1940" s="62"/>
    </row>
    <row r="1941" spans="21:22" hidden="1">
      <c r="U1941" s="77"/>
      <c r="V1941" s="62"/>
    </row>
    <row r="1942" spans="21:22" hidden="1">
      <c r="U1942" s="77"/>
      <c r="V1942" s="62"/>
    </row>
    <row r="1943" spans="21:22" hidden="1">
      <c r="U1943" s="77"/>
      <c r="V1943" s="62"/>
    </row>
    <row r="1944" spans="21:22" hidden="1">
      <c r="U1944" s="77"/>
      <c r="V1944" s="62"/>
    </row>
    <row r="1945" spans="21:22" hidden="1">
      <c r="U1945" s="77"/>
      <c r="V1945" s="62"/>
    </row>
    <row r="1946" spans="21:22" hidden="1">
      <c r="U1946" s="77"/>
      <c r="V1946" s="62"/>
    </row>
    <row r="1947" spans="21:22" hidden="1">
      <c r="U1947" s="77"/>
      <c r="V1947" s="62"/>
    </row>
    <row r="1948" spans="21:22" hidden="1">
      <c r="U1948" s="77"/>
      <c r="V1948" s="62"/>
    </row>
    <row r="1949" spans="21:22" hidden="1">
      <c r="U1949" s="77"/>
      <c r="V1949" s="62"/>
    </row>
    <row r="1950" spans="21:22" hidden="1">
      <c r="U1950" s="77"/>
      <c r="V1950" s="62"/>
    </row>
    <row r="1951" spans="21:22" hidden="1">
      <c r="U1951" s="77"/>
      <c r="V1951" s="62"/>
    </row>
    <row r="1952" spans="21:22" hidden="1">
      <c r="U1952" s="77"/>
      <c r="V1952" s="62"/>
    </row>
    <row r="1953" spans="21:22" hidden="1">
      <c r="U1953" s="77"/>
      <c r="V1953" s="62"/>
    </row>
    <row r="1954" spans="21:22" hidden="1">
      <c r="U1954" s="77"/>
      <c r="V1954" s="62"/>
    </row>
    <row r="1955" spans="21:22" hidden="1">
      <c r="U1955" s="77"/>
      <c r="V1955" s="62"/>
    </row>
    <row r="1956" spans="21:22" hidden="1">
      <c r="U1956" s="77"/>
      <c r="V1956" s="62"/>
    </row>
    <row r="1957" spans="21:22" hidden="1">
      <c r="U1957" s="77"/>
      <c r="V1957" s="62"/>
    </row>
    <row r="1958" spans="21:22" hidden="1">
      <c r="U1958" s="77"/>
      <c r="V1958" s="62"/>
    </row>
    <row r="1959" spans="21:22" hidden="1">
      <c r="U1959" s="77"/>
      <c r="V1959" s="62"/>
    </row>
    <row r="1960" spans="21:22" hidden="1">
      <c r="U1960" s="77"/>
      <c r="V1960" s="62"/>
    </row>
    <row r="1961" spans="21:22" hidden="1">
      <c r="U1961" s="77"/>
      <c r="V1961" s="62"/>
    </row>
    <row r="1962" spans="21:22" hidden="1">
      <c r="U1962" s="77"/>
      <c r="V1962" s="62"/>
    </row>
    <row r="1963" spans="21:22" hidden="1">
      <c r="U1963" s="77"/>
      <c r="V1963" s="62"/>
    </row>
    <row r="1964" spans="21:22" hidden="1">
      <c r="U1964" s="77"/>
      <c r="V1964" s="62"/>
    </row>
    <row r="1965" spans="21:22" hidden="1">
      <c r="U1965" s="77"/>
      <c r="V1965" s="62"/>
    </row>
    <row r="1966" spans="21:22" hidden="1">
      <c r="U1966" s="77"/>
      <c r="V1966" s="62"/>
    </row>
    <row r="1967" spans="21:22" hidden="1">
      <c r="U1967" s="77"/>
      <c r="V1967" s="62"/>
    </row>
    <row r="1968" spans="21:22" hidden="1">
      <c r="U1968" s="77"/>
      <c r="V1968" s="62"/>
    </row>
    <row r="1969" spans="21:22" hidden="1">
      <c r="U1969" s="77"/>
      <c r="V1969" s="62"/>
    </row>
    <row r="1970" spans="21:22" hidden="1">
      <c r="U1970" s="77"/>
      <c r="V1970" s="62"/>
    </row>
    <row r="1971" spans="21:22" hidden="1">
      <c r="U1971" s="77"/>
      <c r="V1971" s="62"/>
    </row>
    <row r="1972" spans="21:22" hidden="1">
      <c r="U1972" s="77"/>
      <c r="V1972" s="62"/>
    </row>
    <row r="1973" spans="21:22" hidden="1">
      <c r="U1973" s="77"/>
      <c r="V1973" s="62"/>
    </row>
    <row r="1974" spans="21:22" hidden="1">
      <c r="U1974" s="77"/>
      <c r="V1974" s="62"/>
    </row>
    <row r="1975" spans="21:22" hidden="1">
      <c r="U1975" s="77"/>
      <c r="V1975" s="62"/>
    </row>
    <row r="1976" spans="21:22" hidden="1">
      <c r="U1976" s="77"/>
      <c r="V1976" s="62"/>
    </row>
    <row r="1977" spans="21:22" hidden="1">
      <c r="U1977" s="77"/>
      <c r="V1977" s="62"/>
    </row>
    <row r="1978" spans="21:22" hidden="1">
      <c r="U1978" s="77"/>
      <c r="V1978" s="62"/>
    </row>
    <row r="1979" spans="21:22" hidden="1">
      <c r="U1979" s="77"/>
      <c r="V1979" s="62"/>
    </row>
    <row r="1980" spans="21:22" hidden="1">
      <c r="U1980" s="77"/>
      <c r="V1980" s="62"/>
    </row>
    <row r="1981" spans="21:22" hidden="1">
      <c r="U1981" s="77"/>
      <c r="V1981" s="62"/>
    </row>
    <row r="1982" spans="21:22" hidden="1">
      <c r="U1982" s="77"/>
      <c r="V1982" s="62"/>
    </row>
    <row r="1983" spans="21:22" hidden="1">
      <c r="U1983" s="77"/>
      <c r="V1983" s="62"/>
    </row>
    <row r="1984" spans="21:22" hidden="1">
      <c r="U1984" s="77"/>
      <c r="V1984" s="62"/>
    </row>
    <row r="1985" spans="21:22" hidden="1">
      <c r="U1985" s="77"/>
      <c r="V1985" s="62"/>
    </row>
    <row r="1986" spans="21:22" hidden="1">
      <c r="U1986" s="77"/>
      <c r="V1986" s="62"/>
    </row>
    <row r="1987" spans="21:22" hidden="1">
      <c r="U1987" s="77"/>
      <c r="V1987" s="62"/>
    </row>
    <row r="1988" spans="21:22" hidden="1">
      <c r="U1988" s="77"/>
      <c r="V1988" s="62"/>
    </row>
    <row r="1989" spans="21:22" hidden="1">
      <c r="U1989" s="77"/>
      <c r="V1989" s="62"/>
    </row>
    <row r="1990" spans="21:22" hidden="1">
      <c r="U1990" s="77"/>
      <c r="V1990" s="62"/>
    </row>
    <row r="1991" spans="21:22" hidden="1">
      <c r="U1991" s="77"/>
      <c r="V1991" s="62"/>
    </row>
    <row r="1992" spans="21:22" hidden="1">
      <c r="U1992" s="77"/>
      <c r="V1992" s="62"/>
    </row>
    <row r="1993" spans="21:22" hidden="1">
      <c r="U1993" s="77"/>
      <c r="V1993" s="62"/>
    </row>
    <row r="1994" spans="21:22" hidden="1">
      <c r="U1994" s="77"/>
      <c r="V1994" s="62"/>
    </row>
    <row r="1995" spans="21:22" hidden="1">
      <c r="U1995" s="77"/>
      <c r="V1995" s="62"/>
    </row>
    <row r="1996" spans="21:22" hidden="1">
      <c r="U1996" s="77"/>
      <c r="V1996" s="62"/>
    </row>
    <row r="1997" spans="21:22" hidden="1">
      <c r="U1997" s="77"/>
      <c r="V1997" s="62"/>
    </row>
    <row r="1998" spans="21:22" hidden="1">
      <c r="U1998" s="77"/>
      <c r="V1998" s="62"/>
    </row>
    <row r="1999" spans="21:22" hidden="1">
      <c r="U1999" s="77"/>
      <c r="V1999" s="62"/>
    </row>
    <row r="2000" spans="21:22" hidden="1">
      <c r="U2000" s="77"/>
      <c r="V2000" s="62"/>
    </row>
    <row r="2001" spans="21:22" hidden="1">
      <c r="U2001" s="77"/>
      <c r="V2001" s="62"/>
    </row>
    <row r="2002" spans="21:22" hidden="1">
      <c r="U2002" s="77"/>
      <c r="V2002" s="62"/>
    </row>
    <row r="2003" spans="21:22" hidden="1">
      <c r="U2003" s="77"/>
      <c r="V2003" s="62"/>
    </row>
    <row r="2004" spans="21:22" hidden="1">
      <c r="U2004" s="77"/>
      <c r="V2004" s="62"/>
    </row>
    <row r="2005" spans="21:22" hidden="1">
      <c r="U2005" s="77"/>
      <c r="V2005" s="62"/>
    </row>
    <row r="2006" spans="21:22" hidden="1">
      <c r="U2006" s="77"/>
      <c r="V2006" s="62"/>
    </row>
    <row r="2007" spans="21:22" hidden="1">
      <c r="U2007" s="77"/>
      <c r="V2007" s="62"/>
    </row>
    <row r="2008" spans="21:22" hidden="1">
      <c r="U2008" s="77"/>
      <c r="V2008" s="62"/>
    </row>
    <row r="2009" spans="21:22" hidden="1">
      <c r="U2009" s="77"/>
      <c r="V2009" s="62"/>
    </row>
    <row r="2010" spans="21:22" hidden="1">
      <c r="U2010" s="77"/>
      <c r="V2010" s="62"/>
    </row>
    <row r="2011" spans="21:22" hidden="1">
      <c r="U2011" s="77"/>
      <c r="V2011" s="62"/>
    </row>
    <row r="2012" spans="21:22" hidden="1">
      <c r="U2012" s="77"/>
      <c r="V2012" s="62"/>
    </row>
    <row r="2013" spans="21:22" hidden="1">
      <c r="U2013" s="77"/>
      <c r="V2013" s="62"/>
    </row>
    <row r="2014" spans="21:22" hidden="1">
      <c r="U2014" s="77"/>
      <c r="V2014" s="62"/>
    </row>
    <row r="2015" spans="21:22" hidden="1">
      <c r="U2015" s="77"/>
      <c r="V2015" s="62"/>
    </row>
    <row r="2016" spans="21:22" hidden="1">
      <c r="U2016" s="77"/>
      <c r="V2016" s="62"/>
    </row>
    <row r="2017" spans="21:22" hidden="1">
      <c r="U2017" s="77"/>
      <c r="V2017" s="62"/>
    </row>
    <row r="2018" spans="21:22" hidden="1">
      <c r="U2018" s="77"/>
      <c r="V2018" s="62"/>
    </row>
    <row r="2019" spans="21:22" hidden="1">
      <c r="U2019" s="77"/>
      <c r="V2019" s="62"/>
    </row>
    <row r="2020" spans="21:22" hidden="1">
      <c r="U2020" s="77"/>
      <c r="V2020" s="62"/>
    </row>
    <row r="2021" spans="21:22" hidden="1">
      <c r="U2021" s="77"/>
      <c r="V2021" s="62"/>
    </row>
    <row r="2022" spans="21:22" hidden="1">
      <c r="U2022" s="77"/>
      <c r="V2022" s="62"/>
    </row>
    <row r="2023" spans="21:22" hidden="1">
      <c r="U2023" s="77"/>
      <c r="V2023" s="62"/>
    </row>
    <row r="2024" spans="21:22" hidden="1">
      <c r="U2024" s="77"/>
      <c r="V2024" s="62"/>
    </row>
    <row r="2025" spans="21:22" hidden="1">
      <c r="U2025" s="77"/>
      <c r="V2025" s="62"/>
    </row>
    <row r="2026" spans="21:22" hidden="1">
      <c r="U2026" s="77"/>
      <c r="V2026" s="62"/>
    </row>
    <row r="2027" spans="21:22" hidden="1">
      <c r="U2027" s="77"/>
      <c r="V2027" s="62"/>
    </row>
    <row r="2028" spans="21:22" hidden="1">
      <c r="U2028" s="77"/>
      <c r="V2028" s="62"/>
    </row>
    <row r="2029" spans="21:22" hidden="1">
      <c r="U2029" s="77"/>
      <c r="V2029" s="62"/>
    </row>
    <row r="2030" spans="21:22" hidden="1">
      <c r="U2030" s="77"/>
      <c r="V2030" s="62"/>
    </row>
    <row r="2031" spans="21:22" hidden="1">
      <c r="U2031" s="77"/>
      <c r="V2031" s="62"/>
    </row>
    <row r="2032" spans="21:22" hidden="1">
      <c r="U2032" s="77"/>
      <c r="V2032" s="62"/>
    </row>
    <row r="2033" spans="21:22" hidden="1">
      <c r="U2033" s="77"/>
      <c r="V2033" s="62"/>
    </row>
    <row r="2034" spans="21:22" hidden="1">
      <c r="U2034" s="77"/>
      <c r="V2034" s="62"/>
    </row>
    <row r="2035" spans="21:22" hidden="1">
      <c r="U2035" s="77"/>
      <c r="V2035" s="62"/>
    </row>
    <row r="2036" spans="21:22" hidden="1">
      <c r="U2036" s="77"/>
      <c r="V2036" s="62"/>
    </row>
    <row r="2037" spans="21:22" hidden="1">
      <c r="U2037" s="77"/>
      <c r="V2037" s="62"/>
    </row>
    <row r="2038" spans="21:22" hidden="1">
      <c r="U2038" s="77"/>
      <c r="V2038" s="62"/>
    </row>
    <row r="2039" spans="21:22" hidden="1">
      <c r="U2039" s="77"/>
      <c r="V2039" s="62"/>
    </row>
    <row r="2040" spans="21:22" hidden="1">
      <c r="U2040" s="77"/>
      <c r="V2040" s="62"/>
    </row>
    <row r="2041" spans="21:22" hidden="1">
      <c r="U2041" s="77"/>
      <c r="V2041" s="62"/>
    </row>
    <row r="2042" spans="21:22" hidden="1">
      <c r="U2042" s="77"/>
      <c r="V2042" s="62"/>
    </row>
    <row r="2043" spans="21:22" hidden="1">
      <c r="U2043" s="77"/>
      <c r="V2043" s="62"/>
    </row>
    <row r="2044" spans="21:22" hidden="1">
      <c r="U2044" s="77"/>
      <c r="V2044" s="62"/>
    </row>
    <row r="2045" spans="21:22" hidden="1">
      <c r="U2045" s="77"/>
      <c r="V2045" s="62"/>
    </row>
    <row r="2046" spans="21:22" hidden="1">
      <c r="U2046" s="77"/>
      <c r="V2046" s="62"/>
    </row>
    <row r="2047" spans="21:22" hidden="1">
      <c r="U2047" s="77"/>
      <c r="V2047" s="62"/>
    </row>
    <row r="2048" spans="21:22" hidden="1">
      <c r="U2048" s="77"/>
      <c r="V2048" s="62"/>
    </row>
    <row r="2049" spans="21:22" hidden="1">
      <c r="U2049" s="77"/>
      <c r="V2049" s="62"/>
    </row>
    <row r="2050" spans="21:22" hidden="1">
      <c r="U2050" s="77"/>
      <c r="V2050" s="62"/>
    </row>
    <row r="2051" spans="21:22" hidden="1">
      <c r="U2051" s="77"/>
      <c r="V2051" s="62"/>
    </row>
    <row r="2052" spans="21:22" hidden="1">
      <c r="U2052" s="77"/>
      <c r="V2052" s="62"/>
    </row>
    <row r="2053" spans="21:22" hidden="1">
      <c r="U2053" s="77"/>
      <c r="V2053" s="62"/>
    </row>
    <row r="2054" spans="21:22" hidden="1">
      <c r="U2054" s="77"/>
      <c r="V2054" s="62"/>
    </row>
    <row r="2055" spans="21:22" hidden="1">
      <c r="U2055" s="77"/>
      <c r="V2055" s="62"/>
    </row>
    <row r="2056" spans="21:22" hidden="1">
      <c r="U2056" s="77"/>
      <c r="V2056" s="62"/>
    </row>
    <row r="2057" spans="21:22" hidden="1">
      <c r="U2057" s="77"/>
      <c r="V2057" s="62"/>
    </row>
    <row r="2058" spans="21:22" hidden="1">
      <c r="U2058" s="77"/>
      <c r="V2058" s="62"/>
    </row>
    <row r="2059" spans="21:22" hidden="1">
      <c r="U2059" s="77"/>
      <c r="V2059" s="62"/>
    </row>
    <row r="2060" spans="21:22" hidden="1">
      <c r="U2060" s="77"/>
      <c r="V2060" s="62"/>
    </row>
    <row r="2061" spans="21:22" hidden="1">
      <c r="U2061" s="77"/>
      <c r="V2061" s="62"/>
    </row>
    <row r="2062" spans="21:22" hidden="1">
      <c r="U2062" s="77"/>
      <c r="V2062" s="62"/>
    </row>
    <row r="2063" spans="21:22" hidden="1">
      <c r="U2063" s="77"/>
      <c r="V2063" s="62"/>
    </row>
    <row r="2064" spans="21:22" hidden="1">
      <c r="U2064" s="77"/>
      <c r="V2064" s="62"/>
    </row>
    <row r="2065" spans="21:22" hidden="1">
      <c r="U2065" s="77"/>
      <c r="V2065" s="62"/>
    </row>
    <row r="2066" spans="21:22" hidden="1">
      <c r="U2066" s="77"/>
      <c r="V2066" s="62"/>
    </row>
    <row r="2067" spans="21:22" hidden="1">
      <c r="U2067" s="77"/>
      <c r="V2067" s="62"/>
    </row>
    <row r="2068" spans="21:22" hidden="1">
      <c r="U2068" s="77"/>
      <c r="V2068" s="62"/>
    </row>
    <row r="2069" spans="21:22" hidden="1">
      <c r="U2069" s="77"/>
      <c r="V2069" s="62"/>
    </row>
    <row r="2070" spans="21:22" hidden="1">
      <c r="U2070" s="77"/>
      <c r="V2070" s="62"/>
    </row>
    <row r="2071" spans="21:22" hidden="1">
      <c r="U2071" s="77"/>
      <c r="V2071" s="62"/>
    </row>
    <row r="2072" spans="21:22" hidden="1">
      <c r="U2072" s="77"/>
      <c r="V2072" s="62"/>
    </row>
    <row r="2073" spans="21:22" hidden="1">
      <c r="U2073" s="77"/>
      <c r="V2073" s="62"/>
    </row>
    <row r="2074" spans="21:22" hidden="1">
      <c r="U2074" s="77"/>
      <c r="V2074" s="62"/>
    </row>
    <row r="2075" spans="21:22" hidden="1">
      <c r="U2075" s="77"/>
      <c r="V2075" s="62"/>
    </row>
    <row r="2076" spans="21:22" hidden="1">
      <c r="U2076" s="77"/>
      <c r="V2076" s="62"/>
    </row>
    <row r="2077" spans="21:22" hidden="1">
      <c r="U2077" s="77"/>
      <c r="V2077" s="62"/>
    </row>
    <row r="2078" spans="21:22" hidden="1">
      <c r="U2078" s="77"/>
      <c r="V2078" s="62"/>
    </row>
    <row r="2079" spans="21:22" hidden="1">
      <c r="U2079" s="77"/>
      <c r="V2079" s="62"/>
    </row>
    <row r="2080" spans="21:22" hidden="1">
      <c r="U2080" s="77"/>
      <c r="V2080" s="62"/>
    </row>
    <row r="2081" spans="21:22" hidden="1">
      <c r="U2081" s="77"/>
      <c r="V2081" s="62"/>
    </row>
    <row r="2082" spans="21:22" hidden="1">
      <c r="U2082" s="77"/>
      <c r="V2082" s="62"/>
    </row>
    <row r="2083" spans="21:22" hidden="1">
      <c r="U2083" s="77"/>
      <c r="V2083" s="62"/>
    </row>
    <row r="2084" spans="21:22" hidden="1">
      <c r="U2084" s="77"/>
      <c r="V2084" s="62"/>
    </row>
    <row r="2085" spans="21:22" hidden="1">
      <c r="U2085" s="77"/>
      <c r="V2085" s="62"/>
    </row>
    <row r="2086" spans="21:22" hidden="1">
      <c r="U2086" s="77"/>
      <c r="V2086" s="62"/>
    </row>
    <row r="2087" spans="21:22" hidden="1">
      <c r="U2087" s="77"/>
      <c r="V2087" s="62"/>
    </row>
    <row r="2088" spans="21:22" hidden="1">
      <c r="U2088" s="77"/>
      <c r="V2088" s="62"/>
    </row>
    <row r="2089" spans="21:22" hidden="1">
      <c r="U2089" s="77"/>
      <c r="V2089" s="62"/>
    </row>
    <row r="2090" spans="21:22" hidden="1">
      <c r="U2090" s="77"/>
      <c r="V2090" s="62"/>
    </row>
    <row r="2091" spans="21:22" hidden="1">
      <c r="U2091" s="77"/>
      <c r="V2091" s="62"/>
    </row>
    <row r="2092" spans="21:22" hidden="1">
      <c r="U2092" s="77"/>
      <c r="V2092" s="62"/>
    </row>
    <row r="2093" spans="21:22" hidden="1">
      <c r="U2093" s="77"/>
      <c r="V2093" s="62"/>
    </row>
    <row r="2094" spans="21:22" hidden="1">
      <c r="U2094" s="77"/>
      <c r="V2094" s="62"/>
    </row>
    <row r="2095" spans="21:22" hidden="1">
      <c r="U2095" s="77"/>
      <c r="V2095" s="62"/>
    </row>
    <row r="2096" spans="21:22" hidden="1">
      <c r="U2096" s="77"/>
      <c r="V2096" s="62"/>
    </row>
    <row r="2097" spans="21:22" hidden="1">
      <c r="U2097" s="77"/>
      <c r="V2097" s="62"/>
    </row>
    <row r="2098" spans="21:22" hidden="1">
      <c r="U2098" s="77"/>
      <c r="V2098" s="62"/>
    </row>
    <row r="2099" spans="21:22" hidden="1">
      <c r="U2099" s="77"/>
      <c r="V2099" s="62"/>
    </row>
    <row r="2100" spans="21:22" hidden="1">
      <c r="U2100" s="77"/>
      <c r="V2100" s="62"/>
    </row>
    <row r="2101" spans="21:22" hidden="1">
      <c r="U2101" s="77"/>
      <c r="V2101" s="62"/>
    </row>
    <row r="2102" spans="21:22" hidden="1">
      <c r="U2102" s="77"/>
      <c r="V2102" s="62"/>
    </row>
    <row r="2103" spans="21:22" hidden="1">
      <c r="U2103" s="77"/>
      <c r="V2103" s="62"/>
    </row>
    <row r="2104" spans="21:22" hidden="1">
      <c r="U2104" s="77"/>
      <c r="V2104" s="62"/>
    </row>
    <row r="2105" spans="21:22" hidden="1">
      <c r="U2105" s="77"/>
      <c r="V2105" s="62"/>
    </row>
    <row r="2106" spans="21:22" hidden="1">
      <c r="U2106" s="77"/>
      <c r="V2106" s="62"/>
    </row>
    <row r="2107" spans="21:22" hidden="1">
      <c r="U2107" s="77"/>
      <c r="V2107" s="62"/>
    </row>
    <row r="2108" spans="21:22" hidden="1">
      <c r="U2108" s="77"/>
      <c r="V2108" s="62"/>
    </row>
    <row r="2109" spans="21:22" hidden="1">
      <c r="U2109" s="77"/>
      <c r="V2109" s="62"/>
    </row>
    <row r="2110" spans="21:22" hidden="1">
      <c r="U2110" s="77"/>
      <c r="V2110" s="62"/>
    </row>
    <row r="2111" spans="21:22" hidden="1">
      <c r="U2111" s="77"/>
      <c r="V2111" s="62"/>
    </row>
    <row r="2112" spans="21:22" hidden="1">
      <c r="U2112" s="77"/>
      <c r="V2112" s="62"/>
    </row>
    <row r="2113" spans="21:22" hidden="1">
      <c r="U2113" s="77"/>
      <c r="V2113" s="62"/>
    </row>
    <row r="2114" spans="21:22" hidden="1">
      <c r="U2114" s="77"/>
      <c r="V2114" s="62"/>
    </row>
    <row r="2115" spans="21:22" hidden="1">
      <c r="U2115" s="77"/>
      <c r="V2115" s="62"/>
    </row>
    <row r="2116" spans="21:22" hidden="1">
      <c r="U2116" s="77"/>
      <c r="V2116" s="62"/>
    </row>
    <row r="2117" spans="21:22" hidden="1">
      <c r="U2117" s="77"/>
      <c r="V2117" s="62"/>
    </row>
    <row r="2118" spans="21:22" hidden="1">
      <c r="U2118" s="77"/>
      <c r="V2118" s="62"/>
    </row>
    <row r="2119" spans="21:22" hidden="1">
      <c r="U2119" s="77"/>
      <c r="V2119" s="62"/>
    </row>
    <row r="2120" spans="21:22" hidden="1">
      <c r="U2120" s="77"/>
      <c r="V2120" s="62"/>
    </row>
    <row r="2121" spans="21:22" hidden="1">
      <c r="U2121" s="77"/>
      <c r="V2121" s="62"/>
    </row>
    <row r="2122" spans="21:22" hidden="1">
      <c r="U2122" s="77"/>
      <c r="V2122" s="62"/>
    </row>
    <row r="2123" spans="21:22" hidden="1">
      <c r="U2123" s="77"/>
      <c r="V2123" s="62"/>
    </row>
    <row r="2124" spans="21:22" hidden="1">
      <c r="U2124" s="77"/>
      <c r="V2124" s="62"/>
    </row>
    <row r="2125" spans="21:22" hidden="1">
      <c r="U2125" s="77"/>
      <c r="V2125" s="62"/>
    </row>
    <row r="2126" spans="21:22" hidden="1">
      <c r="U2126" s="77"/>
      <c r="V2126" s="62"/>
    </row>
    <row r="2127" spans="21:22" hidden="1">
      <c r="U2127" s="77"/>
      <c r="V2127" s="62"/>
    </row>
    <row r="2128" spans="21:22" hidden="1">
      <c r="U2128" s="77"/>
      <c r="V2128" s="62"/>
    </row>
    <row r="2129" spans="21:22" hidden="1">
      <c r="U2129" s="77"/>
      <c r="V2129" s="62"/>
    </row>
    <row r="2130" spans="21:22" hidden="1">
      <c r="U2130" s="77"/>
      <c r="V2130" s="62"/>
    </row>
    <row r="2131" spans="21:22" hidden="1">
      <c r="U2131" s="77"/>
      <c r="V2131" s="62"/>
    </row>
    <row r="2132" spans="21:22" hidden="1">
      <c r="U2132" s="77"/>
      <c r="V2132" s="62"/>
    </row>
    <row r="2133" spans="21:22" hidden="1">
      <c r="U2133" s="77"/>
      <c r="V2133" s="62"/>
    </row>
    <row r="2134" spans="21:22" hidden="1">
      <c r="U2134" s="77"/>
      <c r="V2134" s="62"/>
    </row>
    <row r="2135" spans="21:22" hidden="1">
      <c r="U2135" s="77"/>
      <c r="V2135" s="62"/>
    </row>
    <row r="2136" spans="21:22" hidden="1">
      <c r="U2136" s="77"/>
      <c r="V2136" s="62"/>
    </row>
    <row r="2137" spans="21:22" hidden="1">
      <c r="U2137" s="77"/>
      <c r="V2137" s="62"/>
    </row>
    <row r="2138" spans="21:22" hidden="1">
      <c r="U2138" s="77"/>
      <c r="V2138" s="62"/>
    </row>
    <row r="2139" spans="21:22" hidden="1">
      <c r="U2139" s="77"/>
      <c r="V2139" s="62"/>
    </row>
    <row r="2140" spans="21:22" hidden="1">
      <c r="U2140" s="77"/>
      <c r="V2140" s="62"/>
    </row>
    <row r="2141" spans="21:22" hidden="1">
      <c r="U2141" s="77"/>
      <c r="V2141" s="62"/>
    </row>
    <row r="2142" spans="21:22" hidden="1">
      <c r="U2142" s="77"/>
      <c r="V2142" s="62"/>
    </row>
    <row r="2143" spans="21:22" hidden="1">
      <c r="U2143" s="77"/>
      <c r="V2143" s="62"/>
    </row>
    <row r="2144" spans="21:22" hidden="1">
      <c r="U2144" s="77"/>
      <c r="V2144" s="62"/>
    </row>
    <row r="2145" spans="21:22" hidden="1">
      <c r="U2145" s="77"/>
      <c r="V2145" s="62"/>
    </row>
    <row r="2146" spans="21:22" hidden="1">
      <c r="U2146" s="77"/>
      <c r="V2146" s="62"/>
    </row>
    <row r="2147" spans="21:22" hidden="1">
      <c r="U2147" s="77"/>
      <c r="V2147" s="62"/>
    </row>
    <row r="2148" spans="21:22" hidden="1">
      <c r="U2148" s="77"/>
      <c r="V2148" s="62"/>
    </row>
    <row r="2149" spans="21:22" hidden="1">
      <c r="U2149" s="77"/>
      <c r="V2149" s="62"/>
    </row>
    <row r="2150" spans="21:22" hidden="1">
      <c r="U2150" s="77"/>
      <c r="V2150" s="62"/>
    </row>
    <row r="2151" spans="21:22" hidden="1">
      <c r="U2151" s="77"/>
      <c r="V2151" s="62"/>
    </row>
    <row r="2152" spans="21:22" hidden="1">
      <c r="U2152" s="77"/>
      <c r="V2152" s="62"/>
    </row>
    <row r="2153" spans="21:22" hidden="1">
      <c r="U2153" s="77"/>
      <c r="V2153" s="62"/>
    </row>
    <row r="2154" spans="21:22" hidden="1">
      <c r="U2154" s="77"/>
      <c r="V2154" s="62"/>
    </row>
    <row r="2155" spans="21:22" hidden="1">
      <c r="U2155" s="77"/>
      <c r="V2155" s="62"/>
    </row>
    <row r="2156" spans="21:22" hidden="1">
      <c r="U2156" s="77"/>
      <c r="V2156" s="62"/>
    </row>
    <row r="2157" spans="21:22" hidden="1">
      <c r="U2157" s="77"/>
      <c r="V2157" s="62"/>
    </row>
    <row r="2158" spans="21:22" hidden="1">
      <c r="U2158" s="77"/>
      <c r="V2158" s="62"/>
    </row>
    <row r="2159" spans="21:22" hidden="1">
      <c r="U2159" s="77"/>
      <c r="V2159" s="62"/>
    </row>
    <row r="2160" spans="21:22" hidden="1">
      <c r="U2160" s="77"/>
      <c r="V2160" s="62"/>
    </row>
    <row r="2161" spans="21:22" hidden="1">
      <c r="U2161" s="77"/>
      <c r="V2161" s="62"/>
    </row>
    <row r="2162" spans="21:22" hidden="1">
      <c r="U2162" s="77"/>
      <c r="V2162" s="62"/>
    </row>
    <row r="2163" spans="21:22" hidden="1">
      <c r="U2163" s="77"/>
      <c r="V2163" s="62"/>
    </row>
    <row r="2164" spans="21:22" hidden="1">
      <c r="U2164" s="77"/>
      <c r="V2164" s="62"/>
    </row>
    <row r="2165" spans="21:22" hidden="1">
      <c r="U2165" s="77"/>
      <c r="V2165" s="62"/>
    </row>
    <row r="2166" spans="21:22" hidden="1">
      <c r="U2166" s="77"/>
      <c r="V2166" s="62"/>
    </row>
    <row r="2167" spans="21:22" hidden="1">
      <c r="U2167" s="77"/>
      <c r="V2167" s="62"/>
    </row>
    <row r="2168" spans="21:22" hidden="1">
      <c r="U2168" s="77"/>
      <c r="V2168" s="62"/>
    </row>
    <row r="2169" spans="21:22" hidden="1">
      <c r="U2169" s="77"/>
      <c r="V2169" s="62"/>
    </row>
    <row r="2170" spans="21:22" hidden="1">
      <c r="U2170" s="77"/>
      <c r="V2170" s="62"/>
    </row>
    <row r="2171" spans="21:22" hidden="1">
      <c r="U2171" s="77"/>
      <c r="V2171" s="62"/>
    </row>
    <row r="2172" spans="21:22" hidden="1">
      <c r="U2172" s="77"/>
      <c r="V2172" s="62"/>
    </row>
    <row r="2173" spans="21:22" hidden="1">
      <c r="U2173" s="77"/>
      <c r="V2173" s="62"/>
    </row>
    <row r="2174" spans="21:22" hidden="1">
      <c r="U2174" s="77"/>
      <c r="V2174" s="62"/>
    </row>
    <row r="2175" spans="21:22" hidden="1">
      <c r="U2175" s="77"/>
      <c r="V2175" s="62"/>
    </row>
    <row r="2176" spans="21:22" hidden="1">
      <c r="U2176" s="77"/>
      <c r="V2176" s="62"/>
    </row>
    <row r="2177" spans="21:22" hidden="1">
      <c r="U2177" s="77"/>
      <c r="V2177" s="62"/>
    </row>
    <row r="2178" spans="21:22" hidden="1">
      <c r="U2178" s="77"/>
      <c r="V2178" s="62"/>
    </row>
    <row r="2179" spans="21:22" hidden="1">
      <c r="U2179" s="77"/>
      <c r="V2179" s="62"/>
    </row>
    <row r="2180" spans="21:22" hidden="1">
      <c r="U2180" s="77"/>
      <c r="V2180" s="62"/>
    </row>
    <row r="2181" spans="21:22" hidden="1">
      <c r="U2181" s="77"/>
      <c r="V2181" s="62"/>
    </row>
    <row r="2182" spans="21:22" hidden="1">
      <c r="U2182" s="77"/>
      <c r="V2182" s="62"/>
    </row>
    <row r="2183" spans="21:22" hidden="1">
      <c r="U2183" s="77"/>
      <c r="V2183" s="62"/>
    </row>
    <row r="2184" spans="21:22" hidden="1">
      <c r="U2184" s="77"/>
      <c r="V2184" s="62"/>
    </row>
    <row r="2185" spans="21:22" hidden="1">
      <c r="U2185" s="77"/>
      <c r="V2185" s="62"/>
    </row>
    <row r="2186" spans="21:22" hidden="1">
      <c r="U2186" s="77"/>
      <c r="V2186" s="62"/>
    </row>
    <row r="2187" spans="21:22" hidden="1">
      <c r="U2187" s="77"/>
      <c r="V2187" s="62"/>
    </row>
    <row r="2188" spans="21:22" hidden="1">
      <c r="U2188" s="77"/>
      <c r="V2188" s="62"/>
    </row>
    <row r="2189" spans="21:22" hidden="1">
      <c r="U2189" s="77"/>
      <c r="V2189" s="62"/>
    </row>
    <row r="2190" spans="21:22" hidden="1">
      <c r="U2190" s="77"/>
      <c r="V2190" s="62"/>
    </row>
    <row r="2191" spans="21:22" hidden="1">
      <c r="U2191" s="77"/>
      <c r="V2191" s="62"/>
    </row>
    <row r="2192" spans="21:22" hidden="1">
      <c r="U2192" s="77"/>
      <c r="V2192" s="62"/>
    </row>
    <row r="2193" spans="21:22" hidden="1">
      <c r="U2193" s="77"/>
      <c r="V2193" s="62"/>
    </row>
    <row r="2194" spans="21:22" hidden="1">
      <c r="U2194" s="77"/>
      <c r="V2194" s="62"/>
    </row>
    <row r="2195" spans="21:22" hidden="1">
      <c r="U2195" s="77"/>
      <c r="V2195" s="62"/>
    </row>
    <row r="2196" spans="21:22" hidden="1">
      <c r="U2196" s="77"/>
      <c r="V2196" s="62"/>
    </row>
    <row r="2197" spans="21:22" hidden="1">
      <c r="U2197" s="77"/>
      <c r="V2197" s="62"/>
    </row>
    <row r="2198" spans="21:22" hidden="1">
      <c r="U2198" s="77"/>
      <c r="V2198" s="62"/>
    </row>
    <row r="2199" spans="21:22" hidden="1">
      <c r="U2199" s="77"/>
      <c r="V2199" s="62"/>
    </row>
    <row r="2200" spans="21:22" hidden="1">
      <c r="U2200" s="77"/>
      <c r="V2200" s="62"/>
    </row>
    <row r="2201" spans="21:22" hidden="1">
      <c r="U2201" s="77"/>
      <c r="V2201" s="62"/>
    </row>
    <row r="2202" spans="21:22" hidden="1">
      <c r="U2202" s="77"/>
      <c r="V2202" s="62"/>
    </row>
    <row r="2203" spans="21:22" hidden="1">
      <c r="U2203" s="77"/>
      <c r="V2203" s="62"/>
    </row>
    <row r="2204" spans="21:22" hidden="1">
      <c r="U2204" s="77"/>
      <c r="V2204" s="62"/>
    </row>
    <row r="2205" spans="21:22" hidden="1">
      <c r="U2205" s="77"/>
      <c r="V2205" s="62"/>
    </row>
    <row r="2206" spans="21:22" hidden="1">
      <c r="U2206" s="77"/>
      <c r="V2206" s="62"/>
    </row>
    <row r="2207" spans="21:22" hidden="1">
      <c r="U2207" s="77"/>
      <c r="V2207" s="62"/>
    </row>
    <row r="2208" spans="21:22" hidden="1">
      <c r="U2208" s="77"/>
      <c r="V2208" s="62"/>
    </row>
    <row r="2209" spans="21:22" hidden="1">
      <c r="U2209" s="77"/>
      <c r="V2209" s="62"/>
    </row>
    <row r="2210" spans="21:22" hidden="1">
      <c r="U2210" s="77"/>
      <c r="V2210" s="62"/>
    </row>
    <row r="2211" spans="21:22" hidden="1">
      <c r="U2211" s="77"/>
      <c r="V2211" s="62"/>
    </row>
    <row r="2212" spans="21:22" hidden="1">
      <c r="U2212" s="77"/>
      <c r="V2212" s="62"/>
    </row>
    <row r="2213" spans="21:22" hidden="1">
      <c r="U2213" s="77"/>
      <c r="V2213" s="62"/>
    </row>
    <row r="2214" spans="21:22" hidden="1">
      <c r="U2214" s="77"/>
      <c r="V2214" s="62"/>
    </row>
    <row r="2215" spans="21:22" hidden="1">
      <c r="U2215" s="77"/>
      <c r="V2215" s="62"/>
    </row>
    <row r="2216" spans="21:22" hidden="1">
      <c r="U2216" s="77"/>
      <c r="V2216" s="62"/>
    </row>
    <row r="2217" spans="21:22" hidden="1">
      <c r="U2217" s="77"/>
      <c r="V2217" s="62"/>
    </row>
    <row r="2218" spans="21:22" hidden="1">
      <c r="U2218" s="77"/>
      <c r="V2218" s="62"/>
    </row>
    <row r="2219" spans="21:22" hidden="1">
      <c r="U2219" s="77"/>
      <c r="V2219" s="62"/>
    </row>
    <row r="2220" spans="21:22" hidden="1">
      <c r="U2220" s="77"/>
      <c r="V2220" s="62"/>
    </row>
    <row r="2221" spans="21:22" hidden="1">
      <c r="U2221" s="77"/>
      <c r="V2221" s="62"/>
    </row>
    <row r="2222" spans="21:22" hidden="1">
      <c r="U2222" s="77"/>
      <c r="V2222" s="62"/>
    </row>
    <row r="2223" spans="21:22" hidden="1">
      <c r="U2223" s="77"/>
      <c r="V2223" s="62"/>
    </row>
    <row r="2224" spans="21:22" hidden="1">
      <c r="U2224" s="77"/>
      <c r="V2224" s="62"/>
    </row>
    <row r="2225" spans="21:22" hidden="1">
      <c r="U2225" s="77"/>
      <c r="V2225" s="62"/>
    </row>
    <row r="2226" spans="21:22" hidden="1">
      <c r="U2226" s="77"/>
      <c r="V2226" s="62"/>
    </row>
    <row r="2227" spans="21:22" hidden="1">
      <c r="U2227" s="77"/>
      <c r="V2227" s="62"/>
    </row>
    <row r="2228" spans="21:22" hidden="1">
      <c r="U2228" s="77"/>
      <c r="V2228" s="62"/>
    </row>
    <row r="2229" spans="21:22" hidden="1">
      <c r="U2229" s="77"/>
      <c r="V2229" s="62"/>
    </row>
    <row r="2230" spans="21:22" hidden="1">
      <c r="U2230" s="77"/>
      <c r="V2230" s="62"/>
    </row>
    <row r="2231" spans="21:22" hidden="1">
      <c r="U2231" s="77"/>
      <c r="V2231" s="62"/>
    </row>
    <row r="2232" spans="21:22" hidden="1">
      <c r="U2232" s="77"/>
      <c r="V2232" s="62"/>
    </row>
    <row r="2233" spans="21:22" hidden="1">
      <c r="U2233" s="77"/>
      <c r="V2233" s="62"/>
    </row>
    <row r="2234" spans="21:22" hidden="1">
      <c r="U2234" s="77"/>
      <c r="V2234" s="62"/>
    </row>
    <row r="2235" spans="21:22" hidden="1">
      <c r="U2235" s="77"/>
      <c r="V2235" s="62"/>
    </row>
    <row r="2236" spans="21:22" hidden="1">
      <c r="U2236" s="77"/>
      <c r="V2236" s="62"/>
    </row>
    <row r="2237" spans="21:22" hidden="1">
      <c r="U2237" s="77"/>
      <c r="V2237" s="62"/>
    </row>
    <row r="2238" spans="21:22" hidden="1">
      <c r="U2238" s="77"/>
      <c r="V2238" s="62"/>
    </row>
    <row r="2239" spans="21:22" hidden="1">
      <c r="U2239" s="77"/>
      <c r="V2239" s="62"/>
    </row>
    <row r="2240" spans="21:22" hidden="1">
      <c r="U2240" s="77"/>
      <c r="V2240" s="62"/>
    </row>
    <row r="2241" spans="21:22" hidden="1">
      <c r="U2241" s="77"/>
      <c r="V2241" s="62"/>
    </row>
    <row r="2242" spans="21:22" hidden="1">
      <c r="U2242" s="77"/>
      <c r="V2242" s="62"/>
    </row>
    <row r="2243" spans="21:22" hidden="1">
      <c r="U2243" s="77"/>
      <c r="V2243" s="62"/>
    </row>
    <row r="2244" spans="21:22" hidden="1">
      <c r="U2244" s="77"/>
      <c r="V2244" s="62"/>
    </row>
    <row r="2245" spans="21:22" hidden="1">
      <c r="U2245" s="77"/>
      <c r="V2245" s="62"/>
    </row>
    <row r="2246" spans="21:22" hidden="1">
      <c r="U2246" s="77"/>
      <c r="V2246" s="62"/>
    </row>
    <row r="2247" spans="21:22" hidden="1">
      <c r="U2247" s="77"/>
      <c r="V2247" s="62"/>
    </row>
    <row r="2248" spans="21:22" hidden="1">
      <c r="U2248" s="77"/>
      <c r="V2248" s="62"/>
    </row>
    <row r="2249" spans="21:22" hidden="1">
      <c r="U2249" s="77"/>
      <c r="V2249" s="62"/>
    </row>
    <row r="2250" spans="21:22" hidden="1">
      <c r="U2250" s="77"/>
      <c r="V2250" s="62"/>
    </row>
    <row r="2251" spans="21:22" hidden="1">
      <c r="U2251" s="77"/>
      <c r="V2251" s="62"/>
    </row>
    <row r="2252" spans="21:22" hidden="1">
      <c r="U2252" s="77"/>
      <c r="V2252" s="62"/>
    </row>
    <row r="2253" spans="21:22" hidden="1">
      <c r="U2253" s="77"/>
      <c r="V2253" s="62"/>
    </row>
    <row r="2254" spans="21:22" hidden="1">
      <c r="U2254" s="77"/>
      <c r="V2254" s="62"/>
    </row>
    <row r="2255" spans="21:22" hidden="1">
      <c r="U2255" s="77"/>
      <c r="V2255" s="62"/>
    </row>
    <row r="2256" spans="21:22" hidden="1">
      <c r="U2256" s="77"/>
      <c r="V2256" s="62"/>
    </row>
    <row r="2257" spans="21:22" hidden="1">
      <c r="U2257" s="77"/>
      <c r="V2257" s="62"/>
    </row>
    <row r="2258" spans="21:22" hidden="1">
      <c r="U2258" s="77"/>
      <c r="V2258" s="62"/>
    </row>
    <row r="2259" spans="21:22" hidden="1">
      <c r="U2259" s="77"/>
      <c r="V2259" s="62"/>
    </row>
    <row r="2260" spans="21:22" hidden="1">
      <c r="U2260" s="77"/>
      <c r="V2260" s="62"/>
    </row>
    <row r="2261" spans="21:22" hidden="1">
      <c r="U2261" s="77"/>
      <c r="V2261" s="62"/>
    </row>
    <row r="2262" spans="21:22" hidden="1">
      <c r="U2262" s="77"/>
      <c r="V2262" s="62"/>
    </row>
    <row r="2263" spans="21:22" hidden="1">
      <c r="U2263" s="77"/>
      <c r="V2263" s="62"/>
    </row>
    <row r="2264" spans="21:22" hidden="1">
      <c r="U2264" s="77"/>
      <c r="V2264" s="62"/>
    </row>
    <row r="2265" spans="21:22" hidden="1">
      <c r="U2265" s="77"/>
      <c r="V2265" s="62"/>
    </row>
    <row r="2266" spans="21:22" hidden="1">
      <c r="U2266" s="77"/>
      <c r="V2266" s="62"/>
    </row>
    <row r="2267" spans="21:22" hidden="1">
      <c r="U2267" s="77"/>
      <c r="V2267" s="62"/>
    </row>
    <row r="2268" spans="21:22" hidden="1">
      <c r="U2268" s="77"/>
      <c r="V2268" s="62"/>
    </row>
    <row r="2269" spans="21:22" hidden="1">
      <c r="U2269" s="77"/>
      <c r="V2269" s="62"/>
    </row>
    <row r="2270" spans="21:22" hidden="1">
      <c r="U2270" s="77"/>
      <c r="V2270" s="62"/>
    </row>
    <row r="2271" spans="21:22" hidden="1">
      <c r="U2271" s="77"/>
      <c r="V2271" s="62"/>
    </row>
    <row r="2272" spans="21:22" hidden="1">
      <c r="U2272" s="77"/>
      <c r="V2272" s="62"/>
    </row>
    <row r="2273" spans="21:22" hidden="1">
      <c r="U2273" s="77"/>
      <c r="V2273" s="62"/>
    </row>
    <row r="2274" spans="21:22" hidden="1">
      <c r="U2274" s="77"/>
      <c r="V2274" s="62"/>
    </row>
    <row r="2275" spans="21:22" hidden="1">
      <c r="U2275" s="77"/>
      <c r="V2275" s="62"/>
    </row>
    <row r="2276" spans="21:22" hidden="1">
      <c r="U2276" s="77"/>
      <c r="V2276" s="62"/>
    </row>
    <row r="2277" spans="21:22" hidden="1">
      <c r="U2277" s="77"/>
      <c r="V2277" s="62"/>
    </row>
    <row r="2278" spans="21:22" hidden="1">
      <c r="U2278" s="77"/>
      <c r="V2278" s="62"/>
    </row>
    <row r="2279" spans="21:22" hidden="1">
      <c r="U2279" s="77"/>
      <c r="V2279" s="62"/>
    </row>
    <row r="2280" spans="21:22" hidden="1">
      <c r="U2280" s="77"/>
      <c r="V2280" s="62"/>
    </row>
    <row r="2281" spans="21:22" hidden="1">
      <c r="U2281" s="77"/>
      <c r="V2281" s="62"/>
    </row>
    <row r="2282" spans="21:22" hidden="1">
      <c r="U2282" s="77"/>
      <c r="V2282" s="62"/>
    </row>
    <row r="2283" spans="21:22" hidden="1">
      <c r="U2283" s="77"/>
      <c r="V2283" s="62"/>
    </row>
    <row r="2284" spans="21:22" hidden="1">
      <c r="U2284" s="77"/>
      <c r="V2284" s="62"/>
    </row>
    <row r="2285" spans="21:22" hidden="1">
      <c r="U2285" s="77"/>
      <c r="V2285" s="62"/>
    </row>
    <row r="2286" spans="21:22" hidden="1">
      <c r="U2286" s="77"/>
      <c r="V2286" s="62"/>
    </row>
    <row r="2287" spans="21:22" hidden="1">
      <c r="U2287" s="77"/>
      <c r="V2287" s="62"/>
    </row>
    <row r="2288" spans="21:22" hidden="1">
      <c r="U2288" s="77"/>
      <c r="V2288" s="62"/>
    </row>
    <row r="2289" spans="21:22" hidden="1">
      <c r="U2289" s="77"/>
      <c r="V2289" s="62"/>
    </row>
    <row r="2290" spans="21:22" hidden="1">
      <c r="U2290" s="77"/>
      <c r="V2290" s="62"/>
    </row>
    <row r="2291" spans="21:22" hidden="1">
      <c r="U2291" s="77"/>
      <c r="V2291" s="62"/>
    </row>
    <row r="2292" spans="21:22" hidden="1">
      <c r="U2292" s="77"/>
      <c r="V2292" s="62"/>
    </row>
    <row r="2293" spans="21:22" hidden="1">
      <c r="U2293" s="77"/>
      <c r="V2293" s="62"/>
    </row>
    <row r="2294" spans="21:22" hidden="1">
      <c r="U2294" s="77"/>
      <c r="V2294" s="62"/>
    </row>
    <row r="2295" spans="21:22" hidden="1">
      <c r="U2295" s="77"/>
      <c r="V2295" s="62"/>
    </row>
    <row r="2296" spans="21:22" hidden="1">
      <c r="U2296" s="77"/>
      <c r="V2296" s="62"/>
    </row>
    <row r="2297" spans="21:22" hidden="1">
      <c r="U2297" s="77"/>
      <c r="V2297" s="62"/>
    </row>
    <row r="2298" spans="21:22" hidden="1">
      <c r="U2298" s="77"/>
      <c r="V2298" s="62"/>
    </row>
    <row r="2299" spans="21:22" hidden="1">
      <c r="U2299" s="77"/>
      <c r="V2299" s="62"/>
    </row>
    <row r="2300" spans="21:22" hidden="1">
      <c r="U2300" s="77"/>
      <c r="V2300" s="62"/>
    </row>
    <row r="2301" spans="21:22" hidden="1">
      <c r="U2301" s="77"/>
      <c r="V2301" s="62"/>
    </row>
    <row r="2302" spans="21:22" hidden="1">
      <c r="U2302" s="77"/>
      <c r="V2302" s="62"/>
    </row>
    <row r="2303" spans="21:22" hidden="1">
      <c r="U2303" s="77"/>
      <c r="V2303" s="62"/>
    </row>
    <row r="2304" spans="21:22" hidden="1">
      <c r="U2304" s="77"/>
      <c r="V2304" s="62"/>
    </row>
    <row r="2305" spans="21:22" hidden="1">
      <c r="U2305" s="77"/>
      <c r="V2305" s="62"/>
    </row>
    <row r="2306" spans="21:22" hidden="1">
      <c r="U2306" s="77"/>
      <c r="V2306" s="62"/>
    </row>
    <row r="2307" spans="21:22" hidden="1">
      <c r="U2307" s="77"/>
      <c r="V2307" s="62"/>
    </row>
    <row r="2308" spans="21:22" hidden="1">
      <c r="U2308" s="77"/>
      <c r="V2308" s="62"/>
    </row>
    <row r="2309" spans="21:22" hidden="1">
      <c r="U2309" s="77"/>
      <c r="V2309" s="62"/>
    </row>
    <row r="2310" spans="21:22" hidden="1">
      <c r="U2310" s="77"/>
      <c r="V2310" s="62"/>
    </row>
    <row r="2311" spans="21:22" hidden="1">
      <c r="U2311" s="77"/>
      <c r="V2311" s="62"/>
    </row>
    <row r="2312" spans="21:22" hidden="1">
      <c r="U2312" s="77"/>
      <c r="V2312" s="62"/>
    </row>
    <row r="2313" spans="21:22" hidden="1">
      <c r="U2313" s="77"/>
      <c r="V2313" s="62"/>
    </row>
    <row r="2314" spans="21:22" hidden="1">
      <c r="U2314" s="77"/>
      <c r="V2314" s="62"/>
    </row>
    <row r="2315" spans="21:22" hidden="1">
      <c r="U2315" s="77"/>
      <c r="V2315" s="62"/>
    </row>
    <row r="2316" spans="21:22" hidden="1">
      <c r="U2316" s="77"/>
      <c r="V2316" s="62"/>
    </row>
    <row r="2317" spans="21:22" hidden="1">
      <c r="U2317" s="77"/>
      <c r="V2317" s="62"/>
    </row>
    <row r="2318" spans="21:22" hidden="1">
      <c r="U2318" s="77"/>
      <c r="V2318" s="62"/>
    </row>
    <row r="2319" spans="21:22" hidden="1">
      <c r="U2319" s="77"/>
      <c r="V2319" s="62"/>
    </row>
    <row r="2320" spans="21:22" hidden="1">
      <c r="U2320" s="77"/>
      <c r="V2320" s="62"/>
    </row>
    <row r="2321" spans="21:22" hidden="1">
      <c r="U2321" s="77"/>
      <c r="V2321" s="62"/>
    </row>
    <row r="2322" spans="21:22" hidden="1">
      <c r="U2322" s="77"/>
      <c r="V2322" s="62"/>
    </row>
    <row r="2323" spans="21:22" hidden="1">
      <c r="U2323" s="77"/>
      <c r="V2323" s="62"/>
    </row>
    <row r="2324" spans="21:22" hidden="1">
      <c r="U2324" s="77"/>
      <c r="V2324" s="62"/>
    </row>
    <row r="2325" spans="21:22" hidden="1">
      <c r="U2325" s="77"/>
      <c r="V2325" s="62"/>
    </row>
    <row r="2326" spans="21:22" hidden="1">
      <c r="U2326" s="77"/>
      <c r="V2326" s="62"/>
    </row>
    <row r="2327" spans="21:22" hidden="1">
      <c r="U2327" s="77"/>
      <c r="V2327" s="62"/>
    </row>
    <row r="2328" spans="21:22" hidden="1">
      <c r="U2328" s="77"/>
      <c r="V2328" s="62"/>
    </row>
    <row r="2329" spans="21:22" hidden="1">
      <c r="U2329" s="77"/>
      <c r="V2329" s="62"/>
    </row>
    <row r="2330" spans="21:22" hidden="1">
      <c r="U2330" s="77"/>
      <c r="V2330" s="62"/>
    </row>
    <row r="2331" spans="21:22" hidden="1">
      <c r="U2331" s="77"/>
      <c r="V2331" s="62"/>
    </row>
    <row r="2332" spans="21:22" hidden="1">
      <c r="U2332" s="77"/>
      <c r="V2332" s="62"/>
    </row>
    <row r="2333" spans="21:22" hidden="1">
      <c r="U2333" s="77"/>
      <c r="V2333" s="62"/>
    </row>
    <row r="2334" spans="21:22" hidden="1">
      <c r="U2334" s="77"/>
      <c r="V2334" s="62"/>
    </row>
    <row r="2335" spans="21:22" hidden="1">
      <c r="U2335" s="77"/>
      <c r="V2335" s="62"/>
    </row>
    <row r="2336" spans="21:22" hidden="1">
      <c r="U2336" s="77"/>
      <c r="V2336" s="62"/>
    </row>
    <row r="2337" spans="21:22" hidden="1">
      <c r="U2337" s="77"/>
      <c r="V2337" s="62"/>
    </row>
    <row r="2338" spans="21:22" hidden="1">
      <c r="U2338" s="77"/>
      <c r="V2338" s="62"/>
    </row>
    <row r="2339" spans="21:22" hidden="1">
      <c r="U2339" s="77"/>
      <c r="V2339" s="62"/>
    </row>
    <row r="2340" spans="21:22" hidden="1">
      <c r="U2340" s="77"/>
      <c r="V2340" s="62"/>
    </row>
    <row r="2341" spans="21:22" hidden="1">
      <c r="U2341" s="77"/>
      <c r="V2341" s="62"/>
    </row>
    <row r="2342" spans="21:22" hidden="1">
      <c r="U2342" s="77"/>
      <c r="V2342" s="62"/>
    </row>
    <row r="2343" spans="21:22" hidden="1">
      <c r="U2343" s="77"/>
      <c r="V2343" s="62"/>
    </row>
    <row r="2344" spans="21:22" hidden="1">
      <c r="U2344" s="77"/>
      <c r="V2344" s="62"/>
    </row>
    <row r="2345" spans="21:22" hidden="1">
      <c r="U2345" s="77"/>
      <c r="V2345" s="62"/>
    </row>
    <row r="2346" spans="21:22" hidden="1">
      <c r="U2346" s="77"/>
      <c r="V2346" s="62"/>
    </row>
    <row r="2347" spans="21:22" hidden="1">
      <c r="U2347" s="77"/>
      <c r="V2347" s="62"/>
    </row>
    <row r="2348" spans="21:22" hidden="1">
      <c r="U2348" s="77"/>
      <c r="V2348" s="62"/>
    </row>
    <row r="2349" spans="21:22" hidden="1">
      <c r="U2349" s="77"/>
      <c r="V2349" s="62"/>
    </row>
    <row r="2350" spans="21:22" hidden="1">
      <c r="U2350" s="77"/>
      <c r="V2350" s="62"/>
    </row>
    <row r="2351" spans="21:22" hidden="1">
      <c r="U2351" s="77"/>
      <c r="V2351" s="62"/>
    </row>
    <row r="2352" spans="21:22" hidden="1">
      <c r="U2352" s="77"/>
      <c r="V2352" s="62"/>
    </row>
    <row r="2353" spans="21:22" hidden="1">
      <c r="U2353" s="77"/>
      <c r="V2353" s="62"/>
    </row>
    <row r="2354" spans="21:22" hidden="1">
      <c r="U2354" s="77"/>
      <c r="V2354" s="62"/>
    </row>
    <row r="2355" spans="21:22" hidden="1">
      <c r="U2355" s="77"/>
      <c r="V2355" s="62"/>
    </row>
    <row r="2356" spans="21:22" hidden="1">
      <c r="U2356" s="77"/>
      <c r="V2356" s="62"/>
    </row>
    <row r="2357" spans="21:22" hidden="1">
      <c r="U2357" s="77"/>
      <c r="V2357" s="62"/>
    </row>
    <row r="2358" spans="21:22" hidden="1">
      <c r="U2358" s="77"/>
      <c r="V2358" s="62"/>
    </row>
    <row r="2359" spans="21:22" hidden="1">
      <c r="U2359" s="77"/>
      <c r="V2359" s="62"/>
    </row>
    <row r="2360" spans="21:22" hidden="1">
      <c r="U2360" s="77"/>
      <c r="V2360" s="62"/>
    </row>
    <row r="2361" spans="21:22" hidden="1">
      <c r="U2361" s="77"/>
      <c r="V2361" s="62"/>
    </row>
    <row r="2362" spans="21:22" hidden="1">
      <c r="U2362" s="77"/>
      <c r="V2362" s="62"/>
    </row>
    <row r="2363" spans="21:22" hidden="1">
      <c r="U2363" s="77"/>
      <c r="V2363" s="62"/>
    </row>
    <row r="2364" spans="21:22" hidden="1">
      <c r="U2364" s="77"/>
      <c r="V2364" s="62"/>
    </row>
    <row r="2365" spans="21:22" hidden="1">
      <c r="U2365" s="77"/>
      <c r="V2365" s="62"/>
    </row>
    <row r="2366" spans="21:22" hidden="1">
      <c r="U2366" s="77"/>
      <c r="V2366" s="62"/>
    </row>
    <row r="2367" spans="21:22" hidden="1">
      <c r="U2367" s="77"/>
      <c r="V2367" s="62"/>
    </row>
    <row r="2368" spans="21:22" hidden="1">
      <c r="U2368" s="77"/>
      <c r="V2368" s="62"/>
    </row>
    <row r="2369" spans="21:22" hidden="1">
      <c r="U2369" s="77"/>
      <c r="V2369" s="62"/>
    </row>
    <row r="2370" spans="21:22" hidden="1">
      <c r="U2370" s="77"/>
      <c r="V2370" s="62"/>
    </row>
    <row r="2371" spans="21:22" hidden="1">
      <c r="U2371" s="77"/>
      <c r="V2371" s="62"/>
    </row>
    <row r="2372" spans="21:22" hidden="1">
      <c r="U2372" s="77"/>
      <c r="V2372" s="62"/>
    </row>
    <row r="2373" spans="21:22" hidden="1">
      <c r="U2373" s="77"/>
      <c r="V2373" s="62"/>
    </row>
    <row r="2374" spans="21:22" hidden="1">
      <c r="U2374" s="77"/>
      <c r="V2374" s="62"/>
    </row>
    <row r="2375" spans="21:22" hidden="1">
      <c r="U2375" s="77"/>
      <c r="V2375" s="62"/>
    </row>
    <row r="2376" spans="21:22" hidden="1">
      <c r="U2376" s="77"/>
      <c r="V2376" s="62"/>
    </row>
    <row r="2377" spans="21:22" hidden="1">
      <c r="U2377" s="77"/>
      <c r="V2377" s="62"/>
    </row>
    <row r="2378" spans="21:22" hidden="1">
      <c r="U2378" s="77"/>
      <c r="V2378" s="62"/>
    </row>
    <row r="2379" spans="21:22" hidden="1">
      <c r="U2379" s="77"/>
      <c r="V2379" s="62"/>
    </row>
    <row r="2380" spans="21:22" hidden="1">
      <c r="U2380" s="77"/>
      <c r="V2380" s="62"/>
    </row>
    <row r="2381" spans="21:22" hidden="1">
      <c r="U2381" s="77"/>
      <c r="V2381" s="62"/>
    </row>
    <row r="2382" spans="21:22" hidden="1">
      <c r="U2382" s="77"/>
      <c r="V2382" s="62"/>
    </row>
    <row r="2383" spans="21:22" hidden="1">
      <c r="U2383" s="77"/>
      <c r="V2383" s="62"/>
    </row>
    <row r="2384" spans="21:22" hidden="1">
      <c r="U2384" s="77"/>
      <c r="V2384" s="62"/>
    </row>
    <row r="2385" spans="21:22" hidden="1">
      <c r="U2385" s="77"/>
      <c r="V2385" s="62"/>
    </row>
    <row r="2386" spans="21:22" hidden="1">
      <c r="U2386" s="77"/>
      <c r="V2386" s="62"/>
    </row>
    <row r="2387" spans="21:22" hidden="1">
      <c r="U2387" s="77"/>
      <c r="V2387" s="62"/>
    </row>
    <row r="2388" spans="21:22" hidden="1">
      <c r="U2388" s="77"/>
      <c r="V2388" s="62"/>
    </row>
    <row r="2389" spans="21:22" hidden="1">
      <c r="U2389" s="77"/>
      <c r="V2389" s="62"/>
    </row>
    <row r="2390" spans="21:22" hidden="1">
      <c r="U2390" s="77"/>
      <c r="V2390" s="62"/>
    </row>
    <row r="2391" spans="21:22" hidden="1">
      <c r="U2391" s="77"/>
      <c r="V2391" s="62"/>
    </row>
    <row r="2392" spans="21:22" hidden="1">
      <c r="U2392" s="77"/>
      <c r="V2392" s="62"/>
    </row>
    <row r="2393" spans="21:22" hidden="1">
      <c r="U2393" s="77"/>
      <c r="V2393" s="62"/>
    </row>
    <row r="2394" spans="21:22" hidden="1">
      <c r="U2394" s="77"/>
      <c r="V2394" s="62"/>
    </row>
    <row r="2395" spans="21:22" hidden="1">
      <c r="U2395" s="77"/>
      <c r="V2395" s="62"/>
    </row>
    <row r="2396" spans="21:22" hidden="1">
      <c r="U2396" s="77"/>
      <c r="V2396" s="62"/>
    </row>
    <row r="2397" spans="21:22" hidden="1">
      <c r="U2397" s="77"/>
      <c r="V2397" s="62"/>
    </row>
    <row r="2398" spans="21:22" hidden="1">
      <c r="U2398" s="77"/>
      <c r="V2398" s="62"/>
    </row>
    <row r="2399" spans="21:22" hidden="1">
      <c r="U2399" s="77"/>
      <c r="V2399" s="62"/>
    </row>
    <row r="2400" spans="21:22" hidden="1">
      <c r="U2400" s="77"/>
      <c r="V2400" s="62"/>
    </row>
    <row r="2401" spans="21:22" hidden="1">
      <c r="U2401" s="77"/>
      <c r="V2401" s="62"/>
    </row>
    <row r="2402" spans="21:22" hidden="1">
      <c r="U2402" s="77"/>
      <c r="V2402" s="62"/>
    </row>
    <row r="2403" spans="21:22" hidden="1">
      <c r="U2403" s="77"/>
      <c r="V2403" s="62"/>
    </row>
    <row r="2404" spans="21:22" hidden="1">
      <c r="U2404" s="77"/>
      <c r="V2404" s="62"/>
    </row>
    <row r="2405" spans="21:22" hidden="1">
      <c r="U2405" s="77"/>
      <c r="V2405" s="62"/>
    </row>
    <row r="2406" spans="21:22" hidden="1">
      <c r="U2406" s="77"/>
      <c r="V2406" s="62"/>
    </row>
    <row r="2407" spans="21:22" hidden="1">
      <c r="U2407" s="77"/>
      <c r="V2407" s="62"/>
    </row>
    <row r="2408" spans="21:22" hidden="1">
      <c r="U2408" s="77"/>
      <c r="V2408" s="62"/>
    </row>
    <row r="2409" spans="21:22" hidden="1">
      <c r="U2409" s="77"/>
      <c r="V2409" s="62"/>
    </row>
    <row r="2410" spans="21:22" hidden="1">
      <c r="U2410" s="77"/>
      <c r="V2410" s="62"/>
    </row>
    <row r="2411" spans="21:22" hidden="1">
      <c r="U2411" s="77"/>
      <c r="V2411" s="62"/>
    </row>
    <row r="2412" spans="21:22" hidden="1">
      <c r="U2412" s="77"/>
      <c r="V2412" s="62"/>
    </row>
    <row r="2413" spans="21:22" hidden="1">
      <c r="U2413" s="77"/>
      <c r="V2413" s="62"/>
    </row>
    <row r="2414" spans="21:22" hidden="1">
      <c r="U2414" s="77"/>
      <c r="V2414" s="62"/>
    </row>
    <row r="2415" spans="21:22" hidden="1">
      <c r="U2415" s="77"/>
      <c r="V2415" s="62"/>
    </row>
    <row r="2416" spans="21:22" hidden="1">
      <c r="U2416" s="77"/>
      <c r="V2416" s="62"/>
    </row>
    <row r="2417" spans="21:22" hidden="1">
      <c r="U2417" s="77"/>
      <c r="V2417" s="62"/>
    </row>
    <row r="2418" spans="21:22" hidden="1">
      <c r="U2418" s="77"/>
      <c r="V2418" s="62"/>
    </row>
    <row r="2419" spans="21:22" hidden="1">
      <c r="U2419" s="77"/>
      <c r="V2419" s="62"/>
    </row>
    <row r="2420" spans="21:22" hidden="1">
      <c r="U2420" s="77"/>
      <c r="V2420" s="62"/>
    </row>
    <row r="2421" spans="21:22" hidden="1">
      <c r="U2421" s="77"/>
      <c r="V2421" s="62"/>
    </row>
    <row r="2422" spans="21:22" hidden="1">
      <c r="U2422" s="77"/>
      <c r="V2422" s="62"/>
    </row>
    <row r="2423" spans="21:22" hidden="1">
      <c r="U2423" s="77"/>
      <c r="V2423" s="62"/>
    </row>
    <row r="2424" spans="21:22" hidden="1">
      <c r="U2424" s="77"/>
      <c r="V2424" s="62"/>
    </row>
    <row r="2425" spans="21:22" hidden="1">
      <c r="U2425" s="77"/>
      <c r="V2425" s="62"/>
    </row>
    <row r="2426" spans="21:22" hidden="1">
      <c r="U2426" s="77"/>
      <c r="V2426" s="62"/>
    </row>
    <row r="2427" spans="21:22" hidden="1">
      <c r="U2427" s="77"/>
      <c r="V2427" s="62"/>
    </row>
    <row r="2428" spans="21:22" hidden="1">
      <c r="U2428" s="77"/>
      <c r="V2428" s="62"/>
    </row>
    <row r="2429" spans="21:22" hidden="1">
      <c r="U2429" s="77"/>
      <c r="V2429" s="62"/>
    </row>
    <row r="2430" spans="21:22" hidden="1">
      <c r="U2430" s="77"/>
      <c r="V2430" s="62"/>
    </row>
    <row r="2431" spans="21:22" hidden="1">
      <c r="U2431" s="77"/>
      <c r="V2431" s="62"/>
    </row>
    <row r="2432" spans="21:22" hidden="1">
      <c r="U2432" s="77"/>
      <c r="V2432" s="62"/>
    </row>
    <row r="2433" spans="21:22" hidden="1">
      <c r="U2433" s="77"/>
      <c r="V2433" s="62"/>
    </row>
    <row r="2434" spans="21:22" hidden="1">
      <c r="U2434" s="77"/>
      <c r="V2434" s="62"/>
    </row>
    <row r="2435" spans="21:22" hidden="1">
      <c r="U2435" s="77"/>
      <c r="V2435" s="62"/>
    </row>
    <row r="2436" spans="21:22" hidden="1">
      <c r="U2436" s="77"/>
      <c r="V2436" s="62"/>
    </row>
    <row r="2437" spans="21:22" hidden="1">
      <c r="U2437" s="77"/>
      <c r="V2437" s="62"/>
    </row>
    <row r="2438" spans="21:22" hidden="1">
      <c r="U2438" s="77"/>
      <c r="V2438" s="62"/>
    </row>
    <row r="2439" spans="21:22" hidden="1">
      <c r="U2439" s="77"/>
      <c r="V2439" s="62"/>
    </row>
    <row r="2440" spans="21:22" hidden="1">
      <c r="U2440" s="77"/>
      <c r="V2440" s="62"/>
    </row>
    <row r="2441" spans="21:22" hidden="1">
      <c r="U2441" s="77"/>
      <c r="V2441" s="62"/>
    </row>
    <row r="2442" spans="21:22" hidden="1">
      <c r="U2442" s="77"/>
      <c r="V2442" s="62"/>
    </row>
    <row r="2443" spans="21:22" hidden="1">
      <c r="U2443" s="77"/>
      <c r="V2443" s="62"/>
    </row>
    <row r="2444" spans="21:22" hidden="1">
      <c r="U2444" s="77"/>
      <c r="V2444" s="62"/>
    </row>
    <row r="2445" spans="21:22" hidden="1">
      <c r="U2445" s="77"/>
      <c r="V2445" s="62"/>
    </row>
    <row r="2446" spans="21:22" hidden="1">
      <c r="U2446" s="77"/>
      <c r="V2446" s="62"/>
    </row>
    <row r="2447" spans="21:22" hidden="1">
      <c r="U2447" s="77"/>
      <c r="V2447" s="62"/>
    </row>
    <row r="2448" spans="21:22" hidden="1">
      <c r="U2448" s="77"/>
      <c r="V2448" s="62"/>
    </row>
    <row r="2449" spans="21:22" hidden="1">
      <c r="U2449" s="77"/>
      <c r="V2449" s="62"/>
    </row>
    <row r="2450" spans="21:22" hidden="1">
      <c r="U2450" s="77"/>
      <c r="V2450" s="62"/>
    </row>
    <row r="2451" spans="21:22" hidden="1">
      <c r="U2451" s="77"/>
      <c r="V2451" s="62"/>
    </row>
    <row r="2452" spans="21:22" hidden="1">
      <c r="U2452" s="77"/>
      <c r="V2452" s="62"/>
    </row>
    <row r="2453" spans="21:22" hidden="1">
      <c r="U2453" s="77"/>
      <c r="V2453" s="62"/>
    </row>
    <row r="2454" spans="21:22" hidden="1">
      <c r="U2454" s="77"/>
      <c r="V2454" s="62"/>
    </row>
    <row r="2455" spans="21:22" hidden="1">
      <c r="U2455" s="77"/>
      <c r="V2455" s="62"/>
    </row>
    <row r="2456" spans="21:22" hidden="1">
      <c r="U2456" s="77"/>
      <c r="V2456" s="62"/>
    </row>
    <row r="2457" spans="21:22" hidden="1">
      <c r="U2457" s="77"/>
      <c r="V2457" s="62"/>
    </row>
    <row r="2458" spans="21:22" hidden="1">
      <c r="U2458" s="77"/>
      <c r="V2458" s="62"/>
    </row>
    <row r="2459" spans="21:22" hidden="1">
      <c r="U2459" s="77"/>
      <c r="V2459" s="62"/>
    </row>
    <row r="2460" spans="21:22" hidden="1">
      <c r="U2460" s="77"/>
      <c r="V2460" s="62"/>
    </row>
    <row r="2461" spans="21:22" hidden="1">
      <c r="U2461" s="77"/>
      <c r="V2461" s="62"/>
    </row>
    <row r="2462" spans="21:22" hidden="1">
      <c r="U2462" s="77"/>
      <c r="V2462" s="62"/>
    </row>
    <row r="2463" spans="21:22" hidden="1">
      <c r="U2463" s="77"/>
      <c r="V2463" s="62"/>
    </row>
    <row r="2464" spans="21:22" hidden="1">
      <c r="U2464" s="77"/>
      <c r="V2464" s="62"/>
    </row>
    <row r="2465" spans="21:22" hidden="1">
      <c r="U2465" s="77"/>
      <c r="V2465" s="62"/>
    </row>
    <row r="2466" spans="21:22" hidden="1">
      <c r="U2466" s="77"/>
      <c r="V2466" s="62"/>
    </row>
    <row r="2467" spans="21:22" hidden="1">
      <c r="U2467" s="77"/>
      <c r="V2467" s="62"/>
    </row>
    <row r="2468" spans="21:22" hidden="1">
      <c r="U2468" s="77"/>
      <c r="V2468" s="62"/>
    </row>
    <row r="2469" spans="21:22" hidden="1">
      <c r="U2469" s="77"/>
      <c r="V2469" s="62"/>
    </row>
    <row r="2470" spans="21:22" hidden="1">
      <c r="U2470" s="77"/>
      <c r="V2470" s="62"/>
    </row>
    <row r="2471" spans="21:22" hidden="1">
      <c r="U2471" s="77"/>
      <c r="V2471" s="62"/>
    </row>
    <row r="2472" spans="21:22" hidden="1">
      <c r="U2472" s="77"/>
      <c r="V2472" s="62"/>
    </row>
    <row r="2473" spans="21:22" hidden="1">
      <c r="U2473" s="77"/>
      <c r="V2473" s="62"/>
    </row>
    <row r="2474" spans="21:22" hidden="1">
      <c r="U2474" s="77"/>
      <c r="V2474" s="62"/>
    </row>
    <row r="2475" spans="21:22" hidden="1">
      <c r="U2475" s="77"/>
      <c r="V2475" s="62"/>
    </row>
    <row r="2476" spans="21:22" hidden="1">
      <c r="U2476" s="77"/>
      <c r="V2476" s="62"/>
    </row>
    <row r="2477" spans="21:22" hidden="1">
      <c r="U2477" s="77"/>
      <c r="V2477" s="62"/>
    </row>
    <row r="2478" spans="21:22" hidden="1">
      <c r="U2478" s="77"/>
      <c r="V2478" s="62"/>
    </row>
    <row r="2479" spans="21:22" hidden="1">
      <c r="U2479" s="77"/>
      <c r="V2479" s="62"/>
    </row>
    <row r="2480" spans="21:22" hidden="1">
      <c r="U2480" s="77"/>
      <c r="V2480" s="62"/>
    </row>
    <row r="2481" spans="21:22" hidden="1">
      <c r="U2481" s="77"/>
      <c r="V2481" s="62"/>
    </row>
    <row r="2482" spans="21:22" hidden="1">
      <c r="U2482" s="77"/>
      <c r="V2482" s="62"/>
    </row>
    <row r="2483" spans="21:22" hidden="1">
      <c r="U2483" s="77"/>
      <c r="V2483" s="62"/>
    </row>
    <row r="2484" spans="21:22" hidden="1">
      <c r="U2484" s="77"/>
      <c r="V2484" s="62"/>
    </row>
    <row r="2485" spans="21:22" hidden="1">
      <c r="U2485" s="77"/>
      <c r="V2485" s="62"/>
    </row>
    <row r="2486" spans="21:22" hidden="1">
      <c r="U2486" s="77"/>
      <c r="V2486" s="62"/>
    </row>
    <row r="2487" spans="21:22" hidden="1">
      <c r="U2487" s="77"/>
      <c r="V2487" s="62"/>
    </row>
    <row r="2488" spans="21:22" hidden="1">
      <c r="U2488" s="77"/>
      <c r="V2488" s="62"/>
    </row>
    <row r="2489" spans="21:22" hidden="1">
      <c r="U2489" s="77"/>
      <c r="V2489" s="62"/>
    </row>
    <row r="2490" spans="21:22" hidden="1">
      <c r="U2490" s="77"/>
      <c r="V2490" s="62"/>
    </row>
    <row r="2491" spans="21:22" hidden="1">
      <c r="U2491" s="77"/>
      <c r="V2491" s="62"/>
    </row>
    <row r="2492" spans="21:22" hidden="1">
      <c r="U2492" s="77"/>
      <c r="V2492" s="62"/>
    </row>
    <row r="2493" spans="21:22" hidden="1">
      <c r="U2493" s="77"/>
      <c r="V2493" s="62"/>
    </row>
    <row r="2494" spans="21:22" hidden="1">
      <c r="U2494" s="77"/>
      <c r="V2494" s="62"/>
    </row>
    <row r="2495" spans="21:22" hidden="1">
      <c r="U2495" s="77"/>
      <c r="V2495" s="62"/>
    </row>
    <row r="2496" spans="21:22" hidden="1">
      <c r="U2496" s="77"/>
      <c r="V2496" s="62"/>
    </row>
    <row r="2497" spans="21:22" hidden="1">
      <c r="U2497" s="77"/>
      <c r="V2497" s="62"/>
    </row>
    <row r="2498" spans="21:22" hidden="1">
      <c r="U2498" s="77"/>
      <c r="V2498" s="62"/>
    </row>
    <row r="2499" spans="21:22" hidden="1">
      <c r="U2499" s="77"/>
      <c r="V2499" s="62"/>
    </row>
    <row r="2500" spans="21:22" hidden="1">
      <c r="U2500" s="77"/>
      <c r="V2500" s="62"/>
    </row>
    <row r="2501" spans="21:22" hidden="1">
      <c r="U2501" s="77"/>
      <c r="V2501" s="62"/>
    </row>
    <row r="2502" spans="21:22" hidden="1">
      <c r="U2502" s="77"/>
      <c r="V2502" s="62"/>
    </row>
    <row r="2503" spans="21:22" hidden="1">
      <c r="U2503" s="77"/>
      <c r="V2503" s="62"/>
    </row>
    <row r="2504" spans="21:22" hidden="1">
      <c r="U2504" s="77"/>
      <c r="V2504" s="62"/>
    </row>
    <row r="2505" spans="21:22" hidden="1">
      <c r="U2505" s="77"/>
      <c r="V2505" s="62"/>
    </row>
    <row r="2506" spans="21:22" hidden="1">
      <c r="U2506" s="77"/>
      <c r="V2506" s="62"/>
    </row>
    <row r="2507" spans="21:22" hidden="1">
      <c r="U2507" s="77"/>
      <c r="V2507" s="62"/>
    </row>
    <row r="2508" spans="21:22" hidden="1">
      <c r="U2508" s="77"/>
      <c r="V2508" s="62"/>
    </row>
    <row r="2509" spans="21:22" hidden="1">
      <c r="U2509" s="77"/>
      <c r="V2509" s="62"/>
    </row>
    <row r="2510" spans="21:22" hidden="1">
      <c r="U2510" s="77"/>
      <c r="V2510" s="62"/>
    </row>
    <row r="2511" spans="21:22" hidden="1">
      <c r="U2511" s="77"/>
      <c r="V2511" s="62"/>
    </row>
    <row r="2512" spans="21:22" hidden="1">
      <c r="U2512" s="77"/>
      <c r="V2512" s="62"/>
    </row>
    <row r="2513" spans="21:22" hidden="1">
      <c r="U2513" s="77"/>
      <c r="V2513" s="62"/>
    </row>
    <row r="2514" spans="21:22" hidden="1">
      <c r="U2514" s="77"/>
      <c r="V2514" s="62"/>
    </row>
    <row r="2515" spans="21:22" hidden="1">
      <c r="U2515" s="77"/>
      <c r="V2515" s="62"/>
    </row>
    <row r="2516" spans="21:22" hidden="1">
      <c r="U2516" s="77"/>
      <c r="V2516" s="62"/>
    </row>
    <row r="2517" spans="21:22" hidden="1">
      <c r="U2517" s="77"/>
      <c r="V2517" s="62"/>
    </row>
    <row r="2518" spans="21:22" hidden="1">
      <c r="U2518" s="77"/>
      <c r="V2518" s="62"/>
    </row>
    <row r="2519" spans="21:22" hidden="1">
      <c r="U2519" s="77"/>
      <c r="V2519" s="62"/>
    </row>
    <row r="2520" spans="21:22" hidden="1">
      <c r="U2520" s="77"/>
      <c r="V2520" s="62"/>
    </row>
    <row r="2521" spans="21:22" hidden="1">
      <c r="U2521" s="77"/>
      <c r="V2521" s="62"/>
    </row>
    <row r="2522" spans="21:22" hidden="1">
      <c r="U2522" s="77"/>
      <c r="V2522" s="62"/>
    </row>
    <row r="2523" spans="21:22" hidden="1">
      <c r="U2523" s="77"/>
      <c r="V2523" s="62"/>
    </row>
    <row r="2524" spans="21:22" hidden="1">
      <c r="U2524" s="77"/>
      <c r="V2524" s="62"/>
    </row>
    <row r="2525" spans="21:22" hidden="1">
      <c r="U2525" s="77"/>
      <c r="V2525" s="62"/>
    </row>
    <row r="2526" spans="21:22" hidden="1">
      <c r="U2526" s="77"/>
      <c r="V2526" s="62"/>
    </row>
    <row r="2527" spans="21:22" hidden="1">
      <c r="U2527" s="77"/>
      <c r="V2527" s="62"/>
    </row>
    <row r="2528" spans="21:22" hidden="1">
      <c r="U2528" s="77"/>
      <c r="V2528" s="62"/>
    </row>
    <row r="2529" spans="21:22" hidden="1">
      <c r="U2529" s="77"/>
      <c r="V2529" s="62"/>
    </row>
    <row r="2530" spans="21:22" hidden="1">
      <c r="U2530" s="77"/>
      <c r="V2530" s="62"/>
    </row>
    <row r="2531" spans="21:22" hidden="1">
      <c r="U2531" s="77"/>
      <c r="V2531" s="62"/>
    </row>
    <row r="2532" spans="21:22" hidden="1">
      <c r="U2532" s="77"/>
      <c r="V2532" s="62"/>
    </row>
    <row r="2533" spans="21:22" hidden="1">
      <c r="U2533" s="77"/>
      <c r="V2533" s="62"/>
    </row>
    <row r="2534" spans="21:22" hidden="1">
      <c r="U2534" s="77"/>
      <c r="V2534" s="62"/>
    </row>
    <row r="2535" spans="21:22" hidden="1">
      <c r="U2535" s="77"/>
      <c r="V2535" s="62"/>
    </row>
    <row r="2536" spans="21:22" hidden="1">
      <c r="U2536" s="77"/>
      <c r="V2536" s="62"/>
    </row>
    <row r="2537" spans="21:22" hidden="1">
      <c r="U2537" s="77"/>
      <c r="V2537" s="62"/>
    </row>
    <row r="2538" spans="21:22" hidden="1">
      <c r="U2538" s="77"/>
      <c r="V2538" s="62"/>
    </row>
    <row r="2539" spans="21:22" hidden="1">
      <c r="U2539" s="77"/>
      <c r="V2539" s="62"/>
    </row>
    <row r="2540" spans="21:22" hidden="1">
      <c r="U2540" s="77"/>
      <c r="V2540" s="62"/>
    </row>
    <row r="2541" spans="21:22" hidden="1">
      <c r="U2541" s="77"/>
      <c r="V2541" s="62"/>
    </row>
    <row r="2542" spans="21:22" hidden="1">
      <c r="U2542" s="77"/>
      <c r="V2542" s="62"/>
    </row>
    <row r="2543" spans="21:22" hidden="1">
      <c r="U2543" s="77"/>
      <c r="V2543" s="62"/>
    </row>
    <row r="2544" spans="21:22" hidden="1">
      <c r="U2544" s="77"/>
      <c r="V2544" s="62"/>
    </row>
    <row r="2545" spans="21:22" hidden="1">
      <c r="U2545" s="77"/>
      <c r="V2545" s="62"/>
    </row>
    <row r="2546" spans="21:22" hidden="1">
      <c r="U2546" s="77"/>
      <c r="V2546" s="62"/>
    </row>
    <row r="2547" spans="21:22" hidden="1">
      <c r="U2547" s="77"/>
      <c r="V2547" s="62"/>
    </row>
    <row r="2548" spans="21:22" hidden="1">
      <c r="U2548" s="77"/>
      <c r="V2548" s="62"/>
    </row>
    <row r="2549" spans="21:22" hidden="1">
      <c r="U2549" s="77"/>
      <c r="V2549" s="62"/>
    </row>
    <row r="2550" spans="21:22" hidden="1">
      <c r="U2550" s="77"/>
      <c r="V2550" s="62"/>
    </row>
    <row r="2551" spans="21:22" hidden="1">
      <c r="U2551" s="77"/>
      <c r="V2551" s="62"/>
    </row>
    <row r="2552" spans="21:22" hidden="1">
      <c r="U2552" s="77"/>
      <c r="V2552" s="62"/>
    </row>
    <row r="2553" spans="21:22" hidden="1">
      <c r="U2553" s="77"/>
      <c r="V2553" s="62"/>
    </row>
    <row r="2554" spans="21:22" hidden="1">
      <c r="U2554" s="77"/>
      <c r="V2554" s="62"/>
    </row>
    <row r="2555" spans="21:22" hidden="1">
      <c r="U2555" s="77"/>
      <c r="V2555" s="62"/>
    </row>
    <row r="2556" spans="21:22" hidden="1">
      <c r="U2556" s="77"/>
      <c r="V2556" s="62"/>
    </row>
    <row r="2557" spans="21:22" hidden="1">
      <c r="U2557" s="77"/>
      <c r="V2557" s="62"/>
    </row>
    <row r="2558" spans="21:22" hidden="1">
      <c r="U2558" s="77"/>
      <c r="V2558" s="62"/>
    </row>
    <row r="2559" spans="21:22" hidden="1">
      <c r="U2559" s="77"/>
      <c r="V2559" s="62"/>
    </row>
    <row r="2560" spans="21:22" hidden="1">
      <c r="U2560" s="77"/>
      <c r="V2560" s="62"/>
    </row>
    <row r="2561" spans="21:22" hidden="1">
      <c r="U2561" s="77"/>
      <c r="V2561" s="62"/>
    </row>
    <row r="2562" spans="21:22" hidden="1">
      <c r="U2562" s="77"/>
      <c r="V2562" s="62"/>
    </row>
    <row r="2563" spans="21:22" hidden="1">
      <c r="U2563" s="77"/>
      <c r="V2563" s="62"/>
    </row>
    <row r="2564" spans="21:22" hidden="1">
      <c r="U2564" s="77"/>
      <c r="V2564" s="62"/>
    </row>
    <row r="2565" spans="21:22" hidden="1">
      <c r="U2565" s="77"/>
      <c r="V2565" s="62"/>
    </row>
    <row r="2566" spans="21:22" hidden="1">
      <c r="U2566" s="77"/>
      <c r="V2566" s="62"/>
    </row>
    <row r="2567" spans="21:22" hidden="1">
      <c r="U2567" s="77"/>
      <c r="V2567" s="62"/>
    </row>
    <row r="2568" spans="21:22" hidden="1">
      <c r="U2568" s="77"/>
      <c r="V2568" s="62"/>
    </row>
    <row r="2569" spans="21:22" hidden="1">
      <c r="U2569" s="77"/>
      <c r="V2569" s="62"/>
    </row>
    <row r="2570" spans="21:22" hidden="1">
      <c r="U2570" s="77"/>
      <c r="V2570" s="62"/>
    </row>
    <row r="2571" spans="21:22" hidden="1">
      <c r="U2571" s="77"/>
      <c r="V2571" s="62"/>
    </row>
    <row r="2572" spans="21:22" hidden="1">
      <c r="U2572" s="77"/>
      <c r="V2572" s="62"/>
    </row>
    <row r="2573" spans="21:22" hidden="1">
      <c r="U2573" s="77"/>
      <c r="V2573" s="62"/>
    </row>
    <row r="2574" spans="21:22" hidden="1">
      <c r="U2574" s="77"/>
      <c r="V2574" s="62"/>
    </row>
    <row r="2575" spans="21:22" hidden="1">
      <c r="U2575" s="77"/>
      <c r="V2575" s="62"/>
    </row>
    <row r="2576" spans="21:22" hidden="1">
      <c r="U2576" s="77"/>
      <c r="V2576" s="62"/>
    </row>
    <row r="2577" spans="21:22" hidden="1">
      <c r="U2577" s="77"/>
      <c r="V2577" s="62"/>
    </row>
    <row r="2578" spans="21:22" hidden="1">
      <c r="U2578" s="77"/>
      <c r="V2578" s="62"/>
    </row>
    <row r="2579" spans="21:22" hidden="1">
      <c r="U2579" s="77"/>
      <c r="V2579" s="62"/>
    </row>
    <row r="2580" spans="21:22" hidden="1">
      <c r="U2580" s="77"/>
      <c r="V2580" s="62"/>
    </row>
    <row r="2581" spans="21:22" hidden="1">
      <c r="U2581" s="77"/>
      <c r="V2581" s="62"/>
    </row>
    <row r="2582" spans="21:22" hidden="1">
      <c r="U2582" s="77"/>
      <c r="V2582" s="62"/>
    </row>
    <row r="2583" spans="21:22" hidden="1">
      <c r="U2583" s="77"/>
      <c r="V2583" s="62"/>
    </row>
    <row r="2584" spans="21:22" hidden="1">
      <c r="U2584" s="77"/>
      <c r="V2584" s="62"/>
    </row>
    <row r="2585" spans="21:22" hidden="1">
      <c r="U2585" s="77"/>
      <c r="V2585" s="62"/>
    </row>
    <row r="2586" spans="21:22" hidden="1">
      <c r="U2586" s="77"/>
      <c r="V2586" s="62"/>
    </row>
    <row r="2587" spans="21:22" hidden="1">
      <c r="U2587" s="77"/>
      <c r="V2587" s="62"/>
    </row>
    <row r="2588" spans="21:22" hidden="1">
      <c r="U2588" s="77"/>
      <c r="V2588" s="62"/>
    </row>
    <row r="2589" spans="21:22" hidden="1">
      <c r="U2589" s="77"/>
      <c r="V2589" s="62"/>
    </row>
    <row r="2590" spans="21:22" hidden="1">
      <c r="U2590" s="77"/>
      <c r="V2590" s="62"/>
    </row>
    <row r="2591" spans="21:22" hidden="1">
      <c r="U2591" s="77"/>
      <c r="V2591" s="62"/>
    </row>
    <row r="2592" spans="21:22" hidden="1">
      <c r="U2592" s="77"/>
      <c r="V2592" s="62"/>
    </row>
    <row r="2593" spans="21:22" hidden="1">
      <c r="U2593" s="77"/>
      <c r="V2593" s="62"/>
    </row>
    <row r="2594" spans="21:22" hidden="1">
      <c r="U2594" s="77"/>
      <c r="V2594" s="62"/>
    </row>
    <row r="2595" spans="21:22" hidden="1">
      <c r="U2595" s="77"/>
      <c r="V2595" s="62"/>
    </row>
    <row r="2596" spans="21:22" hidden="1">
      <c r="U2596" s="77"/>
      <c r="V2596" s="62"/>
    </row>
    <row r="2597" spans="21:22" hidden="1">
      <c r="U2597" s="77"/>
      <c r="V2597" s="62"/>
    </row>
    <row r="2598" spans="21:22" hidden="1">
      <c r="U2598" s="77"/>
      <c r="V2598" s="62"/>
    </row>
    <row r="2599" spans="21:22" hidden="1">
      <c r="U2599" s="77"/>
      <c r="V2599" s="62"/>
    </row>
    <row r="2600" spans="21:22" hidden="1">
      <c r="U2600" s="77"/>
      <c r="V2600" s="62"/>
    </row>
    <row r="2601" spans="21:22" hidden="1">
      <c r="U2601" s="77"/>
      <c r="V2601" s="62"/>
    </row>
    <row r="2602" spans="21:22" hidden="1">
      <c r="U2602" s="77"/>
      <c r="V2602" s="62"/>
    </row>
    <row r="2603" spans="21:22" hidden="1">
      <c r="U2603" s="77"/>
      <c r="V2603" s="62"/>
    </row>
    <row r="2604" spans="21:22" hidden="1">
      <c r="U2604" s="77"/>
      <c r="V2604" s="62"/>
    </row>
    <row r="2605" spans="21:22" hidden="1">
      <c r="U2605" s="77"/>
      <c r="V2605" s="62"/>
    </row>
    <row r="2606" spans="21:22" hidden="1">
      <c r="U2606" s="77"/>
      <c r="V2606" s="62"/>
    </row>
    <row r="2607" spans="21:22" hidden="1">
      <c r="U2607" s="77"/>
      <c r="V2607" s="62"/>
    </row>
    <row r="2608" spans="21:22" hidden="1">
      <c r="U2608" s="77"/>
      <c r="V2608" s="62"/>
    </row>
    <row r="2609" spans="21:22" hidden="1">
      <c r="U2609" s="77"/>
      <c r="V2609" s="62"/>
    </row>
    <row r="2610" spans="21:22" hidden="1">
      <c r="U2610" s="77"/>
      <c r="V2610" s="62"/>
    </row>
    <row r="2611" spans="21:22" hidden="1">
      <c r="U2611" s="77"/>
      <c r="V2611" s="62"/>
    </row>
    <row r="2612" spans="21:22" hidden="1">
      <c r="U2612" s="77"/>
      <c r="V2612" s="62"/>
    </row>
    <row r="2613" spans="21:22" hidden="1">
      <c r="U2613" s="77"/>
      <c r="V2613" s="62"/>
    </row>
    <row r="2614" spans="21:22" hidden="1">
      <c r="U2614" s="77"/>
      <c r="V2614" s="62"/>
    </row>
    <row r="2615" spans="21:22" hidden="1">
      <c r="U2615" s="77"/>
      <c r="V2615" s="62"/>
    </row>
    <row r="2616" spans="21:22" hidden="1">
      <c r="U2616" s="77"/>
      <c r="V2616" s="62"/>
    </row>
    <row r="2617" spans="21:22" hidden="1">
      <c r="U2617" s="77"/>
      <c r="V2617" s="62"/>
    </row>
    <row r="2618" spans="21:22" hidden="1">
      <c r="U2618" s="77"/>
      <c r="V2618" s="62"/>
    </row>
    <row r="2619" spans="21:22" hidden="1">
      <c r="U2619" s="77"/>
      <c r="V2619" s="62"/>
    </row>
    <row r="2620" spans="21:22" hidden="1">
      <c r="U2620" s="77"/>
      <c r="V2620" s="62"/>
    </row>
    <row r="2621" spans="21:22" hidden="1">
      <c r="U2621" s="77"/>
      <c r="V2621" s="62"/>
    </row>
    <row r="2622" spans="21:22" hidden="1">
      <c r="U2622" s="77"/>
      <c r="V2622" s="62"/>
    </row>
    <row r="2623" spans="21:22" hidden="1">
      <c r="U2623" s="77"/>
      <c r="V2623" s="62"/>
    </row>
    <row r="2624" spans="21:22" hidden="1">
      <c r="U2624" s="77"/>
      <c r="V2624" s="62"/>
    </row>
    <row r="2625" spans="21:22" hidden="1">
      <c r="U2625" s="77"/>
      <c r="V2625" s="62"/>
    </row>
    <row r="2626" spans="21:22" hidden="1">
      <c r="U2626" s="77"/>
      <c r="V2626" s="62"/>
    </row>
    <row r="2627" spans="21:22" hidden="1">
      <c r="U2627" s="77"/>
      <c r="V2627" s="62"/>
    </row>
    <row r="2628" spans="21:22" hidden="1">
      <c r="U2628" s="77"/>
      <c r="V2628" s="62"/>
    </row>
    <row r="2629" spans="21:22" hidden="1">
      <c r="U2629" s="77"/>
      <c r="V2629" s="62"/>
    </row>
    <row r="2630" spans="21:22" hidden="1">
      <c r="U2630" s="77"/>
      <c r="V2630" s="62"/>
    </row>
    <row r="2631" spans="21:22" hidden="1">
      <c r="U2631" s="77"/>
      <c r="V2631" s="62"/>
    </row>
    <row r="2632" spans="21:22" hidden="1">
      <c r="U2632" s="77"/>
      <c r="V2632" s="62"/>
    </row>
    <row r="2633" spans="21:22" hidden="1">
      <c r="U2633" s="77"/>
      <c r="V2633" s="62"/>
    </row>
    <row r="2634" spans="21:22" hidden="1">
      <c r="U2634" s="77"/>
      <c r="V2634" s="62"/>
    </row>
    <row r="2635" spans="21:22" hidden="1">
      <c r="U2635" s="77"/>
      <c r="V2635" s="62"/>
    </row>
    <row r="2636" spans="21:22" hidden="1">
      <c r="U2636" s="77"/>
      <c r="V2636" s="62"/>
    </row>
    <row r="2637" spans="21:22" hidden="1">
      <c r="U2637" s="77"/>
      <c r="V2637" s="62"/>
    </row>
    <row r="2638" spans="21:22" hidden="1">
      <c r="U2638" s="77"/>
      <c r="V2638" s="62"/>
    </row>
    <row r="2639" spans="21:22" hidden="1">
      <c r="U2639" s="77"/>
      <c r="V2639" s="62"/>
    </row>
    <row r="2640" spans="21:22" hidden="1">
      <c r="U2640" s="77"/>
      <c r="V2640" s="62"/>
    </row>
    <row r="2641" spans="21:22" hidden="1">
      <c r="U2641" s="77"/>
      <c r="V2641" s="62"/>
    </row>
    <row r="2642" spans="21:22" hidden="1">
      <c r="U2642" s="77"/>
      <c r="V2642" s="62"/>
    </row>
    <row r="2643" spans="21:22" hidden="1">
      <c r="U2643" s="77"/>
      <c r="V2643" s="62"/>
    </row>
    <row r="2644" spans="21:22" hidden="1">
      <c r="U2644" s="77"/>
      <c r="V2644" s="62"/>
    </row>
    <row r="2645" spans="21:22" hidden="1">
      <c r="U2645" s="77"/>
      <c r="V2645" s="62"/>
    </row>
    <row r="2646" spans="21:22" hidden="1">
      <c r="U2646" s="77"/>
      <c r="V2646" s="62"/>
    </row>
    <row r="2647" spans="21:22" hidden="1">
      <c r="U2647" s="77"/>
      <c r="V2647" s="62"/>
    </row>
    <row r="2648" spans="21:22" hidden="1">
      <c r="U2648" s="77"/>
      <c r="V2648" s="62"/>
    </row>
    <row r="2649" spans="21:22" hidden="1">
      <c r="U2649" s="77"/>
      <c r="V2649" s="62"/>
    </row>
    <row r="2650" spans="21:22" hidden="1">
      <c r="U2650" s="77"/>
      <c r="V2650" s="62"/>
    </row>
    <row r="2651" spans="21:22" hidden="1">
      <c r="U2651" s="77"/>
      <c r="V2651" s="62"/>
    </row>
    <row r="2652" spans="21:22" hidden="1">
      <c r="U2652" s="77"/>
      <c r="V2652" s="62"/>
    </row>
    <row r="2653" spans="21:22" hidden="1">
      <c r="U2653" s="77"/>
      <c r="V2653" s="62"/>
    </row>
    <row r="2654" spans="21:22" hidden="1">
      <c r="U2654" s="77"/>
      <c r="V2654" s="62"/>
    </row>
    <row r="2655" spans="21:22" hidden="1">
      <c r="U2655" s="77"/>
      <c r="V2655" s="62"/>
    </row>
    <row r="2656" spans="21:22" hidden="1">
      <c r="U2656" s="77"/>
      <c r="V2656" s="62"/>
    </row>
    <row r="2657" spans="21:22" hidden="1">
      <c r="U2657" s="77"/>
      <c r="V2657" s="62"/>
    </row>
    <row r="2658" spans="21:22" hidden="1">
      <c r="U2658" s="77"/>
      <c r="V2658" s="62"/>
    </row>
    <row r="2659" spans="21:22" hidden="1">
      <c r="U2659" s="77"/>
      <c r="V2659" s="62"/>
    </row>
    <row r="2660" spans="21:22" hidden="1">
      <c r="U2660" s="77"/>
      <c r="V2660" s="62"/>
    </row>
    <row r="2661" spans="21:22" hidden="1">
      <c r="U2661" s="77"/>
      <c r="V2661" s="62"/>
    </row>
    <row r="2662" spans="21:22" hidden="1">
      <c r="U2662" s="77"/>
      <c r="V2662" s="62"/>
    </row>
    <row r="2663" spans="21:22" hidden="1">
      <c r="U2663" s="77"/>
      <c r="V2663" s="62"/>
    </row>
    <row r="2664" spans="21:22" hidden="1">
      <c r="U2664" s="77"/>
      <c r="V2664" s="62"/>
    </row>
    <row r="2665" spans="21:22" hidden="1">
      <c r="U2665" s="77"/>
      <c r="V2665" s="62"/>
    </row>
    <row r="2666" spans="21:22" hidden="1">
      <c r="U2666" s="77"/>
      <c r="V2666" s="62"/>
    </row>
    <row r="2667" spans="21:22" hidden="1">
      <c r="U2667" s="77"/>
      <c r="V2667" s="62"/>
    </row>
    <row r="2668" spans="21:22" hidden="1">
      <c r="U2668" s="77"/>
      <c r="V2668" s="62"/>
    </row>
    <row r="2669" spans="21:22" hidden="1">
      <c r="U2669" s="77"/>
      <c r="V2669" s="62"/>
    </row>
    <row r="2670" spans="21:22" hidden="1">
      <c r="U2670" s="77"/>
      <c r="V2670" s="62"/>
    </row>
    <row r="2671" spans="21:22" hidden="1">
      <c r="U2671" s="77"/>
      <c r="V2671" s="62"/>
    </row>
    <row r="2672" spans="21:22" hidden="1">
      <c r="U2672" s="77"/>
      <c r="V2672" s="62"/>
    </row>
    <row r="2673" spans="21:22" hidden="1">
      <c r="U2673" s="77"/>
      <c r="V2673" s="62"/>
    </row>
    <row r="2674" spans="21:22" hidden="1">
      <c r="U2674" s="77"/>
      <c r="V2674" s="62"/>
    </row>
    <row r="2675" spans="21:22" hidden="1">
      <c r="U2675" s="77"/>
      <c r="V2675" s="62"/>
    </row>
    <row r="2676" spans="21:22" hidden="1">
      <c r="U2676" s="77"/>
      <c r="V2676" s="62"/>
    </row>
    <row r="2677" spans="21:22" hidden="1">
      <c r="U2677" s="77"/>
      <c r="V2677" s="62"/>
    </row>
    <row r="2678" spans="21:22" hidden="1">
      <c r="U2678" s="77"/>
      <c r="V2678" s="62"/>
    </row>
    <row r="2679" spans="21:22" hidden="1">
      <c r="U2679" s="77"/>
      <c r="V2679" s="62"/>
    </row>
    <row r="2680" spans="21:22" hidden="1">
      <c r="U2680" s="77"/>
      <c r="V2680" s="62"/>
    </row>
    <row r="2681" spans="21:22" hidden="1">
      <c r="U2681" s="77"/>
      <c r="V2681" s="62"/>
    </row>
    <row r="2682" spans="21:22" hidden="1">
      <c r="U2682" s="77"/>
      <c r="V2682" s="62"/>
    </row>
    <row r="2683" spans="21:22" hidden="1">
      <c r="U2683" s="77"/>
      <c r="V2683" s="62"/>
    </row>
    <row r="2684" spans="21:22" hidden="1">
      <c r="U2684" s="77"/>
      <c r="V2684" s="62"/>
    </row>
    <row r="2685" spans="21:22" hidden="1">
      <c r="U2685" s="77"/>
      <c r="V2685" s="62"/>
    </row>
    <row r="2686" spans="21:22" hidden="1">
      <c r="U2686" s="77"/>
      <c r="V2686" s="62"/>
    </row>
    <row r="2687" spans="21:22" hidden="1">
      <c r="U2687" s="77"/>
      <c r="V2687" s="62"/>
    </row>
    <row r="2688" spans="21:22" hidden="1">
      <c r="U2688" s="77"/>
      <c r="V2688" s="62"/>
    </row>
    <row r="2689" spans="21:22" hidden="1">
      <c r="U2689" s="77"/>
      <c r="V2689" s="62"/>
    </row>
    <row r="2690" spans="21:22" hidden="1">
      <c r="U2690" s="77"/>
      <c r="V2690" s="62"/>
    </row>
    <row r="2691" spans="21:22" hidden="1">
      <c r="U2691" s="77"/>
      <c r="V2691" s="62"/>
    </row>
    <row r="2692" spans="21:22" hidden="1">
      <c r="U2692" s="77"/>
      <c r="V2692" s="62"/>
    </row>
    <row r="2693" spans="21:22" hidden="1">
      <c r="U2693" s="77"/>
      <c r="V2693" s="62"/>
    </row>
    <row r="2694" spans="21:22" hidden="1">
      <c r="U2694" s="77"/>
      <c r="V2694" s="62"/>
    </row>
    <row r="2695" spans="21:22" hidden="1">
      <c r="U2695" s="77"/>
      <c r="V2695" s="62"/>
    </row>
    <row r="2696" spans="21:22" hidden="1">
      <c r="U2696" s="77"/>
      <c r="V2696" s="62"/>
    </row>
    <row r="2697" spans="21:22" hidden="1">
      <c r="U2697" s="77"/>
      <c r="V2697" s="62"/>
    </row>
    <row r="2698" spans="21:22" hidden="1">
      <c r="U2698" s="77"/>
      <c r="V2698" s="62"/>
    </row>
    <row r="2699" spans="21:22" hidden="1">
      <c r="U2699" s="77"/>
      <c r="V2699" s="62"/>
    </row>
    <row r="2700" spans="21:22" hidden="1">
      <c r="U2700" s="77"/>
      <c r="V2700" s="62"/>
    </row>
    <row r="2701" spans="21:22" hidden="1">
      <c r="U2701" s="77"/>
      <c r="V2701" s="62"/>
    </row>
    <row r="2702" spans="21:22" hidden="1">
      <c r="U2702" s="77"/>
      <c r="V2702" s="62"/>
    </row>
    <row r="2703" spans="21:22" hidden="1">
      <c r="U2703" s="77"/>
      <c r="V2703" s="62"/>
    </row>
    <row r="2704" spans="21:22" hidden="1">
      <c r="U2704" s="77"/>
      <c r="V2704" s="62"/>
    </row>
    <row r="2705" spans="21:22" hidden="1">
      <c r="U2705" s="77"/>
      <c r="V2705" s="62"/>
    </row>
    <row r="2706" spans="21:22" hidden="1">
      <c r="U2706" s="77"/>
      <c r="V2706" s="62"/>
    </row>
    <row r="2707" spans="21:22" hidden="1">
      <c r="U2707" s="77"/>
      <c r="V2707" s="62"/>
    </row>
    <row r="2708" spans="21:22" hidden="1">
      <c r="U2708" s="77"/>
      <c r="V2708" s="62"/>
    </row>
    <row r="2709" spans="21:22" hidden="1">
      <c r="U2709" s="77"/>
      <c r="V2709" s="62"/>
    </row>
    <row r="2710" spans="21:22" hidden="1">
      <c r="U2710" s="77"/>
      <c r="V2710" s="62"/>
    </row>
    <row r="2711" spans="21:22" hidden="1">
      <c r="U2711" s="77"/>
      <c r="V2711" s="62"/>
    </row>
    <row r="2712" spans="21:22" hidden="1">
      <c r="U2712" s="77"/>
      <c r="V2712" s="62"/>
    </row>
    <row r="2713" spans="21:22" hidden="1">
      <c r="U2713" s="77"/>
      <c r="V2713" s="62"/>
    </row>
    <row r="2714" spans="21:22" hidden="1">
      <c r="U2714" s="77"/>
      <c r="V2714" s="62"/>
    </row>
    <row r="2715" spans="21:22" hidden="1">
      <c r="U2715" s="77"/>
      <c r="V2715" s="62"/>
    </row>
    <row r="2716" spans="21:22" hidden="1">
      <c r="U2716" s="77"/>
      <c r="V2716" s="62"/>
    </row>
    <row r="2717" spans="21:22" hidden="1">
      <c r="U2717" s="77"/>
      <c r="V2717" s="62"/>
    </row>
    <row r="2718" spans="21:22" hidden="1">
      <c r="U2718" s="77"/>
      <c r="V2718" s="62"/>
    </row>
    <row r="2719" spans="21:22" hidden="1">
      <c r="U2719" s="77"/>
      <c r="V2719" s="62"/>
    </row>
    <row r="2720" spans="21:22" hidden="1">
      <c r="U2720" s="77"/>
      <c r="V2720" s="62"/>
    </row>
    <row r="2721" spans="21:22" hidden="1">
      <c r="U2721" s="77"/>
      <c r="V2721" s="62"/>
    </row>
    <row r="2722" spans="21:22" hidden="1">
      <c r="U2722" s="77"/>
      <c r="V2722" s="62"/>
    </row>
    <row r="2723" spans="21:22" hidden="1">
      <c r="U2723" s="77"/>
      <c r="V2723" s="62"/>
    </row>
    <row r="2724" spans="21:22" hidden="1">
      <c r="U2724" s="77"/>
      <c r="V2724" s="62"/>
    </row>
    <row r="2725" spans="21:22" hidden="1">
      <c r="U2725" s="77"/>
      <c r="V2725" s="62"/>
    </row>
    <row r="2726" spans="21:22" hidden="1">
      <c r="U2726" s="77"/>
      <c r="V2726" s="62"/>
    </row>
    <row r="2727" spans="21:22" hidden="1">
      <c r="U2727" s="77"/>
      <c r="V2727" s="62"/>
    </row>
    <row r="2728" spans="21:22" hidden="1">
      <c r="U2728" s="77"/>
      <c r="V2728" s="62"/>
    </row>
    <row r="2729" spans="21:22" hidden="1">
      <c r="U2729" s="77"/>
      <c r="V2729" s="62"/>
    </row>
    <row r="2730" spans="21:22" hidden="1">
      <c r="U2730" s="77"/>
      <c r="V2730" s="62"/>
    </row>
    <row r="2731" spans="21:22" hidden="1">
      <c r="U2731" s="77"/>
      <c r="V2731" s="62"/>
    </row>
    <row r="2732" spans="21:22" hidden="1">
      <c r="U2732" s="77"/>
      <c r="V2732" s="62"/>
    </row>
    <row r="2733" spans="21:22" hidden="1">
      <c r="U2733" s="77"/>
      <c r="V2733" s="62"/>
    </row>
    <row r="2734" spans="21:22" hidden="1">
      <c r="U2734" s="77"/>
      <c r="V2734" s="62"/>
    </row>
    <row r="2735" spans="21:22" hidden="1">
      <c r="U2735" s="77"/>
      <c r="V2735" s="62"/>
    </row>
    <row r="2736" spans="21:22" hidden="1">
      <c r="U2736" s="77"/>
      <c r="V2736" s="62"/>
    </row>
    <row r="2737" spans="21:22" hidden="1">
      <c r="U2737" s="77"/>
      <c r="V2737" s="62"/>
    </row>
    <row r="2738" spans="21:22" hidden="1">
      <c r="U2738" s="77"/>
      <c r="V2738" s="62"/>
    </row>
    <row r="2739" spans="21:22" hidden="1">
      <c r="U2739" s="77"/>
      <c r="V2739" s="62"/>
    </row>
    <row r="2740" spans="21:22" hidden="1">
      <c r="U2740" s="77"/>
      <c r="V2740" s="62"/>
    </row>
    <row r="2741" spans="21:22" hidden="1">
      <c r="U2741" s="77"/>
      <c r="V2741" s="62"/>
    </row>
    <row r="2742" spans="21:22" hidden="1">
      <c r="U2742" s="77"/>
      <c r="V2742" s="62"/>
    </row>
    <row r="2743" spans="21:22" hidden="1">
      <c r="U2743" s="77"/>
      <c r="V2743" s="62"/>
    </row>
    <row r="2744" spans="21:22" hidden="1">
      <c r="U2744" s="77"/>
      <c r="V2744" s="62"/>
    </row>
    <row r="2745" spans="21:22" hidden="1">
      <c r="U2745" s="77"/>
      <c r="V2745" s="62"/>
    </row>
    <row r="2746" spans="21:22" hidden="1">
      <c r="U2746" s="77"/>
      <c r="V2746" s="62"/>
    </row>
    <row r="2747" spans="21:22" hidden="1">
      <c r="U2747" s="77"/>
      <c r="V2747" s="62"/>
    </row>
    <row r="2748" spans="21:22" hidden="1">
      <c r="U2748" s="77"/>
      <c r="V2748" s="62"/>
    </row>
    <row r="2749" spans="21:22" hidden="1">
      <c r="U2749" s="77"/>
      <c r="V2749" s="62"/>
    </row>
    <row r="2750" spans="21:22" hidden="1">
      <c r="U2750" s="77"/>
      <c r="V2750" s="62"/>
    </row>
    <row r="2751" spans="21:22" hidden="1">
      <c r="U2751" s="77"/>
      <c r="V2751" s="62"/>
    </row>
    <row r="2752" spans="21:22" hidden="1">
      <c r="U2752" s="77"/>
      <c r="V2752" s="62"/>
    </row>
    <row r="2753" spans="21:22" hidden="1">
      <c r="U2753" s="77"/>
      <c r="V2753" s="62"/>
    </row>
    <row r="2754" spans="21:22" hidden="1">
      <c r="U2754" s="77"/>
      <c r="V2754" s="62"/>
    </row>
    <row r="2755" spans="21:22" hidden="1">
      <c r="U2755" s="77"/>
      <c r="V2755" s="62"/>
    </row>
    <row r="2756" spans="21:22" hidden="1">
      <c r="U2756" s="77"/>
      <c r="V2756" s="62"/>
    </row>
    <row r="2757" spans="21:22" hidden="1">
      <c r="U2757" s="77"/>
      <c r="V2757" s="62"/>
    </row>
    <row r="2758" spans="21:22" hidden="1">
      <c r="U2758" s="77"/>
      <c r="V2758" s="62"/>
    </row>
    <row r="2759" spans="21:22" hidden="1">
      <c r="U2759" s="77"/>
      <c r="V2759" s="62"/>
    </row>
    <row r="2760" spans="21:22" hidden="1">
      <c r="U2760" s="77"/>
      <c r="V2760" s="62"/>
    </row>
    <row r="2761" spans="21:22" hidden="1">
      <c r="U2761" s="77"/>
      <c r="V2761" s="62"/>
    </row>
    <row r="2762" spans="21:22" hidden="1">
      <c r="U2762" s="77"/>
      <c r="V2762" s="62"/>
    </row>
    <row r="2763" spans="21:22" hidden="1">
      <c r="U2763" s="77"/>
      <c r="V2763" s="62"/>
    </row>
    <row r="2764" spans="21:22" hidden="1">
      <c r="U2764" s="77"/>
      <c r="V2764" s="62"/>
    </row>
    <row r="2765" spans="21:22" hidden="1">
      <c r="U2765" s="77"/>
      <c r="V2765" s="62"/>
    </row>
    <row r="2766" spans="21:22" hidden="1">
      <c r="U2766" s="77"/>
      <c r="V2766" s="62"/>
    </row>
    <row r="2767" spans="21:22" hidden="1">
      <c r="U2767" s="77"/>
      <c r="V2767" s="62"/>
    </row>
    <row r="2768" spans="21:22" hidden="1">
      <c r="U2768" s="77"/>
      <c r="V2768" s="62"/>
    </row>
    <row r="2769" spans="21:22" hidden="1">
      <c r="U2769" s="77"/>
      <c r="V2769" s="62"/>
    </row>
    <row r="2770" spans="21:22" hidden="1">
      <c r="U2770" s="77"/>
      <c r="V2770" s="62"/>
    </row>
    <row r="2771" spans="21:22" hidden="1">
      <c r="U2771" s="77"/>
      <c r="V2771" s="62"/>
    </row>
    <row r="2772" spans="21:22" hidden="1">
      <c r="U2772" s="77"/>
      <c r="V2772" s="62"/>
    </row>
    <row r="2773" spans="21:22" hidden="1">
      <c r="U2773" s="77"/>
      <c r="V2773" s="62"/>
    </row>
    <row r="2774" spans="21:22" hidden="1">
      <c r="U2774" s="77"/>
      <c r="V2774" s="62"/>
    </row>
    <row r="2775" spans="21:22" hidden="1">
      <c r="U2775" s="77"/>
      <c r="V2775" s="62"/>
    </row>
    <row r="2776" spans="21:22" hidden="1">
      <c r="U2776" s="77"/>
      <c r="V2776" s="62"/>
    </row>
    <row r="2777" spans="21:22" hidden="1">
      <c r="U2777" s="77"/>
      <c r="V2777" s="62"/>
    </row>
    <row r="2778" spans="21:22" hidden="1">
      <c r="U2778" s="77"/>
      <c r="V2778" s="62"/>
    </row>
    <row r="2779" spans="21:22" hidden="1">
      <c r="U2779" s="77"/>
      <c r="V2779" s="62"/>
    </row>
    <row r="2780" spans="21:22" hidden="1">
      <c r="U2780" s="77"/>
      <c r="V2780" s="62"/>
    </row>
    <row r="2781" spans="21:22" hidden="1">
      <c r="U2781" s="77"/>
      <c r="V2781" s="62"/>
    </row>
    <row r="2782" spans="21:22" hidden="1">
      <c r="U2782" s="77"/>
      <c r="V2782" s="62"/>
    </row>
    <row r="2783" spans="21:22" hidden="1">
      <c r="U2783" s="77"/>
      <c r="V2783" s="62"/>
    </row>
    <row r="2784" spans="21:22" hidden="1">
      <c r="U2784" s="77"/>
      <c r="V2784" s="62"/>
    </row>
    <row r="2785" spans="21:22" hidden="1">
      <c r="U2785" s="77"/>
      <c r="V2785" s="62"/>
    </row>
    <row r="2786" spans="21:22" hidden="1">
      <c r="U2786" s="77"/>
      <c r="V2786" s="62"/>
    </row>
    <row r="2787" spans="21:22" hidden="1">
      <c r="U2787" s="77"/>
      <c r="V2787" s="62"/>
    </row>
    <row r="2788" spans="21:22" hidden="1">
      <c r="U2788" s="77"/>
      <c r="V2788" s="62"/>
    </row>
    <row r="2789" spans="21:22" hidden="1">
      <c r="U2789" s="77"/>
      <c r="V2789" s="62"/>
    </row>
    <row r="2790" spans="21:22" hidden="1">
      <c r="U2790" s="77"/>
      <c r="V2790" s="62"/>
    </row>
    <row r="2791" spans="21:22" hidden="1">
      <c r="U2791" s="77"/>
      <c r="V2791" s="62"/>
    </row>
    <row r="2792" spans="21:22" hidden="1">
      <c r="U2792" s="77"/>
      <c r="V2792" s="62"/>
    </row>
    <row r="2793" spans="21:22" hidden="1">
      <c r="U2793" s="77"/>
      <c r="V2793" s="62"/>
    </row>
    <row r="2794" spans="21:22" hidden="1">
      <c r="U2794" s="77"/>
      <c r="V2794" s="62"/>
    </row>
    <row r="2795" spans="21:22" hidden="1">
      <c r="U2795" s="77"/>
      <c r="V2795" s="62"/>
    </row>
    <row r="2796" spans="21:22" hidden="1">
      <c r="U2796" s="77"/>
      <c r="V2796" s="62"/>
    </row>
    <row r="2797" spans="21:22" hidden="1">
      <c r="U2797" s="77"/>
      <c r="V2797" s="62"/>
    </row>
    <row r="2798" spans="21:22" hidden="1">
      <c r="U2798" s="77"/>
      <c r="V2798" s="62"/>
    </row>
    <row r="2799" spans="21:22" hidden="1">
      <c r="U2799" s="77"/>
      <c r="V2799" s="62"/>
    </row>
    <row r="2800" spans="21:22" hidden="1">
      <c r="U2800" s="77"/>
      <c r="V2800" s="62"/>
    </row>
    <row r="2801" spans="21:22" hidden="1">
      <c r="U2801" s="77"/>
      <c r="V2801" s="62"/>
    </row>
    <row r="2802" spans="21:22" hidden="1">
      <c r="U2802" s="77"/>
      <c r="V2802" s="62"/>
    </row>
    <row r="2803" spans="21:22" hidden="1">
      <c r="U2803" s="77"/>
      <c r="V2803" s="62"/>
    </row>
    <row r="2804" spans="21:22" hidden="1">
      <c r="U2804" s="77"/>
      <c r="V2804" s="62"/>
    </row>
    <row r="2805" spans="21:22" hidden="1">
      <c r="U2805" s="77"/>
      <c r="V2805" s="62"/>
    </row>
    <row r="2806" spans="21:22" hidden="1">
      <c r="U2806" s="77"/>
      <c r="V2806" s="62"/>
    </row>
    <row r="2807" spans="21:22" hidden="1">
      <c r="U2807" s="77"/>
      <c r="V2807" s="62"/>
    </row>
    <row r="2808" spans="21:22" hidden="1">
      <c r="U2808" s="77"/>
      <c r="V2808" s="62"/>
    </row>
    <row r="2809" spans="21:22" hidden="1">
      <c r="U2809" s="77"/>
      <c r="V2809" s="62"/>
    </row>
    <row r="2810" spans="21:22" hidden="1">
      <c r="U2810" s="77"/>
      <c r="V2810" s="62"/>
    </row>
    <row r="2811" spans="21:22" hidden="1">
      <c r="U2811" s="77"/>
      <c r="V2811" s="62"/>
    </row>
    <row r="2812" spans="21:22" hidden="1">
      <c r="U2812" s="77"/>
      <c r="V2812" s="62"/>
    </row>
    <row r="2813" spans="21:22" hidden="1">
      <c r="U2813" s="77"/>
      <c r="V2813" s="62"/>
    </row>
    <row r="2814" spans="21:22" hidden="1">
      <c r="U2814" s="77"/>
      <c r="V2814" s="62"/>
    </row>
    <row r="2815" spans="21:22" hidden="1">
      <c r="U2815" s="77"/>
      <c r="V2815" s="62"/>
    </row>
    <row r="2816" spans="21:22" hidden="1">
      <c r="U2816" s="77"/>
      <c r="V2816" s="62"/>
    </row>
    <row r="2817" spans="21:22" hidden="1">
      <c r="U2817" s="77"/>
      <c r="V2817" s="62"/>
    </row>
    <row r="2818" spans="21:22" hidden="1">
      <c r="U2818" s="77"/>
      <c r="V2818" s="62"/>
    </row>
    <row r="2819" spans="21:22" hidden="1">
      <c r="U2819" s="77"/>
      <c r="V2819" s="62"/>
    </row>
    <row r="2820" spans="21:22" hidden="1">
      <c r="U2820" s="77"/>
      <c r="V2820" s="62"/>
    </row>
    <row r="2821" spans="21:22" hidden="1">
      <c r="U2821" s="77"/>
      <c r="V2821" s="62"/>
    </row>
    <row r="2822" spans="21:22" hidden="1">
      <c r="U2822" s="77"/>
      <c r="V2822" s="62"/>
    </row>
    <row r="2823" spans="21:22" hidden="1">
      <c r="U2823" s="77"/>
      <c r="V2823" s="62"/>
    </row>
    <row r="2824" spans="21:22" hidden="1">
      <c r="U2824" s="77"/>
      <c r="V2824" s="62"/>
    </row>
    <row r="2825" spans="21:22" hidden="1">
      <c r="U2825" s="77"/>
      <c r="V2825" s="62"/>
    </row>
    <row r="2826" spans="21:22" hidden="1">
      <c r="U2826" s="77"/>
      <c r="V2826" s="62"/>
    </row>
    <row r="2827" spans="21:22" hidden="1">
      <c r="U2827" s="77"/>
      <c r="V2827" s="62"/>
    </row>
    <row r="2828" spans="21:22" hidden="1">
      <c r="U2828" s="77"/>
      <c r="V2828" s="62"/>
    </row>
    <row r="2829" spans="21:22" hidden="1">
      <c r="U2829" s="77"/>
      <c r="V2829" s="62"/>
    </row>
    <row r="2830" spans="21:22" hidden="1">
      <c r="U2830" s="77"/>
      <c r="V2830" s="62"/>
    </row>
    <row r="2831" spans="21:22" hidden="1">
      <c r="U2831" s="77"/>
      <c r="V2831" s="62"/>
    </row>
    <row r="2832" spans="21:22" hidden="1">
      <c r="U2832" s="77"/>
      <c r="V2832" s="62"/>
    </row>
    <row r="2833" spans="21:22" hidden="1">
      <c r="U2833" s="77"/>
      <c r="V2833" s="62"/>
    </row>
    <row r="2834" spans="21:22" hidden="1">
      <c r="U2834" s="77"/>
      <c r="V2834" s="62"/>
    </row>
    <row r="2835" spans="21:22" hidden="1">
      <c r="U2835" s="77"/>
      <c r="V2835" s="62"/>
    </row>
    <row r="2836" spans="21:22" hidden="1">
      <c r="U2836" s="77"/>
      <c r="V2836" s="62"/>
    </row>
    <row r="2837" spans="21:22" hidden="1">
      <c r="U2837" s="77"/>
      <c r="V2837" s="62"/>
    </row>
    <row r="2838" spans="21:22" hidden="1">
      <c r="U2838" s="77"/>
      <c r="V2838" s="62"/>
    </row>
    <row r="2839" spans="21:22" hidden="1">
      <c r="U2839" s="77"/>
      <c r="V2839" s="62"/>
    </row>
    <row r="2840" spans="21:22" hidden="1">
      <c r="U2840" s="77"/>
      <c r="V2840" s="62"/>
    </row>
    <row r="2841" spans="21:22" hidden="1">
      <c r="U2841" s="77"/>
      <c r="V2841" s="62"/>
    </row>
    <row r="2842" spans="21:22" hidden="1">
      <c r="U2842" s="77"/>
      <c r="V2842" s="62"/>
    </row>
    <row r="2843" spans="21:22" hidden="1">
      <c r="U2843" s="77"/>
      <c r="V2843" s="62"/>
    </row>
    <row r="2844" spans="21:22" hidden="1">
      <c r="U2844" s="77"/>
      <c r="V2844" s="62"/>
    </row>
    <row r="2845" spans="21:22" hidden="1">
      <c r="U2845" s="77"/>
      <c r="V2845" s="62"/>
    </row>
    <row r="2846" spans="21:22" hidden="1">
      <c r="U2846" s="77"/>
      <c r="V2846" s="62"/>
    </row>
    <row r="2847" spans="21:22" hidden="1">
      <c r="U2847" s="77"/>
      <c r="V2847" s="62"/>
    </row>
    <row r="2848" spans="21:22" hidden="1">
      <c r="U2848" s="77"/>
      <c r="V2848" s="62"/>
    </row>
    <row r="2849" spans="21:22" hidden="1">
      <c r="U2849" s="77"/>
      <c r="V2849" s="62"/>
    </row>
    <row r="2850" spans="21:22" hidden="1">
      <c r="U2850" s="77"/>
      <c r="V2850" s="62"/>
    </row>
    <row r="2851" spans="21:22" hidden="1">
      <c r="U2851" s="77"/>
      <c r="V2851" s="62"/>
    </row>
    <row r="2852" spans="21:22" hidden="1">
      <c r="U2852" s="77"/>
      <c r="V2852" s="62"/>
    </row>
    <row r="2853" spans="21:22" hidden="1">
      <c r="U2853" s="77"/>
      <c r="V2853" s="62"/>
    </row>
    <row r="2854" spans="21:22" hidden="1">
      <c r="U2854" s="77"/>
      <c r="V2854" s="62"/>
    </row>
    <row r="2855" spans="21:22" hidden="1">
      <c r="U2855" s="77"/>
      <c r="V2855" s="62"/>
    </row>
    <row r="2856" spans="21:22" hidden="1">
      <c r="U2856" s="77"/>
      <c r="V2856" s="62"/>
    </row>
    <row r="2857" spans="21:22" hidden="1">
      <c r="U2857" s="77"/>
      <c r="V2857" s="62"/>
    </row>
    <row r="2858" spans="21:22" hidden="1">
      <c r="U2858" s="77"/>
      <c r="V2858" s="62"/>
    </row>
    <row r="2859" spans="21:22" hidden="1">
      <c r="U2859" s="77"/>
      <c r="V2859" s="62"/>
    </row>
    <row r="2860" spans="21:22" hidden="1">
      <c r="U2860" s="77"/>
      <c r="V2860" s="62"/>
    </row>
    <row r="2861" spans="21:22" hidden="1">
      <c r="U2861" s="77"/>
      <c r="V2861" s="62"/>
    </row>
    <row r="2862" spans="21:22" hidden="1">
      <c r="U2862" s="77"/>
      <c r="V2862" s="62"/>
    </row>
    <row r="2863" spans="21:22" hidden="1">
      <c r="U2863" s="77"/>
      <c r="V2863" s="62"/>
    </row>
    <row r="2864" spans="21:22" hidden="1">
      <c r="U2864" s="77"/>
      <c r="V2864" s="62"/>
    </row>
    <row r="2865" spans="21:22" hidden="1">
      <c r="U2865" s="77"/>
      <c r="V2865" s="62"/>
    </row>
    <row r="2866" spans="21:22" hidden="1">
      <c r="U2866" s="77"/>
      <c r="V2866" s="62"/>
    </row>
    <row r="2867" spans="21:22" hidden="1">
      <c r="U2867" s="77"/>
      <c r="V2867" s="62"/>
    </row>
    <row r="2868" spans="21:22" hidden="1">
      <c r="U2868" s="77"/>
      <c r="V2868" s="62"/>
    </row>
    <row r="2869" spans="21:22" hidden="1">
      <c r="U2869" s="77"/>
      <c r="V2869" s="62"/>
    </row>
    <row r="2870" spans="21:22" hidden="1">
      <c r="U2870" s="77"/>
      <c r="V2870" s="62"/>
    </row>
    <row r="2871" spans="21:22" hidden="1">
      <c r="U2871" s="77"/>
      <c r="V2871" s="62"/>
    </row>
    <row r="2872" spans="21:22" hidden="1">
      <c r="U2872" s="77"/>
      <c r="V2872" s="62"/>
    </row>
    <row r="2873" spans="21:22" hidden="1">
      <c r="U2873" s="77"/>
      <c r="V2873" s="62"/>
    </row>
    <row r="2874" spans="21:22" hidden="1">
      <c r="U2874" s="77"/>
      <c r="V2874" s="62"/>
    </row>
    <row r="2875" spans="21:22" hidden="1">
      <c r="U2875" s="77"/>
      <c r="V2875" s="62"/>
    </row>
    <row r="2876" spans="21:22" hidden="1">
      <c r="U2876" s="77"/>
      <c r="V2876" s="62"/>
    </row>
    <row r="2877" spans="21:22" hidden="1">
      <c r="U2877" s="77"/>
      <c r="V2877" s="62"/>
    </row>
    <row r="2878" spans="21:22" hidden="1">
      <c r="U2878" s="77"/>
      <c r="V2878" s="62"/>
    </row>
    <row r="2879" spans="21:22" hidden="1">
      <c r="U2879" s="77"/>
      <c r="V2879" s="62"/>
    </row>
    <row r="2880" spans="21:22" hidden="1">
      <c r="U2880" s="77"/>
      <c r="V2880" s="62"/>
    </row>
    <row r="2881" spans="21:22" hidden="1">
      <c r="U2881" s="77"/>
      <c r="V2881" s="62"/>
    </row>
    <row r="2882" spans="21:22" hidden="1">
      <c r="U2882" s="77"/>
      <c r="V2882" s="62"/>
    </row>
    <row r="2883" spans="21:22" hidden="1">
      <c r="U2883" s="77"/>
      <c r="V2883" s="62"/>
    </row>
    <row r="2884" spans="21:22" hidden="1">
      <c r="U2884" s="77"/>
      <c r="V2884" s="62"/>
    </row>
    <row r="2885" spans="21:22" hidden="1">
      <c r="U2885" s="77"/>
      <c r="V2885" s="62"/>
    </row>
    <row r="2886" spans="21:22" hidden="1">
      <c r="U2886" s="77"/>
      <c r="V2886" s="62"/>
    </row>
    <row r="2887" spans="21:22" hidden="1">
      <c r="U2887" s="77"/>
      <c r="V2887" s="62"/>
    </row>
    <row r="2888" spans="21:22" hidden="1">
      <c r="U2888" s="77"/>
      <c r="V2888" s="62"/>
    </row>
    <row r="2889" spans="21:22" hidden="1">
      <c r="U2889" s="77"/>
      <c r="V2889" s="62"/>
    </row>
    <row r="2890" spans="21:22" hidden="1">
      <c r="U2890" s="77"/>
      <c r="V2890" s="62"/>
    </row>
    <row r="2891" spans="21:22" hidden="1">
      <c r="U2891" s="77"/>
      <c r="V2891" s="62"/>
    </row>
    <row r="2892" spans="21:22" hidden="1">
      <c r="U2892" s="77"/>
      <c r="V2892" s="62"/>
    </row>
    <row r="2893" spans="21:22" hidden="1">
      <c r="U2893" s="77"/>
      <c r="V2893" s="62"/>
    </row>
    <row r="2894" spans="21:22" hidden="1">
      <c r="U2894" s="77"/>
      <c r="V2894" s="62"/>
    </row>
    <row r="2895" spans="21:22" hidden="1">
      <c r="U2895" s="77"/>
      <c r="V2895" s="62"/>
    </row>
    <row r="2896" spans="21:22" hidden="1">
      <c r="U2896" s="77"/>
      <c r="V2896" s="62"/>
    </row>
    <row r="2897" spans="21:22" hidden="1">
      <c r="U2897" s="77"/>
      <c r="V2897" s="62"/>
    </row>
    <row r="2898" spans="21:22" hidden="1">
      <c r="U2898" s="77"/>
      <c r="V2898" s="62"/>
    </row>
    <row r="2899" spans="21:22" hidden="1">
      <c r="U2899" s="77"/>
      <c r="V2899" s="62"/>
    </row>
    <row r="2900" spans="21:22" hidden="1">
      <c r="U2900" s="77"/>
      <c r="V2900" s="62"/>
    </row>
    <row r="2901" spans="21:22" hidden="1">
      <c r="U2901" s="77"/>
      <c r="V2901" s="62"/>
    </row>
    <row r="2902" spans="21:22" hidden="1">
      <c r="U2902" s="77"/>
      <c r="V2902" s="62"/>
    </row>
    <row r="2903" spans="21:22" hidden="1">
      <c r="U2903" s="77"/>
      <c r="V2903" s="62"/>
    </row>
    <row r="2904" spans="21:22" hidden="1">
      <c r="U2904" s="77"/>
      <c r="V2904" s="62"/>
    </row>
    <row r="2905" spans="21:22" hidden="1">
      <c r="U2905" s="77"/>
      <c r="V2905" s="62"/>
    </row>
    <row r="2906" spans="21:22" hidden="1">
      <c r="U2906" s="77"/>
      <c r="V2906" s="62"/>
    </row>
    <row r="2907" spans="21:22" hidden="1">
      <c r="U2907" s="77"/>
      <c r="V2907" s="62"/>
    </row>
    <row r="2908" spans="21:22" hidden="1">
      <c r="U2908" s="77"/>
      <c r="V2908" s="62"/>
    </row>
    <row r="2909" spans="21:22" hidden="1">
      <c r="U2909" s="77"/>
      <c r="V2909" s="62"/>
    </row>
    <row r="2910" spans="21:22" hidden="1">
      <c r="U2910" s="77"/>
      <c r="V2910" s="62"/>
    </row>
    <row r="2911" spans="21:22" hidden="1">
      <c r="U2911" s="77"/>
      <c r="V2911" s="62"/>
    </row>
    <row r="2912" spans="21:22" hidden="1">
      <c r="U2912" s="77"/>
      <c r="V2912" s="62"/>
    </row>
    <row r="2913" spans="21:22" hidden="1">
      <c r="U2913" s="77"/>
      <c r="V2913" s="62"/>
    </row>
    <row r="2914" spans="21:22" hidden="1">
      <c r="U2914" s="77"/>
      <c r="V2914" s="62"/>
    </row>
    <row r="2915" spans="21:22" hidden="1">
      <c r="U2915" s="77"/>
      <c r="V2915" s="62"/>
    </row>
    <row r="2916" spans="21:22" hidden="1">
      <c r="U2916" s="77"/>
      <c r="V2916" s="62"/>
    </row>
    <row r="2917" spans="21:22" hidden="1">
      <c r="U2917" s="77"/>
      <c r="V2917" s="62"/>
    </row>
    <row r="2918" spans="21:22" hidden="1">
      <c r="U2918" s="77"/>
      <c r="V2918" s="62"/>
    </row>
    <row r="2919" spans="21:22" hidden="1">
      <c r="U2919" s="77"/>
      <c r="V2919" s="62"/>
    </row>
    <row r="2920" spans="21:22" hidden="1">
      <c r="U2920" s="77"/>
      <c r="V2920" s="62"/>
    </row>
    <row r="2921" spans="21:22" hidden="1">
      <c r="U2921" s="77"/>
      <c r="V2921" s="62"/>
    </row>
    <row r="2922" spans="21:22" hidden="1">
      <c r="U2922" s="77"/>
      <c r="V2922" s="62"/>
    </row>
    <row r="2923" spans="21:22" hidden="1">
      <c r="U2923" s="77"/>
      <c r="V2923" s="62"/>
    </row>
    <row r="2924" spans="21:22" hidden="1">
      <c r="U2924" s="77"/>
      <c r="V2924" s="62"/>
    </row>
    <row r="2925" spans="21:22" hidden="1">
      <c r="U2925" s="77"/>
      <c r="V2925" s="62"/>
    </row>
    <row r="2926" spans="21:22" hidden="1">
      <c r="U2926" s="77"/>
      <c r="V2926" s="62"/>
    </row>
    <row r="2927" spans="21:22" hidden="1">
      <c r="U2927" s="77"/>
      <c r="V2927" s="62"/>
    </row>
    <row r="2928" spans="21:22" hidden="1">
      <c r="U2928" s="77"/>
      <c r="V2928" s="62"/>
    </row>
    <row r="2929" spans="21:22" hidden="1">
      <c r="U2929" s="77"/>
      <c r="V2929" s="62"/>
    </row>
    <row r="2930" spans="21:22" hidden="1">
      <c r="U2930" s="77"/>
      <c r="V2930" s="62"/>
    </row>
    <row r="2931" spans="21:22" hidden="1">
      <c r="U2931" s="77"/>
      <c r="V2931" s="62"/>
    </row>
    <row r="2932" spans="21:22" hidden="1">
      <c r="U2932" s="77"/>
      <c r="V2932" s="62"/>
    </row>
    <row r="2933" spans="21:22" hidden="1">
      <c r="U2933" s="77"/>
      <c r="V2933" s="62"/>
    </row>
    <row r="2934" spans="21:22" hidden="1">
      <c r="U2934" s="77"/>
      <c r="V2934" s="62"/>
    </row>
    <row r="2935" spans="21:22" hidden="1">
      <c r="U2935" s="77"/>
      <c r="V2935" s="62"/>
    </row>
    <row r="2936" spans="21:22" hidden="1">
      <c r="U2936" s="77"/>
      <c r="V2936" s="62"/>
    </row>
    <row r="2937" spans="21:22" hidden="1">
      <c r="U2937" s="77"/>
      <c r="V2937" s="62"/>
    </row>
    <row r="2938" spans="21:22" hidden="1">
      <c r="U2938" s="77"/>
      <c r="V2938" s="62"/>
    </row>
    <row r="2939" spans="21:22" hidden="1">
      <c r="U2939" s="77"/>
      <c r="V2939" s="62"/>
    </row>
    <row r="2940" spans="21:22" hidden="1">
      <c r="U2940" s="77"/>
      <c r="V2940" s="62"/>
    </row>
    <row r="2941" spans="21:22" hidden="1">
      <c r="U2941" s="77"/>
      <c r="V2941" s="62"/>
    </row>
    <row r="2942" spans="21:22" hidden="1">
      <c r="U2942" s="77"/>
      <c r="V2942" s="62"/>
    </row>
    <row r="2943" spans="21:22" hidden="1">
      <c r="U2943" s="77"/>
      <c r="V2943" s="62"/>
    </row>
    <row r="2944" spans="21:22" hidden="1">
      <c r="U2944" s="77"/>
      <c r="V2944" s="62"/>
    </row>
    <row r="2945" spans="21:22" hidden="1">
      <c r="U2945" s="77"/>
      <c r="V2945" s="62"/>
    </row>
    <row r="2946" spans="21:22" hidden="1">
      <c r="U2946" s="77"/>
      <c r="V2946" s="62"/>
    </row>
    <row r="2947" spans="21:22" hidden="1">
      <c r="U2947" s="77"/>
      <c r="V2947" s="62"/>
    </row>
    <row r="2948" spans="21:22" hidden="1">
      <c r="U2948" s="77"/>
      <c r="V2948" s="62"/>
    </row>
    <row r="2949" spans="21:22" hidden="1">
      <c r="U2949" s="77"/>
      <c r="V2949" s="62"/>
    </row>
    <row r="2950" spans="21:22" hidden="1">
      <c r="U2950" s="77"/>
      <c r="V2950" s="62"/>
    </row>
    <row r="2951" spans="21:22" hidden="1">
      <c r="U2951" s="77"/>
      <c r="V2951" s="62"/>
    </row>
    <row r="2952" spans="21:22" hidden="1">
      <c r="U2952" s="77"/>
      <c r="V2952" s="62"/>
    </row>
    <row r="2953" spans="21:22" hidden="1">
      <c r="U2953" s="77"/>
      <c r="V2953" s="62"/>
    </row>
    <row r="2954" spans="21:22" hidden="1">
      <c r="U2954" s="77"/>
      <c r="V2954" s="62"/>
    </row>
    <row r="2955" spans="21:22" hidden="1">
      <c r="U2955" s="77"/>
      <c r="V2955" s="62"/>
    </row>
    <row r="2956" spans="21:22" hidden="1">
      <c r="U2956" s="77"/>
      <c r="V2956" s="62"/>
    </row>
    <row r="2957" spans="21:22" hidden="1">
      <c r="U2957" s="77"/>
      <c r="V2957" s="62"/>
    </row>
    <row r="2958" spans="21:22" hidden="1">
      <c r="U2958" s="77"/>
      <c r="V2958" s="62"/>
    </row>
    <row r="2959" spans="21:22" hidden="1">
      <c r="U2959" s="77"/>
      <c r="V2959" s="62"/>
    </row>
    <row r="2960" spans="21:22" hidden="1">
      <c r="U2960" s="77"/>
      <c r="V2960" s="62"/>
    </row>
    <row r="2961" spans="21:22" hidden="1">
      <c r="U2961" s="77"/>
      <c r="V2961" s="62"/>
    </row>
    <row r="2962" spans="21:22" hidden="1">
      <c r="U2962" s="77"/>
      <c r="V2962" s="62"/>
    </row>
    <row r="2963" spans="21:22" hidden="1">
      <c r="U2963" s="77"/>
      <c r="V2963" s="62"/>
    </row>
    <row r="2964" spans="21:22" hidden="1">
      <c r="U2964" s="77"/>
      <c r="V2964" s="62"/>
    </row>
    <row r="2965" spans="21:22" hidden="1">
      <c r="U2965" s="77"/>
      <c r="V2965" s="62"/>
    </row>
    <row r="2966" spans="21:22" hidden="1">
      <c r="U2966" s="77"/>
      <c r="V2966" s="62"/>
    </row>
    <row r="2967" spans="21:22" hidden="1">
      <c r="U2967" s="77"/>
      <c r="V2967" s="62"/>
    </row>
    <row r="2968" spans="21:22" hidden="1">
      <c r="U2968" s="77"/>
      <c r="V2968" s="62"/>
    </row>
    <row r="2969" spans="21:22" hidden="1">
      <c r="U2969" s="77"/>
      <c r="V2969" s="62"/>
    </row>
    <row r="2970" spans="21:22" hidden="1">
      <c r="U2970" s="77"/>
      <c r="V2970" s="62"/>
    </row>
    <row r="2971" spans="21:22" hidden="1">
      <c r="U2971" s="77"/>
      <c r="V2971" s="62"/>
    </row>
    <row r="2972" spans="21:22" hidden="1">
      <c r="U2972" s="77"/>
      <c r="V2972" s="62"/>
    </row>
    <row r="2973" spans="21:22" hidden="1">
      <c r="U2973" s="77"/>
      <c r="V2973" s="62"/>
    </row>
    <row r="2974" spans="21:22" hidden="1">
      <c r="U2974" s="77"/>
      <c r="V2974" s="62"/>
    </row>
    <row r="2975" spans="21:22" hidden="1">
      <c r="U2975" s="77"/>
      <c r="V2975" s="62"/>
    </row>
    <row r="2976" spans="21:22" hidden="1">
      <c r="U2976" s="77"/>
      <c r="V2976" s="62"/>
    </row>
    <row r="2977" spans="21:22" hidden="1">
      <c r="U2977" s="77"/>
      <c r="V2977" s="62"/>
    </row>
    <row r="2978" spans="21:22" hidden="1">
      <c r="U2978" s="77"/>
      <c r="V2978" s="62"/>
    </row>
    <row r="2979" spans="21:22" hidden="1">
      <c r="U2979" s="77"/>
      <c r="V2979" s="62"/>
    </row>
    <row r="2980" spans="21:22" hidden="1">
      <c r="U2980" s="77"/>
      <c r="V2980" s="62"/>
    </row>
    <row r="2981" spans="21:22" hidden="1">
      <c r="U2981" s="77"/>
      <c r="V2981" s="62"/>
    </row>
    <row r="2982" spans="21:22" hidden="1">
      <c r="U2982" s="77"/>
      <c r="V2982" s="62"/>
    </row>
    <row r="2983" spans="21:22" hidden="1">
      <c r="U2983" s="77"/>
      <c r="V2983" s="62"/>
    </row>
    <row r="2984" spans="21:22" hidden="1">
      <c r="U2984" s="77"/>
      <c r="V2984" s="62"/>
    </row>
    <row r="2985" spans="21:22" hidden="1">
      <c r="U2985" s="77"/>
      <c r="V2985" s="62"/>
    </row>
    <row r="2986" spans="21:22" hidden="1">
      <c r="U2986" s="77"/>
      <c r="V2986" s="62"/>
    </row>
    <row r="2987" spans="21:22" hidden="1">
      <c r="U2987" s="77"/>
      <c r="V2987" s="62"/>
    </row>
    <row r="2988" spans="21:22" hidden="1">
      <c r="U2988" s="77"/>
      <c r="V2988" s="62"/>
    </row>
    <row r="2989" spans="21:22" hidden="1">
      <c r="U2989" s="77"/>
      <c r="V2989" s="62"/>
    </row>
    <row r="2990" spans="21:22" hidden="1">
      <c r="U2990" s="77"/>
      <c r="V2990" s="62"/>
    </row>
    <row r="2991" spans="21:22" hidden="1">
      <c r="U2991" s="77"/>
      <c r="V2991" s="62"/>
    </row>
    <row r="2992" spans="21:22" hidden="1">
      <c r="U2992" s="77"/>
      <c r="V2992" s="62"/>
    </row>
    <row r="2993" spans="21:22" hidden="1">
      <c r="U2993" s="77"/>
      <c r="V2993" s="62"/>
    </row>
    <row r="2994" spans="21:22" hidden="1">
      <c r="U2994" s="77"/>
      <c r="V2994" s="62"/>
    </row>
    <row r="2995" spans="21:22" hidden="1">
      <c r="U2995" s="77"/>
      <c r="V2995" s="62"/>
    </row>
    <row r="2996" spans="21:22" hidden="1">
      <c r="U2996" s="77"/>
      <c r="V2996" s="62"/>
    </row>
    <row r="2997" spans="21:22" hidden="1">
      <c r="U2997" s="77"/>
      <c r="V2997" s="62"/>
    </row>
    <row r="2998" spans="21:22" hidden="1">
      <c r="U2998" s="77"/>
      <c r="V2998" s="62"/>
    </row>
    <row r="2999" spans="21:22" hidden="1">
      <c r="U2999" s="77"/>
      <c r="V2999" s="62"/>
    </row>
    <row r="3000" spans="21:22" hidden="1">
      <c r="U3000" s="77"/>
      <c r="V3000" s="62"/>
    </row>
    <row r="3001" spans="21:22" hidden="1">
      <c r="U3001" s="77"/>
      <c r="V3001" s="62"/>
    </row>
    <row r="3002" spans="21:22" hidden="1">
      <c r="U3002" s="77"/>
      <c r="V3002" s="62"/>
    </row>
    <row r="3003" spans="21:22" hidden="1">
      <c r="U3003" s="77"/>
      <c r="V3003" s="62"/>
    </row>
    <row r="3004" spans="21:22" hidden="1">
      <c r="U3004" s="77"/>
      <c r="V3004" s="62"/>
    </row>
    <row r="3005" spans="21:22" hidden="1">
      <c r="U3005" s="77"/>
      <c r="V3005" s="62"/>
    </row>
    <row r="3006" spans="21:22" hidden="1">
      <c r="U3006" s="77"/>
      <c r="V3006" s="62"/>
    </row>
    <row r="3007" spans="21:22" hidden="1">
      <c r="U3007" s="77"/>
      <c r="V3007" s="62"/>
    </row>
    <row r="3008" spans="21:22" hidden="1">
      <c r="U3008" s="77"/>
      <c r="V3008" s="62"/>
    </row>
    <row r="3009" spans="21:22" hidden="1">
      <c r="U3009" s="77"/>
      <c r="V3009" s="62"/>
    </row>
    <row r="3010" spans="21:22" hidden="1">
      <c r="U3010" s="77"/>
      <c r="V3010" s="62"/>
    </row>
    <row r="3011" spans="21:22" hidden="1">
      <c r="U3011" s="77"/>
      <c r="V3011" s="62"/>
    </row>
    <row r="3012" spans="21:22" hidden="1">
      <c r="U3012" s="77"/>
      <c r="V3012" s="62"/>
    </row>
    <row r="3013" spans="21:22" hidden="1">
      <c r="U3013" s="77"/>
      <c r="V3013" s="62"/>
    </row>
    <row r="3014" spans="21:22" hidden="1">
      <c r="U3014" s="77"/>
      <c r="V3014" s="62"/>
    </row>
    <row r="3015" spans="21:22" hidden="1">
      <c r="U3015" s="77"/>
      <c r="V3015" s="62"/>
    </row>
    <row r="3016" spans="21:22" hidden="1">
      <c r="U3016" s="77"/>
      <c r="V3016" s="62"/>
    </row>
    <row r="3017" spans="21:22" hidden="1">
      <c r="U3017" s="77"/>
      <c r="V3017" s="62"/>
    </row>
    <row r="3018" spans="21:22" hidden="1">
      <c r="U3018" s="77"/>
      <c r="V3018" s="62"/>
    </row>
    <row r="3019" spans="21:22" hidden="1">
      <c r="U3019" s="77"/>
      <c r="V3019" s="62"/>
    </row>
    <row r="3020" spans="21:22" hidden="1">
      <c r="U3020" s="77"/>
      <c r="V3020" s="62"/>
    </row>
    <row r="3021" spans="21:22" hidden="1">
      <c r="U3021" s="77"/>
      <c r="V3021" s="62"/>
    </row>
    <row r="3022" spans="21:22" hidden="1">
      <c r="U3022" s="77"/>
      <c r="V3022" s="62"/>
    </row>
    <row r="3023" spans="21:22" hidden="1">
      <c r="U3023" s="77"/>
      <c r="V3023" s="62"/>
    </row>
    <row r="3024" spans="21:22" hidden="1">
      <c r="U3024" s="77"/>
      <c r="V3024" s="62"/>
    </row>
    <row r="3025" spans="21:22" hidden="1">
      <c r="U3025" s="77"/>
      <c r="V3025" s="62"/>
    </row>
    <row r="3026" spans="21:22" hidden="1">
      <c r="U3026" s="77"/>
      <c r="V3026" s="62"/>
    </row>
    <row r="3027" spans="21:22" hidden="1">
      <c r="U3027" s="77"/>
      <c r="V3027" s="62"/>
    </row>
    <row r="3028" spans="21:22" hidden="1">
      <c r="U3028" s="77"/>
      <c r="V3028" s="62"/>
    </row>
    <row r="3029" spans="21:22" hidden="1">
      <c r="U3029" s="77"/>
      <c r="V3029" s="62"/>
    </row>
    <row r="3030" spans="21:22" hidden="1">
      <c r="U3030" s="77"/>
      <c r="V3030" s="62"/>
    </row>
    <row r="3031" spans="21:22" hidden="1">
      <c r="U3031" s="77"/>
      <c r="V3031" s="62"/>
    </row>
    <row r="3032" spans="21:22" hidden="1">
      <c r="U3032" s="77"/>
      <c r="V3032" s="62"/>
    </row>
    <row r="3033" spans="21:22" hidden="1">
      <c r="U3033" s="77"/>
      <c r="V3033" s="62"/>
    </row>
    <row r="3034" spans="21:22" hidden="1">
      <c r="U3034" s="77"/>
      <c r="V3034" s="62"/>
    </row>
    <row r="3035" spans="21:22" hidden="1">
      <c r="U3035" s="77"/>
      <c r="V3035" s="62"/>
    </row>
    <row r="3036" spans="21:22" hidden="1">
      <c r="U3036" s="77"/>
      <c r="V3036" s="62"/>
    </row>
    <row r="3037" spans="21:22" hidden="1">
      <c r="U3037" s="77"/>
      <c r="V3037" s="62"/>
    </row>
    <row r="3038" spans="21:22" hidden="1">
      <c r="U3038" s="77"/>
      <c r="V3038" s="62"/>
    </row>
    <row r="3039" spans="21:22" hidden="1">
      <c r="U3039" s="77"/>
      <c r="V3039" s="62"/>
    </row>
    <row r="3040" spans="21:22" hidden="1">
      <c r="U3040" s="77"/>
      <c r="V3040" s="62"/>
    </row>
    <row r="3041" spans="21:22" hidden="1">
      <c r="U3041" s="77"/>
      <c r="V3041" s="62"/>
    </row>
    <row r="3042" spans="21:22" hidden="1">
      <c r="U3042" s="77"/>
      <c r="V3042" s="62"/>
    </row>
    <row r="3043" spans="21:22" hidden="1">
      <c r="U3043" s="77"/>
      <c r="V3043" s="62"/>
    </row>
    <row r="3044" spans="21:22" hidden="1">
      <c r="U3044" s="77"/>
      <c r="V3044" s="62"/>
    </row>
    <row r="3045" spans="21:22" hidden="1">
      <c r="U3045" s="77"/>
      <c r="V3045" s="62"/>
    </row>
    <row r="3046" spans="21:22" hidden="1">
      <c r="U3046" s="77"/>
      <c r="V3046" s="62"/>
    </row>
    <row r="3047" spans="21:22" hidden="1">
      <c r="U3047" s="77"/>
      <c r="V3047" s="62"/>
    </row>
    <row r="3048" spans="21:22" hidden="1">
      <c r="U3048" s="77"/>
      <c r="V3048" s="62"/>
    </row>
    <row r="3049" spans="21:22" hidden="1">
      <c r="U3049" s="77"/>
      <c r="V3049" s="62"/>
    </row>
    <row r="3050" spans="21:22" hidden="1">
      <c r="U3050" s="77"/>
      <c r="V3050" s="62"/>
    </row>
    <row r="3051" spans="21:22" hidden="1">
      <c r="U3051" s="77"/>
      <c r="V3051" s="62"/>
    </row>
    <row r="3052" spans="21:22" hidden="1">
      <c r="U3052" s="77"/>
      <c r="V3052" s="62"/>
    </row>
    <row r="3053" spans="21:22" hidden="1">
      <c r="U3053" s="77"/>
      <c r="V3053" s="62"/>
    </row>
    <row r="3054" spans="21:22" hidden="1">
      <c r="U3054" s="77"/>
      <c r="V3054" s="62"/>
    </row>
    <row r="3055" spans="21:22" hidden="1">
      <c r="U3055" s="77"/>
      <c r="V3055" s="62"/>
    </row>
    <row r="3056" spans="21:22" hidden="1">
      <c r="U3056" s="77"/>
      <c r="V3056" s="62"/>
    </row>
    <row r="3057" spans="21:22" hidden="1">
      <c r="U3057" s="77"/>
      <c r="V3057" s="62"/>
    </row>
    <row r="3058" spans="21:22" hidden="1">
      <c r="U3058" s="77"/>
      <c r="V3058" s="62"/>
    </row>
    <row r="3059" spans="21:22" hidden="1">
      <c r="U3059" s="77"/>
      <c r="V3059" s="62"/>
    </row>
    <row r="3060" spans="21:22" hidden="1">
      <c r="U3060" s="77"/>
      <c r="V3060" s="62"/>
    </row>
    <row r="3061" spans="21:22" hidden="1">
      <c r="U3061" s="77"/>
      <c r="V3061" s="62"/>
    </row>
    <row r="3062" spans="21:22" hidden="1">
      <c r="U3062" s="77"/>
      <c r="V3062" s="62"/>
    </row>
    <row r="3063" spans="21:22" hidden="1">
      <c r="U3063" s="77"/>
      <c r="V3063" s="62"/>
    </row>
    <row r="3064" spans="21:22" hidden="1">
      <c r="U3064" s="77"/>
      <c r="V3064" s="62"/>
    </row>
    <row r="3065" spans="21:22" hidden="1">
      <c r="U3065" s="77"/>
      <c r="V3065" s="62"/>
    </row>
    <row r="3066" spans="21:22" hidden="1">
      <c r="U3066" s="77"/>
      <c r="V3066" s="62"/>
    </row>
    <row r="3067" spans="21:22" hidden="1">
      <c r="U3067" s="77"/>
      <c r="V3067" s="62"/>
    </row>
    <row r="3068" spans="21:22" hidden="1">
      <c r="U3068" s="77"/>
      <c r="V3068" s="62"/>
    </row>
    <row r="3069" spans="21:22" hidden="1">
      <c r="U3069" s="77"/>
      <c r="V3069" s="62"/>
    </row>
    <row r="3070" spans="21:22" hidden="1">
      <c r="U3070" s="77"/>
      <c r="V3070" s="62"/>
    </row>
    <row r="3071" spans="21:22" hidden="1">
      <c r="U3071" s="77"/>
      <c r="V3071" s="62"/>
    </row>
    <row r="3072" spans="21:22" hidden="1">
      <c r="U3072" s="77"/>
      <c r="V3072" s="62"/>
    </row>
    <row r="3073" spans="21:22" hidden="1">
      <c r="U3073" s="77"/>
      <c r="V3073" s="62"/>
    </row>
    <row r="3074" spans="21:22" hidden="1">
      <c r="U3074" s="77"/>
      <c r="V3074" s="62"/>
    </row>
    <row r="3075" spans="21:22" hidden="1">
      <c r="U3075" s="77"/>
      <c r="V3075" s="62"/>
    </row>
    <row r="3076" spans="21:22" hidden="1">
      <c r="U3076" s="77"/>
      <c r="V3076" s="62"/>
    </row>
    <row r="3077" spans="21:22" hidden="1">
      <c r="U3077" s="77"/>
      <c r="V3077" s="62"/>
    </row>
    <row r="3078" spans="21:22" hidden="1">
      <c r="U3078" s="77"/>
      <c r="V3078" s="62"/>
    </row>
    <row r="3079" spans="21:22" hidden="1">
      <c r="U3079" s="77"/>
      <c r="V3079" s="62"/>
    </row>
    <row r="3080" spans="21:22" hidden="1">
      <c r="U3080" s="77"/>
      <c r="V3080" s="62"/>
    </row>
    <row r="3081" spans="21:22" hidden="1">
      <c r="U3081" s="77"/>
      <c r="V3081" s="62"/>
    </row>
    <row r="3082" spans="21:22" hidden="1">
      <c r="U3082" s="77"/>
      <c r="V3082" s="62"/>
    </row>
    <row r="3083" spans="21:22" hidden="1">
      <c r="U3083" s="77"/>
      <c r="V3083" s="62"/>
    </row>
    <row r="3084" spans="21:22" hidden="1">
      <c r="U3084" s="77"/>
      <c r="V3084" s="62"/>
    </row>
    <row r="3085" spans="21:22" hidden="1">
      <c r="U3085" s="77"/>
      <c r="V3085" s="62"/>
    </row>
    <row r="3086" spans="21:22" hidden="1">
      <c r="U3086" s="77"/>
      <c r="V3086" s="62"/>
    </row>
    <row r="3087" spans="21:22" hidden="1">
      <c r="U3087" s="77"/>
      <c r="V3087" s="62"/>
    </row>
    <row r="3088" spans="21:22" hidden="1">
      <c r="U3088" s="77"/>
      <c r="V3088" s="62"/>
    </row>
    <row r="3089" spans="21:22" hidden="1">
      <c r="U3089" s="77"/>
      <c r="V3089" s="62"/>
    </row>
    <row r="3090" spans="21:22" hidden="1">
      <c r="U3090" s="77"/>
      <c r="V3090" s="62"/>
    </row>
    <row r="3091" spans="21:22" hidden="1">
      <c r="U3091" s="77"/>
      <c r="V3091" s="62"/>
    </row>
    <row r="3092" spans="21:22" hidden="1">
      <c r="U3092" s="77"/>
      <c r="V3092" s="62"/>
    </row>
    <row r="3093" spans="21:22" hidden="1">
      <c r="U3093" s="77"/>
      <c r="V3093" s="62"/>
    </row>
    <row r="3094" spans="21:22" hidden="1">
      <c r="U3094" s="77"/>
      <c r="V3094" s="62"/>
    </row>
    <row r="3095" spans="21:22" hidden="1">
      <c r="U3095" s="77"/>
      <c r="V3095" s="62"/>
    </row>
    <row r="3096" spans="21:22" hidden="1">
      <c r="U3096" s="77"/>
      <c r="V3096" s="62"/>
    </row>
    <row r="3097" spans="21:22" hidden="1">
      <c r="U3097" s="77"/>
      <c r="V3097" s="62"/>
    </row>
    <row r="3098" spans="21:22" hidden="1">
      <c r="U3098" s="77"/>
      <c r="V3098" s="62"/>
    </row>
    <row r="3099" spans="21:22" hidden="1">
      <c r="U3099" s="77"/>
      <c r="V3099" s="62"/>
    </row>
    <row r="3100" spans="21:22" hidden="1">
      <c r="U3100" s="77"/>
      <c r="V3100" s="62"/>
    </row>
    <row r="3101" spans="21:22" hidden="1">
      <c r="U3101" s="77"/>
      <c r="V3101" s="62"/>
    </row>
    <row r="3102" spans="21:22" hidden="1">
      <c r="U3102" s="77"/>
      <c r="V3102" s="62"/>
    </row>
    <row r="3103" spans="21:22" hidden="1">
      <c r="U3103" s="77"/>
      <c r="V3103" s="62"/>
    </row>
    <row r="3104" spans="21:22" hidden="1">
      <c r="U3104" s="77"/>
      <c r="V3104" s="62"/>
    </row>
    <row r="3105" spans="21:22" hidden="1">
      <c r="U3105" s="77"/>
      <c r="V3105" s="62"/>
    </row>
    <row r="3106" spans="21:22" hidden="1">
      <c r="U3106" s="77"/>
      <c r="V3106" s="62"/>
    </row>
    <row r="3107" spans="21:22" hidden="1">
      <c r="U3107" s="77"/>
      <c r="V3107" s="62"/>
    </row>
    <row r="3108" spans="21:22" hidden="1">
      <c r="U3108" s="77"/>
      <c r="V3108" s="62"/>
    </row>
    <row r="3109" spans="21:22" hidden="1">
      <c r="U3109" s="77"/>
      <c r="V3109" s="62"/>
    </row>
    <row r="3110" spans="21:22" hidden="1">
      <c r="U3110" s="77"/>
      <c r="V3110" s="62"/>
    </row>
    <row r="3111" spans="21:22" hidden="1">
      <c r="U3111" s="77"/>
      <c r="V3111" s="62"/>
    </row>
    <row r="3112" spans="21:22" hidden="1">
      <c r="U3112" s="77"/>
      <c r="V3112" s="62"/>
    </row>
    <row r="3113" spans="21:22" hidden="1">
      <c r="U3113" s="77"/>
      <c r="V3113" s="62"/>
    </row>
    <row r="3114" spans="21:22" hidden="1">
      <c r="U3114" s="77"/>
      <c r="V3114" s="62"/>
    </row>
    <row r="3115" spans="21:22" hidden="1">
      <c r="U3115" s="77"/>
      <c r="V3115" s="62"/>
    </row>
    <row r="3116" spans="21:22" hidden="1">
      <c r="U3116" s="77"/>
      <c r="V3116" s="62"/>
    </row>
    <row r="3117" spans="21:22" hidden="1">
      <c r="U3117" s="77"/>
      <c r="V3117" s="62"/>
    </row>
    <row r="3118" spans="21:22" hidden="1">
      <c r="U3118" s="77"/>
      <c r="V3118" s="62"/>
    </row>
    <row r="3119" spans="21:22" hidden="1">
      <c r="U3119" s="77"/>
      <c r="V3119" s="62"/>
    </row>
    <row r="3120" spans="21:22" hidden="1">
      <c r="U3120" s="77"/>
      <c r="V3120" s="62"/>
    </row>
    <row r="3121" spans="21:22" hidden="1">
      <c r="U3121" s="77"/>
      <c r="V3121" s="62"/>
    </row>
    <row r="3122" spans="21:22" hidden="1">
      <c r="U3122" s="77"/>
      <c r="V3122" s="62"/>
    </row>
    <row r="3123" spans="21:22" hidden="1">
      <c r="U3123" s="77"/>
      <c r="V3123" s="62"/>
    </row>
    <row r="3124" spans="21:22" hidden="1">
      <c r="U3124" s="77"/>
      <c r="V3124" s="62"/>
    </row>
    <row r="3125" spans="21:22" hidden="1">
      <c r="U3125" s="77"/>
      <c r="V3125" s="62"/>
    </row>
    <row r="3126" spans="21:22" hidden="1">
      <c r="U3126" s="77"/>
      <c r="V3126" s="62"/>
    </row>
    <row r="3127" spans="21:22" hidden="1">
      <c r="U3127" s="77"/>
      <c r="V3127" s="62"/>
    </row>
    <row r="3128" spans="21:22" hidden="1">
      <c r="U3128" s="77"/>
      <c r="V3128" s="62"/>
    </row>
    <row r="3129" spans="21:22" hidden="1">
      <c r="U3129" s="77"/>
      <c r="V3129" s="62"/>
    </row>
    <row r="3130" spans="21:22" hidden="1">
      <c r="U3130" s="77"/>
      <c r="V3130" s="62"/>
    </row>
    <row r="3131" spans="21:22" hidden="1">
      <c r="U3131" s="77"/>
      <c r="V3131" s="62"/>
    </row>
    <row r="3132" spans="21:22" hidden="1">
      <c r="U3132" s="77"/>
      <c r="V3132" s="62"/>
    </row>
    <row r="3133" spans="21:22" hidden="1">
      <c r="U3133" s="77"/>
      <c r="V3133" s="62"/>
    </row>
    <row r="3134" spans="21:22" hidden="1">
      <c r="U3134" s="77"/>
      <c r="V3134" s="62"/>
    </row>
    <row r="3135" spans="21:22" hidden="1">
      <c r="U3135" s="77"/>
      <c r="V3135" s="62"/>
    </row>
    <row r="3136" spans="21:22" hidden="1">
      <c r="U3136" s="77"/>
      <c r="V3136" s="62"/>
    </row>
    <row r="3137" spans="21:22" hidden="1">
      <c r="U3137" s="77"/>
      <c r="V3137" s="62"/>
    </row>
    <row r="3138" spans="21:22" hidden="1">
      <c r="U3138" s="77"/>
      <c r="V3138" s="62"/>
    </row>
    <row r="3139" spans="21:22" hidden="1">
      <c r="U3139" s="77"/>
      <c r="V3139" s="62"/>
    </row>
    <row r="3140" spans="21:22" hidden="1">
      <c r="U3140" s="77"/>
      <c r="V3140" s="62"/>
    </row>
    <row r="3141" spans="21:22" hidden="1">
      <c r="U3141" s="77"/>
      <c r="V3141" s="62"/>
    </row>
    <row r="3142" spans="21:22" hidden="1">
      <c r="U3142" s="77"/>
      <c r="V3142" s="62"/>
    </row>
    <row r="3143" spans="21:22" hidden="1">
      <c r="U3143" s="77"/>
      <c r="V3143" s="62"/>
    </row>
    <row r="3144" spans="21:22" hidden="1">
      <c r="U3144" s="77"/>
      <c r="V3144" s="62"/>
    </row>
    <row r="3145" spans="21:22" hidden="1">
      <c r="U3145" s="77"/>
      <c r="V3145" s="62"/>
    </row>
    <row r="3146" spans="21:22" hidden="1">
      <c r="U3146" s="77"/>
      <c r="V3146" s="62"/>
    </row>
    <row r="3147" spans="21:22" hidden="1">
      <c r="U3147" s="77"/>
      <c r="V3147" s="62"/>
    </row>
    <row r="3148" spans="21:22" hidden="1">
      <c r="U3148" s="77"/>
      <c r="V3148" s="62"/>
    </row>
    <row r="3149" spans="21:22" hidden="1">
      <c r="U3149" s="77"/>
      <c r="V3149" s="62"/>
    </row>
    <row r="3150" spans="21:22" hidden="1">
      <c r="U3150" s="77"/>
      <c r="V3150" s="62"/>
    </row>
    <row r="3151" spans="21:22" hidden="1">
      <c r="U3151" s="77"/>
      <c r="V3151" s="62"/>
    </row>
    <row r="3152" spans="21:22" hidden="1">
      <c r="U3152" s="77"/>
      <c r="V3152" s="62"/>
    </row>
    <row r="3153" spans="21:22" hidden="1">
      <c r="U3153" s="77"/>
      <c r="V3153" s="62"/>
    </row>
    <row r="3154" spans="21:22" hidden="1">
      <c r="U3154" s="77"/>
      <c r="V3154" s="62"/>
    </row>
    <row r="3155" spans="21:22" hidden="1">
      <c r="U3155" s="77"/>
      <c r="V3155" s="62"/>
    </row>
    <row r="3156" spans="21:22" hidden="1">
      <c r="U3156" s="77"/>
      <c r="V3156" s="62"/>
    </row>
    <row r="3157" spans="21:22" hidden="1">
      <c r="U3157" s="77"/>
      <c r="V3157" s="62"/>
    </row>
    <row r="3158" spans="21:22" hidden="1">
      <c r="U3158" s="77"/>
      <c r="V3158" s="62"/>
    </row>
    <row r="3159" spans="21:22" hidden="1">
      <c r="U3159" s="77"/>
      <c r="V3159" s="62"/>
    </row>
    <row r="3160" spans="21:22" hidden="1">
      <c r="U3160" s="77"/>
      <c r="V3160" s="62"/>
    </row>
    <row r="3161" spans="21:22" hidden="1">
      <c r="U3161" s="77"/>
      <c r="V3161" s="62"/>
    </row>
    <row r="3162" spans="21:22" hidden="1">
      <c r="U3162" s="77"/>
      <c r="V3162" s="62"/>
    </row>
    <row r="3163" spans="21:22" hidden="1">
      <c r="U3163" s="77"/>
      <c r="V3163" s="62"/>
    </row>
    <row r="3164" spans="21:22" hidden="1">
      <c r="U3164" s="77"/>
      <c r="V3164" s="62"/>
    </row>
    <row r="3165" spans="21:22" hidden="1">
      <c r="U3165" s="77"/>
      <c r="V3165" s="62"/>
    </row>
    <row r="3166" spans="21:22" hidden="1">
      <c r="U3166" s="77"/>
      <c r="V3166" s="62"/>
    </row>
    <row r="3167" spans="21:22" hidden="1">
      <c r="U3167" s="77"/>
      <c r="V3167" s="62"/>
    </row>
    <row r="3168" spans="21:22" hidden="1">
      <c r="U3168" s="77"/>
      <c r="V3168" s="62"/>
    </row>
    <row r="3169" spans="21:22" hidden="1">
      <c r="U3169" s="77"/>
      <c r="V3169" s="62"/>
    </row>
    <row r="3170" spans="21:22" hidden="1">
      <c r="U3170" s="77"/>
      <c r="V3170" s="62"/>
    </row>
    <row r="3171" spans="21:22" hidden="1">
      <c r="U3171" s="77"/>
      <c r="V3171" s="62"/>
    </row>
    <row r="3172" spans="21:22" hidden="1">
      <c r="U3172" s="77"/>
      <c r="V3172" s="62"/>
    </row>
    <row r="3173" spans="21:22" hidden="1">
      <c r="U3173" s="77"/>
      <c r="V3173" s="62"/>
    </row>
    <row r="3174" spans="21:22" hidden="1">
      <c r="U3174" s="77"/>
      <c r="V3174" s="62"/>
    </row>
    <row r="3175" spans="21:22" hidden="1">
      <c r="U3175" s="77"/>
      <c r="V3175" s="62"/>
    </row>
    <row r="3176" spans="21:22" hidden="1">
      <c r="U3176" s="77"/>
      <c r="V3176" s="62"/>
    </row>
    <row r="3177" spans="21:22" hidden="1">
      <c r="U3177" s="77"/>
      <c r="V3177" s="62"/>
    </row>
    <row r="3178" spans="21:22" hidden="1">
      <c r="U3178" s="77"/>
      <c r="V3178" s="62"/>
    </row>
    <row r="3179" spans="21:22" hidden="1">
      <c r="U3179" s="77"/>
      <c r="V3179" s="62"/>
    </row>
    <row r="3180" spans="21:22" hidden="1">
      <c r="U3180" s="77"/>
      <c r="V3180" s="62"/>
    </row>
    <row r="3181" spans="21:22" hidden="1">
      <c r="U3181" s="77"/>
      <c r="V3181" s="62"/>
    </row>
    <row r="3182" spans="21:22" hidden="1">
      <c r="U3182" s="77"/>
      <c r="V3182" s="62"/>
    </row>
    <row r="3183" spans="21:22" hidden="1">
      <c r="U3183" s="77"/>
      <c r="V3183" s="62"/>
    </row>
    <row r="3184" spans="21:22" hidden="1">
      <c r="U3184" s="77"/>
      <c r="V3184" s="62"/>
    </row>
    <row r="3185" spans="21:22" hidden="1">
      <c r="U3185" s="77"/>
      <c r="V3185" s="62"/>
    </row>
    <row r="3186" spans="21:22" hidden="1">
      <c r="U3186" s="77"/>
      <c r="V3186" s="62"/>
    </row>
    <row r="3187" spans="21:22" hidden="1">
      <c r="U3187" s="77"/>
      <c r="V3187" s="62"/>
    </row>
    <row r="3188" spans="21:22" hidden="1">
      <c r="U3188" s="77"/>
      <c r="V3188" s="62"/>
    </row>
    <row r="3189" spans="21:22" hidden="1">
      <c r="U3189" s="77"/>
      <c r="V3189" s="62"/>
    </row>
    <row r="3190" spans="21:22" hidden="1">
      <c r="U3190" s="77"/>
      <c r="V3190" s="62"/>
    </row>
    <row r="3191" spans="21:22" hidden="1">
      <c r="U3191" s="77"/>
      <c r="V3191" s="62"/>
    </row>
    <row r="3192" spans="21:22" hidden="1">
      <c r="U3192" s="77"/>
      <c r="V3192" s="62"/>
    </row>
    <row r="3193" spans="21:22" hidden="1">
      <c r="U3193" s="77"/>
      <c r="V3193" s="62"/>
    </row>
    <row r="3194" spans="21:22" hidden="1">
      <c r="U3194" s="77"/>
      <c r="V3194" s="62"/>
    </row>
    <row r="3195" spans="21:22" hidden="1">
      <c r="U3195" s="77"/>
      <c r="V3195" s="62"/>
    </row>
    <row r="3196" spans="21:22" hidden="1">
      <c r="U3196" s="77"/>
      <c r="V3196" s="62"/>
    </row>
    <row r="3197" spans="21:22" hidden="1">
      <c r="U3197" s="77"/>
      <c r="V3197" s="62"/>
    </row>
    <row r="3198" spans="21:22" hidden="1">
      <c r="U3198" s="77"/>
      <c r="V3198" s="62"/>
    </row>
    <row r="3199" spans="21:22" hidden="1">
      <c r="U3199" s="77"/>
      <c r="V3199" s="62"/>
    </row>
    <row r="3200" spans="21:22" hidden="1">
      <c r="U3200" s="77"/>
      <c r="V3200" s="62"/>
    </row>
    <row r="3201" spans="21:22" hidden="1">
      <c r="U3201" s="77"/>
      <c r="V3201" s="62"/>
    </row>
    <row r="3202" spans="21:22" hidden="1">
      <c r="U3202" s="77"/>
      <c r="V3202" s="62"/>
    </row>
    <row r="3203" spans="21:22" hidden="1">
      <c r="U3203" s="77"/>
      <c r="V3203" s="62"/>
    </row>
    <row r="3204" spans="21:22" hidden="1">
      <c r="U3204" s="77"/>
      <c r="V3204" s="62"/>
    </row>
    <row r="3205" spans="21:22" hidden="1">
      <c r="U3205" s="77"/>
      <c r="V3205" s="62"/>
    </row>
    <row r="3206" spans="21:22" hidden="1">
      <c r="U3206" s="77"/>
      <c r="V3206" s="62"/>
    </row>
    <row r="3207" spans="21:22" hidden="1">
      <c r="U3207" s="77"/>
      <c r="V3207" s="62"/>
    </row>
    <row r="3208" spans="21:22" hidden="1">
      <c r="U3208" s="77"/>
      <c r="V3208" s="62"/>
    </row>
    <row r="3209" spans="21:22" hidden="1">
      <c r="U3209" s="77"/>
      <c r="V3209" s="62"/>
    </row>
    <row r="3210" spans="21:22" hidden="1">
      <c r="U3210" s="77"/>
      <c r="V3210" s="62"/>
    </row>
    <row r="3211" spans="21:22" hidden="1">
      <c r="U3211" s="77"/>
      <c r="V3211" s="62"/>
    </row>
    <row r="3212" spans="21:22" hidden="1">
      <c r="U3212" s="77"/>
      <c r="V3212" s="62"/>
    </row>
    <row r="3213" spans="21:22" hidden="1">
      <c r="U3213" s="77"/>
      <c r="V3213" s="62"/>
    </row>
    <row r="3214" spans="21:22" hidden="1">
      <c r="U3214" s="77"/>
      <c r="V3214" s="62"/>
    </row>
    <row r="3215" spans="21:22" hidden="1">
      <c r="U3215" s="77"/>
      <c r="V3215" s="62"/>
    </row>
    <row r="3216" spans="21:22" hidden="1">
      <c r="U3216" s="77"/>
      <c r="V3216" s="62"/>
    </row>
    <row r="3217" spans="21:22" hidden="1">
      <c r="U3217" s="77"/>
      <c r="V3217" s="62"/>
    </row>
    <row r="3218" spans="21:22" hidden="1">
      <c r="U3218" s="77"/>
      <c r="V3218" s="62"/>
    </row>
    <row r="3219" spans="21:22" hidden="1">
      <c r="U3219" s="77"/>
      <c r="V3219" s="62"/>
    </row>
    <row r="3220" spans="21:22" hidden="1">
      <c r="U3220" s="77"/>
      <c r="V3220" s="62"/>
    </row>
    <row r="3221" spans="21:22" hidden="1">
      <c r="U3221" s="77"/>
      <c r="V3221" s="62"/>
    </row>
    <row r="3222" spans="21:22" hidden="1">
      <c r="U3222" s="77"/>
      <c r="V3222" s="62"/>
    </row>
    <row r="3223" spans="21:22" hidden="1">
      <c r="U3223" s="77"/>
      <c r="V3223" s="62"/>
    </row>
    <row r="3224" spans="21:22" hidden="1">
      <c r="U3224" s="77"/>
      <c r="V3224" s="62"/>
    </row>
    <row r="3225" spans="21:22" hidden="1">
      <c r="U3225" s="77"/>
      <c r="V3225" s="62"/>
    </row>
    <row r="3226" spans="21:22" hidden="1">
      <c r="U3226" s="77"/>
      <c r="V3226" s="62"/>
    </row>
    <row r="3227" spans="21:22" hidden="1">
      <c r="U3227" s="77"/>
      <c r="V3227" s="62"/>
    </row>
    <row r="3228" spans="21:22" hidden="1">
      <c r="U3228" s="77"/>
      <c r="V3228" s="62"/>
    </row>
    <row r="3229" spans="21:22" hidden="1">
      <c r="U3229" s="77"/>
      <c r="V3229" s="62"/>
    </row>
    <row r="3230" spans="21:22" hidden="1">
      <c r="U3230" s="77"/>
      <c r="V3230" s="62"/>
    </row>
    <row r="3231" spans="21:22" hidden="1">
      <c r="U3231" s="77"/>
      <c r="V3231" s="62"/>
    </row>
    <row r="3232" spans="21:22" hidden="1">
      <c r="U3232" s="77"/>
      <c r="V3232" s="62"/>
    </row>
    <row r="3233" spans="21:22" hidden="1">
      <c r="U3233" s="77"/>
      <c r="V3233" s="62"/>
    </row>
    <row r="3234" spans="21:22" hidden="1">
      <c r="U3234" s="77"/>
      <c r="V3234" s="62"/>
    </row>
    <row r="3235" spans="21:22" hidden="1">
      <c r="U3235" s="77"/>
      <c r="V3235" s="62"/>
    </row>
    <row r="3236" spans="21:22" hidden="1">
      <c r="U3236" s="77"/>
      <c r="V3236" s="62"/>
    </row>
    <row r="3237" spans="21:22" hidden="1">
      <c r="U3237" s="77"/>
      <c r="V3237" s="62"/>
    </row>
    <row r="3238" spans="21:22" hidden="1">
      <c r="U3238" s="77"/>
      <c r="V3238" s="62"/>
    </row>
    <row r="3239" spans="21:22" hidden="1">
      <c r="U3239" s="77"/>
      <c r="V3239" s="62"/>
    </row>
    <row r="3240" spans="21:22" hidden="1">
      <c r="U3240" s="77"/>
      <c r="V3240" s="62"/>
    </row>
    <row r="3241" spans="21:22" hidden="1">
      <c r="U3241" s="77"/>
      <c r="V3241" s="62"/>
    </row>
    <row r="3242" spans="21:22" hidden="1">
      <c r="U3242" s="77"/>
      <c r="V3242" s="62"/>
    </row>
    <row r="3243" spans="21:22" hidden="1">
      <c r="U3243" s="77"/>
      <c r="V3243" s="62"/>
    </row>
    <row r="3244" spans="21:22" hidden="1">
      <c r="U3244" s="77"/>
      <c r="V3244" s="62"/>
    </row>
    <row r="3245" spans="21:22" hidden="1">
      <c r="U3245" s="77"/>
      <c r="V3245" s="62"/>
    </row>
    <row r="3246" spans="21:22" hidden="1">
      <c r="U3246" s="77"/>
      <c r="V3246" s="62"/>
    </row>
    <row r="3247" spans="21:22" hidden="1">
      <c r="U3247" s="77"/>
      <c r="V3247" s="62"/>
    </row>
    <row r="3248" spans="21:22" hidden="1">
      <c r="U3248" s="77"/>
      <c r="V3248" s="62"/>
    </row>
    <row r="3249" spans="21:22" hidden="1">
      <c r="U3249" s="77"/>
      <c r="V3249" s="62"/>
    </row>
    <row r="3250" spans="21:22" hidden="1">
      <c r="U3250" s="77"/>
      <c r="V3250" s="62"/>
    </row>
    <row r="3251" spans="21:22" hidden="1">
      <c r="U3251" s="77"/>
      <c r="V3251" s="62"/>
    </row>
    <row r="3252" spans="21:22" hidden="1">
      <c r="U3252" s="77"/>
      <c r="V3252" s="62"/>
    </row>
    <row r="3253" spans="21:22" hidden="1">
      <c r="U3253" s="77"/>
      <c r="V3253" s="62"/>
    </row>
    <row r="3254" spans="21:22" hidden="1">
      <c r="U3254" s="77"/>
      <c r="V3254" s="62"/>
    </row>
    <row r="3255" spans="21:22" hidden="1">
      <c r="U3255" s="77"/>
      <c r="V3255" s="62"/>
    </row>
    <row r="3256" spans="21:22" hidden="1">
      <c r="U3256" s="77"/>
      <c r="V3256" s="62"/>
    </row>
    <row r="3257" spans="21:22" hidden="1">
      <c r="U3257" s="77"/>
      <c r="V3257" s="62"/>
    </row>
    <row r="3258" spans="21:22" hidden="1">
      <c r="U3258" s="77"/>
      <c r="V3258" s="62"/>
    </row>
    <row r="3259" spans="21:22" hidden="1">
      <c r="U3259" s="77"/>
      <c r="V3259" s="62"/>
    </row>
    <row r="3260" spans="21:22" hidden="1">
      <c r="U3260" s="77"/>
      <c r="V3260" s="62"/>
    </row>
    <row r="3261" spans="21:22" hidden="1">
      <c r="U3261" s="77"/>
      <c r="V3261" s="62"/>
    </row>
    <row r="3262" spans="21:22" hidden="1">
      <c r="U3262" s="77"/>
      <c r="V3262" s="62"/>
    </row>
    <row r="3263" spans="21:22" hidden="1">
      <c r="U3263" s="77"/>
      <c r="V3263" s="62"/>
    </row>
    <row r="3264" spans="21:22" hidden="1">
      <c r="U3264" s="77"/>
      <c r="V3264" s="62"/>
    </row>
    <row r="3265" spans="21:22" hidden="1">
      <c r="U3265" s="77"/>
      <c r="V3265" s="62"/>
    </row>
    <row r="3266" spans="21:22" hidden="1">
      <c r="U3266" s="77"/>
      <c r="V3266" s="62"/>
    </row>
    <row r="3267" spans="21:22" hidden="1">
      <c r="U3267" s="77"/>
      <c r="V3267" s="62"/>
    </row>
    <row r="3268" spans="21:22" hidden="1">
      <c r="U3268" s="77"/>
      <c r="V3268" s="62"/>
    </row>
    <row r="3269" spans="21:22" hidden="1">
      <c r="U3269" s="77"/>
      <c r="V3269" s="62"/>
    </row>
    <row r="3270" spans="21:22" hidden="1">
      <c r="U3270" s="77"/>
      <c r="V3270" s="62"/>
    </row>
    <row r="3271" spans="21:22" hidden="1">
      <c r="U3271" s="77"/>
      <c r="V3271" s="62"/>
    </row>
    <row r="3272" spans="21:22" hidden="1">
      <c r="U3272" s="77"/>
      <c r="V3272" s="62"/>
    </row>
    <row r="3273" spans="21:22" hidden="1">
      <c r="U3273" s="77"/>
      <c r="V3273" s="62"/>
    </row>
    <row r="3274" spans="21:22" hidden="1">
      <c r="U3274" s="77"/>
      <c r="V3274" s="62"/>
    </row>
    <row r="3275" spans="21:22" hidden="1">
      <c r="U3275" s="77"/>
      <c r="V3275" s="62"/>
    </row>
    <row r="3276" spans="21:22" hidden="1">
      <c r="U3276" s="77"/>
      <c r="V3276" s="62"/>
    </row>
    <row r="3277" spans="21:22" hidden="1">
      <c r="U3277" s="77"/>
      <c r="V3277" s="62"/>
    </row>
    <row r="3278" spans="21:22" hidden="1">
      <c r="U3278" s="77"/>
      <c r="V3278" s="62"/>
    </row>
    <row r="3279" spans="21:22" hidden="1">
      <c r="U3279" s="77"/>
      <c r="V3279" s="62"/>
    </row>
    <row r="3280" spans="21:22" hidden="1">
      <c r="U3280" s="77"/>
      <c r="V3280" s="62"/>
    </row>
    <row r="3281" spans="21:22" hidden="1">
      <c r="U3281" s="77"/>
      <c r="V3281" s="62"/>
    </row>
    <row r="3282" spans="21:22" hidden="1">
      <c r="U3282" s="77"/>
      <c r="V3282" s="62"/>
    </row>
    <row r="3283" spans="21:22" hidden="1">
      <c r="U3283" s="77"/>
      <c r="V3283" s="62"/>
    </row>
    <row r="3284" spans="21:22" hidden="1">
      <c r="U3284" s="77"/>
      <c r="V3284" s="62"/>
    </row>
    <row r="3285" spans="21:22" hidden="1">
      <c r="U3285" s="77"/>
      <c r="V3285" s="62"/>
    </row>
    <row r="3286" spans="21:22" hidden="1">
      <c r="U3286" s="77"/>
      <c r="V3286" s="62"/>
    </row>
    <row r="3287" spans="21:22" hidden="1">
      <c r="U3287" s="77"/>
      <c r="V3287" s="62"/>
    </row>
    <row r="3288" spans="21:22" hidden="1">
      <c r="U3288" s="77"/>
      <c r="V3288" s="62"/>
    </row>
    <row r="3289" spans="21:22" hidden="1">
      <c r="U3289" s="77"/>
      <c r="V3289" s="62"/>
    </row>
    <row r="3290" spans="21:22" hidden="1">
      <c r="U3290" s="77"/>
      <c r="V3290" s="62"/>
    </row>
    <row r="3291" spans="21:22" hidden="1">
      <c r="U3291" s="77"/>
      <c r="V3291" s="62"/>
    </row>
    <row r="3292" spans="21:22" hidden="1">
      <c r="U3292" s="77"/>
      <c r="V3292" s="62"/>
    </row>
    <row r="3293" spans="21:22" hidden="1">
      <c r="U3293" s="77"/>
      <c r="V3293" s="62"/>
    </row>
    <row r="3294" spans="21:22" hidden="1">
      <c r="U3294" s="77"/>
      <c r="V3294" s="62"/>
    </row>
    <row r="3295" spans="21:22" hidden="1">
      <c r="U3295" s="77"/>
      <c r="V3295" s="62"/>
    </row>
    <row r="3296" spans="21:22" hidden="1">
      <c r="U3296" s="77"/>
      <c r="V3296" s="62"/>
    </row>
    <row r="3297" spans="21:22" hidden="1">
      <c r="U3297" s="77"/>
      <c r="V3297" s="62"/>
    </row>
    <row r="3298" spans="21:22" hidden="1">
      <c r="U3298" s="77"/>
      <c r="V3298" s="62"/>
    </row>
    <row r="3299" spans="21:22" hidden="1">
      <c r="U3299" s="77"/>
      <c r="V3299" s="62"/>
    </row>
    <row r="3300" spans="21:22" hidden="1">
      <c r="U3300" s="77"/>
      <c r="V3300" s="62"/>
    </row>
    <row r="3301" spans="21:22" hidden="1">
      <c r="U3301" s="77"/>
      <c r="V3301" s="62"/>
    </row>
    <row r="3302" spans="21:22" hidden="1">
      <c r="U3302" s="77"/>
      <c r="V3302" s="62"/>
    </row>
    <row r="3303" spans="21:22" hidden="1">
      <c r="U3303" s="77"/>
      <c r="V3303" s="62"/>
    </row>
    <row r="3304" spans="21:22" hidden="1">
      <c r="U3304" s="77"/>
      <c r="V3304" s="62"/>
    </row>
    <row r="3305" spans="21:22" hidden="1">
      <c r="U3305" s="77"/>
      <c r="V3305" s="62"/>
    </row>
    <row r="3306" spans="21:22" hidden="1">
      <c r="U3306" s="77"/>
      <c r="V3306" s="62"/>
    </row>
    <row r="3307" spans="21:22" hidden="1">
      <c r="U3307" s="77"/>
      <c r="V3307" s="62"/>
    </row>
    <row r="3308" spans="21:22" hidden="1">
      <c r="U3308" s="77"/>
      <c r="V3308" s="62"/>
    </row>
    <row r="3309" spans="21:22" hidden="1">
      <c r="U3309" s="77"/>
      <c r="V3309" s="62"/>
    </row>
    <row r="3310" spans="21:22" hidden="1">
      <c r="U3310" s="77"/>
      <c r="V3310" s="62"/>
    </row>
    <row r="3311" spans="21:22" hidden="1">
      <c r="U3311" s="77"/>
      <c r="V3311" s="62"/>
    </row>
    <row r="3312" spans="21:22" hidden="1">
      <c r="U3312" s="77"/>
      <c r="V3312" s="62"/>
    </row>
    <row r="3313" spans="21:22" hidden="1">
      <c r="U3313" s="77"/>
      <c r="V3313" s="62"/>
    </row>
    <row r="3314" spans="21:22" hidden="1">
      <c r="U3314" s="77"/>
      <c r="V3314" s="62"/>
    </row>
    <row r="3315" spans="21:22" hidden="1">
      <c r="U3315" s="77"/>
      <c r="V3315" s="62"/>
    </row>
    <row r="3316" spans="21:22" hidden="1">
      <c r="U3316" s="77"/>
      <c r="V3316" s="62"/>
    </row>
    <row r="3317" spans="21:22" hidden="1">
      <c r="U3317" s="77"/>
      <c r="V3317" s="62"/>
    </row>
    <row r="3318" spans="21:22" hidden="1">
      <c r="U3318" s="77"/>
      <c r="V3318" s="62"/>
    </row>
    <row r="3319" spans="21:22" hidden="1">
      <c r="U3319" s="77"/>
      <c r="V3319" s="62"/>
    </row>
    <row r="3320" spans="21:22" hidden="1">
      <c r="U3320" s="77"/>
      <c r="V3320" s="62"/>
    </row>
    <row r="3321" spans="21:22" hidden="1">
      <c r="U3321" s="77"/>
      <c r="V3321" s="62"/>
    </row>
    <row r="3322" spans="21:22" hidden="1">
      <c r="U3322" s="77"/>
      <c r="V3322" s="62"/>
    </row>
    <row r="3323" spans="21:22" hidden="1">
      <c r="U3323" s="77"/>
      <c r="V3323" s="62"/>
    </row>
    <row r="3324" spans="21:22" hidden="1">
      <c r="U3324" s="77"/>
      <c r="V3324" s="62"/>
    </row>
    <row r="3325" spans="21:22" hidden="1">
      <c r="U3325" s="77"/>
      <c r="V3325" s="62"/>
    </row>
    <row r="3326" spans="21:22" hidden="1">
      <c r="U3326" s="77"/>
      <c r="V3326" s="62"/>
    </row>
    <row r="3327" spans="21:22" hidden="1">
      <c r="U3327" s="77"/>
      <c r="V3327" s="62"/>
    </row>
    <row r="3328" spans="21:22" hidden="1">
      <c r="U3328" s="77"/>
      <c r="V3328" s="62"/>
    </row>
    <row r="3329" spans="21:22" hidden="1">
      <c r="U3329" s="77"/>
      <c r="V3329" s="62"/>
    </row>
    <row r="3330" spans="21:22" hidden="1">
      <c r="U3330" s="77"/>
      <c r="V3330" s="62"/>
    </row>
    <row r="3331" spans="21:22" hidden="1">
      <c r="U3331" s="77"/>
      <c r="V3331" s="62"/>
    </row>
    <row r="3332" spans="21:22" hidden="1">
      <c r="U3332" s="77"/>
      <c r="V3332" s="62"/>
    </row>
    <row r="3333" spans="21:22" hidden="1">
      <c r="U3333" s="77"/>
      <c r="V3333" s="62"/>
    </row>
    <row r="3334" spans="21:22" hidden="1">
      <c r="U3334" s="77"/>
      <c r="V3334" s="62"/>
    </row>
    <row r="3335" spans="21:22" hidden="1">
      <c r="U3335" s="77"/>
      <c r="V3335" s="62"/>
    </row>
    <row r="3336" spans="21:22" hidden="1">
      <c r="U3336" s="77"/>
      <c r="V3336" s="62"/>
    </row>
    <row r="3337" spans="21:22" hidden="1">
      <c r="U3337" s="77"/>
      <c r="V3337" s="62"/>
    </row>
    <row r="3338" spans="21:22" hidden="1">
      <c r="U3338" s="77"/>
      <c r="V3338" s="62"/>
    </row>
    <row r="3339" spans="21:22" hidden="1">
      <c r="U3339" s="77"/>
      <c r="V3339" s="62"/>
    </row>
    <row r="3340" spans="21:22" hidden="1">
      <c r="U3340" s="77"/>
      <c r="V3340" s="62"/>
    </row>
    <row r="3341" spans="21:22" hidden="1">
      <c r="U3341" s="77"/>
      <c r="V3341" s="62"/>
    </row>
    <row r="3342" spans="21:22" hidden="1">
      <c r="U3342" s="77"/>
      <c r="V3342" s="62"/>
    </row>
    <row r="3343" spans="21:22" hidden="1">
      <c r="U3343" s="77"/>
      <c r="V3343" s="62"/>
    </row>
    <row r="3344" spans="21:22" hidden="1">
      <c r="U3344" s="77"/>
      <c r="V3344" s="62"/>
    </row>
    <row r="3345" spans="21:22" hidden="1">
      <c r="U3345" s="77"/>
      <c r="V3345" s="62"/>
    </row>
    <row r="3346" spans="21:22" hidden="1">
      <c r="U3346" s="77"/>
      <c r="V3346" s="62"/>
    </row>
    <row r="3347" spans="21:22" hidden="1">
      <c r="U3347" s="77"/>
      <c r="V3347" s="62"/>
    </row>
    <row r="3348" spans="21:22" hidden="1">
      <c r="U3348" s="77"/>
      <c r="V3348" s="62"/>
    </row>
    <row r="3349" spans="21:22" hidden="1">
      <c r="U3349" s="77"/>
      <c r="V3349" s="62"/>
    </row>
    <row r="3350" spans="21:22" hidden="1">
      <c r="U3350" s="77"/>
      <c r="V3350" s="62"/>
    </row>
    <row r="3351" spans="21:22" hidden="1">
      <c r="U3351" s="77"/>
      <c r="V3351" s="62"/>
    </row>
    <row r="3352" spans="21:22" hidden="1">
      <c r="U3352" s="77"/>
      <c r="V3352" s="62"/>
    </row>
    <row r="3353" spans="21:22" hidden="1">
      <c r="U3353" s="77"/>
      <c r="V3353" s="62"/>
    </row>
    <row r="3354" spans="21:22" hidden="1">
      <c r="U3354" s="77"/>
      <c r="V3354" s="62"/>
    </row>
    <row r="3355" spans="21:22" hidden="1">
      <c r="U3355" s="77"/>
      <c r="V3355" s="62"/>
    </row>
    <row r="3356" spans="21:22" hidden="1">
      <c r="U3356" s="77"/>
      <c r="V3356" s="62"/>
    </row>
    <row r="3357" spans="21:22" hidden="1">
      <c r="U3357" s="77"/>
      <c r="V3357" s="62"/>
    </row>
    <row r="3358" spans="21:22" hidden="1">
      <c r="U3358" s="77"/>
      <c r="V3358" s="62"/>
    </row>
    <row r="3359" spans="21:22" hidden="1">
      <c r="U3359" s="77"/>
      <c r="V3359" s="62"/>
    </row>
    <row r="3360" spans="21:22" hidden="1">
      <c r="U3360" s="77"/>
      <c r="V3360" s="62"/>
    </row>
    <row r="3361" spans="21:22" hidden="1">
      <c r="U3361" s="77"/>
      <c r="V3361" s="62"/>
    </row>
    <row r="3362" spans="21:22" hidden="1">
      <c r="U3362" s="77"/>
      <c r="V3362" s="62"/>
    </row>
    <row r="3363" spans="21:22" hidden="1">
      <c r="U3363" s="77"/>
      <c r="V3363" s="62"/>
    </row>
    <row r="3364" spans="21:22" hidden="1">
      <c r="U3364" s="77"/>
      <c r="V3364" s="62"/>
    </row>
    <row r="3365" spans="21:22" hidden="1">
      <c r="U3365" s="77"/>
      <c r="V3365" s="62"/>
    </row>
    <row r="3366" spans="21:22" hidden="1">
      <c r="U3366" s="77"/>
      <c r="V3366" s="62"/>
    </row>
    <row r="3367" spans="21:22" hidden="1">
      <c r="U3367" s="77"/>
      <c r="V3367" s="62"/>
    </row>
    <row r="3368" spans="21:22" hidden="1">
      <c r="U3368" s="77"/>
      <c r="V3368" s="62"/>
    </row>
    <row r="3369" spans="21:22" hidden="1">
      <c r="U3369" s="77"/>
      <c r="V3369" s="62"/>
    </row>
    <row r="3370" spans="21:22" hidden="1">
      <c r="U3370" s="77"/>
      <c r="V3370" s="62"/>
    </row>
    <row r="3371" spans="21:22" hidden="1">
      <c r="U3371" s="77"/>
      <c r="V3371" s="62"/>
    </row>
    <row r="3372" spans="21:22" hidden="1">
      <c r="U3372" s="77"/>
      <c r="V3372" s="62"/>
    </row>
    <row r="3373" spans="21:22" hidden="1">
      <c r="U3373" s="77"/>
      <c r="V3373" s="62"/>
    </row>
    <row r="3374" spans="21:22" hidden="1">
      <c r="U3374" s="77"/>
      <c r="V3374" s="62"/>
    </row>
    <row r="3375" spans="21:22" hidden="1">
      <c r="U3375" s="77"/>
      <c r="V3375" s="62"/>
    </row>
    <row r="3376" spans="21:22" hidden="1">
      <c r="U3376" s="77"/>
      <c r="V3376" s="62"/>
    </row>
    <row r="3377" spans="21:22" hidden="1">
      <c r="U3377" s="77"/>
      <c r="V3377" s="62"/>
    </row>
    <row r="3378" spans="21:22" hidden="1">
      <c r="U3378" s="77"/>
      <c r="V3378" s="62"/>
    </row>
    <row r="3379" spans="21:22" hidden="1">
      <c r="U3379" s="77"/>
      <c r="V3379" s="62"/>
    </row>
    <row r="3380" spans="21:22" hidden="1">
      <c r="U3380" s="77"/>
      <c r="V3380" s="62"/>
    </row>
    <row r="3381" spans="21:22" hidden="1">
      <c r="U3381" s="77"/>
      <c r="V3381" s="62"/>
    </row>
    <row r="3382" spans="21:22" hidden="1">
      <c r="U3382" s="77"/>
      <c r="V3382" s="62"/>
    </row>
    <row r="3383" spans="21:22" hidden="1">
      <c r="U3383" s="77"/>
      <c r="V3383" s="62"/>
    </row>
    <row r="3384" spans="21:22" hidden="1">
      <c r="U3384" s="77"/>
      <c r="V3384" s="62"/>
    </row>
    <row r="3385" spans="21:22" hidden="1">
      <c r="U3385" s="77"/>
      <c r="V3385" s="62"/>
    </row>
    <row r="3386" spans="21:22" hidden="1">
      <c r="U3386" s="77"/>
      <c r="V3386" s="62"/>
    </row>
    <row r="3387" spans="21:22" hidden="1">
      <c r="U3387" s="77"/>
      <c r="V3387" s="62"/>
    </row>
    <row r="3388" spans="21:22" hidden="1">
      <c r="U3388" s="77"/>
      <c r="V3388" s="62"/>
    </row>
    <row r="3389" spans="21:22" hidden="1">
      <c r="U3389" s="77"/>
      <c r="V3389" s="62"/>
    </row>
    <row r="3390" spans="21:22" hidden="1">
      <c r="U3390" s="77"/>
      <c r="V3390" s="62"/>
    </row>
    <row r="3391" spans="21:22" hidden="1">
      <c r="U3391" s="77"/>
      <c r="V3391" s="62"/>
    </row>
    <row r="3392" spans="21:22" hidden="1">
      <c r="U3392" s="77"/>
      <c r="V3392" s="62"/>
    </row>
    <row r="3393" spans="21:22" hidden="1">
      <c r="U3393" s="77"/>
      <c r="V3393" s="62"/>
    </row>
    <row r="3394" spans="21:22" hidden="1">
      <c r="U3394" s="77"/>
      <c r="V3394" s="62"/>
    </row>
    <row r="3395" spans="21:22" hidden="1">
      <c r="U3395" s="77"/>
      <c r="V3395" s="62"/>
    </row>
    <row r="3396" spans="21:22" hidden="1">
      <c r="U3396" s="77"/>
      <c r="V3396" s="62"/>
    </row>
    <row r="3397" spans="21:22" hidden="1">
      <c r="U3397" s="77"/>
      <c r="V3397" s="62"/>
    </row>
    <row r="3398" spans="21:22" hidden="1">
      <c r="U3398" s="77"/>
      <c r="V3398" s="62"/>
    </row>
    <row r="3399" spans="21:22" hidden="1">
      <c r="U3399" s="77"/>
      <c r="V3399" s="62"/>
    </row>
    <row r="3400" spans="21:22" hidden="1">
      <c r="U3400" s="77"/>
      <c r="V3400" s="62"/>
    </row>
    <row r="3401" spans="21:22" hidden="1">
      <c r="U3401" s="77"/>
      <c r="V3401" s="62"/>
    </row>
    <row r="3402" spans="21:22" hidden="1">
      <c r="U3402" s="77"/>
      <c r="V3402" s="62"/>
    </row>
    <row r="3403" spans="21:22" hidden="1">
      <c r="U3403" s="77"/>
      <c r="V3403" s="62"/>
    </row>
    <row r="3404" spans="21:22" hidden="1">
      <c r="U3404" s="77"/>
      <c r="V3404" s="62"/>
    </row>
    <row r="3405" spans="21:22" hidden="1">
      <c r="U3405" s="77"/>
      <c r="V3405" s="62"/>
    </row>
    <row r="3406" spans="21:22" hidden="1">
      <c r="U3406" s="77"/>
      <c r="V3406" s="62"/>
    </row>
    <row r="3407" spans="21:22" hidden="1">
      <c r="U3407" s="77"/>
      <c r="V3407" s="62"/>
    </row>
    <row r="3408" spans="21:22" hidden="1">
      <c r="U3408" s="77"/>
      <c r="V3408" s="62"/>
    </row>
    <row r="3409" spans="21:22" hidden="1">
      <c r="U3409" s="77"/>
      <c r="V3409" s="62"/>
    </row>
    <row r="3410" spans="21:22" hidden="1">
      <c r="U3410" s="77"/>
      <c r="V3410" s="62"/>
    </row>
    <row r="3411" spans="21:22" hidden="1">
      <c r="U3411" s="77"/>
      <c r="V3411" s="62"/>
    </row>
    <row r="3412" spans="21:22" hidden="1">
      <c r="U3412" s="77"/>
      <c r="V3412" s="62"/>
    </row>
    <row r="3413" spans="21:22" hidden="1">
      <c r="U3413" s="77"/>
      <c r="V3413" s="62"/>
    </row>
    <row r="3414" spans="21:22" hidden="1">
      <c r="U3414" s="77"/>
      <c r="V3414" s="62"/>
    </row>
    <row r="3415" spans="21:22" hidden="1">
      <c r="U3415" s="77"/>
      <c r="V3415" s="62"/>
    </row>
    <row r="3416" spans="21:22" hidden="1">
      <c r="U3416" s="77"/>
      <c r="V3416" s="62"/>
    </row>
    <row r="3417" spans="21:22" hidden="1">
      <c r="U3417" s="77"/>
      <c r="V3417" s="62"/>
    </row>
    <row r="3418" spans="21:22" hidden="1">
      <c r="U3418" s="77"/>
      <c r="V3418" s="62"/>
    </row>
    <row r="3419" spans="21:22" hidden="1">
      <c r="U3419" s="77"/>
      <c r="V3419" s="62"/>
    </row>
    <row r="3420" spans="21:22" hidden="1">
      <c r="U3420" s="77"/>
      <c r="V3420" s="62"/>
    </row>
    <row r="3421" spans="21:22" hidden="1">
      <c r="U3421" s="77"/>
      <c r="V3421" s="62"/>
    </row>
    <row r="3422" spans="21:22" hidden="1">
      <c r="U3422" s="77"/>
      <c r="V3422" s="62"/>
    </row>
    <row r="3423" spans="21:22" hidden="1">
      <c r="U3423" s="77"/>
      <c r="V3423" s="62"/>
    </row>
    <row r="3424" spans="21:22" hidden="1">
      <c r="U3424" s="77"/>
      <c r="V3424" s="62"/>
    </row>
    <row r="3425" spans="21:22" hidden="1">
      <c r="U3425" s="77"/>
      <c r="V3425" s="62"/>
    </row>
    <row r="3426" spans="21:22" hidden="1">
      <c r="U3426" s="77"/>
      <c r="V3426" s="62"/>
    </row>
    <row r="3427" spans="21:22" hidden="1">
      <c r="U3427" s="77"/>
      <c r="V3427" s="62"/>
    </row>
    <row r="3428" spans="21:22" hidden="1">
      <c r="U3428" s="77"/>
      <c r="V3428" s="62"/>
    </row>
    <row r="3429" spans="21:22" hidden="1">
      <c r="U3429" s="77"/>
      <c r="V3429" s="62"/>
    </row>
    <row r="3430" spans="21:22" hidden="1">
      <c r="U3430" s="77"/>
      <c r="V3430" s="62"/>
    </row>
    <row r="3431" spans="21:22" hidden="1">
      <c r="U3431" s="77"/>
      <c r="V3431" s="62"/>
    </row>
    <row r="3432" spans="21:22" hidden="1">
      <c r="U3432" s="77"/>
      <c r="V3432" s="62"/>
    </row>
    <row r="3433" spans="21:22" hidden="1">
      <c r="U3433" s="77"/>
      <c r="V3433" s="62"/>
    </row>
    <row r="3434" spans="21:22" hidden="1">
      <c r="U3434" s="77"/>
      <c r="V3434" s="62"/>
    </row>
    <row r="3435" spans="21:22" hidden="1">
      <c r="U3435" s="77"/>
      <c r="V3435" s="62"/>
    </row>
    <row r="3436" spans="21:22" hidden="1">
      <c r="U3436" s="77"/>
      <c r="V3436" s="62"/>
    </row>
    <row r="3437" spans="21:22" hidden="1">
      <c r="U3437" s="77"/>
      <c r="V3437" s="62"/>
    </row>
    <row r="3438" spans="21:22" hidden="1">
      <c r="U3438" s="77"/>
      <c r="V3438" s="62"/>
    </row>
    <row r="3439" spans="21:22" hidden="1">
      <c r="U3439" s="77"/>
      <c r="V3439" s="62"/>
    </row>
    <row r="3440" spans="21:22" hidden="1">
      <c r="U3440" s="77"/>
      <c r="V3440" s="62"/>
    </row>
    <row r="3441" spans="21:22" hidden="1">
      <c r="U3441" s="77"/>
      <c r="V3441" s="62"/>
    </row>
    <row r="3442" spans="21:22" hidden="1">
      <c r="U3442" s="77"/>
      <c r="V3442" s="62"/>
    </row>
    <row r="3443" spans="21:22" hidden="1">
      <c r="U3443" s="77"/>
      <c r="V3443" s="62"/>
    </row>
    <row r="3444" spans="21:22" hidden="1">
      <c r="U3444" s="77"/>
      <c r="V3444" s="62"/>
    </row>
    <row r="3445" spans="21:22" hidden="1">
      <c r="U3445" s="77"/>
      <c r="V3445" s="62"/>
    </row>
    <row r="3446" spans="21:22" hidden="1">
      <c r="U3446" s="77"/>
      <c r="V3446" s="62"/>
    </row>
    <row r="3447" spans="21:22" hidden="1">
      <c r="U3447" s="77"/>
      <c r="V3447" s="62"/>
    </row>
    <row r="3448" spans="21:22" hidden="1">
      <c r="U3448" s="77"/>
      <c r="V3448" s="62"/>
    </row>
    <row r="3449" spans="21:22" hidden="1">
      <c r="U3449" s="77"/>
      <c r="V3449" s="62"/>
    </row>
    <row r="3450" spans="21:22" hidden="1">
      <c r="U3450" s="77"/>
      <c r="V3450" s="62"/>
    </row>
    <row r="3451" spans="21:22" hidden="1">
      <c r="U3451" s="77"/>
      <c r="V3451" s="62"/>
    </row>
    <row r="3452" spans="21:22" hidden="1">
      <c r="U3452" s="77"/>
      <c r="V3452" s="62"/>
    </row>
    <row r="3453" spans="21:22" hidden="1">
      <c r="U3453" s="77"/>
      <c r="V3453" s="62"/>
    </row>
    <row r="3454" spans="21:22" hidden="1">
      <c r="U3454" s="77"/>
      <c r="V3454" s="62"/>
    </row>
    <row r="3455" spans="21:22" hidden="1">
      <c r="U3455" s="77"/>
      <c r="V3455" s="62"/>
    </row>
    <row r="3456" spans="21:22" hidden="1">
      <c r="U3456" s="77"/>
      <c r="V3456" s="62"/>
    </row>
    <row r="3457" spans="21:22" hidden="1">
      <c r="U3457" s="77"/>
      <c r="V3457" s="62"/>
    </row>
    <row r="3458" spans="21:22" hidden="1">
      <c r="U3458" s="77"/>
      <c r="V3458" s="62"/>
    </row>
    <row r="3459" spans="21:22" hidden="1">
      <c r="U3459" s="77"/>
      <c r="V3459" s="62"/>
    </row>
    <row r="3460" spans="21:22" hidden="1">
      <c r="U3460" s="77"/>
      <c r="V3460" s="62"/>
    </row>
    <row r="3461" spans="21:22" hidden="1">
      <c r="U3461" s="77"/>
      <c r="V3461" s="62"/>
    </row>
    <row r="3462" spans="21:22" hidden="1">
      <c r="U3462" s="77"/>
      <c r="V3462" s="62"/>
    </row>
    <row r="3463" spans="21:22" hidden="1">
      <c r="U3463" s="77"/>
      <c r="V3463" s="62"/>
    </row>
    <row r="3464" spans="21:22" hidden="1">
      <c r="U3464" s="77"/>
      <c r="V3464" s="62"/>
    </row>
    <row r="3465" spans="21:22" hidden="1">
      <c r="U3465" s="77"/>
      <c r="V3465" s="62"/>
    </row>
    <row r="3466" spans="21:22" hidden="1">
      <c r="U3466" s="77"/>
      <c r="V3466" s="62"/>
    </row>
    <row r="3467" spans="21:22" hidden="1">
      <c r="U3467" s="77"/>
      <c r="V3467" s="62"/>
    </row>
    <row r="3468" spans="21:22" hidden="1">
      <c r="U3468" s="77"/>
      <c r="V3468" s="62"/>
    </row>
    <row r="3469" spans="21:22" hidden="1">
      <c r="U3469" s="77"/>
      <c r="V3469" s="62"/>
    </row>
    <row r="3470" spans="21:22" hidden="1">
      <c r="U3470" s="77"/>
      <c r="V3470" s="62"/>
    </row>
    <row r="3471" spans="21:22" hidden="1">
      <c r="U3471" s="77"/>
      <c r="V3471" s="62"/>
    </row>
    <row r="3472" spans="21:22" hidden="1">
      <c r="U3472" s="77"/>
      <c r="V3472" s="62"/>
    </row>
    <row r="3473" spans="21:22" hidden="1">
      <c r="U3473" s="77"/>
      <c r="V3473" s="62"/>
    </row>
    <row r="3474" spans="21:22" hidden="1">
      <c r="U3474" s="77"/>
      <c r="V3474" s="62"/>
    </row>
    <row r="3475" spans="21:22" hidden="1">
      <c r="U3475" s="77"/>
      <c r="V3475" s="62"/>
    </row>
    <row r="3476" spans="21:22" hidden="1">
      <c r="U3476" s="77"/>
      <c r="V3476" s="62"/>
    </row>
    <row r="3477" spans="21:22" hidden="1">
      <c r="U3477" s="77"/>
      <c r="V3477" s="62"/>
    </row>
    <row r="3478" spans="21:22" hidden="1">
      <c r="U3478" s="77"/>
      <c r="V3478" s="62"/>
    </row>
    <row r="3479" spans="21:22" hidden="1">
      <c r="U3479" s="77"/>
      <c r="V3479" s="62"/>
    </row>
    <row r="3480" spans="21:22" hidden="1">
      <c r="U3480" s="77"/>
      <c r="V3480" s="62"/>
    </row>
    <row r="3481" spans="21:22" hidden="1">
      <c r="U3481" s="77"/>
      <c r="V3481" s="62"/>
    </row>
    <row r="3482" spans="21:22" hidden="1">
      <c r="U3482" s="77"/>
      <c r="V3482" s="62"/>
    </row>
    <row r="3483" spans="21:22" hidden="1">
      <c r="U3483" s="77"/>
      <c r="V3483" s="62"/>
    </row>
    <row r="3484" spans="21:22" hidden="1">
      <c r="U3484" s="77"/>
      <c r="V3484" s="62"/>
    </row>
    <row r="3485" spans="21:22" hidden="1">
      <c r="U3485" s="77"/>
      <c r="V3485" s="62"/>
    </row>
    <row r="3486" spans="21:22" hidden="1">
      <c r="U3486" s="77"/>
      <c r="V3486" s="62"/>
    </row>
    <row r="3487" spans="21:22" hidden="1">
      <c r="U3487" s="77"/>
      <c r="V3487" s="62"/>
    </row>
    <row r="3488" spans="21:22" hidden="1">
      <c r="U3488" s="77"/>
      <c r="V3488" s="62"/>
    </row>
    <row r="3489" spans="21:22" hidden="1">
      <c r="U3489" s="77"/>
      <c r="V3489" s="62"/>
    </row>
    <row r="3490" spans="21:22" hidden="1">
      <c r="U3490" s="77"/>
      <c r="V3490" s="62"/>
    </row>
    <row r="3491" spans="21:22" hidden="1">
      <c r="U3491" s="77"/>
      <c r="V3491" s="62"/>
    </row>
    <row r="3492" spans="21:22" hidden="1">
      <c r="U3492" s="77"/>
      <c r="V3492" s="62"/>
    </row>
    <row r="3493" spans="21:22" hidden="1">
      <c r="U3493" s="77"/>
      <c r="V3493" s="62"/>
    </row>
    <row r="3494" spans="21:22" hidden="1">
      <c r="U3494" s="77"/>
      <c r="V3494" s="62"/>
    </row>
    <row r="3495" spans="21:22" hidden="1">
      <c r="U3495" s="77"/>
      <c r="V3495" s="62"/>
    </row>
    <row r="3496" spans="21:22" hidden="1">
      <c r="U3496" s="77"/>
      <c r="V3496" s="62"/>
    </row>
    <row r="3497" spans="21:22" hidden="1">
      <c r="U3497" s="77"/>
      <c r="V3497" s="62"/>
    </row>
    <row r="3498" spans="21:22" hidden="1">
      <c r="U3498" s="77"/>
      <c r="V3498" s="62"/>
    </row>
    <row r="3499" spans="21:22" hidden="1">
      <c r="U3499" s="77"/>
      <c r="V3499" s="62"/>
    </row>
    <row r="3500" spans="21:22" hidden="1">
      <c r="U3500" s="77"/>
      <c r="V3500" s="62"/>
    </row>
    <row r="3501" spans="21:22" hidden="1">
      <c r="U3501" s="77"/>
      <c r="V3501" s="62"/>
    </row>
    <row r="3502" spans="21:22" hidden="1">
      <c r="U3502" s="77"/>
      <c r="V3502" s="62"/>
    </row>
    <row r="3503" spans="21:22" hidden="1">
      <c r="U3503" s="77"/>
      <c r="V3503" s="62"/>
    </row>
    <row r="3504" spans="21:22" hidden="1">
      <c r="U3504" s="77"/>
      <c r="V3504" s="62"/>
    </row>
    <row r="3505" spans="21:22" hidden="1">
      <c r="U3505" s="77"/>
      <c r="V3505" s="62"/>
    </row>
    <row r="3506" spans="21:22" hidden="1">
      <c r="U3506" s="77"/>
      <c r="V3506" s="62"/>
    </row>
    <row r="3507" spans="21:22" hidden="1">
      <c r="U3507" s="77"/>
      <c r="V3507" s="62"/>
    </row>
    <row r="3508" spans="21:22" hidden="1">
      <c r="U3508" s="77"/>
      <c r="V3508" s="62"/>
    </row>
    <row r="3509" spans="21:22" hidden="1">
      <c r="U3509" s="77"/>
      <c r="V3509" s="62"/>
    </row>
    <row r="3510" spans="21:22" hidden="1">
      <c r="U3510" s="77"/>
      <c r="V3510" s="62"/>
    </row>
    <row r="3511" spans="21:22" hidden="1">
      <c r="U3511" s="77"/>
      <c r="V3511" s="62"/>
    </row>
    <row r="3512" spans="21:22" hidden="1">
      <c r="U3512" s="77"/>
      <c r="V3512" s="62"/>
    </row>
    <row r="3513" spans="21:22" hidden="1">
      <c r="U3513" s="77"/>
      <c r="V3513" s="62"/>
    </row>
    <row r="3514" spans="21:22" hidden="1">
      <c r="U3514" s="77"/>
      <c r="V3514" s="62"/>
    </row>
    <row r="3515" spans="21:22" hidden="1">
      <c r="U3515" s="77"/>
      <c r="V3515" s="62"/>
    </row>
    <row r="3516" spans="21:22" hidden="1">
      <c r="U3516" s="77"/>
      <c r="V3516" s="62"/>
    </row>
    <row r="3517" spans="21:22" hidden="1">
      <c r="U3517" s="77"/>
      <c r="V3517" s="62"/>
    </row>
    <row r="3518" spans="21:22" hidden="1">
      <c r="U3518" s="77"/>
      <c r="V3518" s="62"/>
    </row>
    <row r="3519" spans="21:22" hidden="1">
      <c r="U3519" s="77"/>
      <c r="V3519" s="62"/>
    </row>
    <row r="3520" spans="21:22" hidden="1">
      <c r="U3520" s="77"/>
      <c r="V3520" s="62"/>
    </row>
    <row r="3521" spans="21:22" hidden="1">
      <c r="U3521" s="77"/>
      <c r="V3521" s="62"/>
    </row>
    <row r="3522" spans="21:22" hidden="1">
      <c r="U3522" s="77"/>
      <c r="V3522" s="62"/>
    </row>
    <row r="3523" spans="21:22" hidden="1">
      <c r="U3523" s="77"/>
      <c r="V3523" s="62"/>
    </row>
    <row r="3524" spans="21:22" hidden="1">
      <c r="U3524" s="77"/>
      <c r="V3524" s="62"/>
    </row>
    <row r="3525" spans="21:22" hidden="1">
      <c r="U3525" s="77"/>
      <c r="V3525" s="62"/>
    </row>
    <row r="3526" spans="21:22" hidden="1">
      <c r="U3526" s="77"/>
      <c r="V3526" s="62"/>
    </row>
    <row r="3527" spans="21:22" hidden="1">
      <c r="U3527" s="77"/>
      <c r="V3527" s="62"/>
    </row>
    <row r="3528" spans="21:22" hidden="1">
      <c r="U3528" s="77"/>
      <c r="V3528" s="62"/>
    </row>
    <row r="3529" spans="21:22" hidden="1">
      <c r="U3529" s="77"/>
      <c r="V3529" s="62"/>
    </row>
    <row r="3530" spans="21:22" hidden="1">
      <c r="U3530" s="77"/>
      <c r="V3530" s="62"/>
    </row>
    <row r="3531" spans="21:22" hidden="1">
      <c r="U3531" s="77"/>
      <c r="V3531" s="62"/>
    </row>
    <row r="3532" spans="21:22" hidden="1">
      <c r="U3532" s="77"/>
      <c r="V3532" s="62"/>
    </row>
    <row r="3533" spans="21:22" hidden="1">
      <c r="U3533" s="77"/>
      <c r="V3533" s="62"/>
    </row>
    <row r="3534" spans="21:22" hidden="1">
      <c r="U3534" s="77"/>
      <c r="V3534" s="62"/>
    </row>
    <row r="3535" spans="21:22" hidden="1">
      <c r="U3535" s="77"/>
      <c r="V3535" s="62"/>
    </row>
    <row r="3536" spans="21:22" hidden="1">
      <c r="U3536" s="77"/>
      <c r="V3536" s="62"/>
    </row>
    <row r="3537" spans="21:22" hidden="1">
      <c r="U3537" s="77"/>
      <c r="V3537" s="62"/>
    </row>
    <row r="3538" spans="21:22" hidden="1">
      <c r="U3538" s="77"/>
      <c r="V3538" s="62"/>
    </row>
    <row r="3539" spans="21:22" hidden="1">
      <c r="U3539" s="77"/>
      <c r="V3539" s="62"/>
    </row>
    <row r="3540" spans="21:22" hidden="1">
      <c r="U3540" s="77"/>
      <c r="V3540" s="62"/>
    </row>
    <row r="3541" spans="21:22" hidden="1">
      <c r="U3541" s="77"/>
      <c r="V3541" s="62"/>
    </row>
    <row r="3542" spans="21:22" hidden="1">
      <c r="U3542" s="77"/>
      <c r="V3542" s="62"/>
    </row>
    <row r="3543" spans="21:22" hidden="1">
      <c r="U3543" s="77"/>
      <c r="V3543" s="62"/>
    </row>
    <row r="3544" spans="21:22" hidden="1">
      <c r="U3544" s="77"/>
      <c r="V3544" s="62"/>
    </row>
    <row r="3545" spans="21:22" hidden="1">
      <c r="U3545" s="77"/>
      <c r="V3545" s="62"/>
    </row>
    <row r="3546" spans="21:22" hidden="1">
      <c r="U3546" s="77"/>
      <c r="V3546" s="62"/>
    </row>
    <row r="3547" spans="21:22" hidden="1">
      <c r="U3547" s="77"/>
      <c r="V3547" s="62"/>
    </row>
    <row r="3548" spans="21:22" hidden="1">
      <c r="U3548" s="77"/>
      <c r="V3548" s="62"/>
    </row>
    <row r="3549" spans="21:22" hidden="1">
      <c r="U3549" s="77"/>
      <c r="V3549" s="62"/>
    </row>
    <row r="3550" spans="21:22" hidden="1">
      <c r="U3550" s="77"/>
      <c r="V3550" s="62"/>
    </row>
    <row r="3551" spans="21:22" hidden="1">
      <c r="U3551" s="77"/>
      <c r="V3551" s="62"/>
    </row>
    <row r="3552" spans="21:22" hidden="1">
      <c r="U3552" s="77"/>
      <c r="V3552" s="62"/>
    </row>
    <row r="3553" spans="21:22" hidden="1">
      <c r="U3553" s="77"/>
      <c r="V3553" s="62"/>
    </row>
    <row r="3554" spans="21:22" hidden="1">
      <c r="U3554" s="77"/>
      <c r="V3554" s="62"/>
    </row>
    <row r="3555" spans="21:22" hidden="1">
      <c r="U3555" s="77"/>
      <c r="V3555" s="62"/>
    </row>
    <row r="3556" spans="21:22" hidden="1">
      <c r="U3556" s="77"/>
      <c r="V3556" s="62"/>
    </row>
    <row r="3557" spans="21:22" hidden="1">
      <c r="U3557" s="77"/>
      <c r="V3557" s="62"/>
    </row>
    <row r="3558" spans="21:22" hidden="1">
      <c r="U3558" s="77"/>
      <c r="V3558" s="62"/>
    </row>
    <row r="3559" spans="21:22" hidden="1">
      <c r="U3559" s="77"/>
      <c r="V3559" s="62"/>
    </row>
    <row r="3560" spans="21:22" hidden="1">
      <c r="U3560" s="77"/>
      <c r="V3560" s="62"/>
    </row>
    <row r="3561" spans="21:22" hidden="1">
      <c r="U3561" s="77"/>
      <c r="V3561" s="62"/>
    </row>
    <row r="3562" spans="21:22" hidden="1">
      <c r="U3562" s="77"/>
      <c r="V3562" s="62"/>
    </row>
    <row r="3563" spans="21:22" hidden="1">
      <c r="U3563" s="77"/>
      <c r="V3563" s="62"/>
    </row>
    <row r="3564" spans="21:22" hidden="1">
      <c r="U3564" s="77"/>
      <c r="V3564" s="62"/>
    </row>
    <row r="3565" spans="21:22" hidden="1">
      <c r="U3565" s="77"/>
      <c r="V3565" s="62"/>
    </row>
    <row r="3566" spans="21:22" hidden="1">
      <c r="U3566" s="77"/>
      <c r="V3566" s="62"/>
    </row>
    <row r="3567" spans="21:22" hidden="1">
      <c r="U3567" s="77"/>
      <c r="V3567" s="62"/>
    </row>
    <row r="3568" spans="21:22" hidden="1">
      <c r="U3568" s="77"/>
      <c r="V3568" s="62"/>
    </row>
    <row r="3569" spans="21:22" hidden="1">
      <c r="U3569" s="77"/>
      <c r="V3569" s="62"/>
    </row>
    <row r="3570" spans="21:22" hidden="1">
      <c r="U3570" s="77"/>
      <c r="V3570" s="62"/>
    </row>
    <row r="3571" spans="21:22" hidden="1">
      <c r="U3571" s="77"/>
      <c r="V3571" s="62"/>
    </row>
    <row r="3572" spans="21:22" hidden="1">
      <c r="U3572" s="77"/>
      <c r="V3572" s="62"/>
    </row>
    <row r="3573" spans="21:22" hidden="1">
      <c r="U3573" s="77"/>
      <c r="V3573" s="62"/>
    </row>
    <row r="3574" spans="21:22" hidden="1">
      <c r="U3574" s="77"/>
      <c r="V3574" s="62"/>
    </row>
    <row r="3575" spans="21:22" hidden="1">
      <c r="U3575" s="77"/>
      <c r="V3575" s="62"/>
    </row>
    <row r="3576" spans="21:22" hidden="1">
      <c r="U3576" s="77"/>
      <c r="V3576" s="62"/>
    </row>
    <row r="3577" spans="21:22" hidden="1">
      <c r="U3577" s="77"/>
      <c r="V3577" s="62"/>
    </row>
    <row r="3578" spans="21:22" hidden="1">
      <c r="U3578" s="77"/>
      <c r="V3578" s="62"/>
    </row>
    <row r="3579" spans="21:22" hidden="1">
      <c r="U3579" s="77"/>
      <c r="V3579" s="62"/>
    </row>
    <row r="3580" spans="21:22" hidden="1">
      <c r="U3580" s="77"/>
      <c r="V3580" s="62"/>
    </row>
    <row r="3581" spans="21:22" hidden="1">
      <c r="U3581" s="77"/>
      <c r="V3581" s="62"/>
    </row>
    <row r="3582" spans="21:22" hidden="1">
      <c r="U3582" s="77"/>
      <c r="V3582" s="62"/>
    </row>
    <row r="3583" spans="21:22" hidden="1">
      <c r="U3583" s="77"/>
      <c r="V3583" s="62"/>
    </row>
    <row r="3584" spans="21:22" hidden="1">
      <c r="U3584" s="77"/>
      <c r="V3584" s="62"/>
    </row>
    <row r="3585" spans="21:22" hidden="1">
      <c r="U3585" s="77"/>
      <c r="V3585" s="62"/>
    </row>
    <row r="3586" spans="21:22" hidden="1">
      <c r="U3586" s="77"/>
      <c r="V3586" s="62"/>
    </row>
    <row r="3587" spans="21:22" hidden="1">
      <c r="U3587" s="77"/>
      <c r="V3587" s="62"/>
    </row>
    <row r="3588" spans="21:22" hidden="1">
      <c r="U3588" s="77"/>
      <c r="V3588" s="62"/>
    </row>
    <row r="3589" spans="21:22" hidden="1">
      <c r="U3589" s="77"/>
      <c r="V3589" s="62"/>
    </row>
    <row r="3590" spans="21:22" hidden="1">
      <c r="U3590" s="77"/>
      <c r="V3590" s="62"/>
    </row>
    <row r="3591" spans="21:22" hidden="1">
      <c r="U3591" s="77"/>
      <c r="V3591" s="62"/>
    </row>
    <row r="3592" spans="21:22" hidden="1">
      <c r="U3592" s="77"/>
      <c r="V3592" s="62"/>
    </row>
    <row r="3593" spans="21:22" hidden="1">
      <c r="U3593" s="77"/>
      <c r="V3593" s="62"/>
    </row>
    <row r="3594" spans="21:22" hidden="1">
      <c r="U3594" s="77"/>
      <c r="V3594" s="62"/>
    </row>
    <row r="3595" spans="21:22" hidden="1">
      <c r="U3595" s="77"/>
      <c r="V3595" s="62"/>
    </row>
    <row r="3596" spans="21:22" hidden="1">
      <c r="U3596" s="77"/>
      <c r="V3596" s="62"/>
    </row>
    <row r="3597" spans="21:22" hidden="1">
      <c r="U3597" s="77"/>
      <c r="V3597" s="62"/>
    </row>
    <row r="3598" spans="21:22" hidden="1">
      <c r="U3598" s="77"/>
      <c r="V3598" s="62"/>
    </row>
    <row r="3599" spans="21:22" hidden="1">
      <c r="U3599" s="77"/>
      <c r="V3599" s="62"/>
    </row>
    <row r="3600" spans="21:22" hidden="1">
      <c r="U3600" s="77"/>
      <c r="V3600" s="62"/>
    </row>
    <row r="3601" spans="21:22" hidden="1">
      <c r="U3601" s="77"/>
      <c r="V3601" s="62"/>
    </row>
    <row r="3602" spans="21:22" hidden="1">
      <c r="U3602" s="77"/>
      <c r="V3602" s="62"/>
    </row>
    <row r="3603" spans="21:22" hidden="1">
      <c r="U3603" s="77"/>
      <c r="V3603" s="62"/>
    </row>
    <row r="3604" spans="21:22" hidden="1">
      <c r="U3604" s="77"/>
      <c r="V3604" s="62"/>
    </row>
    <row r="3605" spans="21:22" hidden="1">
      <c r="U3605" s="77"/>
      <c r="V3605" s="62"/>
    </row>
    <row r="3606" spans="21:22" hidden="1">
      <c r="U3606" s="77"/>
      <c r="V3606" s="62"/>
    </row>
    <row r="3607" spans="21:22" hidden="1">
      <c r="U3607" s="77"/>
      <c r="V3607" s="62"/>
    </row>
    <row r="3608" spans="21:22" hidden="1">
      <c r="U3608" s="77"/>
      <c r="V3608" s="62"/>
    </row>
    <row r="3609" spans="21:22" hidden="1">
      <c r="U3609" s="77"/>
      <c r="V3609" s="62"/>
    </row>
    <row r="3610" spans="21:22" hidden="1">
      <c r="U3610" s="77"/>
      <c r="V3610" s="62"/>
    </row>
    <row r="3611" spans="21:22" hidden="1">
      <c r="U3611" s="77"/>
      <c r="V3611" s="62"/>
    </row>
    <row r="3612" spans="21:22" hidden="1">
      <c r="U3612" s="77"/>
      <c r="V3612" s="62"/>
    </row>
    <row r="3613" spans="21:22" hidden="1">
      <c r="U3613" s="77"/>
      <c r="V3613" s="62"/>
    </row>
    <row r="3614" spans="21:22" hidden="1">
      <c r="U3614" s="77"/>
      <c r="V3614" s="62"/>
    </row>
    <row r="3615" spans="21:22" hidden="1">
      <c r="U3615" s="77"/>
      <c r="V3615" s="62"/>
    </row>
    <row r="3616" spans="21:22" hidden="1">
      <c r="U3616" s="77"/>
      <c r="V3616" s="62"/>
    </row>
    <row r="3617" spans="21:22" hidden="1">
      <c r="U3617" s="77"/>
      <c r="V3617" s="62"/>
    </row>
    <row r="3618" spans="21:22" hidden="1">
      <c r="U3618" s="77"/>
      <c r="V3618" s="62"/>
    </row>
    <row r="3619" spans="21:22" hidden="1">
      <c r="U3619" s="77"/>
      <c r="V3619" s="62"/>
    </row>
    <row r="3620" spans="21:22" hidden="1">
      <c r="U3620" s="77"/>
      <c r="V3620" s="62"/>
    </row>
    <row r="3621" spans="21:22" hidden="1">
      <c r="U3621" s="77"/>
      <c r="V3621" s="62"/>
    </row>
    <row r="3622" spans="21:22" hidden="1">
      <c r="U3622" s="77"/>
      <c r="V3622" s="62"/>
    </row>
    <row r="3623" spans="21:22" hidden="1">
      <c r="U3623" s="77"/>
      <c r="V3623" s="62"/>
    </row>
    <row r="3624" spans="21:22" hidden="1">
      <c r="U3624" s="77"/>
      <c r="V3624" s="62"/>
    </row>
    <row r="3625" spans="21:22" hidden="1">
      <c r="U3625" s="77"/>
      <c r="V3625" s="62"/>
    </row>
    <row r="3626" spans="21:22" hidden="1">
      <c r="U3626" s="77"/>
      <c r="V3626" s="62"/>
    </row>
    <row r="3627" spans="21:22" hidden="1">
      <c r="U3627" s="77"/>
      <c r="V3627" s="62"/>
    </row>
    <row r="3628" spans="21:22" hidden="1">
      <c r="U3628" s="77"/>
      <c r="V3628" s="62"/>
    </row>
    <row r="3629" spans="21:22" hidden="1">
      <c r="U3629" s="77"/>
      <c r="V3629" s="62"/>
    </row>
    <row r="3630" spans="21:22" hidden="1">
      <c r="U3630" s="77"/>
      <c r="V3630" s="62"/>
    </row>
    <row r="3631" spans="21:22" hidden="1">
      <c r="U3631" s="77"/>
      <c r="V3631" s="62"/>
    </row>
    <row r="3632" spans="21:22" hidden="1">
      <c r="U3632" s="77"/>
      <c r="V3632" s="62"/>
    </row>
    <row r="3633" spans="21:22" hidden="1">
      <c r="U3633" s="77"/>
      <c r="V3633" s="62"/>
    </row>
    <row r="3634" spans="21:22" hidden="1">
      <c r="U3634" s="77"/>
      <c r="V3634" s="62"/>
    </row>
    <row r="3635" spans="21:22" hidden="1">
      <c r="U3635" s="77"/>
      <c r="V3635" s="62"/>
    </row>
    <row r="3636" spans="21:22" hidden="1">
      <c r="U3636" s="77"/>
      <c r="V3636" s="62"/>
    </row>
    <row r="3637" spans="21:22" hidden="1">
      <c r="U3637" s="77"/>
      <c r="V3637" s="62"/>
    </row>
    <row r="3638" spans="21:22" hidden="1">
      <c r="U3638" s="77"/>
      <c r="V3638" s="62"/>
    </row>
    <row r="3639" spans="21:22" hidden="1">
      <c r="U3639" s="77"/>
      <c r="V3639" s="62"/>
    </row>
    <row r="3640" spans="21:22" hidden="1">
      <c r="U3640" s="77"/>
      <c r="V3640" s="62"/>
    </row>
    <row r="3641" spans="21:22" hidden="1">
      <c r="U3641" s="77"/>
      <c r="V3641" s="62"/>
    </row>
    <row r="3642" spans="21:22" hidden="1">
      <c r="U3642" s="77"/>
      <c r="V3642" s="62"/>
    </row>
    <row r="3643" spans="21:22" hidden="1">
      <c r="U3643" s="77"/>
      <c r="V3643" s="62"/>
    </row>
    <row r="3644" spans="21:22" hidden="1">
      <c r="U3644" s="77"/>
      <c r="V3644" s="62"/>
    </row>
    <row r="3645" spans="21:22" hidden="1">
      <c r="U3645" s="77"/>
      <c r="V3645" s="62"/>
    </row>
    <row r="3646" spans="21:22" hidden="1">
      <c r="U3646" s="77"/>
      <c r="V3646" s="62"/>
    </row>
    <row r="3647" spans="21:22" hidden="1">
      <c r="U3647" s="77"/>
      <c r="V3647" s="62"/>
    </row>
    <row r="3648" spans="21:22" hidden="1">
      <c r="U3648" s="77"/>
      <c r="V3648" s="62"/>
    </row>
    <row r="3649" spans="21:22" hidden="1">
      <c r="U3649" s="77"/>
      <c r="V3649" s="62"/>
    </row>
    <row r="3650" spans="21:22" hidden="1">
      <c r="U3650" s="77"/>
      <c r="V3650" s="62"/>
    </row>
    <row r="3651" spans="21:22" hidden="1">
      <c r="U3651" s="77"/>
      <c r="V3651" s="62"/>
    </row>
    <row r="3652" spans="21:22" hidden="1">
      <c r="U3652" s="77"/>
      <c r="V3652" s="62"/>
    </row>
    <row r="3653" spans="21:22" hidden="1">
      <c r="U3653" s="77"/>
      <c r="V3653" s="62"/>
    </row>
    <row r="3654" spans="21:22" hidden="1">
      <c r="U3654" s="77"/>
      <c r="V3654" s="62"/>
    </row>
    <row r="3655" spans="21:22" hidden="1">
      <c r="U3655" s="77"/>
      <c r="V3655" s="62"/>
    </row>
    <row r="3656" spans="21:22" hidden="1">
      <c r="U3656" s="77"/>
      <c r="V3656" s="62"/>
    </row>
    <row r="3657" spans="21:22" hidden="1">
      <c r="U3657" s="77"/>
      <c r="V3657" s="62"/>
    </row>
    <row r="3658" spans="21:22" hidden="1">
      <c r="U3658" s="77"/>
      <c r="V3658" s="62"/>
    </row>
    <row r="3659" spans="21:22" hidden="1">
      <c r="U3659" s="77"/>
      <c r="V3659" s="62"/>
    </row>
    <row r="3660" spans="21:22" hidden="1">
      <c r="U3660" s="77"/>
      <c r="V3660" s="62"/>
    </row>
    <row r="3661" spans="21:22" hidden="1">
      <c r="U3661" s="77"/>
      <c r="V3661" s="62"/>
    </row>
    <row r="3662" spans="21:22" hidden="1">
      <c r="U3662" s="77"/>
      <c r="V3662" s="62"/>
    </row>
    <row r="3663" spans="21:22" hidden="1">
      <c r="U3663" s="77"/>
      <c r="V3663" s="62"/>
    </row>
    <row r="3664" spans="21:22" hidden="1">
      <c r="U3664" s="77"/>
      <c r="V3664" s="62"/>
    </row>
    <row r="3665" spans="21:22" hidden="1">
      <c r="U3665" s="77"/>
      <c r="V3665" s="62"/>
    </row>
    <row r="3666" spans="21:22" hidden="1">
      <c r="U3666" s="77"/>
      <c r="V3666" s="62"/>
    </row>
    <row r="3667" spans="21:22" hidden="1">
      <c r="U3667" s="77"/>
      <c r="V3667" s="62"/>
    </row>
    <row r="3668" spans="21:22" hidden="1">
      <c r="U3668" s="77"/>
      <c r="V3668" s="62"/>
    </row>
    <row r="3669" spans="21:22" hidden="1">
      <c r="U3669" s="77"/>
      <c r="V3669" s="62"/>
    </row>
    <row r="3670" spans="21:22" hidden="1">
      <c r="U3670" s="77"/>
      <c r="V3670" s="62"/>
    </row>
    <row r="3671" spans="21:22" hidden="1">
      <c r="U3671" s="77"/>
      <c r="V3671" s="62"/>
    </row>
    <row r="3672" spans="21:22" hidden="1">
      <c r="U3672" s="77"/>
      <c r="V3672" s="62"/>
    </row>
    <row r="3673" spans="21:22" hidden="1">
      <c r="U3673" s="77"/>
      <c r="V3673" s="62"/>
    </row>
    <row r="3674" spans="21:22" hidden="1">
      <c r="U3674" s="77"/>
      <c r="V3674" s="62"/>
    </row>
    <row r="3675" spans="21:22" hidden="1">
      <c r="U3675" s="77"/>
      <c r="V3675" s="62"/>
    </row>
    <row r="3676" spans="21:22" hidden="1">
      <c r="U3676" s="77"/>
      <c r="V3676" s="62"/>
    </row>
    <row r="3677" spans="21:22" hidden="1">
      <c r="U3677" s="77"/>
      <c r="V3677" s="62"/>
    </row>
    <row r="3678" spans="21:22" hidden="1">
      <c r="U3678" s="77"/>
      <c r="V3678" s="62"/>
    </row>
    <row r="3679" spans="21:22" hidden="1">
      <c r="U3679" s="77"/>
      <c r="V3679" s="62"/>
    </row>
    <row r="3680" spans="21:22" hidden="1">
      <c r="U3680" s="77"/>
      <c r="V3680" s="62"/>
    </row>
    <row r="3681" spans="21:22" hidden="1">
      <c r="U3681" s="77"/>
      <c r="V3681" s="62"/>
    </row>
    <row r="3682" spans="21:22" hidden="1">
      <c r="U3682" s="77"/>
      <c r="V3682" s="62"/>
    </row>
    <row r="3683" spans="21:22" hidden="1">
      <c r="U3683" s="77"/>
      <c r="V3683" s="62"/>
    </row>
    <row r="3684" spans="21:22" hidden="1">
      <c r="U3684" s="77"/>
      <c r="V3684" s="62"/>
    </row>
    <row r="3685" spans="21:22" hidden="1">
      <c r="U3685" s="77"/>
      <c r="V3685" s="62"/>
    </row>
    <row r="3686" spans="21:22" hidden="1">
      <c r="U3686" s="77"/>
      <c r="V3686" s="62"/>
    </row>
    <row r="3687" spans="21:22" hidden="1">
      <c r="U3687" s="77"/>
      <c r="V3687" s="62"/>
    </row>
    <row r="3688" spans="21:22" hidden="1">
      <c r="U3688" s="77"/>
      <c r="V3688" s="62"/>
    </row>
    <row r="3689" spans="21:22" hidden="1">
      <c r="U3689" s="77"/>
      <c r="V3689" s="62"/>
    </row>
    <row r="3690" spans="21:22" hidden="1">
      <c r="U3690" s="77"/>
      <c r="V3690" s="62"/>
    </row>
    <row r="3691" spans="21:22" hidden="1">
      <c r="U3691" s="77"/>
      <c r="V3691" s="62"/>
    </row>
    <row r="3692" spans="21:22" hidden="1">
      <c r="U3692" s="77"/>
      <c r="V3692" s="62"/>
    </row>
    <row r="3693" spans="21:22" hidden="1">
      <c r="U3693" s="77"/>
      <c r="V3693" s="62"/>
    </row>
    <row r="3694" spans="21:22" hidden="1">
      <c r="U3694" s="77"/>
      <c r="V3694" s="62"/>
    </row>
    <row r="3695" spans="21:22" hidden="1">
      <c r="U3695" s="77"/>
      <c r="V3695" s="62"/>
    </row>
    <row r="3696" spans="21:22" hidden="1">
      <c r="U3696" s="77"/>
      <c r="V3696" s="62"/>
    </row>
    <row r="3697" spans="21:22" hidden="1">
      <c r="U3697" s="77"/>
      <c r="V3697" s="62"/>
    </row>
    <row r="3698" spans="21:22" hidden="1">
      <c r="U3698" s="77"/>
      <c r="V3698" s="62"/>
    </row>
    <row r="3699" spans="21:22" hidden="1">
      <c r="U3699" s="77"/>
      <c r="V3699" s="62"/>
    </row>
    <row r="3700" spans="21:22" hidden="1">
      <c r="U3700" s="77"/>
      <c r="V3700" s="62"/>
    </row>
    <row r="3701" spans="21:22" hidden="1">
      <c r="U3701" s="77"/>
      <c r="V3701" s="62"/>
    </row>
    <row r="3702" spans="21:22" hidden="1">
      <c r="U3702" s="77"/>
      <c r="V3702" s="62"/>
    </row>
    <row r="3703" spans="21:22" hidden="1">
      <c r="U3703" s="77"/>
      <c r="V3703" s="62"/>
    </row>
    <row r="3704" spans="21:22" hidden="1">
      <c r="U3704" s="77"/>
      <c r="V3704" s="62"/>
    </row>
    <row r="3705" spans="21:22" hidden="1">
      <c r="U3705" s="77"/>
      <c r="V3705" s="62"/>
    </row>
    <row r="3706" spans="21:22" hidden="1">
      <c r="U3706" s="77"/>
      <c r="V3706" s="62"/>
    </row>
    <row r="3707" spans="21:22" hidden="1">
      <c r="U3707" s="77"/>
      <c r="V3707" s="62"/>
    </row>
    <row r="3708" spans="21:22" hidden="1">
      <c r="U3708" s="77"/>
      <c r="V3708" s="62"/>
    </row>
    <row r="3709" spans="21:22" hidden="1">
      <c r="U3709" s="77"/>
      <c r="V3709" s="62"/>
    </row>
    <row r="3710" spans="21:22" hidden="1">
      <c r="U3710" s="77"/>
      <c r="V3710" s="62"/>
    </row>
    <row r="3711" spans="21:22" hidden="1">
      <c r="U3711" s="77"/>
      <c r="V3711" s="62"/>
    </row>
    <row r="3712" spans="21:22" hidden="1">
      <c r="U3712" s="77"/>
      <c r="V3712" s="62"/>
    </row>
    <row r="3713" spans="21:22" hidden="1">
      <c r="U3713" s="77"/>
      <c r="V3713" s="62"/>
    </row>
    <row r="3714" spans="21:22" hidden="1">
      <c r="U3714" s="77"/>
      <c r="V3714" s="62"/>
    </row>
    <row r="3715" spans="21:22" hidden="1">
      <c r="U3715" s="77"/>
      <c r="V3715" s="62"/>
    </row>
    <row r="3716" spans="21:22" hidden="1">
      <c r="U3716" s="77"/>
      <c r="V3716" s="62"/>
    </row>
    <row r="3717" spans="21:22" hidden="1">
      <c r="U3717" s="77"/>
      <c r="V3717" s="62"/>
    </row>
    <row r="3718" spans="21:22" hidden="1">
      <c r="U3718" s="77"/>
      <c r="V3718" s="62"/>
    </row>
    <row r="3719" spans="21:22" hidden="1">
      <c r="U3719" s="77"/>
      <c r="V3719" s="62"/>
    </row>
    <row r="3720" spans="21:22" hidden="1">
      <c r="U3720" s="77"/>
      <c r="V3720" s="62"/>
    </row>
    <row r="3721" spans="21:22" hidden="1">
      <c r="U3721" s="77"/>
      <c r="V3721" s="62"/>
    </row>
    <row r="3722" spans="21:22" hidden="1">
      <c r="U3722" s="77"/>
      <c r="V3722" s="62"/>
    </row>
    <row r="3723" spans="21:22" hidden="1">
      <c r="U3723" s="77"/>
      <c r="V3723" s="62"/>
    </row>
    <row r="3724" spans="21:22" hidden="1">
      <c r="U3724" s="77"/>
      <c r="V3724" s="62"/>
    </row>
    <row r="3725" spans="21:22" hidden="1">
      <c r="U3725" s="77"/>
      <c r="V3725" s="62"/>
    </row>
    <row r="3726" spans="21:22" hidden="1">
      <c r="U3726" s="77"/>
      <c r="V3726" s="62"/>
    </row>
    <row r="3727" spans="21:22" hidden="1">
      <c r="U3727" s="77"/>
      <c r="V3727" s="62"/>
    </row>
    <row r="3728" spans="21:22" hidden="1">
      <c r="U3728" s="77"/>
      <c r="V3728" s="62"/>
    </row>
    <row r="3729" spans="21:22" hidden="1">
      <c r="U3729" s="77"/>
      <c r="V3729" s="62"/>
    </row>
    <row r="3730" spans="21:22" hidden="1">
      <c r="U3730" s="77"/>
      <c r="V3730" s="62"/>
    </row>
    <row r="3731" spans="21:22" hidden="1">
      <c r="U3731" s="77"/>
      <c r="V3731" s="62"/>
    </row>
    <row r="3732" spans="21:22" hidden="1">
      <c r="U3732" s="77"/>
      <c r="V3732" s="62"/>
    </row>
    <row r="3733" spans="21:22" hidden="1">
      <c r="U3733" s="77"/>
      <c r="V3733" s="62"/>
    </row>
    <row r="3734" spans="21:22" hidden="1">
      <c r="U3734" s="77"/>
      <c r="V3734" s="62"/>
    </row>
    <row r="3735" spans="21:22" hidden="1">
      <c r="U3735" s="77"/>
      <c r="V3735" s="62"/>
    </row>
    <row r="3736" spans="21:22" hidden="1">
      <c r="U3736" s="77"/>
      <c r="V3736" s="62"/>
    </row>
    <row r="3737" spans="21:22" hidden="1">
      <c r="U3737" s="77"/>
      <c r="V3737" s="62"/>
    </row>
    <row r="3738" spans="21:22" hidden="1">
      <c r="U3738" s="77"/>
      <c r="V3738" s="62"/>
    </row>
    <row r="3739" spans="21:22" hidden="1">
      <c r="U3739" s="77"/>
      <c r="V3739" s="62"/>
    </row>
    <row r="3740" spans="21:22" hidden="1">
      <c r="U3740" s="77"/>
      <c r="V3740" s="62"/>
    </row>
    <row r="3741" spans="21:22" hidden="1">
      <c r="U3741" s="77"/>
      <c r="V3741" s="62"/>
    </row>
    <row r="3742" spans="21:22" hidden="1">
      <c r="U3742" s="77"/>
      <c r="V3742" s="62"/>
    </row>
    <row r="3743" spans="21:22" hidden="1">
      <c r="U3743" s="77"/>
      <c r="V3743" s="62"/>
    </row>
    <row r="3744" spans="21:22" hidden="1">
      <c r="U3744" s="77"/>
      <c r="V3744" s="62"/>
    </row>
    <row r="3745" spans="21:22" hidden="1">
      <c r="U3745" s="77"/>
      <c r="V3745" s="62"/>
    </row>
    <row r="3746" spans="21:22" hidden="1">
      <c r="U3746" s="77"/>
      <c r="V3746" s="62"/>
    </row>
    <row r="3747" spans="21:22" hidden="1">
      <c r="U3747" s="77"/>
      <c r="V3747" s="62"/>
    </row>
    <row r="3748" spans="21:22" hidden="1">
      <c r="U3748" s="77"/>
      <c r="V3748" s="62"/>
    </row>
    <row r="3749" spans="21:22" hidden="1">
      <c r="U3749" s="77"/>
      <c r="V3749" s="62"/>
    </row>
    <row r="3750" spans="21:22" hidden="1">
      <c r="U3750" s="77"/>
      <c r="V3750" s="62"/>
    </row>
    <row r="3751" spans="21:22" hidden="1">
      <c r="U3751" s="77"/>
      <c r="V3751" s="62"/>
    </row>
    <row r="3752" spans="21:22" hidden="1">
      <c r="U3752" s="77"/>
      <c r="V3752" s="62"/>
    </row>
    <row r="3753" spans="21:22" hidden="1">
      <c r="U3753" s="77"/>
      <c r="V3753" s="62"/>
    </row>
    <row r="3754" spans="21:22" hidden="1">
      <c r="U3754" s="77"/>
      <c r="V3754" s="62"/>
    </row>
    <row r="3755" spans="21:22" hidden="1">
      <c r="U3755" s="77"/>
      <c r="V3755" s="62"/>
    </row>
    <row r="3756" spans="21:22" hidden="1">
      <c r="U3756" s="77"/>
      <c r="V3756" s="62"/>
    </row>
    <row r="3757" spans="21:22" hidden="1">
      <c r="U3757" s="77"/>
      <c r="V3757" s="62"/>
    </row>
    <row r="3758" spans="21:22" hidden="1">
      <c r="U3758" s="77"/>
      <c r="V3758" s="62"/>
    </row>
    <row r="3759" spans="21:22" hidden="1">
      <c r="U3759" s="77"/>
      <c r="V3759" s="62"/>
    </row>
    <row r="3760" spans="21:22" hidden="1">
      <c r="U3760" s="77"/>
      <c r="V3760" s="62"/>
    </row>
    <row r="3761" spans="21:22" hidden="1">
      <c r="U3761" s="77"/>
      <c r="V3761" s="62"/>
    </row>
    <row r="3762" spans="21:22" hidden="1">
      <c r="U3762" s="77"/>
      <c r="V3762" s="62"/>
    </row>
    <row r="3763" spans="21:22" hidden="1">
      <c r="U3763" s="77"/>
      <c r="V3763" s="62"/>
    </row>
    <row r="3764" spans="21:22" hidden="1">
      <c r="U3764" s="77"/>
      <c r="V3764" s="62"/>
    </row>
    <row r="3765" spans="21:22" hidden="1">
      <c r="U3765" s="77"/>
      <c r="V3765" s="62"/>
    </row>
    <row r="3766" spans="21:22" hidden="1">
      <c r="U3766" s="77"/>
      <c r="V3766" s="62"/>
    </row>
    <row r="3767" spans="21:22" hidden="1">
      <c r="U3767" s="77"/>
      <c r="V3767" s="62"/>
    </row>
    <row r="3768" spans="21:22" hidden="1">
      <c r="U3768" s="77"/>
      <c r="V3768" s="62"/>
    </row>
    <row r="3769" spans="21:22" hidden="1">
      <c r="U3769" s="77"/>
      <c r="V3769" s="62"/>
    </row>
    <row r="3770" spans="21:22" hidden="1">
      <c r="U3770" s="77"/>
      <c r="V3770" s="62"/>
    </row>
    <row r="3771" spans="21:22" hidden="1">
      <c r="U3771" s="77"/>
      <c r="V3771" s="62"/>
    </row>
    <row r="3772" spans="21:22" hidden="1">
      <c r="U3772" s="77"/>
      <c r="V3772" s="62"/>
    </row>
    <row r="3773" spans="21:22" hidden="1">
      <c r="U3773" s="77"/>
      <c r="V3773" s="62"/>
    </row>
    <row r="3774" spans="21:22" hidden="1">
      <c r="U3774" s="77"/>
      <c r="V3774" s="62"/>
    </row>
    <row r="3775" spans="21:22" hidden="1">
      <c r="U3775" s="77"/>
      <c r="V3775" s="62"/>
    </row>
    <row r="3776" spans="21:22" hidden="1">
      <c r="U3776" s="77"/>
      <c r="V3776" s="62"/>
    </row>
    <row r="3777" spans="21:22" hidden="1">
      <c r="U3777" s="77"/>
      <c r="V3777" s="62"/>
    </row>
    <row r="3778" spans="21:22" hidden="1">
      <c r="U3778" s="77"/>
      <c r="V3778" s="62"/>
    </row>
    <row r="3779" spans="21:22" hidden="1">
      <c r="U3779" s="77"/>
      <c r="V3779" s="62"/>
    </row>
    <row r="3780" spans="21:22" hidden="1">
      <c r="U3780" s="77"/>
      <c r="V3780" s="62"/>
    </row>
    <row r="3781" spans="21:22" hidden="1">
      <c r="U3781" s="77"/>
      <c r="V3781" s="62"/>
    </row>
    <row r="3782" spans="21:22" hidden="1">
      <c r="U3782" s="77"/>
      <c r="V3782" s="62"/>
    </row>
    <row r="3783" spans="21:22" hidden="1">
      <c r="U3783" s="77"/>
      <c r="V3783" s="62"/>
    </row>
    <row r="3784" spans="21:22" hidden="1">
      <c r="U3784" s="77"/>
      <c r="V3784" s="62"/>
    </row>
    <row r="3785" spans="21:22" hidden="1">
      <c r="U3785" s="77"/>
      <c r="V3785" s="62"/>
    </row>
    <row r="3786" spans="21:22" hidden="1">
      <c r="U3786" s="77"/>
      <c r="V3786" s="62"/>
    </row>
    <row r="3787" spans="21:22" hidden="1">
      <c r="U3787" s="77"/>
      <c r="V3787" s="62"/>
    </row>
    <row r="3788" spans="21:22" hidden="1">
      <c r="U3788" s="77"/>
      <c r="V3788" s="62"/>
    </row>
    <row r="3789" spans="21:22" hidden="1">
      <c r="U3789" s="77"/>
      <c r="V3789" s="62"/>
    </row>
    <row r="3790" spans="21:22" hidden="1">
      <c r="U3790" s="77"/>
      <c r="V3790" s="62"/>
    </row>
    <row r="3791" spans="21:22" hidden="1">
      <c r="U3791" s="77"/>
      <c r="V3791" s="62"/>
    </row>
    <row r="3792" spans="21:22" hidden="1">
      <c r="U3792" s="77"/>
      <c r="V3792" s="62"/>
    </row>
    <row r="3793" spans="21:22" hidden="1">
      <c r="U3793" s="77"/>
      <c r="V3793" s="62"/>
    </row>
    <row r="3794" spans="21:22" hidden="1">
      <c r="U3794" s="77"/>
      <c r="V3794" s="62"/>
    </row>
    <row r="3795" spans="21:22" hidden="1">
      <c r="U3795" s="77"/>
      <c r="V3795" s="62"/>
    </row>
    <row r="3796" spans="21:22" hidden="1">
      <c r="U3796" s="77"/>
      <c r="V3796" s="62"/>
    </row>
    <row r="3797" spans="21:22" hidden="1">
      <c r="U3797" s="77"/>
      <c r="V3797" s="62"/>
    </row>
    <row r="3798" spans="21:22" hidden="1">
      <c r="U3798" s="77"/>
      <c r="V3798" s="62"/>
    </row>
    <row r="3799" spans="21:22" hidden="1">
      <c r="U3799" s="77"/>
      <c r="V3799" s="62"/>
    </row>
    <row r="3800" spans="21:22" hidden="1">
      <c r="U3800" s="77"/>
      <c r="V3800" s="62"/>
    </row>
    <row r="3801" spans="21:22" hidden="1">
      <c r="U3801" s="77"/>
      <c r="V3801" s="62"/>
    </row>
    <row r="3802" spans="21:22" hidden="1">
      <c r="U3802" s="77"/>
      <c r="V3802" s="62"/>
    </row>
    <row r="3803" spans="21:22" hidden="1">
      <c r="U3803" s="77"/>
      <c r="V3803" s="62"/>
    </row>
    <row r="3804" spans="21:22" hidden="1">
      <c r="U3804" s="77"/>
      <c r="V3804" s="62"/>
    </row>
    <row r="3805" spans="21:22" hidden="1">
      <c r="U3805" s="77"/>
      <c r="V3805" s="62"/>
    </row>
    <row r="3806" spans="21:22" hidden="1">
      <c r="U3806" s="77"/>
      <c r="V3806" s="62"/>
    </row>
    <row r="3807" spans="21:22" hidden="1">
      <c r="U3807" s="77"/>
      <c r="V3807" s="62"/>
    </row>
    <row r="3808" spans="21:22" hidden="1">
      <c r="U3808" s="77"/>
      <c r="V3808" s="62"/>
    </row>
    <row r="3809" spans="21:22" hidden="1">
      <c r="U3809" s="77"/>
      <c r="V3809" s="62"/>
    </row>
    <row r="3810" spans="21:22" hidden="1">
      <c r="U3810" s="77"/>
      <c r="V3810" s="62"/>
    </row>
    <row r="3811" spans="21:22" hidden="1">
      <c r="U3811" s="77"/>
      <c r="V3811" s="62"/>
    </row>
    <row r="3812" spans="21:22" hidden="1">
      <c r="U3812" s="77"/>
      <c r="V3812" s="62"/>
    </row>
    <row r="3813" spans="21:22" hidden="1">
      <c r="U3813" s="77"/>
      <c r="V3813" s="62"/>
    </row>
    <row r="3814" spans="21:22" hidden="1">
      <c r="U3814" s="77"/>
      <c r="V3814" s="62"/>
    </row>
    <row r="3815" spans="21:22" hidden="1">
      <c r="U3815" s="77"/>
      <c r="V3815" s="62"/>
    </row>
    <row r="3816" spans="21:22" hidden="1">
      <c r="U3816" s="77"/>
      <c r="V3816" s="62"/>
    </row>
    <row r="3817" spans="21:22" hidden="1">
      <c r="U3817" s="77"/>
      <c r="V3817" s="62"/>
    </row>
    <row r="3818" spans="21:22" hidden="1">
      <c r="U3818" s="77"/>
      <c r="V3818" s="62"/>
    </row>
    <row r="3819" spans="21:22" hidden="1">
      <c r="U3819" s="77"/>
      <c r="V3819" s="62"/>
    </row>
    <row r="3820" spans="21:22" hidden="1">
      <c r="U3820" s="77"/>
      <c r="V3820" s="62"/>
    </row>
    <row r="3821" spans="21:22" hidden="1">
      <c r="U3821" s="77"/>
      <c r="V3821" s="62"/>
    </row>
    <row r="3822" spans="21:22" hidden="1">
      <c r="U3822" s="77"/>
      <c r="V3822" s="62"/>
    </row>
    <row r="3823" spans="21:22" hidden="1">
      <c r="U3823" s="77"/>
      <c r="V3823" s="62"/>
    </row>
    <row r="3824" spans="21:22" hidden="1">
      <c r="U3824" s="77"/>
      <c r="V3824" s="62"/>
    </row>
    <row r="3825" spans="21:22" hidden="1">
      <c r="U3825" s="77"/>
      <c r="V3825" s="62"/>
    </row>
    <row r="3826" spans="21:22" hidden="1">
      <c r="U3826" s="77"/>
      <c r="V3826" s="62"/>
    </row>
    <row r="3827" spans="21:22" hidden="1">
      <c r="U3827" s="77"/>
      <c r="V3827" s="62"/>
    </row>
    <row r="3828" spans="21:22" hidden="1">
      <c r="U3828" s="77"/>
      <c r="V3828" s="62"/>
    </row>
    <row r="3829" spans="21:22" hidden="1">
      <c r="U3829" s="77"/>
      <c r="V3829" s="62"/>
    </row>
    <row r="3830" spans="21:22" hidden="1">
      <c r="U3830" s="77"/>
      <c r="V3830" s="62"/>
    </row>
    <row r="3831" spans="21:22" hidden="1">
      <c r="U3831" s="77"/>
      <c r="V3831" s="62"/>
    </row>
    <row r="3832" spans="21:22" hidden="1">
      <c r="U3832" s="77"/>
      <c r="V3832" s="62"/>
    </row>
    <row r="3833" spans="21:22" hidden="1">
      <c r="U3833" s="77"/>
      <c r="V3833" s="62"/>
    </row>
    <row r="3834" spans="21:22" hidden="1">
      <c r="U3834" s="77"/>
      <c r="V3834" s="62"/>
    </row>
    <row r="3835" spans="21:22" hidden="1">
      <c r="U3835" s="77"/>
      <c r="V3835" s="62"/>
    </row>
    <row r="3836" spans="21:22" hidden="1">
      <c r="U3836" s="77"/>
      <c r="V3836" s="62"/>
    </row>
    <row r="3837" spans="21:22" hidden="1">
      <c r="U3837" s="77"/>
      <c r="V3837" s="62"/>
    </row>
    <row r="3838" spans="21:22" hidden="1">
      <c r="U3838" s="77"/>
      <c r="V3838" s="62"/>
    </row>
    <row r="3839" spans="21:22" hidden="1">
      <c r="U3839" s="77"/>
      <c r="V3839" s="62"/>
    </row>
    <row r="3840" spans="21:22" hidden="1">
      <c r="U3840" s="77"/>
      <c r="V3840" s="62"/>
    </row>
    <row r="3841" spans="21:22" hidden="1">
      <c r="U3841" s="77"/>
      <c r="V3841" s="62"/>
    </row>
    <row r="3842" spans="21:22" hidden="1">
      <c r="U3842" s="77"/>
      <c r="V3842" s="62"/>
    </row>
    <row r="3843" spans="21:22" hidden="1">
      <c r="U3843" s="77"/>
      <c r="V3843" s="62"/>
    </row>
    <row r="3844" spans="21:22" hidden="1">
      <c r="U3844" s="77"/>
      <c r="V3844" s="62"/>
    </row>
    <row r="3845" spans="21:22" hidden="1">
      <c r="U3845" s="77"/>
      <c r="V3845" s="62"/>
    </row>
    <row r="3846" spans="21:22" hidden="1">
      <c r="U3846" s="77"/>
      <c r="V3846" s="62"/>
    </row>
    <row r="3847" spans="21:22" hidden="1">
      <c r="U3847" s="77"/>
      <c r="V3847" s="62"/>
    </row>
    <row r="3848" spans="21:22" hidden="1">
      <c r="U3848" s="77"/>
      <c r="V3848" s="62"/>
    </row>
    <row r="3849" spans="21:22" hidden="1">
      <c r="U3849" s="77"/>
      <c r="V3849" s="62"/>
    </row>
    <row r="3850" spans="21:22" hidden="1">
      <c r="U3850" s="77"/>
      <c r="V3850" s="62"/>
    </row>
    <row r="3851" spans="21:22" hidden="1">
      <c r="U3851" s="77"/>
      <c r="V3851" s="62"/>
    </row>
    <row r="3852" spans="21:22" hidden="1">
      <c r="U3852" s="77"/>
      <c r="V3852" s="62"/>
    </row>
    <row r="3853" spans="21:22" hidden="1">
      <c r="U3853" s="77"/>
      <c r="V3853" s="62"/>
    </row>
    <row r="3854" spans="21:22" hidden="1">
      <c r="U3854" s="77"/>
      <c r="V3854" s="62"/>
    </row>
    <row r="3855" spans="21:22" hidden="1">
      <c r="U3855" s="77"/>
      <c r="V3855" s="62"/>
    </row>
    <row r="3856" spans="21:22" hidden="1">
      <c r="U3856" s="77"/>
      <c r="V3856" s="62"/>
    </row>
    <row r="3857" spans="21:22" hidden="1">
      <c r="U3857" s="77"/>
      <c r="V3857" s="62"/>
    </row>
    <row r="3858" spans="21:22" hidden="1">
      <c r="U3858" s="77"/>
      <c r="V3858" s="62"/>
    </row>
    <row r="3859" spans="21:22" hidden="1">
      <c r="U3859" s="77"/>
      <c r="V3859" s="62"/>
    </row>
    <row r="3860" spans="21:22" hidden="1">
      <c r="U3860" s="77"/>
      <c r="V3860" s="62"/>
    </row>
    <row r="3861" spans="21:22" hidden="1">
      <c r="U3861" s="77"/>
      <c r="V3861" s="62"/>
    </row>
    <row r="3862" spans="21:22" hidden="1">
      <c r="U3862" s="77"/>
      <c r="V3862" s="62"/>
    </row>
    <row r="3863" spans="21:22" hidden="1">
      <c r="U3863" s="77"/>
      <c r="V3863" s="62"/>
    </row>
    <row r="3864" spans="21:22" hidden="1">
      <c r="U3864" s="77"/>
      <c r="V3864" s="62"/>
    </row>
    <row r="3865" spans="21:22" hidden="1">
      <c r="U3865" s="77"/>
      <c r="V3865" s="62"/>
    </row>
    <row r="3866" spans="21:22" hidden="1">
      <c r="U3866" s="77"/>
      <c r="V3866" s="62"/>
    </row>
    <row r="3867" spans="21:22" hidden="1">
      <c r="U3867" s="77"/>
      <c r="V3867" s="62"/>
    </row>
    <row r="3868" spans="21:22" hidden="1">
      <c r="U3868" s="77"/>
      <c r="V3868" s="62"/>
    </row>
    <row r="3869" spans="21:22" hidden="1">
      <c r="U3869" s="77"/>
      <c r="V3869" s="62"/>
    </row>
    <row r="3870" spans="21:22" hidden="1">
      <c r="U3870" s="77"/>
      <c r="V3870" s="62"/>
    </row>
    <row r="3871" spans="21:22" hidden="1">
      <c r="U3871" s="77"/>
      <c r="V3871" s="62"/>
    </row>
    <row r="3872" spans="21:22" hidden="1">
      <c r="U3872" s="77"/>
      <c r="V3872" s="62"/>
    </row>
    <row r="3873" spans="21:22" hidden="1">
      <c r="U3873" s="77"/>
      <c r="V3873" s="62"/>
    </row>
    <row r="3874" spans="21:22" hidden="1">
      <c r="U3874" s="77"/>
      <c r="V3874" s="62"/>
    </row>
    <row r="3875" spans="21:22" hidden="1">
      <c r="U3875" s="77"/>
      <c r="V3875" s="62"/>
    </row>
    <row r="3876" spans="21:22" hidden="1">
      <c r="U3876" s="77"/>
      <c r="V3876" s="62"/>
    </row>
    <row r="3877" spans="21:22" hidden="1">
      <c r="U3877" s="77"/>
      <c r="V3877" s="62"/>
    </row>
    <row r="3878" spans="21:22" hidden="1">
      <c r="U3878" s="77"/>
      <c r="V3878" s="62"/>
    </row>
    <row r="3879" spans="21:22" hidden="1">
      <c r="U3879" s="77"/>
      <c r="V3879" s="62"/>
    </row>
    <row r="3880" spans="21:22" hidden="1">
      <c r="U3880" s="77"/>
      <c r="V3880" s="62"/>
    </row>
    <row r="3881" spans="21:22" hidden="1">
      <c r="U3881" s="77"/>
      <c r="V3881" s="62"/>
    </row>
    <row r="3882" spans="21:22" hidden="1">
      <c r="U3882" s="77"/>
      <c r="V3882" s="62"/>
    </row>
    <row r="3883" spans="21:22" hidden="1">
      <c r="U3883" s="77"/>
      <c r="V3883" s="62"/>
    </row>
    <row r="3884" spans="21:22" hidden="1">
      <c r="U3884" s="77"/>
      <c r="V3884" s="62"/>
    </row>
    <row r="3885" spans="21:22" hidden="1">
      <c r="U3885" s="77"/>
      <c r="V3885" s="62"/>
    </row>
    <row r="3886" spans="21:22" hidden="1">
      <c r="U3886" s="77"/>
      <c r="V3886" s="62"/>
    </row>
    <row r="3887" spans="21:22" hidden="1">
      <c r="U3887" s="77"/>
      <c r="V3887" s="62"/>
    </row>
    <row r="3888" spans="21:22" hidden="1">
      <c r="U3888" s="77"/>
      <c r="V3888" s="62"/>
    </row>
    <row r="3889" spans="21:22" hidden="1">
      <c r="U3889" s="77"/>
      <c r="V3889" s="62"/>
    </row>
    <row r="3890" spans="21:22" hidden="1">
      <c r="U3890" s="77"/>
      <c r="V3890" s="62"/>
    </row>
    <row r="3891" spans="21:22" hidden="1">
      <c r="U3891" s="77"/>
      <c r="V3891" s="62"/>
    </row>
    <row r="3892" spans="21:22" hidden="1">
      <c r="U3892" s="77"/>
      <c r="V3892" s="62"/>
    </row>
    <row r="3893" spans="21:22" hidden="1">
      <c r="U3893" s="77"/>
      <c r="V3893" s="62"/>
    </row>
    <row r="3894" spans="21:22" hidden="1">
      <c r="U3894" s="77"/>
      <c r="V3894" s="62"/>
    </row>
    <row r="3895" spans="21:22" hidden="1">
      <c r="U3895" s="77"/>
      <c r="V3895" s="62"/>
    </row>
    <row r="3896" spans="21:22" hidden="1">
      <c r="U3896" s="77"/>
      <c r="V3896" s="62"/>
    </row>
    <row r="3897" spans="21:22" hidden="1">
      <c r="U3897" s="77"/>
      <c r="V3897" s="62"/>
    </row>
    <row r="3898" spans="21:22" hidden="1">
      <c r="U3898" s="77"/>
      <c r="V3898" s="62"/>
    </row>
    <row r="3899" spans="21:22" hidden="1">
      <c r="U3899" s="77"/>
      <c r="V3899" s="62"/>
    </row>
    <row r="3900" spans="21:22" hidden="1">
      <c r="U3900" s="77"/>
      <c r="V3900" s="62"/>
    </row>
    <row r="3901" spans="21:22" hidden="1">
      <c r="U3901" s="77"/>
      <c r="V3901" s="62"/>
    </row>
    <row r="3902" spans="21:22" hidden="1">
      <c r="U3902" s="77"/>
      <c r="V3902" s="62"/>
    </row>
    <row r="3903" spans="21:22" hidden="1">
      <c r="U3903" s="77"/>
      <c r="V3903" s="62"/>
    </row>
    <row r="3904" spans="21:22" hidden="1">
      <c r="U3904" s="77"/>
      <c r="V3904" s="62"/>
    </row>
    <row r="3905" spans="21:22" hidden="1">
      <c r="U3905" s="77"/>
      <c r="V3905" s="62"/>
    </row>
    <row r="3906" spans="21:22" hidden="1">
      <c r="U3906" s="77"/>
      <c r="V3906" s="62"/>
    </row>
    <row r="3907" spans="21:22" hidden="1">
      <c r="U3907" s="77"/>
      <c r="V3907" s="62"/>
    </row>
    <row r="3908" spans="21:22" hidden="1">
      <c r="U3908" s="77"/>
      <c r="V3908" s="62"/>
    </row>
    <row r="3909" spans="21:22" hidden="1">
      <c r="U3909" s="77"/>
      <c r="V3909" s="62"/>
    </row>
    <row r="3910" spans="21:22" hidden="1">
      <c r="U3910" s="77"/>
      <c r="V3910" s="62"/>
    </row>
    <row r="3911" spans="21:22" hidden="1">
      <c r="U3911" s="77"/>
      <c r="V3911" s="62"/>
    </row>
    <row r="3912" spans="21:22" hidden="1">
      <c r="U3912" s="77"/>
      <c r="V3912" s="62"/>
    </row>
    <row r="3913" spans="21:22" hidden="1">
      <c r="U3913" s="77"/>
      <c r="V3913" s="62"/>
    </row>
    <row r="3914" spans="21:22" hidden="1">
      <c r="U3914" s="77"/>
      <c r="V3914" s="62"/>
    </row>
    <row r="3915" spans="21:22" hidden="1">
      <c r="U3915" s="77"/>
      <c r="V3915" s="62"/>
    </row>
    <row r="3916" spans="21:22" hidden="1">
      <c r="U3916" s="77"/>
      <c r="V3916" s="62"/>
    </row>
    <row r="3917" spans="21:22" hidden="1">
      <c r="U3917" s="77"/>
      <c r="V3917" s="62"/>
    </row>
    <row r="3918" spans="21:22" hidden="1">
      <c r="U3918" s="77"/>
      <c r="V3918" s="62"/>
    </row>
    <row r="3919" spans="21:22" hidden="1">
      <c r="U3919" s="77"/>
      <c r="V3919" s="62"/>
    </row>
    <row r="3920" spans="21:22" hidden="1">
      <c r="U3920" s="77"/>
      <c r="V3920" s="62"/>
    </row>
    <row r="3921" spans="21:22" hidden="1">
      <c r="U3921" s="77"/>
      <c r="V3921" s="62"/>
    </row>
    <row r="3922" spans="21:22" hidden="1">
      <c r="U3922" s="77"/>
      <c r="V3922" s="62"/>
    </row>
    <row r="3923" spans="21:22" hidden="1">
      <c r="U3923" s="77"/>
      <c r="V3923" s="62"/>
    </row>
    <row r="3924" spans="21:22" hidden="1">
      <c r="U3924" s="77"/>
      <c r="V3924" s="62"/>
    </row>
    <row r="3925" spans="21:22" hidden="1">
      <c r="U3925" s="77"/>
      <c r="V3925" s="62"/>
    </row>
    <row r="3926" spans="21:22" hidden="1">
      <c r="U3926" s="77"/>
      <c r="V3926" s="62"/>
    </row>
    <row r="3927" spans="21:22" hidden="1">
      <c r="U3927" s="77"/>
      <c r="V3927" s="62"/>
    </row>
    <row r="3928" spans="21:22" hidden="1">
      <c r="U3928" s="77"/>
      <c r="V3928" s="62"/>
    </row>
    <row r="3929" spans="21:22" hidden="1">
      <c r="U3929" s="77"/>
      <c r="V3929" s="62"/>
    </row>
    <row r="3930" spans="21:22" hidden="1">
      <c r="U3930" s="77"/>
      <c r="V3930" s="62"/>
    </row>
    <row r="3931" spans="21:22" hidden="1">
      <c r="U3931" s="77"/>
      <c r="V3931" s="62"/>
    </row>
    <row r="3932" spans="21:22" hidden="1">
      <c r="U3932" s="77"/>
      <c r="V3932" s="62"/>
    </row>
    <row r="3933" spans="21:22" hidden="1">
      <c r="U3933" s="77"/>
      <c r="V3933" s="62"/>
    </row>
    <row r="3934" spans="21:22" hidden="1">
      <c r="U3934" s="77"/>
      <c r="V3934" s="62"/>
    </row>
    <row r="3935" spans="21:22" hidden="1">
      <c r="U3935" s="77"/>
      <c r="V3935" s="62"/>
    </row>
    <row r="3936" spans="21:22" hidden="1">
      <c r="U3936" s="77"/>
      <c r="V3936" s="62"/>
    </row>
    <row r="3937" spans="21:22" hidden="1">
      <c r="U3937" s="77"/>
      <c r="V3937" s="62"/>
    </row>
    <row r="3938" spans="21:22" hidden="1">
      <c r="U3938" s="77"/>
      <c r="V3938" s="62"/>
    </row>
    <row r="3939" spans="21:22" hidden="1">
      <c r="U3939" s="77"/>
      <c r="V3939" s="62"/>
    </row>
    <row r="3940" spans="21:22" hidden="1">
      <c r="U3940" s="77"/>
      <c r="V3940" s="62"/>
    </row>
    <row r="3941" spans="21:22" hidden="1">
      <c r="U3941" s="77"/>
      <c r="V3941" s="62"/>
    </row>
    <row r="3942" spans="21:22" hidden="1">
      <c r="U3942" s="77"/>
      <c r="V3942" s="62"/>
    </row>
    <row r="3943" spans="21:22" hidden="1">
      <c r="U3943" s="77"/>
      <c r="V3943" s="62"/>
    </row>
    <row r="3944" spans="21:22" hidden="1">
      <c r="U3944" s="77"/>
      <c r="V3944" s="62"/>
    </row>
    <row r="3945" spans="21:22" hidden="1">
      <c r="U3945" s="77"/>
      <c r="V3945" s="62"/>
    </row>
    <row r="3946" spans="21:22" hidden="1">
      <c r="U3946" s="77"/>
      <c r="V3946" s="62"/>
    </row>
    <row r="3947" spans="21:22" hidden="1">
      <c r="U3947" s="77"/>
      <c r="V3947" s="62"/>
    </row>
    <row r="3948" spans="21:22" hidden="1">
      <c r="U3948" s="77"/>
      <c r="V3948" s="62"/>
    </row>
    <row r="3949" spans="21:22" hidden="1">
      <c r="U3949" s="77"/>
      <c r="V3949" s="62"/>
    </row>
    <row r="3950" spans="21:22" hidden="1">
      <c r="U3950" s="77"/>
      <c r="V3950" s="62"/>
    </row>
    <row r="3951" spans="21:22" hidden="1">
      <c r="U3951" s="77"/>
      <c r="V3951" s="62"/>
    </row>
    <row r="3952" spans="21:22" hidden="1">
      <c r="U3952" s="77"/>
      <c r="V3952" s="62"/>
    </row>
    <row r="3953" spans="21:22" hidden="1">
      <c r="U3953" s="77"/>
      <c r="V3953" s="62"/>
    </row>
    <row r="3954" spans="21:22" hidden="1">
      <c r="U3954" s="77"/>
      <c r="V3954" s="62"/>
    </row>
    <row r="3955" spans="21:22" hidden="1">
      <c r="U3955" s="77"/>
      <c r="V3955" s="62"/>
    </row>
    <row r="3956" spans="21:22" hidden="1">
      <c r="U3956" s="77"/>
      <c r="V3956" s="62"/>
    </row>
    <row r="3957" spans="21:22" hidden="1">
      <c r="U3957" s="77"/>
      <c r="V3957" s="62"/>
    </row>
    <row r="3958" spans="21:22" hidden="1">
      <c r="U3958" s="77"/>
      <c r="V3958" s="62"/>
    </row>
    <row r="3959" spans="21:22" hidden="1">
      <c r="U3959" s="77"/>
      <c r="V3959" s="62"/>
    </row>
    <row r="3960" spans="21:22" hidden="1">
      <c r="U3960" s="77"/>
      <c r="V3960" s="62"/>
    </row>
    <row r="3961" spans="21:22" hidden="1">
      <c r="U3961" s="77"/>
      <c r="V3961" s="62"/>
    </row>
    <row r="3962" spans="21:22" hidden="1">
      <c r="U3962" s="77"/>
      <c r="V3962" s="62"/>
    </row>
    <row r="3963" spans="21:22" hidden="1">
      <c r="U3963" s="77"/>
      <c r="V3963" s="62"/>
    </row>
    <row r="3964" spans="21:22" hidden="1">
      <c r="U3964" s="77"/>
      <c r="V3964" s="62"/>
    </row>
    <row r="3965" spans="21:22" hidden="1">
      <c r="U3965" s="77"/>
      <c r="V3965" s="62"/>
    </row>
    <row r="3966" spans="21:22" hidden="1">
      <c r="U3966" s="77"/>
      <c r="V3966" s="62"/>
    </row>
    <row r="3967" spans="21:22" hidden="1">
      <c r="U3967" s="77"/>
      <c r="V3967" s="62"/>
    </row>
    <row r="3968" spans="21:22" hidden="1">
      <c r="U3968" s="77"/>
      <c r="V3968" s="62"/>
    </row>
    <row r="3969" spans="21:22" hidden="1">
      <c r="U3969" s="77"/>
      <c r="V3969" s="62"/>
    </row>
    <row r="3970" spans="21:22" hidden="1">
      <c r="U3970" s="77"/>
      <c r="V3970" s="62"/>
    </row>
    <row r="3971" spans="21:22" hidden="1">
      <c r="U3971" s="77"/>
      <c r="V3971" s="62"/>
    </row>
    <row r="3972" spans="21:22" hidden="1">
      <c r="U3972" s="77"/>
      <c r="V3972" s="62"/>
    </row>
    <row r="3973" spans="21:22" hidden="1">
      <c r="U3973" s="77"/>
      <c r="V3973" s="62"/>
    </row>
    <row r="3974" spans="21:22" hidden="1">
      <c r="U3974" s="77"/>
      <c r="V3974" s="62"/>
    </row>
    <row r="3975" spans="21:22" hidden="1">
      <c r="U3975" s="77"/>
      <c r="V3975" s="62"/>
    </row>
    <row r="3976" spans="21:22" hidden="1">
      <c r="U3976" s="77"/>
      <c r="V3976" s="62"/>
    </row>
    <row r="3977" spans="21:22" hidden="1">
      <c r="U3977" s="77"/>
      <c r="V3977" s="62"/>
    </row>
    <row r="3978" spans="21:22" hidden="1">
      <c r="U3978" s="77"/>
      <c r="V3978" s="62"/>
    </row>
    <row r="3979" spans="21:22" hidden="1">
      <c r="U3979" s="77"/>
      <c r="V3979" s="62"/>
    </row>
    <row r="3980" spans="21:22" hidden="1">
      <c r="U3980" s="77"/>
      <c r="V3980" s="62"/>
    </row>
    <row r="3981" spans="21:22" hidden="1">
      <c r="U3981" s="77"/>
      <c r="V3981" s="62"/>
    </row>
    <row r="3982" spans="21:22" hidden="1">
      <c r="U3982" s="77"/>
      <c r="V3982" s="62"/>
    </row>
    <row r="3983" spans="21:22" hidden="1">
      <c r="U3983" s="77"/>
      <c r="V3983" s="62"/>
    </row>
    <row r="3984" spans="21:22" hidden="1">
      <c r="U3984" s="77"/>
      <c r="V3984" s="62"/>
    </row>
    <row r="3985" spans="21:22" hidden="1">
      <c r="U3985" s="77"/>
      <c r="V3985" s="62"/>
    </row>
    <row r="3986" spans="21:22" hidden="1">
      <c r="U3986" s="77"/>
      <c r="V3986" s="62"/>
    </row>
    <row r="3987" spans="21:22" hidden="1">
      <c r="U3987" s="77"/>
      <c r="V3987" s="62"/>
    </row>
    <row r="3988" spans="21:22" hidden="1">
      <c r="U3988" s="77"/>
      <c r="V3988" s="62"/>
    </row>
    <row r="3989" spans="21:22" hidden="1">
      <c r="U3989" s="77"/>
      <c r="V3989" s="62"/>
    </row>
    <row r="3990" spans="21:22" hidden="1">
      <c r="U3990" s="77"/>
      <c r="V3990" s="62"/>
    </row>
    <row r="3991" spans="21:22" hidden="1">
      <c r="U3991" s="77"/>
      <c r="V3991" s="62"/>
    </row>
    <row r="3992" spans="21:22" hidden="1">
      <c r="U3992" s="77"/>
      <c r="V3992" s="62"/>
    </row>
    <row r="3993" spans="21:22" hidden="1">
      <c r="U3993" s="77"/>
      <c r="V3993" s="62"/>
    </row>
    <row r="3994" spans="21:22" hidden="1">
      <c r="U3994" s="77"/>
      <c r="V3994" s="62"/>
    </row>
    <row r="3995" spans="21:22" hidden="1">
      <c r="U3995" s="77"/>
      <c r="V3995" s="62"/>
    </row>
    <row r="3996" spans="21:22" hidden="1">
      <c r="U3996" s="77"/>
      <c r="V3996" s="62"/>
    </row>
    <row r="3997" spans="21:22" hidden="1">
      <c r="U3997" s="77"/>
      <c r="V3997" s="62"/>
    </row>
    <row r="3998" spans="21:22" hidden="1">
      <c r="U3998" s="77"/>
      <c r="V3998" s="62"/>
    </row>
    <row r="3999" spans="21:22" hidden="1">
      <c r="U3999" s="77"/>
      <c r="V3999" s="62"/>
    </row>
    <row r="4000" spans="21:22" hidden="1">
      <c r="U4000" s="77"/>
      <c r="V4000" s="62"/>
    </row>
    <row r="4001" spans="21:22" hidden="1">
      <c r="U4001" s="77"/>
      <c r="V4001" s="62"/>
    </row>
    <row r="4002" spans="21:22" hidden="1">
      <c r="U4002" s="77"/>
      <c r="V4002" s="62"/>
    </row>
    <row r="4003" spans="21:22" hidden="1">
      <c r="U4003" s="77"/>
      <c r="V4003" s="62"/>
    </row>
    <row r="4004" spans="21:22" hidden="1">
      <c r="U4004" s="77"/>
      <c r="V4004" s="62"/>
    </row>
    <row r="4005" spans="21:22" hidden="1">
      <c r="U4005" s="77"/>
      <c r="V4005" s="62"/>
    </row>
    <row r="4006" spans="21:22" hidden="1">
      <c r="U4006" s="77"/>
      <c r="V4006" s="62"/>
    </row>
    <row r="4007" spans="21:22" hidden="1">
      <c r="U4007" s="77"/>
      <c r="V4007" s="62"/>
    </row>
    <row r="4008" spans="21:22" hidden="1">
      <c r="U4008" s="77"/>
      <c r="V4008" s="62"/>
    </row>
    <row r="4009" spans="21:22" hidden="1">
      <c r="U4009" s="77"/>
      <c r="V4009" s="62"/>
    </row>
    <row r="4010" spans="21:22" hidden="1">
      <c r="U4010" s="77"/>
      <c r="V4010" s="62"/>
    </row>
    <row r="4011" spans="21:22" hidden="1">
      <c r="U4011" s="77"/>
      <c r="V4011" s="62"/>
    </row>
    <row r="4012" spans="21:22" hidden="1">
      <c r="U4012" s="77"/>
      <c r="V4012" s="62"/>
    </row>
    <row r="4013" spans="21:22" hidden="1">
      <c r="U4013" s="77"/>
      <c r="V4013" s="62"/>
    </row>
    <row r="4014" spans="21:22" hidden="1">
      <c r="U4014" s="77"/>
      <c r="V4014" s="62"/>
    </row>
    <row r="4015" spans="21:22" hidden="1">
      <c r="U4015" s="77"/>
      <c r="V4015" s="62"/>
    </row>
    <row r="4016" spans="21:22" hidden="1">
      <c r="U4016" s="77"/>
      <c r="V4016" s="62"/>
    </row>
    <row r="4017" spans="21:22" hidden="1">
      <c r="U4017" s="77"/>
      <c r="V4017" s="62"/>
    </row>
    <row r="4018" spans="21:22" hidden="1">
      <c r="U4018" s="77"/>
      <c r="V4018" s="62"/>
    </row>
    <row r="4019" spans="21:22" hidden="1">
      <c r="U4019" s="77"/>
      <c r="V4019" s="62"/>
    </row>
    <row r="4020" spans="21:22" hidden="1">
      <c r="U4020" s="77"/>
      <c r="V4020" s="62"/>
    </row>
    <row r="4021" spans="21:22" hidden="1">
      <c r="U4021" s="77"/>
      <c r="V4021" s="62"/>
    </row>
    <row r="4022" spans="21:22" hidden="1">
      <c r="U4022" s="77"/>
      <c r="V4022" s="62"/>
    </row>
    <row r="4023" spans="21:22" hidden="1">
      <c r="U4023" s="77"/>
      <c r="V4023" s="62"/>
    </row>
    <row r="4024" spans="21:22" hidden="1">
      <c r="U4024" s="77"/>
      <c r="V4024" s="62"/>
    </row>
    <row r="4025" spans="21:22" hidden="1">
      <c r="U4025" s="77"/>
      <c r="V4025" s="62"/>
    </row>
    <row r="4026" spans="21:22" hidden="1">
      <c r="U4026" s="77"/>
      <c r="V4026" s="62"/>
    </row>
    <row r="4027" spans="21:22" hidden="1">
      <c r="U4027" s="77"/>
      <c r="V4027" s="62"/>
    </row>
    <row r="4028" spans="21:22" hidden="1">
      <c r="U4028" s="77"/>
      <c r="V4028" s="62"/>
    </row>
    <row r="4029" spans="21:22" hidden="1">
      <c r="U4029" s="77"/>
      <c r="V4029" s="62"/>
    </row>
    <row r="4030" spans="21:22" hidden="1">
      <c r="U4030" s="77"/>
      <c r="V4030" s="62"/>
    </row>
    <row r="4031" spans="21:22" hidden="1">
      <c r="U4031" s="77"/>
      <c r="V4031" s="62"/>
    </row>
    <row r="4032" spans="21:22" hidden="1">
      <c r="U4032" s="77"/>
      <c r="V4032" s="62"/>
    </row>
    <row r="4033" spans="21:22" hidden="1">
      <c r="U4033" s="77"/>
      <c r="V4033" s="62"/>
    </row>
    <row r="4034" spans="21:22" hidden="1">
      <c r="U4034" s="77"/>
      <c r="V4034" s="62"/>
    </row>
    <row r="4035" spans="21:22" hidden="1">
      <c r="U4035" s="77"/>
      <c r="V4035" s="62"/>
    </row>
    <row r="4036" spans="21:22" hidden="1">
      <c r="U4036" s="77"/>
      <c r="V4036" s="62"/>
    </row>
    <row r="4037" spans="21:22" hidden="1">
      <c r="U4037" s="77"/>
      <c r="V4037" s="62"/>
    </row>
    <row r="4038" spans="21:22" hidden="1">
      <c r="U4038" s="77"/>
      <c r="V4038" s="62"/>
    </row>
    <row r="4039" spans="21:22" hidden="1">
      <c r="U4039" s="77"/>
      <c r="V4039" s="62"/>
    </row>
    <row r="4040" spans="21:22" hidden="1">
      <c r="U4040" s="77"/>
      <c r="V4040" s="62"/>
    </row>
    <row r="4041" spans="21:22" hidden="1">
      <c r="U4041" s="77"/>
      <c r="V4041" s="62"/>
    </row>
    <row r="4042" spans="21:22" hidden="1">
      <c r="U4042" s="77"/>
      <c r="V4042" s="62"/>
    </row>
    <row r="4043" spans="21:22" hidden="1">
      <c r="U4043" s="77"/>
      <c r="V4043" s="62"/>
    </row>
    <row r="4044" spans="21:22" hidden="1">
      <c r="U4044" s="77"/>
      <c r="V4044" s="62"/>
    </row>
    <row r="4045" spans="21:22" hidden="1">
      <c r="U4045" s="77"/>
      <c r="V4045" s="62"/>
    </row>
    <row r="4046" spans="21:22" hidden="1">
      <c r="U4046" s="77"/>
      <c r="V4046" s="62"/>
    </row>
    <row r="4047" spans="21:22" hidden="1">
      <c r="U4047" s="77"/>
      <c r="V4047" s="62"/>
    </row>
    <row r="4048" spans="21:22" hidden="1">
      <c r="U4048" s="77"/>
      <c r="V4048" s="62"/>
    </row>
    <row r="4049" spans="21:22" hidden="1">
      <c r="U4049" s="77"/>
      <c r="V4049" s="62"/>
    </row>
    <row r="4050" spans="21:22" hidden="1">
      <c r="U4050" s="77"/>
      <c r="V4050" s="62"/>
    </row>
    <row r="4051" spans="21:22" hidden="1">
      <c r="U4051" s="77"/>
      <c r="V4051" s="62"/>
    </row>
    <row r="4052" spans="21:22" hidden="1">
      <c r="U4052" s="77"/>
      <c r="V4052" s="62"/>
    </row>
    <row r="4053" spans="21:22" hidden="1">
      <c r="U4053" s="77"/>
      <c r="V4053" s="62"/>
    </row>
    <row r="4054" spans="21:22" hidden="1">
      <c r="U4054" s="77"/>
      <c r="V4054" s="62"/>
    </row>
    <row r="4055" spans="21:22" hidden="1">
      <c r="U4055" s="77"/>
      <c r="V4055" s="62"/>
    </row>
    <row r="4056" spans="21:22" hidden="1">
      <c r="U4056" s="77"/>
      <c r="V4056" s="62"/>
    </row>
    <row r="4057" spans="21:22" hidden="1">
      <c r="U4057" s="77"/>
      <c r="V4057" s="62"/>
    </row>
    <row r="4058" spans="21:22" hidden="1">
      <c r="U4058" s="77"/>
      <c r="V4058" s="62"/>
    </row>
    <row r="4059" spans="21:22" hidden="1">
      <c r="U4059" s="77"/>
      <c r="V4059" s="62"/>
    </row>
    <row r="4060" spans="21:22" hidden="1">
      <c r="U4060" s="77"/>
      <c r="V4060" s="62"/>
    </row>
    <row r="4061" spans="21:22" hidden="1">
      <c r="U4061" s="77"/>
      <c r="V4061" s="62"/>
    </row>
    <row r="4062" spans="21:22" hidden="1">
      <c r="U4062" s="77"/>
      <c r="V4062" s="62"/>
    </row>
    <row r="4063" spans="21:22" hidden="1">
      <c r="U4063" s="77"/>
      <c r="V4063" s="62"/>
    </row>
    <row r="4064" spans="21:22" hidden="1">
      <c r="U4064" s="77"/>
      <c r="V4064" s="62"/>
    </row>
    <row r="4065" spans="21:22" hidden="1">
      <c r="U4065" s="77"/>
      <c r="V4065" s="62"/>
    </row>
    <row r="4066" spans="21:22" hidden="1">
      <c r="U4066" s="77"/>
      <c r="V4066" s="62"/>
    </row>
    <row r="4067" spans="21:22" hidden="1">
      <c r="U4067" s="77"/>
      <c r="V4067" s="62"/>
    </row>
    <row r="4068" spans="21:22" hidden="1">
      <c r="U4068" s="77"/>
      <c r="V4068" s="62"/>
    </row>
    <row r="4069" spans="21:22" hidden="1">
      <c r="U4069" s="77"/>
      <c r="V4069" s="62"/>
    </row>
    <row r="4070" spans="21:22" hidden="1">
      <c r="U4070" s="77"/>
      <c r="V4070" s="62"/>
    </row>
    <row r="4071" spans="21:22" hidden="1">
      <c r="U4071" s="77"/>
      <c r="V4071" s="62"/>
    </row>
    <row r="4072" spans="21:22" hidden="1">
      <c r="U4072" s="77"/>
      <c r="V4072" s="62"/>
    </row>
    <row r="4073" spans="21:22" hidden="1">
      <c r="U4073" s="77"/>
      <c r="V4073" s="62"/>
    </row>
    <row r="4074" spans="21:22" hidden="1">
      <c r="U4074" s="77"/>
      <c r="V4074" s="62"/>
    </row>
    <row r="4075" spans="21:22" hidden="1">
      <c r="U4075" s="77"/>
      <c r="V4075" s="62"/>
    </row>
    <row r="4076" spans="21:22" hidden="1">
      <c r="U4076" s="77"/>
      <c r="V4076" s="62"/>
    </row>
    <row r="4077" spans="21:22" hidden="1">
      <c r="U4077" s="77"/>
      <c r="V4077" s="62"/>
    </row>
    <row r="4078" spans="21:22" hidden="1">
      <c r="U4078" s="77"/>
      <c r="V4078" s="62"/>
    </row>
    <row r="4079" spans="21:22" hidden="1">
      <c r="U4079" s="77"/>
      <c r="V4079" s="62"/>
    </row>
    <row r="4080" spans="21:22" hidden="1">
      <c r="U4080" s="77"/>
      <c r="V4080" s="62"/>
    </row>
    <row r="4081" spans="21:22" hidden="1">
      <c r="U4081" s="77"/>
      <c r="V4081" s="62"/>
    </row>
    <row r="4082" spans="21:22" hidden="1">
      <c r="U4082" s="77"/>
      <c r="V4082" s="62"/>
    </row>
    <row r="4083" spans="21:22" hidden="1">
      <c r="U4083" s="77"/>
      <c r="V4083" s="62"/>
    </row>
    <row r="4084" spans="21:22" hidden="1">
      <c r="U4084" s="77"/>
      <c r="V4084" s="62"/>
    </row>
    <row r="4085" spans="21:22" hidden="1">
      <c r="U4085" s="77"/>
      <c r="V4085" s="62"/>
    </row>
    <row r="4086" spans="21:22" hidden="1">
      <c r="U4086" s="77"/>
      <c r="V4086" s="62"/>
    </row>
    <row r="4087" spans="21:22" hidden="1">
      <c r="U4087" s="77"/>
      <c r="V4087" s="62"/>
    </row>
    <row r="4088" spans="21:22" hidden="1">
      <c r="U4088" s="77"/>
      <c r="V4088" s="62"/>
    </row>
    <row r="4089" spans="21:22" hidden="1">
      <c r="U4089" s="77"/>
      <c r="V4089" s="62"/>
    </row>
    <row r="4090" spans="21:22" hidden="1">
      <c r="U4090" s="77"/>
      <c r="V4090" s="62"/>
    </row>
    <row r="4091" spans="21:22" hidden="1">
      <c r="U4091" s="77"/>
      <c r="V4091" s="62"/>
    </row>
    <row r="4092" spans="21:22" hidden="1">
      <c r="U4092" s="77"/>
      <c r="V4092" s="62"/>
    </row>
    <row r="4093" spans="21:22" hidden="1">
      <c r="U4093" s="77"/>
      <c r="V4093" s="62"/>
    </row>
    <row r="4094" spans="21:22" hidden="1">
      <c r="U4094" s="77"/>
      <c r="V4094" s="62"/>
    </row>
    <row r="4095" spans="21:22" hidden="1">
      <c r="U4095" s="77"/>
      <c r="V4095" s="62"/>
    </row>
    <row r="4096" spans="21:22" hidden="1">
      <c r="U4096" s="77"/>
      <c r="V4096" s="62"/>
    </row>
    <row r="4097" spans="21:22" hidden="1">
      <c r="U4097" s="77"/>
      <c r="V4097" s="62"/>
    </row>
    <row r="4098" spans="21:22" hidden="1">
      <c r="U4098" s="77"/>
      <c r="V4098" s="62"/>
    </row>
    <row r="4099" spans="21:22" hidden="1">
      <c r="U4099" s="77"/>
      <c r="V4099" s="62"/>
    </row>
    <row r="4100" spans="21:22" hidden="1">
      <c r="U4100" s="77"/>
      <c r="V4100" s="62"/>
    </row>
    <row r="4101" spans="21:22" hidden="1">
      <c r="U4101" s="77"/>
      <c r="V4101" s="62"/>
    </row>
    <row r="4102" spans="21:22" hidden="1">
      <c r="U4102" s="77"/>
      <c r="V4102" s="62"/>
    </row>
    <row r="4103" spans="21:22" hidden="1">
      <c r="U4103" s="77"/>
      <c r="V4103" s="62"/>
    </row>
    <row r="4104" spans="21:22" hidden="1">
      <c r="U4104" s="77"/>
      <c r="V4104" s="62"/>
    </row>
    <row r="4105" spans="21:22" hidden="1">
      <c r="U4105" s="77"/>
      <c r="V4105" s="62"/>
    </row>
    <row r="4106" spans="21:22" hidden="1">
      <c r="U4106" s="77"/>
      <c r="V4106" s="62"/>
    </row>
    <row r="4107" spans="21:22" hidden="1">
      <c r="U4107" s="77"/>
      <c r="V4107" s="62"/>
    </row>
    <row r="4108" spans="21:22" hidden="1">
      <c r="U4108" s="77"/>
      <c r="V4108" s="62"/>
    </row>
    <row r="4109" spans="21:22" hidden="1">
      <c r="U4109" s="77"/>
      <c r="V4109" s="62"/>
    </row>
    <row r="4110" spans="21:22" hidden="1">
      <c r="U4110" s="77"/>
      <c r="V4110" s="62"/>
    </row>
    <row r="4111" spans="21:22" hidden="1">
      <c r="U4111" s="77"/>
      <c r="V4111" s="62"/>
    </row>
    <row r="4112" spans="21:22" hidden="1">
      <c r="U4112" s="77"/>
      <c r="V4112" s="62"/>
    </row>
    <row r="4113" spans="21:22" hidden="1">
      <c r="U4113" s="77"/>
      <c r="V4113" s="62"/>
    </row>
    <row r="4114" spans="21:22" hidden="1">
      <c r="U4114" s="77"/>
      <c r="V4114" s="62"/>
    </row>
    <row r="4115" spans="21:22" hidden="1">
      <c r="U4115" s="77"/>
      <c r="V4115" s="62"/>
    </row>
    <row r="4116" spans="21:22" hidden="1">
      <c r="U4116" s="77"/>
      <c r="V4116" s="62"/>
    </row>
    <row r="4117" spans="21:22" hidden="1">
      <c r="U4117" s="77"/>
      <c r="V4117" s="62"/>
    </row>
    <row r="4118" spans="21:22" hidden="1">
      <c r="U4118" s="77"/>
      <c r="V4118" s="62"/>
    </row>
    <row r="4119" spans="21:22" hidden="1">
      <c r="U4119" s="77"/>
      <c r="V4119" s="62"/>
    </row>
    <row r="4120" spans="21:22" hidden="1">
      <c r="U4120" s="77"/>
      <c r="V4120" s="62"/>
    </row>
    <row r="4121" spans="21:22" hidden="1">
      <c r="U4121" s="77"/>
      <c r="V4121" s="62"/>
    </row>
    <row r="4122" spans="21:22" hidden="1">
      <c r="U4122" s="77"/>
      <c r="V4122" s="62"/>
    </row>
    <row r="4123" spans="21:22" hidden="1">
      <c r="U4123" s="77"/>
      <c r="V4123" s="62"/>
    </row>
    <row r="4124" spans="21:22" hidden="1">
      <c r="U4124" s="77"/>
      <c r="V4124" s="62"/>
    </row>
    <row r="4125" spans="21:22" hidden="1">
      <c r="U4125" s="77"/>
      <c r="V4125" s="62"/>
    </row>
    <row r="4126" spans="21:22" hidden="1">
      <c r="U4126" s="77"/>
      <c r="V4126" s="62"/>
    </row>
    <row r="4127" spans="21:22" hidden="1">
      <c r="U4127" s="77"/>
      <c r="V4127" s="62"/>
    </row>
    <row r="4128" spans="21:22" hidden="1">
      <c r="U4128" s="77"/>
      <c r="V4128" s="62"/>
    </row>
    <row r="4129" spans="21:22" hidden="1">
      <c r="U4129" s="77"/>
      <c r="V4129" s="62"/>
    </row>
    <row r="4130" spans="21:22" hidden="1">
      <c r="U4130" s="77"/>
      <c r="V4130" s="62"/>
    </row>
    <row r="4131" spans="21:22" hidden="1">
      <c r="U4131" s="77"/>
      <c r="V4131" s="62"/>
    </row>
    <row r="4132" spans="21:22" hidden="1">
      <c r="U4132" s="77"/>
      <c r="V4132" s="62"/>
    </row>
    <row r="4133" spans="21:22" hidden="1">
      <c r="U4133" s="77"/>
      <c r="V4133" s="62"/>
    </row>
    <row r="4134" spans="21:22" hidden="1">
      <c r="U4134" s="77"/>
      <c r="V4134" s="62"/>
    </row>
    <row r="4135" spans="21:22" hidden="1">
      <c r="U4135" s="77"/>
      <c r="V4135" s="62"/>
    </row>
    <row r="4136" spans="21:22" hidden="1">
      <c r="U4136" s="77"/>
      <c r="V4136" s="62"/>
    </row>
    <row r="4137" spans="21:22" hidden="1">
      <c r="U4137" s="77"/>
      <c r="V4137" s="62"/>
    </row>
    <row r="4138" spans="21:22" hidden="1">
      <c r="U4138" s="77"/>
      <c r="V4138" s="62"/>
    </row>
    <row r="4139" spans="21:22" hidden="1">
      <c r="U4139" s="77"/>
      <c r="V4139" s="62"/>
    </row>
    <row r="4140" spans="21:22" hidden="1">
      <c r="U4140" s="77"/>
      <c r="V4140" s="62"/>
    </row>
    <row r="4141" spans="21:22" hidden="1">
      <c r="U4141" s="77"/>
      <c r="V4141" s="62"/>
    </row>
    <row r="4142" spans="21:22" hidden="1">
      <c r="U4142" s="77"/>
      <c r="V4142" s="62"/>
    </row>
    <row r="4143" spans="21:22" hidden="1">
      <c r="U4143" s="77"/>
      <c r="V4143" s="62"/>
    </row>
    <row r="4144" spans="21:22" hidden="1">
      <c r="U4144" s="77"/>
      <c r="V4144" s="62"/>
    </row>
    <row r="4145" spans="21:22" hidden="1">
      <c r="U4145" s="77"/>
      <c r="V4145" s="62"/>
    </row>
    <row r="4146" spans="21:22" hidden="1">
      <c r="U4146" s="77"/>
      <c r="V4146" s="62"/>
    </row>
    <row r="4147" spans="21:22" hidden="1">
      <c r="U4147" s="77"/>
      <c r="V4147" s="62"/>
    </row>
    <row r="4148" spans="21:22" hidden="1">
      <c r="U4148" s="77"/>
      <c r="V4148" s="62"/>
    </row>
    <row r="4149" spans="21:22" hidden="1">
      <c r="U4149" s="77"/>
      <c r="V4149" s="62"/>
    </row>
    <row r="4150" spans="21:22" hidden="1">
      <c r="U4150" s="77"/>
      <c r="V4150" s="62"/>
    </row>
    <row r="4151" spans="21:22" hidden="1">
      <c r="U4151" s="77"/>
      <c r="V4151" s="62"/>
    </row>
    <row r="4152" spans="21:22" hidden="1">
      <c r="U4152" s="77"/>
      <c r="V4152" s="62"/>
    </row>
    <row r="4153" spans="21:22" hidden="1">
      <c r="U4153" s="77"/>
      <c r="V4153" s="62"/>
    </row>
    <row r="4154" spans="21:22" hidden="1">
      <c r="U4154" s="77"/>
      <c r="V4154" s="62"/>
    </row>
    <row r="4155" spans="21:22" hidden="1">
      <c r="U4155" s="77"/>
      <c r="V4155" s="62"/>
    </row>
    <row r="4156" spans="21:22" hidden="1">
      <c r="U4156" s="77"/>
      <c r="V4156" s="62"/>
    </row>
    <row r="4157" spans="21:22" hidden="1">
      <c r="U4157" s="77"/>
      <c r="V4157" s="62"/>
    </row>
    <row r="4158" spans="21:22" hidden="1">
      <c r="U4158" s="77"/>
      <c r="V4158" s="62"/>
    </row>
    <row r="4159" spans="21:22" hidden="1">
      <c r="U4159" s="77"/>
      <c r="V4159" s="62"/>
    </row>
    <row r="4160" spans="21:22" hidden="1">
      <c r="U4160" s="77"/>
      <c r="V4160" s="62"/>
    </row>
    <row r="4161" spans="21:22" hidden="1">
      <c r="U4161" s="77"/>
      <c r="V4161" s="62"/>
    </row>
    <row r="4162" spans="21:22" hidden="1">
      <c r="U4162" s="77"/>
      <c r="V4162" s="62"/>
    </row>
    <row r="4163" spans="21:22" hidden="1">
      <c r="U4163" s="77"/>
      <c r="V4163" s="62"/>
    </row>
    <row r="4164" spans="21:22" hidden="1">
      <c r="U4164" s="77"/>
      <c r="V4164" s="62"/>
    </row>
    <row r="4165" spans="21:22" hidden="1">
      <c r="U4165" s="77"/>
      <c r="V4165" s="62"/>
    </row>
    <row r="4166" spans="21:22" hidden="1">
      <c r="U4166" s="77"/>
      <c r="V4166" s="62"/>
    </row>
    <row r="4167" spans="21:22" hidden="1">
      <c r="U4167" s="77"/>
      <c r="V4167" s="62"/>
    </row>
    <row r="4168" spans="21:22" hidden="1">
      <c r="U4168" s="77"/>
      <c r="V4168" s="62"/>
    </row>
    <row r="4169" spans="21:22" hidden="1">
      <c r="U4169" s="77"/>
      <c r="V4169" s="62"/>
    </row>
    <row r="4170" spans="21:22" hidden="1">
      <c r="U4170" s="77"/>
      <c r="V4170" s="62"/>
    </row>
    <row r="4171" spans="21:22" hidden="1">
      <c r="U4171" s="77"/>
      <c r="V4171" s="62"/>
    </row>
    <row r="4172" spans="21:22" hidden="1">
      <c r="U4172" s="77"/>
      <c r="V4172" s="62"/>
    </row>
    <row r="4173" spans="21:22" hidden="1">
      <c r="U4173" s="77"/>
      <c r="V4173" s="62"/>
    </row>
    <row r="4174" spans="21:22" hidden="1">
      <c r="U4174" s="77"/>
      <c r="V4174" s="62"/>
    </row>
    <row r="4175" spans="21:22" hidden="1">
      <c r="U4175" s="77"/>
      <c r="V4175" s="62"/>
    </row>
    <row r="4176" spans="21:22" hidden="1">
      <c r="U4176" s="77"/>
      <c r="V4176" s="62"/>
    </row>
    <row r="4177" spans="21:22" hidden="1">
      <c r="U4177" s="77"/>
      <c r="V4177" s="62"/>
    </row>
    <row r="4178" spans="21:22" hidden="1">
      <c r="U4178" s="77"/>
      <c r="V4178" s="62"/>
    </row>
    <row r="4179" spans="21:22" hidden="1">
      <c r="U4179" s="77"/>
      <c r="V4179" s="62"/>
    </row>
    <row r="4180" spans="21:22" hidden="1">
      <c r="U4180" s="77"/>
      <c r="V4180" s="62"/>
    </row>
    <row r="4181" spans="21:22" hidden="1">
      <c r="U4181" s="77"/>
      <c r="V4181" s="62"/>
    </row>
    <row r="4182" spans="21:22" hidden="1">
      <c r="U4182" s="77"/>
      <c r="V4182" s="62"/>
    </row>
    <row r="4183" spans="21:22" hidden="1">
      <c r="U4183" s="77"/>
      <c r="V4183" s="62"/>
    </row>
    <row r="4184" spans="21:22" hidden="1">
      <c r="U4184" s="77"/>
      <c r="V4184" s="62"/>
    </row>
    <row r="4185" spans="21:22" hidden="1">
      <c r="U4185" s="77"/>
      <c r="V4185" s="62"/>
    </row>
    <row r="4186" spans="21:22" hidden="1">
      <c r="U4186" s="77"/>
      <c r="V4186" s="62"/>
    </row>
    <row r="4187" spans="21:22" hidden="1">
      <c r="U4187" s="77"/>
      <c r="V4187" s="62"/>
    </row>
    <row r="4188" spans="21:22" hidden="1">
      <c r="U4188" s="77"/>
      <c r="V4188" s="62"/>
    </row>
    <row r="4189" spans="21:22" hidden="1">
      <c r="U4189" s="77"/>
      <c r="V4189" s="62"/>
    </row>
    <row r="4190" spans="21:22" hidden="1">
      <c r="U4190" s="77"/>
      <c r="V4190" s="62"/>
    </row>
    <row r="4191" spans="21:22" hidden="1">
      <c r="U4191" s="77"/>
      <c r="V4191" s="62"/>
    </row>
    <row r="4192" spans="21:22" hidden="1">
      <c r="U4192" s="77"/>
      <c r="V4192" s="62"/>
    </row>
    <row r="4193" spans="21:22" hidden="1">
      <c r="U4193" s="77"/>
      <c r="V4193" s="62"/>
    </row>
    <row r="4194" spans="21:22" hidden="1">
      <c r="U4194" s="77"/>
      <c r="V4194" s="62"/>
    </row>
    <row r="4195" spans="21:22" hidden="1">
      <c r="U4195" s="77"/>
      <c r="V4195" s="62"/>
    </row>
    <row r="4196" spans="21:22" hidden="1">
      <c r="U4196" s="77"/>
      <c r="V4196" s="62"/>
    </row>
    <row r="4197" spans="21:22" hidden="1">
      <c r="U4197" s="77"/>
      <c r="V4197" s="62"/>
    </row>
    <row r="4198" spans="21:22" hidden="1">
      <c r="U4198" s="77"/>
      <c r="V4198" s="62"/>
    </row>
    <row r="4199" spans="21:22" hidden="1">
      <c r="U4199" s="77"/>
      <c r="V4199" s="62"/>
    </row>
    <row r="4200" spans="21:22" hidden="1">
      <c r="U4200" s="77"/>
      <c r="V4200" s="62"/>
    </row>
    <row r="4201" spans="21:22" hidden="1">
      <c r="U4201" s="77"/>
      <c r="V4201" s="62"/>
    </row>
    <row r="4202" spans="21:22" hidden="1">
      <c r="U4202" s="77"/>
      <c r="V4202" s="62"/>
    </row>
    <row r="4203" spans="21:22" hidden="1">
      <c r="U4203" s="77"/>
      <c r="V4203" s="62"/>
    </row>
    <row r="4204" spans="21:22" hidden="1">
      <c r="U4204" s="77"/>
      <c r="V4204" s="62"/>
    </row>
    <row r="4205" spans="21:22" hidden="1">
      <c r="U4205" s="77"/>
      <c r="V4205" s="62"/>
    </row>
    <row r="4206" spans="21:22" hidden="1">
      <c r="U4206" s="77"/>
      <c r="V4206" s="62"/>
    </row>
    <row r="4207" spans="21:22" hidden="1">
      <c r="U4207" s="77"/>
      <c r="V4207" s="62"/>
    </row>
    <row r="4208" spans="21:22" hidden="1">
      <c r="U4208" s="77"/>
      <c r="V4208" s="62"/>
    </row>
    <row r="4209" spans="21:22" hidden="1">
      <c r="U4209" s="77"/>
      <c r="V4209" s="62"/>
    </row>
    <row r="4210" spans="21:22" hidden="1">
      <c r="U4210" s="77"/>
      <c r="V4210" s="62"/>
    </row>
    <row r="4211" spans="21:22" hidden="1">
      <c r="U4211" s="77"/>
      <c r="V4211" s="62"/>
    </row>
    <row r="4212" spans="21:22" hidden="1">
      <c r="U4212" s="77"/>
      <c r="V4212" s="62"/>
    </row>
    <row r="4213" spans="21:22" hidden="1">
      <c r="U4213" s="77"/>
      <c r="V4213" s="62"/>
    </row>
    <row r="4214" spans="21:22" hidden="1">
      <c r="U4214" s="77"/>
      <c r="V4214" s="62"/>
    </row>
    <row r="4215" spans="21:22" hidden="1">
      <c r="U4215" s="77"/>
      <c r="V4215" s="62"/>
    </row>
    <row r="4216" spans="21:22" hidden="1">
      <c r="U4216" s="77"/>
      <c r="V4216" s="62"/>
    </row>
    <row r="4217" spans="21:22" hidden="1">
      <c r="U4217" s="77"/>
      <c r="V4217" s="62"/>
    </row>
    <row r="4218" spans="21:22" hidden="1">
      <c r="U4218" s="77"/>
      <c r="V4218" s="62"/>
    </row>
    <row r="4219" spans="21:22" hidden="1">
      <c r="U4219" s="77"/>
      <c r="V4219" s="62"/>
    </row>
    <row r="4220" spans="21:22" hidden="1">
      <c r="U4220" s="77"/>
      <c r="V4220" s="62"/>
    </row>
    <row r="4221" spans="21:22" hidden="1">
      <c r="U4221" s="77"/>
      <c r="V4221" s="62"/>
    </row>
    <row r="4222" spans="21:22" hidden="1">
      <c r="U4222" s="77"/>
      <c r="V4222" s="62"/>
    </row>
    <row r="4223" spans="21:22" hidden="1">
      <c r="U4223" s="77"/>
      <c r="V4223" s="62"/>
    </row>
    <row r="4224" spans="21:22" hidden="1">
      <c r="U4224" s="77"/>
      <c r="V4224" s="62"/>
    </row>
    <row r="4225" spans="21:22" hidden="1">
      <c r="U4225" s="77"/>
      <c r="V4225" s="62"/>
    </row>
    <row r="4226" spans="21:22" hidden="1">
      <c r="U4226" s="77"/>
      <c r="V4226" s="62"/>
    </row>
    <row r="4227" spans="21:22" hidden="1">
      <c r="U4227" s="77"/>
      <c r="V4227" s="62"/>
    </row>
    <row r="4228" spans="21:22" hidden="1">
      <c r="U4228" s="77"/>
      <c r="V4228" s="62"/>
    </row>
    <row r="4229" spans="21:22" hidden="1">
      <c r="U4229" s="77"/>
      <c r="V4229" s="62"/>
    </row>
    <row r="4230" spans="21:22" hidden="1">
      <c r="U4230" s="77"/>
      <c r="V4230" s="62"/>
    </row>
    <row r="4231" spans="21:22" hidden="1">
      <c r="U4231" s="77"/>
      <c r="V4231" s="62"/>
    </row>
    <row r="4232" spans="21:22" hidden="1">
      <c r="U4232" s="77"/>
      <c r="V4232" s="62"/>
    </row>
    <row r="4233" spans="21:22" hidden="1">
      <c r="U4233" s="77"/>
      <c r="V4233" s="62"/>
    </row>
    <row r="4234" spans="21:22" hidden="1">
      <c r="U4234" s="77"/>
      <c r="V4234" s="62"/>
    </row>
    <row r="4235" spans="21:22" hidden="1">
      <c r="U4235" s="77"/>
      <c r="V4235" s="62"/>
    </row>
    <row r="4236" spans="21:22" hidden="1">
      <c r="U4236" s="77"/>
      <c r="V4236" s="62"/>
    </row>
    <row r="4237" spans="21:22" hidden="1">
      <c r="U4237" s="77"/>
      <c r="V4237" s="62"/>
    </row>
    <row r="4238" spans="21:22" hidden="1">
      <c r="U4238" s="77"/>
      <c r="V4238" s="62"/>
    </row>
    <row r="4239" spans="21:22" hidden="1">
      <c r="U4239" s="77"/>
      <c r="V4239" s="62"/>
    </row>
    <row r="4240" spans="21:22" hidden="1">
      <c r="U4240" s="77"/>
      <c r="V4240" s="62"/>
    </row>
    <row r="4241" spans="21:22" hidden="1">
      <c r="U4241" s="77"/>
      <c r="V4241" s="62"/>
    </row>
    <row r="4242" spans="21:22" hidden="1">
      <c r="U4242" s="77"/>
      <c r="V4242" s="62"/>
    </row>
    <row r="4243" spans="21:22" hidden="1">
      <c r="U4243" s="77"/>
      <c r="V4243" s="62"/>
    </row>
    <row r="4244" spans="21:22" hidden="1">
      <c r="U4244" s="77"/>
      <c r="V4244" s="62"/>
    </row>
    <row r="4245" spans="21:22" hidden="1">
      <c r="U4245" s="77"/>
      <c r="V4245" s="62"/>
    </row>
    <row r="4246" spans="21:22" hidden="1">
      <c r="U4246" s="77"/>
      <c r="V4246" s="62"/>
    </row>
    <row r="4247" spans="21:22" hidden="1">
      <c r="U4247" s="77"/>
      <c r="V4247" s="62"/>
    </row>
    <row r="4248" spans="21:22" hidden="1">
      <c r="U4248" s="77"/>
      <c r="V4248" s="62"/>
    </row>
    <row r="4249" spans="21:22" hidden="1">
      <c r="U4249" s="77"/>
      <c r="V4249" s="62"/>
    </row>
    <row r="4250" spans="21:22" hidden="1">
      <c r="U4250" s="77"/>
      <c r="V4250" s="62"/>
    </row>
    <row r="4251" spans="21:22" hidden="1">
      <c r="U4251" s="77"/>
      <c r="V4251" s="62"/>
    </row>
    <row r="4252" spans="21:22" hidden="1">
      <c r="U4252" s="77"/>
      <c r="V4252" s="62"/>
    </row>
    <row r="4253" spans="21:22" hidden="1">
      <c r="U4253" s="77"/>
      <c r="V4253" s="62"/>
    </row>
    <row r="4254" spans="21:22" hidden="1">
      <c r="U4254" s="77"/>
      <c r="V4254" s="62"/>
    </row>
    <row r="4255" spans="21:22" hidden="1">
      <c r="U4255" s="77"/>
      <c r="V4255" s="62"/>
    </row>
    <row r="4256" spans="21:22" hidden="1">
      <c r="U4256" s="77"/>
      <c r="V4256" s="62"/>
    </row>
    <row r="4257" spans="21:22" hidden="1">
      <c r="U4257" s="77"/>
      <c r="V4257" s="62"/>
    </row>
    <row r="4258" spans="21:22" hidden="1">
      <c r="U4258" s="77"/>
      <c r="V4258" s="62"/>
    </row>
    <row r="4259" spans="21:22" hidden="1">
      <c r="U4259" s="77"/>
      <c r="V4259" s="62"/>
    </row>
    <row r="4260" spans="21:22" hidden="1">
      <c r="U4260" s="77"/>
      <c r="V4260" s="62"/>
    </row>
    <row r="4261" spans="21:22" hidden="1">
      <c r="U4261" s="77"/>
      <c r="V4261" s="62"/>
    </row>
    <row r="4262" spans="21:22" hidden="1">
      <c r="U4262" s="77"/>
      <c r="V4262" s="62"/>
    </row>
    <row r="4263" spans="21:22" hidden="1">
      <c r="U4263" s="77"/>
      <c r="V4263" s="62"/>
    </row>
    <row r="4264" spans="21:22" hidden="1">
      <c r="U4264" s="77"/>
      <c r="V4264" s="62"/>
    </row>
    <row r="4265" spans="21:22" hidden="1">
      <c r="U4265" s="77"/>
      <c r="V4265" s="62"/>
    </row>
    <row r="4266" spans="21:22" hidden="1">
      <c r="U4266" s="77"/>
      <c r="V4266" s="62"/>
    </row>
    <row r="4267" spans="21:22" hidden="1">
      <c r="U4267" s="77"/>
      <c r="V4267" s="62"/>
    </row>
    <row r="4268" spans="21:22" hidden="1">
      <c r="U4268" s="77"/>
      <c r="V4268" s="62"/>
    </row>
    <row r="4269" spans="21:22" hidden="1">
      <c r="U4269" s="77"/>
      <c r="V4269" s="62"/>
    </row>
    <row r="4270" spans="21:22" hidden="1">
      <c r="U4270" s="77"/>
      <c r="V4270" s="62"/>
    </row>
    <row r="4271" spans="21:22" hidden="1">
      <c r="U4271" s="77"/>
      <c r="V4271" s="62"/>
    </row>
    <row r="4272" spans="21:22" hidden="1">
      <c r="U4272" s="77"/>
      <c r="V4272" s="62"/>
    </row>
    <row r="4273" spans="21:22" hidden="1">
      <c r="U4273" s="77"/>
      <c r="V4273" s="62"/>
    </row>
    <row r="4274" spans="21:22" hidden="1">
      <c r="U4274" s="77"/>
      <c r="V4274" s="62"/>
    </row>
    <row r="4275" spans="21:22" hidden="1">
      <c r="U4275" s="77"/>
      <c r="V4275" s="62"/>
    </row>
    <row r="4276" spans="21:22" hidden="1">
      <c r="U4276" s="77"/>
      <c r="V4276" s="62"/>
    </row>
    <row r="4277" spans="21:22" hidden="1">
      <c r="U4277" s="77"/>
      <c r="V4277" s="62"/>
    </row>
    <row r="4278" spans="21:22" hidden="1">
      <c r="U4278" s="77"/>
      <c r="V4278" s="62"/>
    </row>
    <row r="4279" spans="21:22" hidden="1">
      <c r="U4279" s="77"/>
      <c r="V4279" s="62"/>
    </row>
    <row r="4280" spans="21:22" hidden="1">
      <c r="U4280" s="77"/>
      <c r="V4280" s="62"/>
    </row>
    <row r="4281" spans="21:22" hidden="1">
      <c r="U4281" s="77"/>
      <c r="V4281" s="62"/>
    </row>
    <row r="4282" spans="21:22" hidden="1">
      <c r="U4282" s="77"/>
      <c r="V4282" s="62"/>
    </row>
    <row r="4283" spans="21:22" hidden="1">
      <c r="U4283" s="77"/>
      <c r="V4283" s="62"/>
    </row>
    <row r="4284" spans="21:22" hidden="1">
      <c r="U4284" s="77"/>
      <c r="V4284" s="62"/>
    </row>
    <row r="4285" spans="21:22" hidden="1">
      <c r="U4285" s="77"/>
      <c r="V4285" s="62"/>
    </row>
    <row r="4286" spans="21:22" hidden="1">
      <c r="U4286" s="77"/>
      <c r="V4286" s="62"/>
    </row>
    <row r="4287" spans="21:22" hidden="1">
      <c r="U4287" s="77"/>
      <c r="V4287" s="62"/>
    </row>
    <row r="4288" spans="21:22" hidden="1">
      <c r="U4288" s="77"/>
      <c r="V4288" s="62"/>
    </row>
    <row r="4289" spans="21:22" hidden="1">
      <c r="U4289" s="77"/>
      <c r="V4289" s="62"/>
    </row>
    <row r="4290" spans="21:22" hidden="1">
      <c r="U4290" s="77"/>
      <c r="V4290" s="62"/>
    </row>
    <row r="4291" spans="21:22" hidden="1">
      <c r="U4291" s="77"/>
      <c r="V4291" s="62"/>
    </row>
    <row r="4292" spans="21:22" hidden="1">
      <c r="U4292" s="77"/>
      <c r="V4292" s="62"/>
    </row>
    <row r="4293" spans="21:22" hidden="1">
      <c r="U4293" s="77"/>
      <c r="V4293" s="62"/>
    </row>
    <row r="4294" spans="21:22" hidden="1">
      <c r="U4294" s="77"/>
      <c r="V4294" s="62"/>
    </row>
    <row r="4295" spans="21:22" hidden="1">
      <c r="U4295" s="77"/>
      <c r="V4295" s="62"/>
    </row>
    <row r="4296" spans="21:22" hidden="1">
      <c r="U4296" s="77"/>
      <c r="V4296" s="62"/>
    </row>
    <row r="4297" spans="21:22" hidden="1">
      <c r="U4297" s="77"/>
      <c r="V4297" s="62"/>
    </row>
    <row r="4298" spans="21:22" hidden="1">
      <c r="U4298" s="77"/>
      <c r="V4298" s="62"/>
    </row>
    <row r="4299" spans="21:22" hidden="1">
      <c r="U4299" s="77"/>
      <c r="V4299" s="62"/>
    </row>
    <row r="4300" spans="21:22" hidden="1">
      <c r="U4300" s="77"/>
      <c r="V4300" s="62"/>
    </row>
    <row r="4301" spans="21:22" hidden="1">
      <c r="U4301" s="77"/>
      <c r="V4301" s="62"/>
    </row>
    <row r="4302" spans="21:22" hidden="1">
      <c r="U4302" s="77"/>
      <c r="V4302" s="62"/>
    </row>
    <row r="4303" spans="21:22" hidden="1">
      <c r="U4303" s="77"/>
      <c r="V4303" s="62"/>
    </row>
    <row r="4304" spans="21:22" hidden="1">
      <c r="U4304" s="77"/>
      <c r="V4304" s="62"/>
    </row>
    <row r="4305" spans="21:22" hidden="1">
      <c r="U4305" s="77"/>
      <c r="V4305" s="62"/>
    </row>
    <row r="4306" spans="21:22" hidden="1">
      <c r="U4306" s="77"/>
      <c r="V4306" s="62"/>
    </row>
    <row r="4307" spans="21:22" hidden="1">
      <c r="U4307" s="77"/>
      <c r="V4307" s="62"/>
    </row>
    <row r="4308" spans="21:22" hidden="1">
      <c r="U4308" s="77"/>
      <c r="V4308" s="62"/>
    </row>
    <row r="4309" spans="21:22" hidden="1">
      <c r="U4309" s="77"/>
      <c r="V4309" s="62"/>
    </row>
    <row r="4310" spans="21:22" hidden="1">
      <c r="U4310" s="77"/>
      <c r="V4310" s="62"/>
    </row>
    <row r="4311" spans="21:22" hidden="1">
      <c r="U4311" s="77"/>
      <c r="V4311" s="62"/>
    </row>
    <row r="4312" spans="21:22" hidden="1">
      <c r="U4312" s="77"/>
      <c r="V4312" s="62"/>
    </row>
    <row r="4313" spans="21:22" hidden="1">
      <c r="U4313" s="77"/>
      <c r="V4313" s="62"/>
    </row>
    <row r="4314" spans="21:22" hidden="1">
      <c r="U4314" s="77"/>
      <c r="V4314" s="62"/>
    </row>
    <row r="4315" spans="21:22" hidden="1">
      <c r="U4315" s="77"/>
      <c r="V4315" s="62"/>
    </row>
    <row r="4316" spans="21:22" hidden="1">
      <c r="U4316" s="77"/>
      <c r="V4316" s="62"/>
    </row>
    <row r="4317" spans="21:22" hidden="1">
      <c r="U4317" s="77"/>
      <c r="V4317" s="62"/>
    </row>
    <row r="4318" spans="21:22" hidden="1">
      <c r="U4318" s="77"/>
      <c r="V4318" s="62"/>
    </row>
    <row r="4319" spans="21:22" hidden="1">
      <c r="U4319" s="77"/>
      <c r="V4319" s="62"/>
    </row>
    <row r="4320" spans="21:22" hidden="1">
      <c r="U4320" s="77"/>
      <c r="V4320" s="62"/>
    </row>
    <row r="4321" spans="21:22" hidden="1">
      <c r="U4321" s="77"/>
      <c r="V4321" s="62"/>
    </row>
    <row r="4322" spans="21:22" hidden="1">
      <c r="U4322" s="77"/>
      <c r="V4322" s="62"/>
    </row>
    <row r="4323" spans="21:22" hidden="1">
      <c r="U4323" s="77"/>
      <c r="V4323" s="62"/>
    </row>
    <row r="4324" spans="21:22" hidden="1">
      <c r="U4324" s="77"/>
      <c r="V4324" s="62"/>
    </row>
    <row r="4325" spans="21:22" hidden="1">
      <c r="U4325" s="77"/>
      <c r="V4325" s="62"/>
    </row>
    <row r="4326" spans="21:22" hidden="1">
      <c r="U4326" s="77"/>
      <c r="V4326" s="62"/>
    </row>
    <row r="4327" spans="21:22" hidden="1">
      <c r="U4327" s="77"/>
      <c r="V4327" s="62"/>
    </row>
    <row r="4328" spans="21:22" hidden="1">
      <c r="U4328" s="77"/>
      <c r="V4328" s="62"/>
    </row>
    <row r="4329" spans="21:22" hidden="1">
      <c r="U4329" s="77"/>
      <c r="V4329" s="62"/>
    </row>
    <row r="4330" spans="21:22" hidden="1">
      <c r="U4330" s="77"/>
      <c r="V4330" s="62"/>
    </row>
    <row r="4331" spans="21:22" hidden="1">
      <c r="U4331" s="77"/>
      <c r="V4331" s="62"/>
    </row>
    <row r="4332" spans="21:22" hidden="1">
      <c r="U4332" s="77"/>
      <c r="V4332" s="62"/>
    </row>
    <row r="4333" spans="21:22" hidden="1">
      <c r="U4333" s="77"/>
      <c r="V4333" s="62"/>
    </row>
    <row r="4334" spans="21:22" hidden="1">
      <c r="U4334" s="77"/>
      <c r="V4334" s="62"/>
    </row>
    <row r="4335" spans="21:22" hidden="1">
      <c r="U4335" s="77"/>
      <c r="V4335" s="62"/>
    </row>
    <row r="4336" spans="21:22" hidden="1">
      <c r="U4336" s="77"/>
      <c r="V4336" s="62"/>
    </row>
    <row r="4337" spans="21:22" hidden="1">
      <c r="U4337" s="77"/>
      <c r="V4337" s="62"/>
    </row>
    <row r="4338" spans="21:22" hidden="1">
      <c r="U4338" s="77"/>
      <c r="V4338" s="62"/>
    </row>
    <row r="4339" spans="21:22" hidden="1">
      <c r="U4339" s="77"/>
      <c r="V4339" s="62"/>
    </row>
    <row r="4340" spans="21:22" hidden="1">
      <c r="U4340" s="77"/>
      <c r="V4340" s="62"/>
    </row>
    <row r="4341" spans="21:22" hidden="1">
      <c r="U4341" s="77"/>
      <c r="V4341" s="62"/>
    </row>
    <row r="4342" spans="21:22" hidden="1">
      <c r="U4342" s="77"/>
      <c r="V4342" s="62"/>
    </row>
    <row r="4343" spans="21:22" hidden="1">
      <c r="U4343" s="77"/>
      <c r="V4343" s="62"/>
    </row>
    <row r="4344" spans="21:22" hidden="1">
      <c r="U4344" s="77"/>
      <c r="V4344" s="62"/>
    </row>
    <row r="4345" spans="21:22" hidden="1">
      <c r="U4345" s="77"/>
      <c r="V4345" s="62"/>
    </row>
    <row r="4346" spans="21:22" hidden="1">
      <c r="U4346" s="77"/>
      <c r="V4346" s="62"/>
    </row>
    <row r="4347" spans="21:22" hidden="1">
      <c r="U4347" s="77"/>
      <c r="V4347" s="62"/>
    </row>
    <row r="4348" spans="21:22" hidden="1">
      <c r="U4348" s="77"/>
      <c r="V4348" s="62"/>
    </row>
    <row r="4349" spans="21:22" hidden="1">
      <c r="U4349" s="77"/>
      <c r="V4349" s="62"/>
    </row>
    <row r="4350" spans="21:22" hidden="1">
      <c r="U4350" s="77"/>
      <c r="V4350" s="62"/>
    </row>
    <row r="4351" spans="21:22" hidden="1">
      <c r="U4351" s="77"/>
      <c r="V4351" s="62"/>
    </row>
    <row r="4352" spans="21:22" hidden="1">
      <c r="U4352" s="77"/>
      <c r="V4352" s="62"/>
    </row>
    <row r="4353" spans="21:22" hidden="1">
      <c r="U4353" s="77"/>
      <c r="V4353" s="62"/>
    </row>
    <row r="4354" spans="21:22" hidden="1">
      <c r="U4354" s="77"/>
      <c r="V4354" s="62"/>
    </row>
    <row r="4355" spans="21:22" hidden="1">
      <c r="U4355" s="77"/>
      <c r="V4355" s="62"/>
    </row>
    <row r="4356" spans="21:22" hidden="1">
      <c r="U4356" s="77"/>
      <c r="V4356" s="62"/>
    </row>
    <row r="4357" spans="21:22" hidden="1">
      <c r="U4357" s="77"/>
      <c r="V4357" s="62"/>
    </row>
    <row r="4358" spans="21:22" hidden="1">
      <c r="U4358" s="77"/>
      <c r="V4358" s="62"/>
    </row>
    <row r="4359" spans="21:22" hidden="1">
      <c r="U4359" s="77"/>
      <c r="V4359" s="62"/>
    </row>
    <row r="4360" spans="21:22" hidden="1">
      <c r="U4360" s="77"/>
      <c r="V4360" s="62"/>
    </row>
    <row r="4361" spans="21:22" hidden="1">
      <c r="U4361" s="77"/>
      <c r="V4361" s="62"/>
    </row>
    <row r="4362" spans="21:22" hidden="1">
      <c r="U4362" s="77"/>
      <c r="V4362" s="62"/>
    </row>
    <row r="4363" spans="21:22" hidden="1">
      <c r="U4363" s="77"/>
      <c r="V4363" s="62"/>
    </row>
    <row r="4364" spans="21:22" hidden="1">
      <c r="U4364" s="77"/>
      <c r="V4364" s="62"/>
    </row>
    <row r="4365" spans="21:22" hidden="1">
      <c r="U4365" s="77"/>
      <c r="V4365" s="62"/>
    </row>
    <row r="4366" spans="21:22" hidden="1">
      <c r="U4366" s="77"/>
      <c r="V4366" s="62"/>
    </row>
    <row r="4367" spans="21:22" hidden="1">
      <c r="U4367" s="77"/>
      <c r="V4367" s="62"/>
    </row>
    <row r="4368" spans="21:22" hidden="1">
      <c r="U4368" s="77"/>
      <c r="V4368" s="62"/>
    </row>
    <row r="4369" spans="21:22" hidden="1">
      <c r="U4369" s="77"/>
      <c r="V4369" s="62"/>
    </row>
    <row r="4370" spans="21:22" hidden="1">
      <c r="U4370" s="77"/>
      <c r="V4370" s="62"/>
    </row>
    <row r="4371" spans="21:22" hidden="1">
      <c r="U4371" s="77"/>
      <c r="V4371" s="62"/>
    </row>
    <row r="4372" spans="21:22" hidden="1">
      <c r="U4372" s="77"/>
      <c r="V4372" s="62"/>
    </row>
    <row r="4373" spans="21:22" hidden="1">
      <c r="U4373" s="77"/>
      <c r="V4373" s="62"/>
    </row>
    <row r="4374" spans="21:22" hidden="1">
      <c r="U4374" s="77"/>
      <c r="V4374" s="62"/>
    </row>
    <row r="4375" spans="21:22" hidden="1">
      <c r="U4375" s="77"/>
      <c r="V4375" s="62"/>
    </row>
    <row r="4376" spans="21:22" hidden="1">
      <c r="U4376" s="77"/>
      <c r="V4376" s="62"/>
    </row>
    <row r="4377" spans="21:22" hidden="1">
      <c r="U4377" s="77"/>
      <c r="V4377" s="62"/>
    </row>
    <row r="4378" spans="21:22" hidden="1">
      <c r="U4378" s="77"/>
      <c r="V4378" s="62"/>
    </row>
    <row r="4379" spans="21:22" hidden="1">
      <c r="U4379" s="77"/>
      <c r="V4379" s="62"/>
    </row>
    <row r="4380" spans="21:22" hidden="1">
      <c r="U4380" s="77"/>
      <c r="V4380" s="62"/>
    </row>
    <row r="4381" spans="21:22" hidden="1">
      <c r="U4381" s="77"/>
      <c r="V4381" s="62"/>
    </row>
    <row r="4382" spans="21:22" hidden="1">
      <c r="U4382" s="77"/>
      <c r="V4382" s="62"/>
    </row>
    <row r="4383" spans="21:22" hidden="1">
      <c r="U4383" s="77"/>
      <c r="V4383" s="62"/>
    </row>
    <row r="4384" spans="21:22" hidden="1">
      <c r="U4384" s="77"/>
      <c r="V4384" s="62"/>
    </row>
    <row r="4385" spans="21:22" hidden="1">
      <c r="U4385" s="77"/>
      <c r="V4385" s="62"/>
    </row>
    <row r="4386" spans="21:22" hidden="1">
      <c r="U4386" s="77"/>
      <c r="V4386" s="62"/>
    </row>
    <row r="4387" spans="21:22" hidden="1">
      <c r="U4387" s="77"/>
      <c r="V4387" s="62"/>
    </row>
    <row r="4388" spans="21:22" hidden="1">
      <c r="U4388" s="77"/>
      <c r="V4388" s="62"/>
    </row>
    <row r="4389" spans="21:22" hidden="1">
      <c r="U4389" s="77"/>
      <c r="V4389" s="62"/>
    </row>
    <row r="4390" spans="21:22" hidden="1">
      <c r="U4390" s="77"/>
      <c r="V4390" s="62"/>
    </row>
    <row r="4391" spans="21:22" hidden="1">
      <c r="U4391" s="77"/>
      <c r="V4391" s="62"/>
    </row>
    <row r="4392" spans="21:22" hidden="1">
      <c r="U4392" s="77"/>
      <c r="V4392" s="62"/>
    </row>
    <row r="4393" spans="21:22" hidden="1">
      <c r="U4393" s="77"/>
      <c r="V4393" s="62"/>
    </row>
    <row r="4394" spans="21:22" hidden="1">
      <c r="U4394" s="77"/>
      <c r="V4394" s="62"/>
    </row>
    <row r="4395" spans="21:22" hidden="1">
      <c r="U4395" s="77"/>
      <c r="V4395" s="62"/>
    </row>
    <row r="4396" spans="21:22" hidden="1">
      <c r="U4396" s="77"/>
      <c r="V4396" s="62"/>
    </row>
    <row r="4397" spans="21:22" hidden="1">
      <c r="U4397" s="77"/>
      <c r="V4397" s="62"/>
    </row>
    <row r="4398" spans="21:22" hidden="1">
      <c r="U4398" s="77"/>
      <c r="V4398" s="62"/>
    </row>
    <row r="4399" spans="21:22" hidden="1">
      <c r="U4399" s="77"/>
      <c r="V4399" s="62"/>
    </row>
    <row r="4400" spans="21:22" hidden="1">
      <c r="U4400" s="77"/>
      <c r="V4400" s="62"/>
    </row>
    <row r="4401" spans="21:22" hidden="1">
      <c r="U4401" s="77"/>
      <c r="V4401" s="62"/>
    </row>
    <row r="4402" spans="21:22" hidden="1">
      <c r="U4402" s="77"/>
      <c r="V4402" s="62"/>
    </row>
    <row r="4403" spans="21:22" hidden="1">
      <c r="U4403" s="77"/>
      <c r="V4403" s="62"/>
    </row>
    <row r="4404" spans="21:22" hidden="1">
      <c r="U4404" s="77"/>
      <c r="V4404" s="62"/>
    </row>
    <row r="4405" spans="21:22" hidden="1">
      <c r="U4405" s="77"/>
      <c r="V4405" s="62"/>
    </row>
    <row r="4406" spans="21:22" hidden="1">
      <c r="U4406" s="77"/>
      <c r="V4406" s="62"/>
    </row>
    <row r="4407" spans="21:22" hidden="1">
      <c r="U4407" s="77"/>
      <c r="V4407" s="62"/>
    </row>
    <row r="4408" spans="21:22" hidden="1">
      <c r="U4408" s="77"/>
      <c r="V4408" s="62"/>
    </row>
    <row r="4409" spans="21:22" hidden="1">
      <c r="U4409" s="77"/>
      <c r="V4409" s="62"/>
    </row>
    <row r="4410" spans="21:22" hidden="1">
      <c r="U4410" s="77"/>
      <c r="V4410" s="62"/>
    </row>
    <row r="4411" spans="21:22" hidden="1">
      <c r="U4411" s="77"/>
      <c r="V4411" s="62"/>
    </row>
    <row r="4412" spans="21:22" hidden="1">
      <c r="U4412" s="77"/>
      <c r="V4412" s="62"/>
    </row>
    <row r="4413" spans="21:22" hidden="1">
      <c r="U4413" s="77"/>
      <c r="V4413" s="62"/>
    </row>
    <row r="4414" spans="21:22" hidden="1">
      <c r="U4414" s="77"/>
      <c r="V4414" s="62"/>
    </row>
    <row r="4415" spans="21:22" hidden="1">
      <c r="U4415" s="77"/>
      <c r="V4415" s="62"/>
    </row>
    <row r="4416" spans="21:22" hidden="1">
      <c r="U4416" s="77"/>
      <c r="V4416" s="62"/>
    </row>
    <row r="4417" spans="21:22" hidden="1">
      <c r="U4417" s="77"/>
      <c r="V4417" s="62"/>
    </row>
    <row r="4418" spans="21:22" hidden="1">
      <c r="U4418" s="77"/>
      <c r="V4418" s="62"/>
    </row>
    <row r="4419" spans="21:22" hidden="1">
      <c r="U4419" s="77"/>
      <c r="V4419" s="62"/>
    </row>
    <row r="4420" spans="21:22" hidden="1">
      <c r="U4420" s="77"/>
      <c r="V4420" s="62"/>
    </row>
    <row r="4421" spans="21:22" hidden="1">
      <c r="U4421" s="77"/>
      <c r="V4421" s="62"/>
    </row>
    <row r="4422" spans="21:22" hidden="1">
      <c r="U4422" s="77"/>
      <c r="V4422" s="62"/>
    </row>
    <row r="4423" spans="21:22" hidden="1">
      <c r="U4423" s="77"/>
      <c r="V4423" s="62"/>
    </row>
    <row r="4424" spans="21:22" hidden="1">
      <c r="U4424" s="77"/>
      <c r="V4424" s="62"/>
    </row>
    <row r="4425" spans="21:22" hidden="1">
      <c r="U4425" s="77"/>
      <c r="V4425" s="62"/>
    </row>
    <row r="4426" spans="21:22" hidden="1">
      <c r="U4426" s="77"/>
      <c r="V4426" s="62"/>
    </row>
    <row r="4427" spans="21:22" hidden="1">
      <c r="U4427" s="77"/>
      <c r="V4427" s="62"/>
    </row>
    <row r="4428" spans="21:22" hidden="1">
      <c r="U4428" s="77"/>
      <c r="V4428" s="62"/>
    </row>
    <row r="4429" spans="21:22" hidden="1">
      <c r="U4429" s="77"/>
      <c r="V4429" s="62"/>
    </row>
    <row r="4430" spans="21:22" hidden="1">
      <c r="U4430" s="77"/>
      <c r="V4430" s="62"/>
    </row>
    <row r="4431" spans="21:22" hidden="1">
      <c r="U4431" s="77"/>
      <c r="V4431" s="62"/>
    </row>
    <row r="4432" spans="21:22" hidden="1">
      <c r="U4432" s="77"/>
      <c r="V4432" s="62"/>
    </row>
    <row r="4433" spans="21:22" hidden="1">
      <c r="U4433" s="77"/>
      <c r="V4433" s="62"/>
    </row>
    <row r="4434" spans="21:22" hidden="1">
      <c r="U4434" s="77"/>
      <c r="V4434" s="62"/>
    </row>
    <row r="4435" spans="21:22" hidden="1">
      <c r="U4435" s="77"/>
      <c r="V4435" s="62"/>
    </row>
    <row r="4436" spans="21:22" hidden="1">
      <c r="U4436" s="77"/>
      <c r="V4436" s="62"/>
    </row>
    <row r="4437" spans="21:22" hidden="1">
      <c r="U4437" s="77"/>
      <c r="V4437" s="62"/>
    </row>
    <row r="4438" spans="21:22" hidden="1">
      <c r="U4438" s="77"/>
      <c r="V4438" s="62"/>
    </row>
    <row r="4439" spans="21:22" hidden="1">
      <c r="U4439" s="77"/>
      <c r="V4439" s="62"/>
    </row>
    <row r="4440" spans="21:22" hidden="1">
      <c r="U4440" s="77"/>
      <c r="V4440" s="62"/>
    </row>
    <row r="4441" spans="21:22" hidden="1">
      <c r="U4441" s="77"/>
      <c r="V4441" s="62"/>
    </row>
    <row r="4442" spans="21:22" hidden="1">
      <c r="U4442" s="77"/>
      <c r="V4442" s="62"/>
    </row>
    <row r="4443" spans="21:22" hidden="1">
      <c r="U4443" s="77"/>
      <c r="V4443" s="62"/>
    </row>
    <row r="4444" spans="21:22" hidden="1">
      <c r="U4444" s="77"/>
      <c r="V4444" s="62"/>
    </row>
    <row r="4445" spans="21:22" hidden="1">
      <c r="U4445" s="77"/>
      <c r="V4445" s="62"/>
    </row>
    <row r="4446" spans="21:22" hidden="1">
      <c r="U4446" s="77"/>
      <c r="V4446" s="62"/>
    </row>
    <row r="4447" spans="21:22" hidden="1">
      <c r="U4447" s="77"/>
      <c r="V4447" s="62"/>
    </row>
    <row r="4448" spans="21:22" hidden="1">
      <c r="U4448" s="77"/>
      <c r="V4448" s="62"/>
    </row>
    <row r="4449" spans="21:22" hidden="1">
      <c r="U4449" s="77"/>
      <c r="V4449" s="62"/>
    </row>
    <row r="4450" spans="21:22" hidden="1">
      <c r="U4450" s="77"/>
      <c r="V4450" s="62"/>
    </row>
    <row r="4451" spans="21:22" hidden="1">
      <c r="U4451" s="77"/>
      <c r="V4451" s="62"/>
    </row>
    <row r="4452" spans="21:22" hidden="1">
      <c r="U4452" s="77"/>
      <c r="V4452" s="62"/>
    </row>
    <row r="4453" spans="21:22" hidden="1">
      <c r="U4453" s="77"/>
      <c r="V4453" s="62"/>
    </row>
    <row r="4454" spans="21:22" hidden="1">
      <c r="U4454" s="77"/>
      <c r="V4454" s="62"/>
    </row>
    <row r="4455" spans="21:22" hidden="1">
      <c r="U4455" s="77"/>
      <c r="V4455" s="62"/>
    </row>
    <row r="4456" spans="21:22" hidden="1">
      <c r="U4456" s="77"/>
      <c r="V4456" s="62"/>
    </row>
    <row r="4457" spans="21:22" hidden="1">
      <c r="U4457" s="77"/>
      <c r="V4457" s="62"/>
    </row>
    <row r="4458" spans="21:22" hidden="1">
      <c r="U4458" s="77"/>
      <c r="V4458" s="62"/>
    </row>
    <row r="4459" spans="21:22" hidden="1">
      <c r="U4459" s="77"/>
      <c r="V4459" s="62"/>
    </row>
    <row r="4460" spans="21:22" hidden="1">
      <c r="U4460" s="77"/>
      <c r="V4460" s="62"/>
    </row>
    <row r="4461" spans="21:22" hidden="1">
      <c r="U4461" s="77"/>
      <c r="V4461" s="62"/>
    </row>
    <row r="4462" spans="21:22" hidden="1">
      <c r="U4462" s="77"/>
      <c r="V4462" s="62"/>
    </row>
    <row r="4463" spans="21:22" hidden="1">
      <c r="U4463" s="77"/>
      <c r="V4463" s="62"/>
    </row>
    <row r="4464" spans="21:22" hidden="1">
      <c r="U4464" s="77"/>
      <c r="V4464" s="62"/>
    </row>
    <row r="4465" spans="21:22" hidden="1">
      <c r="U4465" s="77"/>
      <c r="V4465" s="62"/>
    </row>
    <row r="4466" spans="21:22" hidden="1">
      <c r="U4466" s="77"/>
      <c r="V4466" s="62"/>
    </row>
    <row r="4467" spans="21:22" hidden="1">
      <c r="U4467" s="77"/>
      <c r="V4467" s="62"/>
    </row>
    <row r="4468" spans="21:22" hidden="1">
      <c r="U4468" s="77"/>
      <c r="V4468" s="62"/>
    </row>
    <row r="4469" spans="21:22" hidden="1">
      <c r="U4469" s="77"/>
      <c r="V4469" s="62"/>
    </row>
    <row r="4470" spans="21:22" hidden="1">
      <c r="U4470" s="77"/>
      <c r="V4470" s="62"/>
    </row>
    <row r="4471" spans="21:22" hidden="1">
      <c r="U4471" s="77"/>
      <c r="V4471" s="62"/>
    </row>
    <row r="4472" spans="21:22" hidden="1">
      <c r="U4472" s="77"/>
      <c r="V4472" s="62"/>
    </row>
    <row r="4473" spans="21:22" hidden="1">
      <c r="U4473" s="77"/>
      <c r="V4473" s="62"/>
    </row>
    <row r="4474" spans="21:22" hidden="1">
      <c r="U4474" s="77"/>
      <c r="V4474" s="62"/>
    </row>
    <row r="4475" spans="21:22" hidden="1">
      <c r="U4475" s="77"/>
      <c r="V4475" s="62"/>
    </row>
    <row r="4476" spans="21:22" hidden="1">
      <c r="U4476" s="77"/>
      <c r="V4476" s="62"/>
    </row>
    <row r="4477" spans="21:22" hidden="1">
      <c r="U4477" s="77"/>
      <c r="V4477" s="62"/>
    </row>
    <row r="4478" spans="21:22" hidden="1">
      <c r="U4478" s="77"/>
      <c r="V4478" s="62"/>
    </row>
    <row r="4479" spans="21:22" hidden="1">
      <c r="U4479" s="77"/>
      <c r="V4479" s="62"/>
    </row>
    <row r="4480" spans="21:22" hidden="1">
      <c r="U4480" s="77"/>
      <c r="V4480" s="62"/>
    </row>
    <row r="4481" spans="21:22" hidden="1">
      <c r="U4481" s="77"/>
      <c r="V4481" s="62"/>
    </row>
    <row r="4482" spans="21:22" hidden="1">
      <c r="U4482" s="77"/>
      <c r="V4482" s="62"/>
    </row>
    <row r="4483" spans="21:22" hidden="1">
      <c r="U4483" s="77"/>
      <c r="V4483" s="62"/>
    </row>
    <row r="4484" spans="21:22" hidden="1">
      <c r="U4484" s="77"/>
      <c r="V4484" s="62"/>
    </row>
    <row r="4485" spans="21:22" hidden="1">
      <c r="U4485" s="77"/>
      <c r="V4485" s="62"/>
    </row>
    <row r="4486" spans="21:22" hidden="1">
      <c r="U4486" s="77"/>
      <c r="V4486" s="62"/>
    </row>
    <row r="4487" spans="21:22" hidden="1">
      <c r="U4487" s="77"/>
      <c r="V4487" s="62"/>
    </row>
    <row r="4488" spans="21:22" hidden="1">
      <c r="U4488" s="77"/>
      <c r="V4488" s="62"/>
    </row>
    <row r="4489" spans="21:22" hidden="1">
      <c r="U4489" s="77"/>
      <c r="V4489" s="62"/>
    </row>
    <row r="4490" spans="21:22" hidden="1">
      <c r="U4490" s="77"/>
      <c r="V4490" s="62"/>
    </row>
    <row r="4491" spans="21:22" hidden="1">
      <c r="U4491" s="77"/>
      <c r="V4491" s="62"/>
    </row>
    <row r="4492" spans="21:22" hidden="1">
      <c r="U4492" s="77"/>
      <c r="V4492" s="62"/>
    </row>
    <row r="4493" spans="21:22" hidden="1">
      <c r="U4493" s="77"/>
      <c r="V4493" s="62"/>
    </row>
    <row r="4494" spans="21:22" hidden="1">
      <c r="U4494" s="77"/>
      <c r="V4494" s="62"/>
    </row>
    <row r="4495" spans="21:22" hidden="1">
      <c r="U4495" s="77"/>
      <c r="V4495" s="62"/>
    </row>
    <row r="4496" spans="21:22" hidden="1">
      <c r="U4496" s="77"/>
      <c r="V4496" s="62"/>
    </row>
    <row r="4497" spans="21:22" hidden="1">
      <c r="U4497" s="77"/>
      <c r="V4497" s="62"/>
    </row>
    <row r="4498" spans="21:22" hidden="1">
      <c r="U4498" s="77"/>
      <c r="V4498" s="62"/>
    </row>
    <row r="4499" spans="21:22" hidden="1">
      <c r="U4499" s="77"/>
      <c r="V4499" s="62"/>
    </row>
    <row r="4500" spans="21:22" hidden="1">
      <c r="U4500" s="77"/>
      <c r="V4500" s="62"/>
    </row>
    <row r="4501" spans="21:22" hidden="1">
      <c r="U4501" s="77"/>
      <c r="V4501" s="62"/>
    </row>
    <row r="4502" spans="21:22" hidden="1">
      <c r="U4502" s="77"/>
      <c r="V4502" s="62"/>
    </row>
    <row r="4503" spans="21:22" hidden="1">
      <c r="U4503" s="77"/>
      <c r="V4503" s="62"/>
    </row>
    <row r="4504" spans="21:22" hidden="1">
      <c r="U4504" s="77"/>
      <c r="V4504" s="62"/>
    </row>
    <row r="4505" spans="21:22" hidden="1">
      <c r="U4505" s="77"/>
      <c r="V4505" s="62"/>
    </row>
    <row r="4506" spans="21:22" hidden="1">
      <c r="U4506" s="77"/>
      <c r="V4506" s="62"/>
    </row>
    <row r="4507" spans="21:22" hidden="1">
      <c r="U4507" s="77"/>
      <c r="V4507" s="62"/>
    </row>
    <row r="4508" spans="21:22" hidden="1">
      <c r="U4508" s="77"/>
      <c r="V4508" s="62"/>
    </row>
    <row r="4509" spans="21:22" hidden="1">
      <c r="U4509" s="77"/>
      <c r="V4509" s="62"/>
    </row>
    <row r="4510" spans="21:22" hidden="1">
      <c r="U4510" s="77"/>
      <c r="V4510" s="62"/>
    </row>
    <row r="4511" spans="21:22" hidden="1">
      <c r="U4511" s="77"/>
      <c r="V4511" s="62"/>
    </row>
    <row r="4512" spans="21:22" hidden="1">
      <c r="U4512" s="77"/>
      <c r="V4512" s="62"/>
    </row>
    <row r="4513" spans="21:22" hidden="1">
      <c r="U4513" s="77"/>
      <c r="V4513" s="62"/>
    </row>
    <row r="4514" spans="21:22" hidden="1">
      <c r="U4514" s="77"/>
      <c r="V4514" s="62"/>
    </row>
    <row r="4515" spans="21:22" hidden="1">
      <c r="U4515" s="77"/>
      <c r="V4515" s="62"/>
    </row>
    <row r="4516" spans="21:22" hidden="1">
      <c r="U4516" s="77"/>
      <c r="V4516" s="62"/>
    </row>
    <row r="4517" spans="21:22" hidden="1">
      <c r="U4517" s="77"/>
      <c r="V4517" s="62"/>
    </row>
    <row r="4518" spans="21:22" hidden="1">
      <c r="U4518" s="77"/>
      <c r="V4518" s="62"/>
    </row>
    <row r="4519" spans="21:22" hidden="1">
      <c r="U4519" s="77"/>
      <c r="V4519" s="62"/>
    </row>
    <row r="4520" spans="21:22" hidden="1">
      <c r="U4520" s="77"/>
      <c r="V4520" s="62"/>
    </row>
    <row r="4521" spans="21:22" hidden="1">
      <c r="U4521" s="77"/>
      <c r="V4521" s="62"/>
    </row>
    <row r="4522" spans="21:22" hidden="1">
      <c r="U4522" s="77"/>
      <c r="V4522" s="62"/>
    </row>
    <row r="4523" spans="21:22" hidden="1">
      <c r="U4523" s="77"/>
      <c r="V4523" s="62"/>
    </row>
    <row r="4524" spans="21:22" hidden="1">
      <c r="U4524" s="77"/>
      <c r="V4524" s="62"/>
    </row>
    <row r="4525" spans="21:22" hidden="1">
      <c r="U4525" s="77"/>
      <c r="V4525" s="62"/>
    </row>
    <row r="4526" spans="21:22" hidden="1">
      <c r="U4526" s="77"/>
      <c r="V4526" s="62"/>
    </row>
    <row r="4527" spans="21:22" hidden="1">
      <c r="U4527" s="77"/>
      <c r="V4527" s="62"/>
    </row>
    <row r="4528" spans="21:22" hidden="1">
      <c r="U4528" s="77"/>
      <c r="V4528" s="62"/>
    </row>
    <row r="4529" spans="21:22" hidden="1">
      <c r="U4529" s="77"/>
      <c r="V4529" s="62"/>
    </row>
    <row r="4530" spans="21:22" hidden="1">
      <c r="U4530" s="77"/>
      <c r="V4530" s="62"/>
    </row>
    <row r="4531" spans="21:22" hidden="1">
      <c r="U4531" s="77"/>
      <c r="V4531" s="62"/>
    </row>
    <row r="4532" spans="21:22" hidden="1">
      <c r="U4532" s="77"/>
      <c r="V4532" s="62"/>
    </row>
    <row r="4533" spans="21:22" hidden="1">
      <c r="U4533" s="77"/>
      <c r="V4533" s="62"/>
    </row>
    <row r="4534" spans="21:22" hidden="1">
      <c r="U4534" s="77"/>
      <c r="V4534" s="62"/>
    </row>
    <row r="4535" spans="21:22" hidden="1">
      <c r="U4535" s="77"/>
      <c r="V4535" s="62"/>
    </row>
    <row r="4536" spans="21:22" hidden="1">
      <c r="U4536" s="77"/>
      <c r="V4536" s="62"/>
    </row>
    <row r="4537" spans="21:22" hidden="1">
      <c r="U4537" s="77"/>
      <c r="V4537" s="62"/>
    </row>
    <row r="4538" spans="21:22" hidden="1">
      <c r="U4538" s="77"/>
      <c r="V4538" s="62"/>
    </row>
    <row r="4539" spans="21:22" hidden="1">
      <c r="U4539" s="77"/>
      <c r="V4539" s="62"/>
    </row>
    <row r="4540" spans="21:22" hidden="1">
      <c r="U4540" s="77"/>
      <c r="V4540" s="62"/>
    </row>
    <row r="4541" spans="21:22" hidden="1">
      <c r="U4541" s="77"/>
      <c r="V4541" s="62"/>
    </row>
    <row r="4542" spans="21:22" hidden="1">
      <c r="U4542" s="77"/>
      <c r="V4542" s="62"/>
    </row>
    <row r="4543" spans="21:22" hidden="1">
      <c r="U4543" s="77"/>
      <c r="V4543" s="62"/>
    </row>
    <row r="4544" spans="21:22" hidden="1">
      <c r="U4544" s="77"/>
      <c r="V4544" s="62"/>
    </row>
    <row r="4545" spans="21:22" hidden="1">
      <c r="U4545" s="77"/>
      <c r="V4545" s="62"/>
    </row>
    <row r="4546" spans="21:22" hidden="1">
      <c r="U4546" s="77"/>
      <c r="V4546" s="62"/>
    </row>
    <row r="4547" spans="21:22" hidden="1">
      <c r="U4547" s="77"/>
      <c r="V4547" s="62"/>
    </row>
    <row r="4548" spans="21:22" hidden="1">
      <c r="U4548" s="77"/>
      <c r="V4548" s="62"/>
    </row>
    <row r="4549" spans="21:22" hidden="1">
      <c r="U4549" s="77"/>
      <c r="V4549" s="62"/>
    </row>
    <row r="4550" spans="21:22" hidden="1">
      <c r="U4550" s="77"/>
      <c r="V4550" s="62"/>
    </row>
    <row r="4551" spans="21:22" hidden="1">
      <c r="U4551" s="77"/>
      <c r="V4551" s="62"/>
    </row>
    <row r="4552" spans="21:22" hidden="1">
      <c r="U4552" s="77"/>
      <c r="V4552" s="62"/>
    </row>
    <row r="4553" spans="21:22" hidden="1">
      <c r="U4553" s="77"/>
      <c r="V4553" s="62"/>
    </row>
    <row r="4554" spans="21:22" hidden="1">
      <c r="U4554" s="77"/>
      <c r="V4554" s="62"/>
    </row>
    <row r="4555" spans="21:22" hidden="1">
      <c r="U4555" s="77"/>
      <c r="V4555" s="62"/>
    </row>
    <row r="4556" spans="21:22" hidden="1">
      <c r="U4556" s="77"/>
      <c r="V4556" s="62"/>
    </row>
    <row r="4557" spans="21:22" hidden="1">
      <c r="U4557" s="77"/>
      <c r="V4557" s="62"/>
    </row>
    <row r="4558" spans="21:22" hidden="1">
      <c r="U4558" s="77"/>
      <c r="V4558" s="62"/>
    </row>
    <row r="4559" spans="21:22" hidden="1">
      <c r="U4559" s="77"/>
      <c r="V4559" s="62"/>
    </row>
    <row r="4560" spans="21:22" hidden="1">
      <c r="U4560" s="77"/>
      <c r="V4560" s="62"/>
    </row>
    <row r="4561" spans="21:22" hidden="1">
      <c r="U4561" s="77"/>
      <c r="V4561" s="62"/>
    </row>
    <row r="4562" spans="21:22" hidden="1">
      <c r="U4562" s="77"/>
      <c r="V4562" s="62"/>
    </row>
    <row r="4563" spans="21:22" hidden="1">
      <c r="U4563" s="77"/>
      <c r="V4563" s="62"/>
    </row>
    <row r="4564" spans="21:22" hidden="1">
      <c r="U4564" s="77"/>
      <c r="V4564" s="62"/>
    </row>
    <row r="4565" spans="21:22" hidden="1">
      <c r="U4565" s="77"/>
      <c r="V4565" s="62"/>
    </row>
    <row r="4566" spans="21:22" hidden="1">
      <c r="U4566" s="77"/>
      <c r="V4566" s="62"/>
    </row>
    <row r="4567" spans="21:22" hidden="1">
      <c r="U4567" s="77"/>
      <c r="V4567" s="62"/>
    </row>
    <row r="4568" spans="21:22" hidden="1">
      <c r="U4568" s="77"/>
      <c r="V4568" s="62"/>
    </row>
    <row r="4569" spans="21:22" hidden="1">
      <c r="U4569" s="77"/>
      <c r="V4569" s="62"/>
    </row>
    <row r="4570" spans="21:22" hidden="1">
      <c r="U4570" s="77"/>
      <c r="V4570" s="62"/>
    </row>
    <row r="4571" spans="21:22" hidden="1">
      <c r="U4571" s="77"/>
      <c r="V4571" s="62"/>
    </row>
    <row r="4572" spans="21:22" hidden="1">
      <c r="U4572" s="77"/>
      <c r="V4572" s="62"/>
    </row>
    <row r="4573" spans="21:22" hidden="1">
      <c r="U4573" s="77"/>
      <c r="V4573" s="62"/>
    </row>
    <row r="4574" spans="21:22" hidden="1">
      <c r="U4574" s="77"/>
      <c r="V4574" s="62"/>
    </row>
    <row r="4575" spans="21:22" hidden="1">
      <c r="U4575" s="77"/>
      <c r="V4575" s="62"/>
    </row>
    <row r="4576" spans="21:22" hidden="1">
      <c r="U4576" s="77"/>
      <c r="V4576" s="62"/>
    </row>
    <row r="4577" spans="21:22" hidden="1">
      <c r="U4577" s="77"/>
      <c r="V4577" s="62"/>
    </row>
    <row r="4578" spans="21:22" hidden="1">
      <c r="U4578" s="77"/>
      <c r="V4578" s="62"/>
    </row>
    <row r="4579" spans="21:22" hidden="1">
      <c r="U4579" s="77"/>
      <c r="V4579" s="62"/>
    </row>
    <row r="4580" spans="21:22" hidden="1">
      <c r="U4580" s="77"/>
      <c r="V4580" s="62"/>
    </row>
    <row r="4581" spans="21:22" hidden="1">
      <c r="U4581" s="77"/>
      <c r="V4581" s="62"/>
    </row>
    <row r="4582" spans="21:22" hidden="1">
      <c r="U4582" s="77"/>
      <c r="V4582" s="62"/>
    </row>
    <row r="4583" spans="21:22" hidden="1">
      <c r="U4583" s="77"/>
      <c r="V4583" s="62"/>
    </row>
    <row r="4584" spans="21:22" hidden="1">
      <c r="U4584" s="77"/>
      <c r="V4584" s="62"/>
    </row>
    <row r="4585" spans="21:22" hidden="1">
      <c r="U4585" s="77"/>
      <c r="V4585" s="62"/>
    </row>
    <row r="4586" spans="21:22" hidden="1">
      <c r="U4586" s="77"/>
      <c r="V4586" s="62"/>
    </row>
    <row r="4587" spans="21:22" hidden="1">
      <c r="U4587" s="77"/>
      <c r="V4587" s="62"/>
    </row>
    <row r="4588" spans="21:22" hidden="1">
      <c r="U4588" s="77"/>
      <c r="V4588" s="62"/>
    </row>
    <row r="4589" spans="21:22" hidden="1">
      <c r="U4589" s="77"/>
      <c r="V4589" s="62"/>
    </row>
    <row r="4590" spans="21:22" hidden="1">
      <c r="U4590" s="77"/>
      <c r="V4590" s="62"/>
    </row>
    <row r="4591" spans="21:22" hidden="1">
      <c r="U4591" s="77"/>
      <c r="V4591" s="62"/>
    </row>
    <row r="4592" spans="21:22" hidden="1">
      <c r="U4592" s="77"/>
      <c r="V4592" s="62"/>
    </row>
    <row r="4593" spans="21:22" hidden="1">
      <c r="U4593" s="77"/>
      <c r="V4593" s="62"/>
    </row>
    <row r="4594" spans="21:22" hidden="1">
      <c r="U4594" s="77"/>
      <c r="V4594" s="62"/>
    </row>
    <row r="4595" spans="21:22" hidden="1">
      <c r="U4595" s="77"/>
      <c r="V4595" s="62"/>
    </row>
    <row r="4596" spans="21:22" hidden="1">
      <c r="U4596" s="77"/>
      <c r="V4596" s="62"/>
    </row>
    <row r="4597" spans="21:22" hidden="1">
      <c r="U4597" s="77"/>
      <c r="V4597" s="62"/>
    </row>
    <row r="4598" spans="21:22" hidden="1">
      <c r="U4598" s="77"/>
      <c r="V4598" s="62"/>
    </row>
    <row r="4599" spans="21:22" hidden="1">
      <c r="U4599" s="77"/>
      <c r="V4599" s="62"/>
    </row>
    <row r="4600" spans="21:22" hidden="1">
      <c r="U4600" s="77"/>
      <c r="V4600" s="62"/>
    </row>
    <row r="4601" spans="21:22" hidden="1">
      <c r="U4601" s="77"/>
      <c r="V4601" s="62"/>
    </row>
    <row r="4602" spans="21:22" hidden="1">
      <c r="U4602" s="77"/>
      <c r="V4602" s="62"/>
    </row>
    <row r="4603" spans="21:22" hidden="1">
      <c r="U4603" s="77"/>
      <c r="V4603" s="62"/>
    </row>
    <row r="4604" spans="21:22" hidden="1">
      <c r="U4604" s="77"/>
      <c r="V4604" s="62"/>
    </row>
    <row r="4605" spans="21:22" hidden="1">
      <c r="U4605" s="77"/>
      <c r="V4605" s="62"/>
    </row>
    <row r="4606" spans="21:22" hidden="1">
      <c r="U4606" s="77"/>
      <c r="V4606" s="62"/>
    </row>
    <row r="4607" spans="21:22" hidden="1">
      <c r="U4607" s="77"/>
      <c r="V4607" s="62"/>
    </row>
    <row r="4608" spans="21:22" hidden="1">
      <c r="U4608" s="77"/>
      <c r="V4608" s="62"/>
    </row>
    <row r="4609" spans="21:22" hidden="1">
      <c r="U4609" s="77"/>
      <c r="V4609" s="62"/>
    </row>
    <row r="4610" spans="21:22" hidden="1">
      <c r="U4610" s="77"/>
      <c r="V4610" s="62"/>
    </row>
    <row r="4611" spans="21:22" hidden="1">
      <c r="U4611" s="77"/>
      <c r="V4611" s="62"/>
    </row>
    <row r="4612" spans="21:22" hidden="1">
      <c r="U4612" s="77"/>
      <c r="V4612" s="62"/>
    </row>
    <row r="4613" spans="21:22" hidden="1">
      <c r="U4613" s="77"/>
      <c r="V4613" s="62"/>
    </row>
    <row r="4614" spans="21:22" hidden="1">
      <c r="U4614" s="77"/>
      <c r="V4614" s="62"/>
    </row>
    <row r="4615" spans="21:22" hidden="1">
      <c r="U4615" s="77"/>
      <c r="V4615" s="62"/>
    </row>
    <row r="4616" spans="21:22" hidden="1">
      <c r="U4616" s="77"/>
      <c r="V4616" s="62"/>
    </row>
    <row r="4617" spans="21:22" hidden="1">
      <c r="U4617" s="77"/>
      <c r="V4617" s="62"/>
    </row>
    <row r="4618" spans="21:22" hidden="1">
      <c r="U4618" s="77"/>
      <c r="V4618" s="62"/>
    </row>
    <row r="4619" spans="21:22" hidden="1">
      <c r="U4619" s="77"/>
      <c r="V4619" s="62"/>
    </row>
    <row r="4620" spans="21:22" hidden="1">
      <c r="U4620" s="77"/>
      <c r="V4620" s="62"/>
    </row>
    <row r="4621" spans="21:22" hidden="1">
      <c r="U4621" s="77"/>
      <c r="V4621" s="62"/>
    </row>
    <row r="4622" spans="21:22" hidden="1">
      <c r="U4622" s="77"/>
      <c r="V4622" s="62"/>
    </row>
    <row r="4623" spans="21:22" hidden="1">
      <c r="U4623" s="77"/>
      <c r="V4623" s="62"/>
    </row>
    <row r="4624" spans="21:22" hidden="1">
      <c r="U4624" s="77"/>
      <c r="V4624" s="62"/>
    </row>
    <row r="4625" spans="21:22" hidden="1">
      <c r="U4625" s="77"/>
      <c r="V4625" s="62"/>
    </row>
    <row r="4626" spans="21:22" hidden="1">
      <c r="U4626" s="77"/>
      <c r="V4626" s="62"/>
    </row>
    <row r="4627" spans="21:22" hidden="1">
      <c r="U4627" s="77"/>
      <c r="V4627" s="62"/>
    </row>
    <row r="4628" spans="21:22" hidden="1">
      <c r="U4628" s="77"/>
      <c r="V4628" s="62"/>
    </row>
    <row r="4629" spans="21:22" hidden="1">
      <c r="U4629" s="77"/>
      <c r="V4629" s="62"/>
    </row>
    <row r="4630" spans="21:22" hidden="1">
      <c r="U4630" s="77"/>
      <c r="V4630" s="62"/>
    </row>
    <row r="4631" spans="21:22" hidden="1">
      <c r="U4631" s="77"/>
      <c r="V4631" s="62"/>
    </row>
    <row r="4632" spans="21:22" hidden="1">
      <c r="U4632" s="77"/>
      <c r="V4632" s="62"/>
    </row>
    <row r="4633" spans="21:22" hidden="1">
      <c r="U4633" s="77"/>
      <c r="V4633" s="62"/>
    </row>
    <row r="4634" spans="21:22" hidden="1">
      <c r="U4634" s="77"/>
      <c r="V4634" s="62"/>
    </row>
    <row r="4635" spans="21:22" hidden="1">
      <c r="U4635" s="77"/>
      <c r="V4635" s="62"/>
    </row>
    <row r="4636" spans="21:22" hidden="1">
      <c r="U4636" s="77"/>
      <c r="V4636" s="62"/>
    </row>
    <row r="4637" spans="21:22" hidden="1">
      <c r="U4637" s="77"/>
      <c r="V4637" s="62"/>
    </row>
    <row r="4638" spans="21:22" hidden="1">
      <c r="U4638" s="77"/>
      <c r="V4638" s="62"/>
    </row>
    <row r="4639" spans="21:22" hidden="1">
      <c r="U4639" s="77"/>
      <c r="V4639" s="62"/>
    </row>
    <row r="4640" spans="21:22" hidden="1">
      <c r="U4640" s="77"/>
      <c r="V4640" s="62"/>
    </row>
    <row r="4641" spans="21:22" hidden="1">
      <c r="U4641" s="77"/>
      <c r="V4641" s="62"/>
    </row>
    <row r="4642" spans="21:22" hidden="1">
      <c r="U4642" s="77"/>
      <c r="V4642" s="62"/>
    </row>
    <row r="4643" spans="21:22" hidden="1">
      <c r="U4643" s="77"/>
      <c r="V4643" s="62"/>
    </row>
    <row r="4644" spans="21:22" hidden="1">
      <c r="U4644" s="77"/>
      <c r="V4644" s="62"/>
    </row>
    <row r="4645" spans="21:22" hidden="1">
      <c r="U4645" s="77"/>
      <c r="V4645" s="62"/>
    </row>
    <row r="4646" spans="21:22" hidden="1">
      <c r="U4646" s="77"/>
      <c r="V4646" s="62"/>
    </row>
    <row r="4647" spans="21:22" hidden="1">
      <c r="U4647" s="77"/>
      <c r="V4647" s="62"/>
    </row>
    <row r="4648" spans="21:22" hidden="1">
      <c r="U4648" s="77"/>
      <c r="V4648" s="62"/>
    </row>
    <row r="4649" spans="21:22" hidden="1">
      <c r="U4649" s="77"/>
      <c r="V4649" s="62"/>
    </row>
    <row r="4650" spans="21:22" hidden="1">
      <c r="U4650" s="77"/>
      <c r="V4650" s="62"/>
    </row>
    <row r="4651" spans="21:22" hidden="1">
      <c r="U4651" s="77"/>
      <c r="V4651" s="62"/>
    </row>
    <row r="4652" spans="21:22" hidden="1">
      <c r="U4652" s="77"/>
      <c r="V4652" s="62"/>
    </row>
    <row r="4653" spans="21:22" hidden="1">
      <c r="U4653" s="77"/>
      <c r="V4653" s="62"/>
    </row>
    <row r="4654" spans="21:22" hidden="1">
      <c r="U4654" s="77"/>
      <c r="V4654" s="62"/>
    </row>
    <row r="4655" spans="21:22" hidden="1">
      <c r="U4655" s="77"/>
      <c r="V4655" s="62"/>
    </row>
    <row r="4656" spans="21:22" hidden="1">
      <c r="U4656" s="77"/>
      <c r="V4656" s="62"/>
    </row>
    <row r="4657" spans="21:22" hidden="1">
      <c r="U4657" s="77"/>
      <c r="V4657" s="62"/>
    </row>
    <row r="4658" spans="21:22" hidden="1">
      <c r="U4658" s="77"/>
      <c r="V4658" s="62"/>
    </row>
    <row r="4659" spans="21:22" hidden="1">
      <c r="U4659" s="77"/>
      <c r="V4659" s="62"/>
    </row>
    <row r="4660" spans="21:22" hidden="1">
      <c r="U4660" s="77"/>
      <c r="V4660" s="62"/>
    </row>
    <row r="4661" spans="21:22" hidden="1">
      <c r="U4661" s="77"/>
      <c r="V4661" s="62"/>
    </row>
    <row r="4662" spans="21:22" hidden="1">
      <c r="U4662" s="77"/>
      <c r="V4662" s="62"/>
    </row>
    <row r="4663" spans="21:22" hidden="1">
      <c r="U4663" s="77"/>
      <c r="V4663" s="62"/>
    </row>
    <row r="4664" spans="21:22" hidden="1">
      <c r="U4664" s="77"/>
      <c r="V4664" s="62"/>
    </row>
    <row r="4665" spans="21:22" hidden="1">
      <c r="U4665" s="77"/>
      <c r="V4665" s="62"/>
    </row>
    <row r="4666" spans="21:22" hidden="1">
      <c r="U4666" s="77"/>
      <c r="V4666" s="62"/>
    </row>
    <row r="4667" spans="21:22" hidden="1">
      <c r="U4667" s="77"/>
      <c r="V4667" s="62"/>
    </row>
    <row r="4668" spans="21:22" hidden="1">
      <c r="U4668" s="77"/>
      <c r="V4668" s="62"/>
    </row>
    <row r="4669" spans="21:22" hidden="1">
      <c r="U4669" s="77"/>
      <c r="V4669" s="62"/>
    </row>
    <row r="4670" spans="21:22" hidden="1">
      <c r="U4670" s="77"/>
      <c r="V4670" s="62"/>
    </row>
    <row r="4671" spans="21:22" hidden="1">
      <c r="U4671" s="77"/>
      <c r="V4671" s="62"/>
    </row>
    <row r="4672" spans="21:22" hidden="1">
      <c r="U4672" s="77"/>
      <c r="V4672" s="62"/>
    </row>
    <row r="4673" spans="21:22" hidden="1">
      <c r="U4673" s="77"/>
      <c r="V4673" s="62"/>
    </row>
    <row r="4674" spans="21:22" hidden="1">
      <c r="U4674" s="77"/>
      <c r="V4674" s="62"/>
    </row>
    <row r="4675" spans="21:22" hidden="1">
      <c r="U4675" s="77"/>
      <c r="V4675" s="62"/>
    </row>
    <row r="4676" spans="21:22" hidden="1">
      <c r="U4676" s="77"/>
      <c r="V4676" s="62"/>
    </row>
    <row r="4677" spans="21:22" hidden="1">
      <c r="U4677" s="77"/>
      <c r="V4677" s="62"/>
    </row>
    <row r="4678" spans="21:22" hidden="1">
      <c r="U4678" s="77"/>
      <c r="V4678" s="62"/>
    </row>
    <row r="4679" spans="21:22" hidden="1">
      <c r="U4679" s="77"/>
      <c r="V4679" s="62"/>
    </row>
    <row r="4680" spans="21:22" hidden="1">
      <c r="U4680" s="77"/>
      <c r="V4680" s="62"/>
    </row>
    <row r="4681" spans="21:22" hidden="1">
      <c r="U4681" s="77"/>
      <c r="V4681" s="62"/>
    </row>
    <row r="4682" spans="21:22" hidden="1">
      <c r="U4682" s="77"/>
      <c r="V4682" s="62"/>
    </row>
    <row r="4683" spans="21:22" hidden="1">
      <c r="U4683" s="77"/>
      <c r="V4683" s="62"/>
    </row>
    <row r="4684" spans="21:22" hidden="1">
      <c r="U4684" s="77"/>
      <c r="V4684" s="62"/>
    </row>
    <row r="4685" spans="21:22" hidden="1">
      <c r="U4685" s="77"/>
      <c r="V4685" s="62"/>
    </row>
    <row r="4686" spans="21:22" hidden="1">
      <c r="U4686" s="77"/>
      <c r="V4686" s="62"/>
    </row>
    <row r="4687" spans="21:22" hidden="1">
      <c r="U4687" s="77"/>
      <c r="V4687" s="62"/>
    </row>
    <row r="4688" spans="21:22" hidden="1">
      <c r="U4688" s="77"/>
      <c r="V4688" s="62"/>
    </row>
    <row r="4689" spans="21:22" hidden="1">
      <c r="U4689" s="77"/>
      <c r="V4689" s="62"/>
    </row>
    <row r="4690" spans="21:22" hidden="1">
      <c r="U4690" s="77"/>
      <c r="V4690" s="62"/>
    </row>
    <row r="4691" spans="21:22" hidden="1">
      <c r="U4691" s="77"/>
      <c r="V4691" s="62"/>
    </row>
    <row r="4692" spans="21:22" hidden="1">
      <c r="U4692" s="77"/>
      <c r="V4692" s="62"/>
    </row>
    <row r="4693" spans="21:22" hidden="1">
      <c r="U4693" s="77"/>
      <c r="V4693" s="62"/>
    </row>
    <row r="4694" spans="21:22" hidden="1">
      <c r="U4694" s="77"/>
      <c r="V4694" s="62"/>
    </row>
    <row r="4695" spans="21:22" hidden="1">
      <c r="U4695" s="77"/>
      <c r="V4695" s="62"/>
    </row>
    <row r="4696" spans="21:22" hidden="1">
      <c r="U4696" s="77"/>
      <c r="V4696" s="62"/>
    </row>
    <row r="4697" spans="21:22" hidden="1">
      <c r="U4697" s="77"/>
      <c r="V4697" s="62"/>
    </row>
    <row r="4698" spans="21:22" hidden="1">
      <c r="U4698" s="77"/>
      <c r="V4698" s="62"/>
    </row>
    <row r="4699" spans="21:22" hidden="1">
      <c r="U4699" s="77"/>
      <c r="V4699" s="62"/>
    </row>
    <row r="4700" spans="21:22" hidden="1">
      <c r="U4700" s="77"/>
      <c r="V4700" s="62"/>
    </row>
    <row r="4701" spans="21:22" hidden="1">
      <c r="U4701" s="77"/>
      <c r="V4701" s="62"/>
    </row>
    <row r="4702" spans="21:22" hidden="1">
      <c r="U4702" s="77"/>
      <c r="V4702" s="62"/>
    </row>
    <row r="4703" spans="21:22" hidden="1">
      <c r="U4703" s="77"/>
      <c r="V4703" s="62"/>
    </row>
    <row r="4704" spans="21:22" hidden="1">
      <c r="U4704" s="77"/>
      <c r="V4704" s="62"/>
    </row>
    <row r="4705" spans="21:22" hidden="1">
      <c r="U4705" s="77"/>
      <c r="V4705" s="62"/>
    </row>
    <row r="4706" spans="21:22" hidden="1">
      <c r="U4706" s="77"/>
      <c r="V4706" s="62"/>
    </row>
    <row r="4707" spans="21:22" hidden="1">
      <c r="U4707" s="77"/>
      <c r="V4707" s="62"/>
    </row>
    <row r="4708" spans="21:22" hidden="1">
      <c r="U4708" s="77"/>
      <c r="V4708" s="62"/>
    </row>
    <row r="4709" spans="21:22" hidden="1">
      <c r="U4709" s="77"/>
      <c r="V4709" s="62"/>
    </row>
    <row r="4710" spans="21:22" hidden="1">
      <c r="U4710" s="77"/>
      <c r="V4710" s="62"/>
    </row>
    <row r="4711" spans="21:22" hidden="1">
      <c r="U4711" s="77"/>
      <c r="V4711" s="62"/>
    </row>
    <row r="4712" spans="21:22" hidden="1">
      <c r="U4712" s="77"/>
      <c r="V4712" s="62"/>
    </row>
    <row r="4713" spans="21:22" hidden="1">
      <c r="U4713" s="77"/>
      <c r="V4713" s="62"/>
    </row>
    <row r="4714" spans="21:22" hidden="1">
      <c r="U4714" s="77"/>
      <c r="V4714" s="62"/>
    </row>
    <row r="4715" spans="21:22" hidden="1">
      <c r="U4715" s="77"/>
      <c r="V4715" s="62"/>
    </row>
    <row r="4716" spans="21:22" hidden="1">
      <c r="U4716" s="77"/>
      <c r="V4716" s="62"/>
    </row>
    <row r="4717" spans="21:22" hidden="1">
      <c r="U4717" s="77"/>
      <c r="V4717" s="62"/>
    </row>
    <row r="4718" spans="21:22" hidden="1">
      <c r="U4718" s="77"/>
      <c r="V4718" s="62"/>
    </row>
    <row r="4719" spans="21:22" hidden="1">
      <c r="U4719" s="77"/>
      <c r="V4719" s="62"/>
    </row>
    <row r="4720" spans="21:22" hidden="1">
      <c r="U4720" s="77"/>
      <c r="V4720" s="62"/>
    </row>
    <row r="4721" spans="21:22" hidden="1">
      <c r="U4721" s="77"/>
      <c r="V4721" s="62"/>
    </row>
    <row r="4722" spans="21:22" hidden="1">
      <c r="U4722" s="77"/>
      <c r="V4722" s="62"/>
    </row>
    <row r="4723" spans="21:22" hidden="1">
      <c r="U4723" s="77"/>
      <c r="V4723" s="62"/>
    </row>
    <row r="4724" spans="21:22" hidden="1">
      <c r="U4724" s="77"/>
      <c r="V4724" s="62"/>
    </row>
    <row r="4725" spans="21:22" hidden="1">
      <c r="U4725" s="77"/>
      <c r="V4725" s="62"/>
    </row>
    <row r="4726" spans="21:22" hidden="1">
      <c r="U4726" s="77"/>
      <c r="V4726" s="62"/>
    </row>
    <row r="4727" spans="21:22" hidden="1">
      <c r="U4727" s="77"/>
      <c r="V4727" s="62"/>
    </row>
    <row r="4728" spans="21:22" hidden="1">
      <c r="U4728" s="77"/>
      <c r="V4728" s="62"/>
    </row>
    <row r="4729" spans="21:22" hidden="1">
      <c r="U4729" s="77"/>
      <c r="V4729" s="62"/>
    </row>
    <row r="4730" spans="21:22" hidden="1">
      <c r="U4730" s="77"/>
      <c r="V4730" s="62"/>
    </row>
    <row r="4731" spans="21:22" hidden="1">
      <c r="U4731" s="77"/>
      <c r="V4731" s="62"/>
    </row>
    <row r="4732" spans="21:22" hidden="1">
      <c r="U4732" s="77"/>
      <c r="V4732" s="62"/>
    </row>
    <row r="4733" spans="21:22" hidden="1">
      <c r="U4733" s="77"/>
      <c r="V4733" s="62"/>
    </row>
    <row r="4734" spans="21:22" hidden="1">
      <c r="U4734" s="77"/>
      <c r="V4734" s="62"/>
    </row>
    <row r="4735" spans="21:22" hidden="1">
      <c r="U4735" s="77"/>
      <c r="V4735" s="62"/>
    </row>
    <row r="4736" spans="21:22" hidden="1">
      <c r="U4736" s="77"/>
      <c r="V4736" s="62"/>
    </row>
    <row r="4737" spans="21:22" hidden="1">
      <c r="U4737" s="77"/>
      <c r="V4737" s="62"/>
    </row>
    <row r="4738" spans="21:22" hidden="1">
      <c r="U4738" s="77"/>
      <c r="V4738" s="62"/>
    </row>
    <row r="4739" spans="21:22" hidden="1">
      <c r="U4739" s="77"/>
      <c r="V4739" s="62"/>
    </row>
    <row r="4740" spans="21:22" hidden="1">
      <c r="U4740" s="77"/>
      <c r="V4740" s="62"/>
    </row>
    <row r="4741" spans="21:22" hidden="1">
      <c r="U4741" s="77"/>
      <c r="V4741" s="62"/>
    </row>
    <row r="4742" spans="21:22" hidden="1">
      <c r="U4742" s="77"/>
      <c r="V4742" s="62"/>
    </row>
    <row r="4743" spans="21:22" hidden="1">
      <c r="U4743" s="77"/>
      <c r="V4743" s="62"/>
    </row>
    <row r="4744" spans="21:22" hidden="1">
      <c r="U4744" s="77"/>
      <c r="V4744" s="62"/>
    </row>
    <row r="4745" spans="21:22" hidden="1">
      <c r="U4745" s="77"/>
      <c r="V4745" s="62"/>
    </row>
    <row r="4746" spans="21:22" hidden="1">
      <c r="U4746" s="77"/>
      <c r="V4746" s="62"/>
    </row>
    <row r="4747" spans="21:22" hidden="1">
      <c r="U4747" s="77"/>
      <c r="V4747" s="62"/>
    </row>
    <row r="4748" spans="21:22" hidden="1">
      <c r="U4748" s="77"/>
      <c r="V4748" s="62"/>
    </row>
    <row r="4749" spans="21:22" hidden="1">
      <c r="U4749" s="77"/>
      <c r="V4749" s="62"/>
    </row>
    <row r="4750" spans="21:22" hidden="1">
      <c r="U4750" s="77"/>
      <c r="V4750" s="62"/>
    </row>
    <row r="4751" spans="21:22" hidden="1">
      <c r="U4751" s="77"/>
      <c r="V4751" s="62"/>
    </row>
    <row r="4752" spans="21:22" hidden="1">
      <c r="U4752" s="77"/>
      <c r="V4752" s="62"/>
    </row>
    <row r="4753" spans="21:22" hidden="1">
      <c r="U4753" s="77"/>
      <c r="V4753" s="62"/>
    </row>
    <row r="4754" spans="21:22" hidden="1">
      <c r="U4754" s="77"/>
      <c r="V4754" s="62"/>
    </row>
    <row r="4755" spans="21:22" hidden="1">
      <c r="U4755" s="77"/>
      <c r="V4755" s="62"/>
    </row>
    <row r="4756" spans="21:22" hidden="1">
      <c r="U4756" s="77"/>
      <c r="V4756" s="62"/>
    </row>
    <row r="4757" spans="21:22" hidden="1">
      <c r="U4757" s="77"/>
      <c r="V4757" s="62"/>
    </row>
    <row r="4758" spans="21:22" hidden="1">
      <c r="U4758" s="77"/>
      <c r="V4758" s="62"/>
    </row>
    <row r="4759" spans="21:22" hidden="1">
      <c r="U4759" s="77"/>
      <c r="V4759" s="62"/>
    </row>
    <row r="4760" spans="21:22" hidden="1">
      <c r="U4760" s="77"/>
      <c r="V4760" s="62"/>
    </row>
    <row r="4761" spans="21:22" hidden="1">
      <c r="U4761" s="77"/>
      <c r="V4761" s="62"/>
    </row>
    <row r="4762" spans="21:22" hidden="1">
      <c r="U4762" s="77"/>
      <c r="V4762" s="62"/>
    </row>
    <row r="4763" spans="21:22" hidden="1">
      <c r="U4763" s="77"/>
      <c r="V4763" s="62"/>
    </row>
    <row r="4764" spans="21:22" hidden="1">
      <c r="U4764" s="77"/>
      <c r="V4764" s="62"/>
    </row>
    <row r="4765" spans="21:22" hidden="1">
      <c r="U4765" s="77"/>
      <c r="V4765" s="62"/>
    </row>
    <row r="4766" spans="21:22" hidden="1">
      <c r="U4766" s="77"/>
      <c r="V4766" s="62"/>
    </row>
    <row r="4767" spans="21:22" hidden="1">
      <c r="U4767" s="77"/>
      <c r="V4767" s="62"/>
    </row>
    <row r="4768" spans="21:22" hidden="1">
      <c r="U4768" s="77"/>
      <c r="V4768" s="62"/>
    </row>
    <row r="4769" spans="21:22" hidden="1">
      <c r="U4769" s="77"/>
      <c r="V4769" s="62"/>
    </row>
    <row r="4770" spans="21:22" hidden="1">
      <c r="U4770" s="77"/>
      <c r="V4770" s="62"/>
    </row>
    <row r="4771" spans="21:22" hidden="1">
      <c r="U4771" s="77"/>
      <c r="V4771" s="62"/>
    </row>
    <row r="4772" spans="21:22" hidden="1">
      <c r="U4772" s="77"/>
      <c r="V4772" s="62"/>
    </row>
    <row r="4773" spans="21:22" hidden="1">
      <c r="U4773" s="77"/>
      <c r="V4773" s="62"/>
    </row>
    <row r="4774" spans="21:22" hidden="1">
      <c r="U4774" s="77"/>
      <c r="V4774" s="62"/>
    </row>
    <row r="4775" spans="21:22" hidden="1">
      <c r="U4775" s="77"/>
      <c r="V4775" s="62"/>
    </row>
    <row r="4776" spans="21:22" hidden="1">
      <c r="U4776" s="77"/>
      <c r="V4776" s="62"/>
    </row>
    <row r="4777" spans="21:22" hidden="1">
      <c r="U4777" s="77"/>
      <c r="V4777" s="62"/>
    </row>
    <row r="4778" spans="21:22" hidden="1">
      <c r="U4778" s="77"/>
      <c r="V4778" s="62"/>
    </row>
    <row r="4779" spans="21:22" hidden="1">
      <c r="U4779" s="77"/>
      <c r="V4779" s="62"/>
    </row>
    <row r="4780" spans="21:22" hidden="1">
      <c r="U4780" s="77"/>
      <c r="V4780" s="62"/>
    </row>
    <row r="4781" spans="21:22" hidden="1">
      <c r="U4781" s="77"/>
      <c r="V4781" s="62"/>
    </row>
    <row r="4782" spans="21:22" hidden="1">
      <c r="U4782" s="77"/>
      <c r="V4782" s="62"/>
    </row>
    <row r="4783" spans="21:22" hidden="1">
      <c r="U4783" s="77"/>
      <c r="V4783" s="62"/>
    </row>
    <row r="4784" spans="21:22" hidden="1">
      <c r="U4784" s="77"/>
      <c r="V4784" s="62"/>
    </row>
    <row r="4785" spans="21:22" hidden="1">
      <c r="U4785" s="77"/>
      <c r="V4785" s="62"/>
    </row>
    <row r="4786" spans="21:22" hidden="1">
      <c r="U4786" s="77"/>
      <c r="V4786" s="62"/>
    </row>
    <row r="4787" spans="21:22" hidden="1">
      <c r="U4787" s="77"/>
      <c r="V4787" s="62"/>
    </row>
    <row r="4788" spans="21:22" hidden="1">
      <c r="U4788" s="77"/>
      <c r="V4788" s="62"/>
    </row>
    <row r="4789" spans="21:22" hidden="1">
      <c r="U4789" s="77"/>
      <c r="V4789" s="62"/>
    </row>
    <row r="4790" spans="21:22" hidden="1">
      <c r="U4790" s="77"/>
      <c r="V4790" s="62"/>
    </row>
    <row r="4791" spans="21:22" hidden="1">
      <c r="U4791" s="77"/>
      <c r="V4791" s="62"/>
    </row>
    <row r="4792" spans="21:22" hidden="1">
      <c r="U4792" s="77"/>
      <c r="V4792" s="62"/>
    </row>
    <row r="4793" spans="21:22" hidden="1">
      <c r="U4793" s="77"/>
      <c r="V4793" s="62"/>
    </row>
    <row r="4794" spans="21:22" hidden="1">
      <c r="U4794" s="77"/>
      <c r="V4794" s="62"/>
    </row>
    <row r="4795" spans="21:22" hidden="1">
      <c r="U4795" s="77"/>
      <c r="V4795" s="62"/>
    </row>
    <row r="4796" spans="21:22" hidden="1">
      <c r="U4796" s="77"/>
      <c r="V4796" s="62"/>
    </row>
    <row r="4797" spans="21:22" hidden="1">
      <c r="U4797" s="77"/>
      <c r="V4797" s="62"/>
    </row>
    <row r="4798" spans="21:22" hidden="1">
      <c r="U4798" s="77"/>
      <c r="V4798" s="62"/>
    </row>
    <row r="4799" spans="21:22" hidden="1">
      <c r="U4799" s="77"/>
      <c r="V4799" s="62"/>
    </row>
    <row r="4800" spans="21:22" hidden="1">
      <c r="U4800" s="77"/>
      <c r="V4800" s="62"/>
    </row>
    <row r="4801" spans="21:22" hidden="1">
      <c r="U4801" s="77"/>
      <c r="V4801" s="62"/>
    </row>
    <row r="4802" spans="21:22" hidden="1">
      <c r="U4802" s="77"/>
      <c r="V4802" s="62"/>
    </row>
    <row r="4803" spans="21:22" hidden="1">
      <c r="U4803" s="77"/>
      <c r="V4803" s="62"/>
    </row>
    <row r="4804" spans="21:22" hidden="1">
      <c r="U4804" s="77"/>
      <c r="V4804" s="62"/>
    </row>
    <row r="4805" spans="21:22" hidden="1">
      <c r="U4805" s="77"/>
      <c r="V4805" s="62"/>
    </row>
    <row r="4806" spans="21:22" hidden="1">
      <c r="U4806" s="77"/>
      <c r="V4806" s="62"/>
    </row>
    <row r="4807" spans="21:22" hidden="1">
      <c r="U4807" s="77"/>
      <c r="V4807" s="62"/>
    </row>
    <row r="4808" spans="21:22" hidden="1">
      <c r="U4808" s="77"/>
      <c r="V4808" s="62"/>
    </row>
    <row r="4809" spans="21:22" hidden="1">
      <c r="U4809" s="77"/>
      <c r="V4809" s="62"/>
    </row>
    <row r="4810" spans="21:22" hidden="1">
      <c r="U4810" s="77"/>
      <c r="V4810" s="62"/>
    </row>
    <row r="4811" spans="21:22" hidden="1">
      <c r="U4811" s="77"/>
      <c r="V4811" s="62"/>
    </row>
    <row r="4812" spans="21:22" hidden="1">
      <c r="U4812" s="77"/>
      <c r="V4812" s="62"/>
    </row>
    <row r="4813" spans="21:22" hidden="1">
      <c r="U4813" s="77"/>
      <c r="V4813" s="62"/>
    </row>
    <row r="4814" spans="21:22" hidden="1">
      <c r="U4814" s="77"/>
      <c r="V4814" s="62"/>
    </row>
    <row r="4815" spans="21:22" hidden="1">
      <c r="U4815" s="77"/>
      <c r="V4815" s="62"/>
    </row>
    <row r="4816" spans="21:22" hidden="1">
      <c r="U4816" s="77"/>
      <c r="V4816" s="62"/>
    </row>
    <row r="4817" spans="21:22" hidden="1">
      <c r="U4817" s="77"/>
      <c r="V4817" s="62"/>
    </row>
    <row r="4818" spans="21:22" hidden="1">
      <c r="U4818" s="77"/>
      <c r="V4818" s="62"/>
    </row>
    <row r="4819" spans="21:22" hidden="1">
      <c r="U4819" s="77"/>
      <c r="V4819" s="62"/>
    </row>
    <row r="4820" spans="21:22" hidden="1">
      <c r="U4820" s="77"/>
      <c r="V4820" s="62"/>
    </row>
    <row r="4821" spans="21:22" hidden="1">
      <c r="U4821" s="77"/>
      <c r="V4821" s="62"/>
    </row>
    <row r="4822" spans="21:22" hidden="1">
      <c r="U4822" s="77"/>
      <c r="V4822" s="62"/>
    </row>
    <row r="4823" spans="21:22" hidden="1">
      <c r="U4823" s="77"/>
      <c r="V4823" s="62"/>
    </row>
    <row r="4824" spans="21:22" hidden="1">
      <c r="U4824" s="77"/>
      <c r="V4824" s="62"/>
    </row>
    <row r="4825" spans="21:22" hidden="1">
      <c r="U4825" s="77"/>
      <c r="V4825" s="62"/>
    </row>
    <row r="4826" spans="21:22" hidden="1">
      <c r="U4826" s="77"/>
      <c r="V4826" s="62"/>
    </row>
    <row r="4827" spans="21:22" hidden="1">
      <c r="U4827" s="77"/>
      <c r="V4827" s="62"/>
    </row>
    <row r="4828" spans="21:22" hidden="1">
      <c r="U4828" s="77"/>
      <c r="V4828" s="62"/>
    </row>
    <row r="4829" spans="21:22" hidden="1">
      <c r="U4829" s="77"/>
      <c r="V4829" s="62"/>
    </row>
    <row r="4830" spans="21:22" hidden="1">
      <c r="U4830" s="77"/>
      <c r="V4830" s="62"/>
    </row>
    <row r="4831" spans="21:22" hidden="1">
      <c r="U4831" s="77"/>
      <c r="V4831" s="62"/>
    </row>
    <row r="4832" spans="21:22" hidden="1">
      <c r="U4832" s="77"/>
      <c r="V4832" s="62"/>
    </row>
    <row r="4833" spans="21:22" hidden="1">
      <c r="U4833" s="77"/>
      <c r="V4833" s="62"/>
    </row>
    <row r="4834" spans="21:22" hidden="1">
      <c r="U4834" s="77"/>
      <c r="V4834" s="62"/>
    </row>
    <row r="4835" spans="21:22" hidden="1">
      <c r="U4835" s="77"/>
      <c r="V4835" s="62"/>
    </row>
    <row r="4836" spans="21:22" hidden="1">
      <c r="U4836" s="77"/>
      <c r="V4836" s="62"/>
    </row>
    <row r="4837" spans="21:22" hidden="1">
      <c r="U4837" s="77"/>
      <c r="V4837" s="62"/>
    </row>
    <row r="4838" spans="21:22" hidden="1">
      <c r="U4838" s="77"/>
      <c r="V4838" s="62"/>
    </row>
    <row r="4839" spans="21:22" hidden="1">
      <c r="U4839" s="77"/>
      <c r="V4839" s="62"/>
    </row>
    <row r="4840" spans="21:22" hidden="1">
      <c r="U4840" s="77"/>
      <c r="V4840" s="62"/>
    </row>
    <row r="4841" spans="21:22" hidden="1">
      <c r="U4841" s="77"/>
      <c r="V4841" s="62"/>
    </row>
    <row r="4842" spans="21:22" hidden="1">
      <c r="U4842" s="77"/>
      <c r="V4842" s="62"/>
    </row>
    <row r="4843" spans="21:22" hidden="1">
      <c r="U4843" s="77"/>
      <c r="V4843" s="62"/>
    </row>
    <row r="4844" spans="21:22" hidden="1">
      <c r="U4844" s="77"/>
      <c r="V4844" s="62"/>
    </row>
    <row r="4845" spans="21:22" hidden="1">
      <c r="U4845" s="77"/>
      <c r="V4845" s="62"/>
    </row>
    <row r="4846" spans="21:22" hidden="1">
      <c r="U4846" s="77"/>
      <c r="V4846" s="62"/>
    </row>
    <row r="4847" spans="21:22" hidden="1">
      <c r="U4847" s="77"/>
      <c r="V4847" s="62"/>
    </row>
    <row r="4848" spans="21:22" hidden="1">
      <c r="U4848" s="77"/>
      <c r="V4848" s="62"/>
    </row>
    <row r="4849" spans="21:22" hidden="1">
      <c r="U4849" s="77"/>
      <c r="V4849" s="62"/>
    </row>
    <row r="4850" spans="21:22" hidden="1">
      <c r="U4850" s="77"/>
      <c r="V4850" s="62"/>
    </row>
    <row r="4851" spans="21:22" hidden="1">
      <c r="U4851" s="77"/>
      <c r="V4851" s="62"/>
    </row>
    <row r="4852" spans="21:22" hidden="1">
      <c r="U4852" s="77"/>
      <c r="V4852" s="62"/>
    </row>
    <row r="4853" spans="21:22" hidden="1">
      <c r="U4853" s="77"/>
      <c r="V4853" s="62"/>
    </row>
    <row r="4854" spans="21:22" hidden="1">
      <c r="U4854" s="77"/>
      <c r="V4854" s="62"/>
    </row>
    <row r="4855" spans="21:22" hidden="1">
      <c r="U4855" s="77"/>
      <c r="V4855" s="62"/>
    </row>
    <row r="4856" spans="21:22" hidden="1">
      <c r="U4856" s="77"/>
      <c r="V4856" s="62"/>
    </row>
    <row r="4857" spans="21:22" hidden="1">
      <c r="U4857" s="77"/>
      <c r="V4857" s="62"/>
    </row>
    <row r="4858" spans="21:22" hidden="1">
      <c r="U4858" s="77"/>
      <c r="V4858" s="62"/>
    </row>
    <row r="4859" spans="21:22" hidden="1">
      <c r="U4859" s="77"/>
      <c r="V4859" s="62"/>
    </row>
    <row r="4860" spans="21:22" hidden="1">
      <c r="U4860" s="77"/>
      <c r="V4860" s="62"/>
    </row>
    <row r="4861" spans="21:22" hidden="1">
      <c r="U4861" s="77"/>
      <c r="V4861" s="62"/>
    </row>
    <row r="4862" spans="21:22" hidden="1">
      <c r="U4862" s="77"/>
      <c r="V4862" s="62"/>
    </row>
    <row r="4863" spans="21:22" hidden="1">
      <c r="U4863" s="77"/>
      <c r="V4863" s="62"/>
    </row>
    <row r="4864" spans="21:22" hidden="1">
      <c r="U4864" s="77"/>
      <c r="V4864" s="62"/>
    </row>
    <row r="4865" spans="21:22" hidden="1">
      <c r="U4865" s="77"/>
      <c r="V4865" s="62"/>
    </row>
    <row r="4866" spans="21:22" hidden="1">
      <c r="U4866" s="77"/>
      <c r="V4866" s="62"/>
    </row>
    <row r="4867" spans="21:22" hidden="1">
      <c r="U4867" s="77"/>
      <c r="V4867" s="62"/>
    </row>
    <row r="4868" spans="21:22" hidden="1">
      <c r="U4868" s="77"/>
      <c r="V4868" s="62"/>
    </row>
    <row r="4869" spans="21:22" hidden="1">
      <c r="U4869" s="77"/>
      <c r="V4869" s="62"/>
    </row>
    <row r="4870" spans="21:22" hidden="1">
      <c r="U4870" s="77"/>
      <c r="V4870" s="62"/>
    </row>
    <row r="4871" spans="21:22" hidden="1">
      <c r="U4871" s="77"/>
      <c r="V4871" s="62"/>
    </row>
    <row r="4872" spans="21:22" hidden="1">
      <c r="U4872" s="77"/>
      <c r="V4872" s="62"/>
    </row>
    <row r="4873" spans="21:22" hidden="1">
      <c r="U4873" s="77"/>
      <c r="V4873" s="62"/>
    </row>
    <row r="4874" spans="21:22" hidden="1">
      <c r="U4874" s="77"/>
      <c r="V4874" s="62"/>
    </row>
    <row r="4875" spans="21:22" hidden="1">
      <c r="U4875" s="77"/>
      <c r="V4875" s="62"/>
    </row>
    <row r="4876" spans="21:22" hidden="1">
      <c r="U4876" s="77"/>
      <c r="V4876" s="62"/>
    </row>
    <row r="4877" spans="21:22" hidden="1">
      <c r="U4877" s="77"/>
      <c r="V4877" s="62"/>
    </row>
    <row r="4878" spans="21:22" hidden="1">
      <c r="U4878" s="77"/>
      <c r="V4878" s="62"/>
    </row>
    <row r="4879" spans="21:22" hidden="1">
      <c r="U4879" s="77"/>
      <c r="V4879" s="62"/>
    </row>
    <row r="4880" spans="21:22" hidden="1">
      <c r="U4880" s="77"/>
      <c r="V4880" s="62"/>
    </row>
    <row r="4881" spans="21:22" hidden="1">
      <c r="U4881" s="77"/>
      <c r="V4881" s="62"/>
    </row>
    <row r="4882" spans="21:22" hidden="1">
      <c r="U4882" s="77"/>
      <c r="V4882" s="62"/>
    </row>
    <row r="4883" spans="21:22" hidden="1">
      <c r="U4883" s="77"/>
      <c r="V4883" s="62"/>
    </row>
    <row r="4884" spans="21:22" hidden="1">
      <c r="U4884" s="77"/>
      <c r="V4884" s="62"/>
    </row>
    <row r="4885" spans="21:22" hidden="1">
      <c r="U4885" s="77"/>
      <c r="V4885" s="62"/>
    </row>
    <row r="4886" spans="21:22" hidden="1">
      <c r="U4886" s="77"/>
      <c r="V4886" s="62"/>
    </row>
    <row r="4887" spans="21:22" hidden="1">
      <c r="U4887" s="77"/>
      <c r="V4887" s="62"/>
    </row>
    <row r="4888" spans="21:22" hidden="1">
      <c r="U4888" s="77"/>
      <c r="V4888" s="62"/>
    </row>
    <row r="4889" spans="21:22" hidden="1">
      <c r="U4889" s="77"/>
      <c r="V4889" s="62"/>
    </row>
    <row r="4890" spans="21:22" hidden="1">
      <c r="U4890" s="77"/>
      <c r="V4890" s="62"/>
    </row>
    <row r="4891" spans="21:22" hidden="1">
      <c r="U4891" s="77"/>
      <c r="V4891" s="62"/>
    </row>
    <row r="4892" spans="21:22" hidden="1">
      <c r="U4892" s="77"/>
      <c r="V4892" s="62"/>
    </row>
    <row r="4893" spans="21:22" hidden="1">
      <c r="U4893" s="77"/>
      <c r="V4893" s="62"/>
    </row>
    <row r="4894" spans="21:22" hidden="1">
      <c r="U4894" s="77"/>
      <c r="V4894" s="62"/>
    </row>
    <row r="4895" spans="21:22" hidden="1">
      <c r="U4895" s="77"/>
      <c r="V4895" s="62"/>
    </row>
    <row r="4896" spans="21:22" hidden="1">
      <c r="U4896" s="77"/>
      <c r="V4896" s="62"/>
    </row>
    <row r="4897" spans="21:22" hidden="1">
      <c r="U4897" s="77"/>
      <c r="V4897" s="62"/>
    </row>
    <row r="4898" spans="21:22" hidden="1">
      <c r="U4898" s="77"/>
      <c r="V4898" s="62"/>
    </row>
    <row r="4899" spans="21:22" hidden="1">
      <c r="U4899" s="77"/>
      <c r="V4899" s="62"/>
    </row>
    <row r="4900" spans="21:22" hidden="1">
      <c r="U4900" s="77"/>
      <c r="V4900" s="62"/>
    </row>
    <row r="4901" spans="21:22" hidden="1">
      <c r="U4901" s="77"/>
      <c r="V4901" s="62"/>
    </row>
    <row r="4902" spans="21:22" hidden="1">
      <c r="U4902" s="77"/>
      <c r="V4902" s="62"/>
    </row>
    <row r="4903" spans="21:22" hidden="1">
      <c r="U4903" s="77"/>
      <c r="V4903" s="62"/>
    </row>
    <row r="4904" spans="21:22" hidden="1">
      <c r="U4904" s="77"/>
      <c r="V4904" s="62"/>
    </row>
    <row r="4905" spans="21:22" hidden="1">
      <c r="U4905" s="77"/>
      <c r="V4905" s="62"/>
    </row>
    <row r="4906" spans="21:22" hidden="1">
      <c r="U4906" s="77"/>
      <c r="V4906" s="62"/>
    </row>
    <row r="4907" spans="21:22" hidden="1">
      <c r="U4907" s="77"/>
      <c r="V4907" s="62"/>
    </row>
    <row r="4908" spans="21:22" hidden="1">
      <c r="U4908" s="77"/>
      <c r="V4908" s="62"/>
    </row>
    <row r="4909" spans="21:22" hidden="1">
      <c r="U4909" s="77"/>
      <c r="V4909" s="62"/>
    </row>
    <row r="4910" spans="21:22" hidden="1">
      <c r="U4910" s="77"/>
      <c r="V4910" s="62"/>
    </row>
    <row r="4911" spans="21:22" hidden="1">
      <c r="U4911" s="77"/>
      <c r="V4911" s="62"/>
    </row>
    <row r="4912" spans="21:22" hidden="1">
      <c r="U4912" s="77"/>
      <c r="V4912" s="62"/>
    </row>
    <row r="4913" spans="21:22" hidden="1">
      <c r="U4913" s="77"/>
      <c r="V4913" s="62"/>
    </row>
    <row r="4914" spans="21:22" hidden="1">
      <c r="U4914" s="77"/>
      <c r="V4914" s="62"/>
    </row>
    <row r="4915" spans="21:22" hidden="1">
      <c r="U4915" s="77"/>
      <c r="V4915" s="62"/>
    </row>
    <row r="4916" spans="21:22" hidden="1">
      <c r="U4916" s="77"/>
      <c r="V4916" s="62"/>
    </row>
    <row r="4917" spans="21:22" hidden="1">
      <c r="U4917" s="77"/>
      <c r="V4917" s="62"/>
    </row>
    <row r="4918" spans="21:22" hidden="1">
      <c r="U4918" s="77"/>
      <c r="V4918" s="62"/>
    </row>
    <row r="4919" spans="21:22" hidden="1">
      <c r="U4919" s="77"/>
      <c r="V4919" s="62"/>
    </row>
    <row r="4920" spans="21:22" hidden="1">
      <c r="U4920" s="77"/>
      <c r="V4920" s="62"/>
    </row>
    <row r="4921" spans="21:22" hidden="1">
      <c r="U4921" s="77"/>
      <c r="V4921" s="62"/>
    </row>
    <row r="4922" spans="21:22" hidden="1">
      <c r="U4922" s="77"/>
      <c r="V4922" s="62"/>
    </row>
    <row r="4923" spans="21:22" hidden="1">
      <c r="U4923" s="77"/>
      <c r="V4923" s="62"/>
    </row>
    <row r="4924" spans="21:22" hidden="1">
      <c r="U4924" s="77"/>
      <c r="V4924" s="62"/>
    </row>
    <row r="4925" spans="21:22" hidden="1">
      <c r="U4925" s="77"/>
      <c r="V4925" s="62"/>
    </row>
    <row r="4926" spans="21:22" hidden="1">
      <c r="U4926" s="77"/>
      <c r="V4926" s="62"/>
    </row>
    <row r="4927" spans="21:22" hidden="1">
      <c r="U4927" s="77"/>
      <c r="V4927" s="62"/>
    </row>
    <row r="4928" spans="21:22" hidden="1">
      <c r="U4928" s="77"/>
      <c r="V4928" s="62"/>
    </row>
    <row r="4929" spans="21:22" hidden="1">
      <c r="U4929" s="77"/>
      <c r="V4929" s="62"/>
    </row>
    <row r="4930" spans="21:22" hidden="1">
      <c r="U4930" s="77"/>
      <c r="V4930" s="62"/>
    </row>
    <row r="4931" spans="21:22" hidden="1">
      <c r="U4931" s="77"/>
      <c r="V4931" s="62"/>
    </row>
    <row r="4932" spans="21:22" hidden="1">
      <c r="U4932" s="77"/>
      <c r="V4932" s="62"/>
    </row>
    <row r="4933" spans="21:22" hidden="1">
      <c r="U4933" s="77"/>
      <c r="V4933" s="62"/>
    </row>
    <row r="4934" spans="21:22" hidden="1">
      <c r="U4934" s="77"/>
      <c r="V4934" s="62"/>
    </row>
    <row r="4935" spans="21:22" hidden="1">
      <c r="U4935" s="77"/>
      <c r="V4935" s="62"/>
    </row>
    <row r="4936" spans="21:22" hidden="1">
      <c r="U4936" s="77"/>
      <c r="V4936" s="62"/>
    </row>
    <row r="4937" spans="21:22" hidden="1">
      <c r="U4937" s="77"/>
      <c r="V4937" s="62"/>
    </row>
    <row r="4938" spans="21:22" hidden="1">
      <c r="U4938" s="77"/>
      <c r="V4938" s="62"/>
    </row>
    <row r="4939" spans="21:22" hidden="1">
      <c r="U4939" s="77"/>
      <c r="V4939" s="62"/>
    </row>
    <row r="4940" spans="21:22" hidden="1">
      <c r="U4940" s="77"/>
      <c r="V4940" s="62"/>
    </row>
    <row r="4941" spans="21:22" hidden="1">
      <c r="U4941" s="77"/>
      <c r="V4941" s="62"/>
    </row>
    <row r="4942" spans="21:22" hidden="1">
      <c r="U4942" s="77"/>
      <c r="V4942" s="62"/>
    </row>
    <row r="4943" spans="21:22" hidden="1">
      <c r="U4943" s="77"/>
      <c r="V4943" s="62"/>
    </row>
    <row r="4944" spans="21:22" hidden="1">
      <c r="U4944" s="77"/>
      <c r="V4944" s="62"/>
    </row>
    <row r="4945" spans="21:22" hidden="1">
      <c r="U4945" s="77"/>
      <c r="V4945" s="62"/>
    </row>
    <row r="4946" spans="21:22" hidden="1">
      <c r="U4946" s="77"/>
      <c r="V4946" s="62"/>
    </row>
    <row r="4947" spans="21:22" hidden="1">
      <c r="U4947" s="77"/>
      <c r="V4947" s="62"/>
    </row>
    <row r="4948" spans="21:22" hidden="1">
      <c r="U4948" s="77"/>
      <c r="V4948" s="62"/>
    </row>
    <row r="4949" spans="21:22" hidden="1">
      <c r="U4949" s="77"/>
      <c r="V4949" s="62"/>
    </row>
    <row r="4950" spans="21:22" hidden="1">
      <c r="U4950" s="77"/>
      <c r="V4950" s="62"/>
    </row>
    <row r="4951" spans="21:22" hidden="1">
      <c r="U4951" s="77"/>
      <c r="V4951" s="62"/>
    </row>
    <row r="4952" spans="21:22" hidden="1">
      <c r="U4952" s="77"/>
      <c r="V4952" s="62"/>
    </row>
    <row r="4953" spans="21:22" hidden="1">
      <c r="U4953" s="77"/>
      <c r="V4953" s="62"/>
    </row>
    <row r="4954" spans="21:22" hidden="1">
      <c r="U4954" s="77"/>
      <c r="V4954" s="62"/>
    </row>
    <row r="4955" spans="21:22" hidden="1">
      <c r="U4955" s="77"/>
      <c r="V4955" s="62"/>
    </row>
    <row r="4956" spans="21:22" hidden="1">
      <c r="U4956" s="77"/>
      <c r="V4956" s="62"/>
    </row>
    <row r="4957" spans="21:22" hidden="1">
      <c r="U4957" s="77"/>
      <c r="V4957" s="62"/>
    </row>
    <row r="4958" spans="21:22" hidden="1">
      <c r="U4958" s="77"/>
      <c r="V4958" s="62"/>
    </row>
    <row r="4959" spans="21:22" hidden="1">
      <c r="U4959" s="77"/>
      <c r="V4959" s="62"/>
    </row>
    <row r="4960" spans="21:22" hidden="1">
      <c r="U4960" s="77"/>
      <c r="V4960" s="62"/>
    </row>
    <row r="4961" spans="21:22" hidden="1">
      <c r="U4961" s="77"/>
      <c r="V4961" s="62"/>
    </row>
    <row r="4962" spans="21:22" hidden="1">
      <c r="U4962" s="77"/>
      <c r="V4962" s="62"/>
    </row>
    <row r="4963" spans="21:22" hidden="1">
      <c r="U4963" s="77"/>
      <c r="V4963" s="62"/>
    </row>
    <row r="4964" spans="21:22" hidden="1">
      <c r="U4964" s="77"/>
      <c r="V4964" s="62"/>
    </row>
    <row r="4965" spans="21:22" hidden="1">
      <c r="U4965" s="77"/>
      <c r="V4965" s="62"/>
    </row>
    <row r="4966" spans="21:22" hidden="1">
      <c r="U4966" s="77"/>
      <c r="V4966" s="62"/>
    </row>
    <row r="4967" spans="21:22" hidden="1">
      <c r="U4967" s="77"/>
      <c r="V4967" s="62"/>
    </row>
    <row r="4968" spans="21:22" hidden="1">
      <c r="U4968" s="77"/>
      <c r="V4968" s="62"/>
    </row>
    <row r="4969" spans="21:22" hidden="1">
      <c r="U4969" s="77"/>
      <c r="V4969" s="62"/>
    </row>
    <row r="4970" spans="21:22" hidden="1">
      <c r="U4970" s="77"/>
      <c r="V4970" s="62"/>
    </row>
    <row r="4971" spans="21:22" hidden="1">
      <c r="U4971" s="77"/>
      <c r="V4971" s="62"/>
    </row>
    <row r="4972" spans="21:22" hidden="1">
      <c r="U4972" s="77"/>
      <c r="V4972" s="62"/>
    </row>
    <row r="4973" spans="21:22" hidden="1">
      <c r="U4973" s="77"/>
      <c r="V4973" s="62"/>
    </row>
    <row r="4974" spans="21:22" hidden="1">
      <c r="U4974" s="77"/>
      <c r="V4974" s="62"/>
    </row>
    <row r="4975" spans="21:22" hidden="1">
      <c r="U4975" s="77"/>
      <c r="V4975" s="62"/>
    </row>
    <row r="4976" spans="21:22" hidden="1">
      <c r="U4976" s="77"/>
      <c r="V4976" s="62"/>
    </row>
    <row r="4977" spans="21:22" hidden="1">
      <c r="U4977" s="77"/>
      <c r="V4977" s="62"/>
    </row>
    <row r="4978" spans="21:22" hidden="1">
      <c r="U4978" s="77"/>
      <c r="V4978" s="62"/>
    </row>
    <row r="4979" spans="21:22" hidden="1">
      <c r="U4979" s="77"/>
      <c r="V4979" s="62"/>
    </row>
    <row r="4980" spans="21:22" hidden="1">
      <c r="U4980" s="77"/>
      <c r="V4980" s="62"/>
    </row>
    <row r="4981" spans="21:22" hidden="1">
      <c r="U4981" s="77"/>
      <c r="V4981" s="62"/>
    </row>
    <row r="4982" spans="21:22" hidden="1">
      <c r="U4982" s="77"/>
      <c r="V4982" s="62"/>
    </row>
    <row r="4983" spans="21:22" hidden="1">
      <c r="U4983" s="77"/>
      <c r="V4983" s="62"/>
    </row>
    <row r="4984" spans="21:22" hidden="1">
      <c r="U4984" s="77"/>
      <c r="V4984" s="62"/>
    </row>
    <row r="4985" spans="21:22" hidden="1">
      <c r="U4985" s="77"/>
      <c r="V4985" s="62"/>
    </row>
    <row r="4986" spans="21:22" hidden="1">
      <c r="U4986" s="77"/>
      <c r="V4986" s="62"/>
    </row>
    <row r="4987" spans="21:22" hidden="1">
      <c r="U4987" s="77"/>
      <c r="V4987" s="62"/>
    </row>
    <row r="4988" spans="21:22" hidden="1">
      <c r="U4988" s="77"/>
      <c r="V4988" s="62"/>
    </row>
    <row r="4989" spans="21:22" hidden="1">
      <c r="U4989" s="77"/>
      <c r="V4989" s="62"/>
    </row>
    <row r="4990" spans="21:22" hidden="1">
      <c r="U4990" s="77"/>
      <c r="V4990" s="62"/>
    </row>
    <row r="4991" spans="21:22" hidden="1">
      <c r="U4991" s="77"/>
      <c r="V4991" s="62"/>
    </row>
    <row r="4992" spans="21:22" hidden="1">
      <c r="U4992" s="77"/>
      <c r="V4992" s="62"/>
    </row>
    <row r="4993" spans="21:22" hidden="1">
      <c r="U4993" s="77"/>
      <c r="V4993" s="62"/>
    </row>
    <row r="4994" spans="21:22" hidden="1">
      <c r="U4994" s="77"/>
      <c r="V4994" s="62"/>
    </row>
    <row r="4995" spans="21:22" hidden="1">
      <c r="U4995" s="77"/>
      <c r="V4995" s="62"/>
    </row>
    <row r="4996" spans="21:22" hidden="1">
      <c r="U4996" s="77"/>
      <c r="V4996" s="62"/>
    </row>
    <row r="4997" spans="21:22" hidden="1">
      <c r="U4997" s="77"/>
      <c r="V4997" s="62"/>
    </row>
    <row r="4998" spans="21:22" hidden="1">
      <c r="U4998" s="77"/>
      <c r="V4998" s="62"/>
    </row>
    <row r="4999" spans="21:22" hidden="1">
      <c r="U4999" s="77"/>
      <c r="V4999" s="62"/>
    </row>
    <row r="5000" spans="21:22" hidden="1">
      <c r="U5000" s="77"/>
      <c r="V5000" s="62"/>
    </row>
    <row r="5001" spans="21:22" hidden="1">
      <c r="U5001" s="77"/>
      <c r="V5001" s="62"/>
    </row>
    <row r="5002" spans="21:22" hidden="1">
      <c r="U5002" s="77"/>
      <c r="V5002" s="62"/>
    </row>
    <row r="5003" spans="21:22" hidden="1">
      <c r="U5003" s="77"/>
      <c r="V5003" s="62"/>
    </row>
    <row r="5004" spans="21:22" hidden="1">
      <c r="U5004" s="77"/>
      <c r="V5004" s="62"/>
    </row>
    <row r="5005" spans="21:22" hidden="1">
      <c r="U5005" s="77"/>
      <c r="V5005" s="62"/>
    </row>
    <row r="5006" spans="21:22" hidden="1">
      <c r="U5006" s="77"/>
      <c r="V5006" s="62"/>
    </row>
    <row r="5007" spans="21:22" hidden="1">
      <c r="U5007" s="77"/>
      <c r="V5007" s="62"/>
    </row>
    <row r="5008" spans="21:22" hidden="1">
      <c r="U5008" s="77"/>
      <c r="V5008" s="62"/>
    </row>
    <row r="5009" spans="21:22" hidden="1">
      <c r="U5009" s="77"/>
      <c r="V5009" s="62"/>
    </row>
    <row r="5010" spans="21:22" hidden="1">
      <c r="U5010" s="77"/>
      <c r="V5010" s="62"/>
    </row>
    <row r="5011" spans="21:22" hidden="1">
      <c r="U5011" s="77"/>
      <c r="V5011" s="62"/>
    </row>
    <row r="5012" spans="21:22" hidden="1">
      <c r="U5012" s="77"/>
      <c r="V5012" s="62"/>
    </row>
    <row r="5013" spans="21:22" hidden="1">
      <c r="U5013" s="77"/>
      <c r="V5013" s="62"/>
    </row>
    <row r="5014" spans="21:22" hidden="1">
      <c r="U5014" s="77"/>
      <c r="V5014" s="62"/>
    </row>
    <row r="5015" spans="21:22" hidden="1">
      <c r="U5015" s="77"/>
      <c r="V5015" s="62"/>
    </row>
    <row r="5016" spans="21:22" hidden="1">
      <c r="U5016" s="77"/>
      <c r="V5016" s="62"/>
    </row>
    <row r="5017" spans="21:22" hidden="1">
      <c r="U5017" s="77"/>
      <c r="V5017" s="62"/>
    </row>
    <row r="5018" spans="21:22" hidden="1">
      <c r="U5018" s="77"/>
      <c r="V5018" s="62"/>
    </row>
    <row r="5019" spans="21:22" hidden="1">
      <c r="U5019" s="77"/>
      <c r="V5019" s="62"/>
    </row>
    <row r="5020" spans="21:22" hidden="1">
      <c r="U5020" s="77"/>
      <c r="V5020" s="62"/>
    </row>
    <row r="5021" spans="21:22" hidden="1">
      <c r="U5021" s="77"/>
      <c r="V5021" s="62"/>
    </row>
    <row r="5022" spans="21:22" hidden="1">
      <c r="U5022" s="77"/>
      <c r="V5022" s="62"/>
    </row>
    <row r="5023" spans="21:22" hidden="1">
      <c r="U5023" s="77"/>
      <c r="V5023" s="62"/>
    </row>
    <row r="5024" spans="21:22" hidden="1">
      <c r="U5024" s="77"/>
      <c r="V5024" s="62"/>
    </row>
    <row r="5025" spans="21:22" hidden="1">
      <c r="U5025" s="77"/>
      <c r="V5025" s="62"/>
    </row>
    <row r="5026" spans="21:22" hidden="1">
      <c r="U5026" s="77"/>
      <c r="V5026" s="62"/>
    </row>
    <row r="5027" spans="21:22" hidden="1">
      <c r="U5027" s="77"/>
      <c r="V5027" s="62"/>
    </row>
    <row r="5028" spans="21:22" hidden="1">
      <c r="U5028" s="77"/>
      <c r="V5028" s="62"/>
    </row>
    <row r="5029" spans="21:22" hidden="1">
      <c r="U5029" s="77"/>
      <c r="V5029" s="62"/>
    </row>
    <row r="5030" spans="21:22" hidden="1">
      <c r="U5030" s="77"/>
      <c r="V5030" s="62"/>
    </row>
    <row r="5031" spans="21:22" hidden="1">
      <c r="U5031" s="77"/>
      <c r="V5031" s="62"/>
    </row>
    <row r="5032" spans="21:22" hidden="1">
      <c r="U5032" s="77"/>
      <c r="V5032" s="62"/>
    </row>
    <row r="5033" spans="21:22" hidden="1">
      <c r="U5033" s="77"/>
      <c r="V5033" s="62"/>
    </row>
    <row r="5034" spans="21:22" hidden="1">
      <c r="U5034" s="77"/>
      <c r="V5034" s="62"/>
    </row>
    <row r="5035" spans="21:22" hidden="1">
      <c r="U5035" s="77"/>
      <c r="V5035" s="62"/>
    </row>
    <row r="5036" spans="21:22" hidden="1">
      <c r="U5036" s="77"/>
      <c r="V5036" s="62"/>
    </row>
    <row r="5037" spans="21:22" hidden="1">
      <c r="U5037" s="77"/>
      <c r="V5037" s="62"/>
    </row>
    <row r="5038" spans="21:22" hidden="1">
      <c r="U5038" s="77"/>
      <c r="V5038" s="62"/>
    </row>
    <row r="5039" spans="21:22" hidden="1">
      <c r="U5039" s="77"/>
      <c r="V5039" s="62"/>
    </row>
    <row r="5040" spans="21:22" hidden="1">
      <c r="U5040" s="77"/>
      <c r="V5040" s="62"/>
    </row>
    <row r="5041" spans="21:22" hidden="1">
      <c r="U5041" s="77"/>
      <c r="V5041" s="62"/>
    </row>
    <row r="5042" spans="21:22" hidden="1">
      <c r="U5042" s="77"/>
      <c r="V5042" s="62"/>
    </row>
    <row r="5043" spans="21:22" hidden="1">
      <c r="U5043" s="77"/>
      <c r="V5043" s="62"/>
    </row>
    <row r="5044" spans="21:22" hidden="1">
      <c r="U5044" s="77"/>
      <c r="V5044" s="62"/>
    </row>
    <row r="5045" spans="21:22" hidden="1">
      <c r="U5045" s="77"/>
      <c r="V5045" s="62"/>
    </row>
    <row r="5046" spans="21:22" hidden="1">
      <c r="U5046" s="77"/>
      <c r="V5046" s="62"/>
    </row>
    <row r="5047" spans="21:22" hidden="1">
      <c r="U5047" s="77"/>
      <c r="V5047" s="62"/>
    </row>
    <row r="5048" spans="21:22" hidden="1">
      <c r="U5048" s="77"/>
      <c r="V5048" s="62"/>
    </row>
    <row r="5049" spans="21:22" hidden="1">
      <c r="U5049" s="77"/>
      <c r="V5049" s="62"/>
    </row>
    <row r="5050" spans="21:22" hidden="1">
      <c r="U5050" s="77"/>
      <c r="V5050" s="62"/>
    </row>
    <row r="5051" spans="21:22" hidden="1">
      <c r="U5051" s="77"/>
      <c r="V5051" s="62"/>
    </row>
    <row r="5052" spans="21:22" hidden="1">
      <c r="U5052" s="77"/>
      <c r="V5052" s="62"/>
    </row>
    <row r="5053" spans="21:22" hidden="1">
      <c r="U5053" s="77"/>
      <c r="V5053" s="62"/>
    </row>
    <row r="5054" spans="21:22" hidden="1">
      <c r="U5054" s="77"/>
      <c r="V5054" s="62"/>
    </row>
    <row r="5055" spans="21:22" hidden="1">
      <c r="U5055" s="77"/>
      <c r="V5055" s="62"/>
    </row>
    <row r="5056" spans="21:22" hidden="1">
      <c r="U5056" s="77"/>
      <c r="V5056" s="62"/>
    </row>
    <row r="5057" spans="21:22" hidden="1">
      <c r="U5057" s="77"/>
      <c r="V5057" s="62"/>
    </row>
    <row r="5058" spans="21:22" hidden="1">
      <c r="U5058" s="77"/>
      <c r="V5058" s="62"/>
    </row>
    <row r="5059" spans="21:22" hidden="1">
      <c r="U5059" s="77"/>
      <c r="V5059" s="62"/>
    </row>
    <row r="5060" spans="21:22" hidden="1">
      <c r="U5060" s="77"/>
      <c r="V5060" s="62"/>
    </row>
    <row r="5061" spans="21:22" hidden="1">
      <c r="U5061" s="77"/>
      <c r="V5061" s="62"/>
    </row>
    <row r="5062" spans="21:22" hidden="1">
      <c r="U5062" s="77"/>
      <c r="V5062" s="62"/>
    </row>
    <row r="5063" spans="21:22" hidden="1">
      <c r="U5063" s="77"/>
      <c r="V5063" s="62"/>
    </row>
    <row r="5064" spans="21:22" hidden="1">
      <c r="U5064" s="77"/>
      <c r="V5064" s="62"/>
    </row>
    <row r="5065" spans="21:22" hidden="1">
      <c r="U5065" s="77"/>
      <c r="V5065" s="62"/>
    </row>
    <row r="5066" spans="21:22" hidden="1">
      <c r="U5066" s="77"/>
      <c r="V5066" s="62"/>
    </row>
    <row r="5067" spans="21:22" hidden="1">
      <c r="U5067" s="77"/>
      <c r="V5067" s="62"/>
    </row>
    <row r="5068" spans="21:22" hidden="1">
      <c r="U5068" s="77"/>
      <c r="V5068" s="62"/>
    </row>
    <row r="5069" spans="21:22" hidden="1">
      <c r="U5069" s="77"/>
      <c r="V5069" s="62"/>
    </row>
    <row r="5070" spans="21:22" hidden="1">
      <c r="U5070" s="77"/>
      <c r="V5070" s="62"/>
    </row>
    <row r="5071" spans="21:22" hidden="1">
      <c r="U5071" s="77"/>
      <c r="V5071" s="62"/>
    </row>
    <row r="5072" spans="21:22" hidden="1">
      <c r="U5072" s="77"/>
      <c r="V5072" s="62"/>
    </row>
    <row r="5073" spans="21:22" hidden="1">
      <c r="U5073" s="77"/>
      <c r="V5073" s="62"/>
    </row>
    <row r="5074" spans="21:22" hidden="1">
      <c r="U5074" s="77"/>
      <c r="V5074" s="62"/>
    </row>
    <row r="5075" spans="21:22" hidden="1">
      <c r="U5075" s="77"/>
      <c r="V5075" s="62"/>
    </row>
    <row r="5076" spans="21:22" hidden="1">
      <c r="U5076" s="77"/>
      <c r="V5076" s="62"/>
    </row>
    <row r="5077" spans="21:22" hidden="1">
      <c r="U5077" s="77"/>
      <c r="V5077" s="62"/>
    </row>
    <row r="5078" spans="21:22" hidden="1">
      <c r="U5078" s="77"/>
      <c r="V5078" s="62"/>
    </row>
    <row r="5079" spans="21:22" hidden="1">
      <c r="U5079" s="77"/>
      <c r="V5079" s="62"/>
    </row>
    <row r="5080" spans="21:22" hidden="1">
      <c r="U5080" s="77"/>
      <c r="V5080" s="62"/>
    </row>
    <row r="5081" spans="21:22" hidden="1">
      <c r="U5081" s="77"/>
      <c r="V5081" s="62"/>
    </row>
    <row r="5082" spans="21:22" hidden="1">
      <c r="U5082" s="77"/>
      <c r="V5082" s="62"/>
    </row>
    <row r="5083" spans="21:22" hidden="1">
      <c r="U5083" s="77"/>
      <c r="V5083" s="62"/>
    </row>
    <row r="5084" spans="21:22" hidden="1">
      <c r="U5084" s="77"/>
      <c r="V5084" s="62"/>
    </row>
    <row r="5085" spans="21:22" hidden="1">
      <c r="U5085" s="77"/>
      <c r="V5085" s="62"/>
    </row>
    <row r="5086" spans="21:22" hidden="1">
      <c r="U5086" s="77"/>
      <c r="V5086" s="62"/>
    </row>
    <row r="5087" spans="21:22" hidden="1">
      <c r="U5087" s="77"/>
      <c r="V5087" s="62"/>
    </row>
    <row r="5088" spans="21:22" hidden="1">
      <c r="U5088" s="77"/>
      <c r="V5088" s="62"/>
    </row>
    <row r="5089" spans="21:22" hidden="1">
      <c r="U5089" s="77"/>
      <c r="V5089" s="62"/>
    </row>
    <row r="5090" spans="21:22" hidden="1">
      <c r="U5090" s="77"/>
      <c r="V5090" s="62"/>
    </row>
    <row r="5091" spans="21:22" hidden="1">
      <c r="U5091" s="77"/>
      <c r="V5091" s="62"/>
    </row>
    <row r="5092" spans="21:22" hidden="1">
      <c r="U5092" s="77"/>
      <c r="V5092" s="62"/>
    </row>
    <row r="5093" spans="21:22" hidden="1">
      <c r="U5093" s="77"/>
      <c r="V5093" s="62"/>
    </row>
    <row r="5094" spans="21:22" hidden="1">
      <c r="U5094" s="77"/>
      <c r="V5094" s="62"/>
    </row>
    <row r="5095" spans="21:22" hidden="1">
      <c r="U5095" s="77"/>
      <c r="V5095" s="62"/>
    </row>
    <row r="5096" spans="21:22" hidden="1">
      <c r="U5096" s="77"/>
      <c r="V5096" s="62"/>
    </row>
    <row r="5097" spans="21:22" hidden="1">
      <c r="U5097" s="77"/>
      <c r="V5097" s="62"/>
    </row>
    <row r="5098" spans="21:22" hidden="1">
      <c r="U5098" s="77"/>
      <c r="V5098" s="62"/>
    </row>
    <row r="5099" spans="21:22" hidden="1">
      <c r="U5099" s="77"/>
      <c r="V5099" s="62"/>
    </row>
    <row r="5100" spans="21:22" hidden="1">
      <c r="U5100" s="77"/>
      <c r="V5100" s="62"/>
    </row>
    <row r="5101" spans="21:22" hidden="1">
      <c r="U5101" s="77"/>
      <c r="V5101" s="62"/>
    </row>
    <row r="5102" spans="21:22" hidden="1">
      <c r="U5102" s="77"/>
      <c r="V5102" s="62"/>
    </row>
    <row r="5103" spans="21:22" hidden="1">
      <c r="U5103" s="77"/>
      <c r="V5103" s="62"/>
    </row>
    <row r="5104" spans="21:22" hidden="1">
      <c r="U5104" s="77"/>
      <c r="V5104" s="62"/>
    </row>
    <row r="5105" spans="21:22" hidden="1">
      <c r="U5105" s="77"/>
      <c r="V5105" s="62"/>
    </row>
    <row r="5106" spans="21:22" hidden="1">
      <c r="U5106" s="77"/>
      <c r="V5106" s="62"/>
    </row>
    <row r="5107" spans="21:22" hidden="1">
      <c r="U5107" s="77"/>
      <c r="V5107" s="62"/>
    </row>
    <row r="5108" spans="21:22" hidden="1">
      <c r="U5108" s="77"/>
      <c r="V5108" s="62"/>
    </row>
    <row r="5109" spans="21:22" hidden="1">
      <c r="U5109" s="77"/>
      <c r="V5109" s="62"/>
    </row>
    <row r="5110" spans="21:22" hidden="1">
      <c r="U5110" s="77"/>
      <c r="V5110" s="62"/>
    </row>
    <row r="5111" spans="21:22" hidden="1">
      <c r="U5111" s="77"/>
      <c r="V5111" s="62"/>
    </row>
    <row r="5112" spans="21:22" hidden="1">
      <c r="U5112" s="77"/>
      <c r="V5112" s="62"/>
    </row>
    <row r="5113" spans="21:22" hidden="1">
      <c r="U5113" s="77"/>
      <c r="V5113" s="62"/>
    </row>
    <row r="5114" spans="21:22" hidden="1">
      <c r="U5114" s="77"/>
      <c r="V5114" s="62"/>
    </row>
    <row r="5115" spans="21:22" hidden="1">
      <c r="U5115" s="77"/>
      <c r="V5115" s="62"/>
    </row>
    <row r="5116" spans="21:22" hidden="1">
      <c r="U5116" s="77"/>
      <c r="V5116" s="62"/>
    </row>
    <row r="5117" spans="21:22" hidden="1">
      <c r="U5117" s="77"/>
      <c r="V5117" s="62"/>
    </row>
    <row r="5118" spans="21:22" hidden="1">
      <c r="U5118" s="77"/>
      <c r="V5118" s="62"/>
    </row>
    <row r="5119" spans="21:22" hidden="1">
      <c r="U5119" s="77"/>
      <c r="V5119" s="62"/>
    </row>
    <row r="5120" spans="21:22" hidden="1">
      <c r="U5120" s="77"/>
      <c r="V5120" s="62"/>
    </row>
    <row r="5121" spans="21:22" hidden="1">
      <c r="U5121" s="77"/>
      <c r="V5121" s="62"/>
    </row>
    <row r="5122" spans="21:22" hidden="1">
      <c r="U5122" s="77"/>
      <c r="V5122" s="62"/>
    </row>
    <row r="5123" spans="21:22" hidden="1">
      <c r="U5123" s="77"/>
      <c r="V5123" s="62"/>
    </row>
    <row r="5124" spans="21:22" hidden="1">
      <c r="U5124" s="77"/>
      <c r="V5124" s="62"/>
    </row>
    <row r="5125" spans="21:22" hidden="1">
      <c r="U5125" s="77"/>
      <c r="V5125" s="62"/>
    </row>
    <row r="5126" spans="21:22" hidden="1">
      <c r="U5126" s="77"/>
      <c r="V5126" s="62"/>
    </row>
    <row r="5127" spans="21:22" hidden="1">
      <c r="U5127" s="77"/>
      <c r="V5127" s="62"/>
    </row>
    <row r="5128" spans="21:22" hidden="1">
      <c r="U5128" s="77"/>
      <c r="V5128" s="62"/>
    </row>
    <row r="5129" spans="21:22" hidden="1">
      <c r="U5129" s="77"/>
      <c r="V5129" s="62"/>
    </row>
    <row r="5130" spans="21:22" hidden="1">
      <c r="U5130" s="77"/>
      <c r="V5130" s="62"/>
    </row>
    <row r="5131" spans="21:22" hidden="1">
      <c r="U5131" s="77"/>
      <c r="V5131" s="62"/>
    </row>
    <row r="5132" spans="21:22" hidden="1">
      <c r="U5132" s="77"/>
      <c r="V5132" s="62"/>
    </row>
    <row r="5133" spans="21:22" hidden="1">
      <c r="U5133" s="77"/>
      <c r="V5133" s="62"/>
    </row>
    <row r="5134" spans="21:22" hidden="1">
      <c r="U5134" s="77"/>
      <c r="V5134" s="62"/>
    </row>
    <row r="5135" spans="21:22" hidden="1">
      <c r="U5135" s="77"/>
      <c r="V5135" s="62"/>
    </row>
    <row r="5136" spans="21:22" hidden="1">
      <c r="U5136" s="77"/>
      <c r="V5136" s="62"/>
    </row>
    <row r="5137" spans="21:22" hidden="1">
      <c r="U5137" s="77"/>
      <c r="V5137" s="62"/>
    </row>
    <row r="5138" spans="21:22" hidden="1">
      <c r="U5138" s="77"/>
      <c r="V5138" s="62"/>
    </row>
    <row r="5139" spans="21:22" hidden="1">
      <c r="U5139" s="77"/>
      <c r="V5139" s="62"/>
    </row>
    <row r="5140" spans="21:22" hidden="1">
      <c r="U5140" s="77"/>
      <c r="V5140" s="62"/>
    </row>
    <row r="5141" spans="21:22" hidden="1">
      <c r="U5141" s="77"/>
      <c r="V5141" s="62"/>
    </row>
    <row r="5142" spans="21:22" hidden="1">
      <c r="U5142" s="77"/>
      <c r="V5142" s="62"/>
    </row>
    <row r="5143" spans="21:22" hidden="1">
      <c r="U5143" s="77"/>
      <c r="V5143" s="62"/>
    </row>
    <row r="5144" spans="21:22" hidden="1">
      <c r="U5144" s="77"/>
      <c r="V5144" s="62"/>
    </row>
    <row r="5145" spans="21:22" hidden="1">
      <c r="U5145" s="77"/>
      <c r="V5145" s="62"/>
    </row>
    <row r="5146" spans="21:22" hidden="1">
      <c r="U5146" s="77"/>
      <c r="V5146" s="62"/>
    </row>
    <row r="5147" spans="21:22" hidden="1">
      <c r="U5147" s="77"/>
      <c r="V5147" s="62"/>
    </row>
    <row r="5148" spans="21:22" hidden="1">
      <c r="U5148" s="77"/>
      <c r="V5148" s="62"/>
    </row>
    <row r="5149" spans="21:22" hidden="1">
      <c r="U5149" s="77"/>
      <c r="V5149" s="62"/>
    </row>
    <row r="5150" spans="21:22" hidden="1">
      <c r="U5150" s="77"/>
      <c r="V5150" s="62"/>
    </row>
    <row r="5151" spans="21:22" hidden="1">
      <c r="U5151" s="77"/>
      <c r="V5151" s="62"/>
    </row>
    <row r="5152" spans="21:22" hidden="1">
      <c r="U5152" s="77"/>
      <c r="V5152" s="62"/>
    </row>
    <row r="5153" spans="21:22" hidden="1">
      <c r="U5153" s="77"/>
      <c r="V5153" s="62"/>
    </row>
    <row r="5154" spans="21:22" hidden="1">
      <c r="U5154" s="77"/>
      <c r="V5154" s="62"/>
    </row>
    <row r="5155" spans="21:22" hidden="1">
      <c r="U5155" s="77"/>
      <c r="V5155" s="62"/>
    </row>
    <row r="5156" spans="21:22" hidden="1">
      <c r="U5156" s="77"/>
      <c r="V5156" s="62"/>
    </row>
    <row r="5157" spans="21:22" hidden="1">
      <c r="U5157" s="77"/>
      <c r="V5157" s="62"/>
    </row>
    <row r="5158" spans="21:22" hidden="1">
      <c r="U5158" s="77"/>
      <c r="V5158" s="62"/>
    </row>
    <row r="5159" spans="21:22" hidden="1">
      <c r="U5159" s="77"/>
      <c r="V5159" s="62"/>
    </row>
    <row r="5160" spans="21:22" hidden="1">
      <c r="U5160" s="77"/>
      <c r="V5160" s="62"/>
    </row>
    <row r="5161" spans="21:22" hidden="1">
      <c r="U5161" s="77"/>
      <c r="V5161" s="62"/>
    </row>
    <row r="5162" spans="21:22" hidden="1">
      <c r="U5162" s="77"/>
      <c r="V5162" s="62"/>
    </row>
    <row r="5163" spans="21:22" hidden="1">
      <c r="U5163" s="77"/>
      <c r="V5163" s="62"/>
    </row>
    <row r="5164" spans="21:22" hidden="1">
      <c r="U5164" s="77"/>
      <c r="V5164" s="62"/>
    </row>
    <row r="5165" spans="21:22" hidden="1">
      <c r="U5165" s="77"/>
      <c r="V5165" s="62"/>
    </row>
    <row r="5166" spans="21:22" hidden="1">
      <c r="U5166" s="77"/>
      <c r="V5166" s="62"/>
    </row>
    <row r="5167" spans="21:22" hidden="1">
      <c r="U5167" s="77"/>
      <c r="V5167" s="62"/>
    </row>
    <row r="5168" spans="21:22" hidden="1">
      <c r="U5168" s="77"/>
      <c r="V5168" s="62"/>
    </row>
    <row r="5169" spans="21:22" hidden="1">
      <c r="U5169" s="77"/>
      <c r="V5169" s="62"/>
    </row>
    <row r="5170" spans="21:22" hidden="1">
      <c r="U5170" s="77"/>
      <c r="V5170" s="62"/>
    </row>
    <row r="5171" spans="21:22" hidden="1">
      <c r="U5171" s="77"/>
      <c r="V5171" s="62"/>
    </row>
    <row r="5172" spans="21:22" hidden="1">
      <c r="U5172" s="77"/>
      <c r="V5172" s="62"/>
    </row>
    <row r="5173" spans="21:22" hidden="1">
      <c r="U5173" s="77"/>
      <c r="V5173" s="62"/>
    </row>
    <row r="5174" spans="21:22" hidden="1">
      <c r="U5174" s="77"/>
      <c r="V5174" s="62"/>
    </row>
    <row r="5175" spans="21:22" hidden="1">
      <c r="U5175" s="77"/>
      <c r="V5175" s="62"/>
    </row>
    <row r="5176" spans="21:22" hidden="1">
      <c r="U5176" s="77"/>
      <c r="V5176" s="62"/>
    </row>
    <row r="5177" spans="21:22" hidden="1">
      <c r="U5177" s="77"/>
      <c r="V5177" s="62"/>
    </row>
    <row r="5178" spans="21:22" hidden="1">
      <c r="U5178" s="77"/>
      <c r="V5178" s="62"/>
    </row>
    <row r="5179" spans="21:22" hidden="1">
      <c r="U5179" s="77"/>
      <c r="V5179" s="62"/>
    </row>
    <row r="5180" spans="21:22" hidden="1">
      <c r="U5180" s="77"/>
      <c r="V5180" s="62"/>
    </row>
    <row r="5181" spans="21:22" hidden="1">
      <c r="U5181" s="77"/>
      <c r="V5181" s="62"/>
    </row>
    <row r="5182" spans="21:22" hidden="1">
      <c r="U5182" s="77"/>
      <c r="V5182" s="62"/>
    </row>
    <row r="5183" spans="21:22" hidden="1">
      <c r="U5183" s="77"/>
      <c r="V5183" s="62"/>
    </row>
    <row r="5184" spans="21:22" hidden="1">
      <c r="U5184" s="77"/>
      <c r="V5184" s="62"/>
    </row>
    <row r="5185" spans="21:22" hidden="1">
      <c r="U5185" s="77"/>
      <c r="V5185" s="62"/>
    </row>
    <row r="5186" spans="21:22" hidden="1">
      <c r="U5186" s="77"/>
      <c r="V5186" s="62"/>
    </row>
    <row r="5187" spans="21:22" hidden="1">
      <c r="U5187" s="77"/>
      <c r="V5187" s="62"/>
    </row>
    <row r="5188" spans="21:22" hidden="1">
      <c r="U5188" s="77"/>
      <c r="V5188" s="62"/>
    </row>
    <row r="5189" spans="21:22" hidden="1">
      <c r="U5189" s="77"/>
      <c r="V5189" s="62"/>
    </row>
    <row r="5190" spans="21:22" hidden="1">
      <c r="U5190" s="77"/>
      <c r="V5190" s="62"/>
    </row>
    <row r="5191" spans="21:22" hidden="1">
      <c r="U5191" s="77"/>
      <c r="V5191" s="62"/>
    </row>
    <row r="5192" spans="21:22" hidden="1">
      <c r="U5192" s="77"/>
      <c r="V5192" s="62"/>
    </row>
    <row r="5193" spans="21:22" hidden="1">
      <c r="U5193" s="77"/>
      <c r="V5193" s="62"/>
    </row>
    <row r="5194" spans="21:22" hidden="1">
      <c r="U5194" s="77"/>
      <c r="V5194" s="62"/>
    </row>
    <row r="5195" spans="21:22" hidden="1">
      <c r="U5195" s="77"/>
      <c r="V5195" s="62"/>
    </row>
    <row r="5196" spans="21:22" hidden="1">
      <c r="U5196" s="77"/>
      <c r="V5196" s="62"/>
    </row>
    <row r="5197" spans="21:22" hidden="1">
      <c r="U5197" s="77"/>
      <c r="V5197" s="62"/>
    </row>
    <row r="5198" spans="21:22" hidden="1">
      <c r="U5198" s="77"/>
      <c r="V5198" s="62"/>
    </row>
    <row r="5199" spans="21:22" hidden="1">
      <c r="U5199" s="77"/>
      <c r="V5199" s="62"/>
    </row>
    <row r="5200" spans="21:22" hidden="1">
      <c r="U5200" s="77"/>
      <c r="V5200" s="62"/>
    </row>
    <row r="5201" spans="21:22" hidden="1">
      <c r="U5201" s="77"/>
      <c r="V5201" s="62"/>
    </row>
    <row r="5202" spans="21:22" hidden="1">
      <c r="U5202" s="77"/>
      <c r="V5202" s="62"/>
    </row>
    <row r="5203" spans="21:22" hidden="1">
      <c r="U5203" s="77"/>
      <c r="V5203" s="62"/>
    </row>
    <row r="5204" spans="21:22" hidden="1">
      <c r="U5204" s="77"/>
      <c r="V5204" s="62"/>
    </row>
    <row r="5205" spans="21:22" hidden="1">
      <c r="U5205" s="77"/>
      <c r="V5205" s="62"/>
    </row>
    <row r="5206" spans="21:22" hidden="1">
      <c r="U5206" s="77"/>
      <c r="V5206" s="62"/>
    </row>
    <row r="5207" spans="21:22" hidden="1">
      <c r="U5207" s="77"/>
      <c r="V5207" s="62"/>
    </row>
    <row r="5208" spans="21:22" hidden="1">
      <c r="U5208" s="77"/>
      <c r="V5208" s="62"/>
    </row>
    <row r="5209" spans="21:22" hidden="1">
      <c r="U5209" s="77"/>
      <c r="V5209" s="62"/>
    </row>
    <row r="5210" spans="21:22" hidden="1">
      <c r="U5210" s="77"/>
      <c r="V5210" s="62"/>
    </row>
    <row r="5211" spans="21:22" hidden="1">
      <c r="U5211" s="77"/>
      <c r="V5211" s="62"/>
    </row>
    <row r="5212" spans="21:22" hidden="1">
      <c r="U5212" s="77"/>
      <c r="V5212" s="62"/>
    </row>
    <row r="5213" spans="21:22" hidden="1">
      <c r="U5213" s="77"/>
      <c r="V5213" s="62"/>
    </row>
    <row r="5214" spans="21:22" hidden="1">
      <c r="U5214" s="77"/>
      <c r="V5214" s="62"/>
    </row>
    <row r="5215" spans="21:22" hidden="1">
      <c r="U5215" s="77"/>
      <c r="V5215" s="62"/>
    </row>
    <row r="5216" spans="21:22" hidden="1">
      <c r="U5216" s="77"/>
      <c r="V5216" s="62"/>
    </row>
    <row r="5217" spans="21:22" hidden="1">
      <c r="U5217" s="77"/>
      <c r="V5217" s="62"/>
    </row>
    <row r="5218" spans="21:22" hidden="1">
      <c r="U5218" s="77"/>
      <c r="V5218" s="62"/>
    </row>
    <row r="5219" spans="21:22" hidden="1">
      <c r="U5219" s="77"/>
      <c r="V5219" s="62"/>
    </row>
    <row r="5220" spans="21:22" hidden="1">
      <c r="U5220" s="77"/>
      <c r="V5220" s="62"/>
    </row>
    <row r="5221" spans="21:22" hidden="1">
      <c r="U5221" s="77"/>
      <c r="V5221" s="62"/>
    </row>
    <row r="5222" spans="21:22" hidden="1">
      <c r="U5222" s="77"/>
      <c r="V5222" s="62"/>
    </row>
    <row r="5223" spans="21:22" hidden="1">
      <c r="U5223" s="77"/>
      <c r="V5223" s="62"/>
    </row>
    <row r="5224" spans="21:22" hidden="1">
      <c r="U5224" s="77"/>
      <c r="V5224" s="62"/>
    </row>
    <row r="5225" spans="21:22" hidden="1">
      <c r="U5225" s="77"/>
      <c r="V5225" s="62"/>
    </row>
    <row r="5226" spans="21:22" hidden="1">
      <c r="U5226" s="77"/>
      <c r="V5226" s="62"/>
    </row>
    <row r="5227" spans="21:22" hidden="1">
      <c r="U5227" s="77"/>
      <c r="V5227" s="62"/>
    </row>
    <row r="5228" spans="21:22" hidden="1">
      <c r="U5228" s="77"/>
      <c r="V5228" s="62"/>
    </row>
    <row r="5229" spans="21:22" hidden="1">
      <c r="U5229" s="77"/>
      <c r="V5229" s="62"/>
    </row>
    <row r="5230" spans="21:22" hidden="1">
      <c r="U5230" s="77"/>
      <c r="V5230" s="62"/>
    </row>
    <row r="5231" spans="21:22" hidden="1">
      <c r="U5231" s="77"/>
      <c r="V5231" s="62"/>
    </row>
    <row r="5232" spans="21:22" hidden="1">
      <c r="U5232" s="77"/>
      <c r="V5232" s="62"/>
    </row>
    <row r="5233" spans="21:22" hidden="1">
      <c r="U5233" s="77"/>
      <c r="V5233" s="62"/>
    </row>
    <row r="5234" spans="21:22" hidden="1">
      <c r="U5234" s="77"/>
      <c r="V5234" s="62"/>
    </row>
    <row r="5235" spans="21:22" hidden="1">
      <c r="U5235" s="77"/>
      <c r="V5235" s="62"/>
    </row>
    <row r="5236" spans="21:22" hidden="1">
      <c r="U5236" s="77"/>
      <c r="V5236" s="62"/>
    </row>
    <row r="5237" spans="21:22" hidden="1">
      <c r="U5237" s="77"/>
      <c r="V5237" s="62"/>
    </row>
    <row r="5238" spans="21:22" hidden="1">
      <c r="U5238" s="77"/>
      <c r="V5238" s="62"/>
    </row>
    <row r="5239" spans="21:22" hidden="1">
      <c r="U5239" s="77"/>
      <c r="V5239" s="62"/>
    </row>
    <row r="5240" spans="21:22" hidden="1">
      <c r="U5240" s="77"/>
      <c r="V5240" s="62"/>
    </row>
    <row r="5241" spans="21:22" hidden="1">
      <c r="U5241" s="77"/>
      <c r="V5241" s="62"/>
    </row>
    <row r="5242" spans="21:22" hidden="1">
      <c r="U5242" s="77"/>
      <c r="V5242" s="62"/>
    </row>
    <row r="5243" spans="21:22" hidden="1">
      <c r="U5243" s="77"/>
      <c r="V5243" s="62"/>
    </row>
    <row r="5244" spans="21:22" hidden="1">
      <c r="U5244" s="77"/>
      <c r="V5244" s="62"/>
    </row>
    <row r="5245" spans="21:22" hidden="1">
      <c r="U5245" s="77"/>
      <c r="V5245" s="62"/>
    </row>
    <row r="5246" spans="21:22" hidden="1">
      <c r="U5246" s="77"/>
      <c r="V5246" s="62"/>
    </row>
    <row r="5247" spans="21:22" hidden="1">
      <c r="U5247" s="77"/>
      <c r="V5247" s="62"/>
    </row>
    <row r="5248" spans="21:22" hidden="1">
      <c r="U5248" s="77"/>
      <c r="V5248" s="62"/>
    </row>
    <row r="5249" spans="21:22" hidden="1">
      <c r="U5249" s="77"/>
      <c r="V5249" s="62"/>
    </row>
    <row r="5250" spans="21:22" hidden="1">
      <c r="U5250" s="77"/>
      <c r="V5250" s="62"/>
    </row>
    <row r="5251" spans="21:22" hidden="1">
      <c r="U5251" s="77"/>
      <c r="V5251" s="62"/>
    </row>
    <row r="5252" spans="21:22" hidden="1">
      <c r="U5252" s="77"/>
      <c r="V5252" s="62"/>
    </row>
    <row r="5253" spans="21:22" hidden="1">
      <c r="U5253" s="77"/>
      <c r="V5253" s="62"/>
    </row>
    <row r="5254" spans="21:22" hidden="1">
      <c r="U5254" s="77"/>
      <c r="V5254" s="62"/>
    </row>
    <row r="5255" spans="21:22" hidden="1">
      <c r="U5255" s="77"/>
      <c r="V5255" s="62"/>
    </row>
    <row r="5256" spans="21:22" hidden="1">
      <c r="U5256" s="77"/>
      <c r="V5256" s="62"/>
    </row>
    <row r="5257" spans="21:22" hidden="1">
      <c r="U5257" s="77"/>
      <c r="V5257" s="62"/>
    </row>
    <row r="5258" spans="21:22" hidden="1">
      <c r="U5258" s="77"/>
      <c r="V5258" s="62"/>
    </row>
    <row r="5259" spans="21:22" hidden="1">
      <c r="U5259" s="77"/>
      <c r="V5259" s="62"/>
    </row>
    <row r="5260" spans="21:22" hidden="1">
      <c r="U5260" s="77"/>
      <c r="V5260" s="62"/>
    </row>
    <row r="5261" spans="21:22" hidden="1">
      <c r="U5261" s="77"/>
      <c r="V5261" s="62"/>
    </row>
    <row r="5262" spans="21:22" hidden="1">
      <c r="U5262" s="77"/>
      <c r="V5262" s="62"/>
    </row>
    <row r="5263" spans="21:22" hidden="1">
      <c r="U5263" s="77"/>
      <c r="V5263" s="62"/>
    </row>
    <row r="5264" spans="21:22" hidden="1">
      <c r="U5264" s="77"/>
      <c r="V5264" s="62"/>
    </row>
    <row r="5265" spans="21:22" hidden="1">
      <c r="U5265" s="77"/>
      <c r="V5265" s="62"/>
    </row>
    <row r="5266" spans="21:22" hidden="1">
      <c r="U5266" s="77"/>
      <c r="V5266" s="62"/>
    </row>
    <row r="5267" spans="21:22" hidden="1">
      <c r="U5267" s="77"/>
      <c r="V5267" s="62"/>
    </row>
    <row r="5268" spans="21:22" hidden="1">
      <c r="U5268" s="77"/>
      <c r="V5268" s="62"/>
    </row>
    <row r="5269" spans="21:22" hidden="1">
      <c r="U5269" s="77"/>
      <c r="V5269" s="62"/>
    </row>
    <row r="5270" spans="21:22" hidden="1">
      <c r="U5270" s="77"/>
      <c r="V5270" s="62"/>
    </row>
    <row r="5271" spans="21:22" hidden="1">
      <c r="U5271" s="77"/>
      <c r="V5271" s="62"/>
    </row>
    <row r="5272" spans="21:22" hidden="1">
      <c r="U5272" s="77"/>
      <c r="V5272" s="62"/>
    </row>
    <row r="5273" spans="21:22" hidden="1">
      <c r="U5273" s="77"/>
      <c r="V5273" s="62"/>
    </row>
    <row r="5274" spans="21:22" hidden="1">
      <c r="U5274" s="77"/>
      <c r="V5274" s="62"/>
    </row>
    <row r="5275" spans="21:22" hidden="1">
      <c r="U5275" s="77"/>
      <c r="V5275" s="62"/>
    </row>
    <row r="5276" spans="21:22" hidden="1">
      <c r="U5276" s="77"/>
      <c r="V5276" s="62"/>
    </row>
    <row r="5277" spans="21:22" hidden="1">
      <c r="U5277" s="77"/>
      <c r="V5277" s="62"/>
    </row>
    <row r="5278" spans="21:22" hidden="1">
      <c r="U5278" s="77"/>
      <c r="V5278" s="62"/>
    </row>
    <row r="5279" spans="21:22" hidden="1">
      <c r="U5279" s="77"/>
      <c r="V5279" s="62"/>
    </row>
    <row r="5280" spans="21:22" hidden="1">
      <c r="U5280" s="77"/>
      <c r="V5280" s="62"/>
    </row>
    <row r="5281" spans="21:22" hidden="1">
      <c r="U5281" s="77"/>
      <c r="V5281" s="62"/>
    </row>
    <row r="5282" spans="21:22" hidden="1">
      <c r="U5282" s="77"/>
      <c r="V5282" s="62"/>
    </row>
    <row r="5283" spans="21:22" hidden="1">
      <c r="U5283" s="77"/>
      <c r="V5283" s="62"/>
    </row>
    <row r="5284" spans="21:22" hidden="1">
      <c r="U5284" s="77"/>
      <c r="V5284" s="62"/>
    </row>
    <row r="5285" spans="21:22" hidden="1">
      <c r="U5285" s="77"/>
      <c r="V5285" s="62"/>
    </row>
    <row r="5286" spans="21:22" hidden="1">
      <c r="U5286" s="77"/>
      <c r="V5286" s="62"/>
    </row>
    <row r="5287" spans="21:22" hidden="1">
      <c r="U5287" s="77"/>
      <c r="V5287" s="62"/>
    </row>
    <row r="5288" spans="21:22" hidden="1">
      <c r="U5288" s="77"/>
      <c r="V5288" s="62"/>
    </row>
    <row r="5289" spans="21:22" hidden="1">
      <c r="U5289" s="77"/>
      <c r="V5289" s="62"/>
    </row>
    <row r="5290" spans="21:22" hidden="1">
      <c r="U5290" s="77"/>
      <c r="V5290" s="62"/>
    </row>
    <row r="5291" spans="21:22" hidden="1">
      <c r="U5291" s="77"/>
      <c r="V5291" s="62"/>
    </row>
    <row r="5292" spans="21:22" hidden="1">
      <c r="U5292" s="77"/>
      <c r="V5292" s="62"/>
    </row>
    <row r="5293" spans="21:22" hidden="1">
      <c r="U5293" s="77"/>
      <c r="V5293" s="62"/>
    </row>
    <row r="5294" spans="21:22" hidden="1">
      <c r="U5294" s="77"/>
      <c r="V5294" s="62"/>
    </row>
    <row r="5295" spans="21:22" hidden="1">
      <c r="U5295" s="77"/>
      <c r="V5295" s="62"/>
    </row>
    <row r="5296" spans="21:22" hidden="1">
      <c r="U5296" s="77"/>
      <c r="V5296" s="62"/>
    </row>
    <row r="5297" spans="21:22" hidden="1">
      <c r="U5297" s="77"/>
      <c r="V5297" s="62"/>
    </row>
    <row r="5298" spans="21:22" hidden="1">
      <c r="U5298" s="77"/>
      <c r="V5298" s="62"/>
    </row>
    <row r="5299" spans="21:22" hidden="1">
      <c r="U5299" s="77"/>
      <c r="V5299" s="62"/>
    </row>
    <row r="5300" spans="21:22" hidden="1">
      <c r="U5300" s="77"/>
      <c r="V5300" s="62"/>
    </row>
    <row r="5301" spans="21:22" hidden="1">
      <c r="U5301" s="77"/>
      <c r="V5301" s="62"/>
    </row>
    <row r="5302" spans="21:22" hidden="1">
      <c r="U5302" s="77"/>
      <c r="V5302" s="62"/>
    </row>
    <row r="5303" spans="21:22" hidden="1">
      <c r="U5303" s="77"/>
      <c r="V5303" s="62"/>
    </row>
    <row r="5304" spans="21:22" hidden="1">
      <c r="U5304" s="77"/>
      <c r="V5304" s="62"/>
    </row>
    <row r="5305" spans="21:22" hidden="1">
      <c r="U5305" s="77"/>
      <c r="V5305" s="62"/>
    </row>
    <row r="5306" spans="21:22" hidden="1">
      <c r="U5306" s="77"/>
      <c r="V5306" s="62"/>
    </row>
    <row r="5307" spans="21:22" hidden="1">
      <c r="U5307" s="77"/>
      <c r="V5307" s="62"/>
    </row>
    <row r="5308" spans="21:22" hidden="1">
      <c r="U5308" s="77"/>
      <c r="V5308" s="62"/>
    </row>
    <row r="5309" spans="21:22" hidden="1">
      <c r="U5309" s="77"/>
      <c r="V5309" s="62"/>
    </row>
    <row r="5310" spans="21:22" hidden="1">
      <c r="U5310" s="77"/>
      <c r="V5310" s="62"/>
    </row>
    <row r="5311" spans="21:22" hidden="1">
      <c r="U5311" s="77"/>
      <c r="V5311" s="62"/>
    </row>
    <row r="5312" spans="21:22" hidden="1">
      <c r="U5312" s="77"/>
      <c r="V5312" s="62"/>
    </row>
    <row r="5313" spans="21:22" hidden="1">
      <c r="U5313" s="77"/>
      <c r="V5313" s="62"/>
    </row>
    <row r="5314" spans="21:22" hidden="1">
      <c r="U5314" s="77"/>
      <c r="V5314" s="62"/>
    </row>
    <row r="5315" spans="21:22" hidden="1">
      <c r="U5315" s="77"/>
      <c r="V5315" s="62"/>
    </row>
    <row r="5316" spans="21:22" hidden="1">
      <c r="U5316" s="77"/>
      <c r="V5316" s="62"/>
    </row>
    <row r="5317" spans="21:22" hidden="1">
      <c r="U5317" s="77"/>
      <c r="V5317" s="62"/>
    </row>
    <row r="5318" spans="21:22" hidden="1">
      <c r="U5318" s="77"/>
      <c r="V5318" s="62"/>
    </row>
    <row r="5319" spans="21:22" hidden="1">
      <c r="U5319" s="77"/>
      <c r="V5319" s="62"/>
    </row>
    <row r="5320" spans="21:22" hidden="1">
      <c r="U5320" s="77"/>
      <c r="V5320" s="62"/>
    </row>
    <row r="5321" spans="21:22" hidden="1">
      <c r="U5321" s="77"/>
      <c r="V5321" s="62"/>
    </row>
    <row r="5322" spans="21:22" hidden="1">
      <c r="U5322" s="77"/>
      <c r="V5322" s="62"/>
    </row>
    <row r="5323" spans="21:22" hidden="1">
      <c r="U5323" s="77"/>
      <c r="V5323" s="62"/>
    </row>
    <row r="5324" spans="21:22" hidden="1">
      <c r="U5324" s="77"/>
      <c r="V5324" s="62"/>
    </row>
    <row r="5325" spans="21:22" hidden="1">
      <c r="U5325" s="77"/>
      <c r="V5325" s="62"/>
    </row>
    <row r="5326" spans="21:22" hidden="1">
      <c r="U5326" s="77"/>
      <c r="V5326" s="62"/>
    </row>
    <row r="5327" spans="21:22" hidden="1">
      <c r="U5327" s="77"/>
      <c r="V5327" s="62"/>
    </row>
    <row r="5328" spans="21:22" hidden="1">
      <c r="U5328" s="77"/>
      <c r="V5328" s="62"/>
    </row>
    <row r="5329" spans="21:22" hidden="1">
      <c r="U5329" s="77"/>
      <c r="V5329" s="62"/>
    </row>
    <row r="5330" spans="21:22" hidden="1">
      <c r="U5330" s="77"/>
      <c r="V5330" s="62"/>
    </row>
    <row r="5331" spans="21:22" hidden="1">
      <c r="U5331" s="77"/>
      <c r="V5331" s="62"/>
    </row>
    <row r="5332" spans="21:22" hidden="1">
      <c r="U5332" s="77"/>
      <c r="V5332" s="62"/>
    </row>
    <row r="5333" spans="21:22" hidden="1">
      <c r="U5333" s="77"/>
      <c r="V5333" s="62"/>
    </row>
    <row r="5334" spans="21:22" hidden="1">
      <c r="U5334" s="77"/>
      <c r="V5334" s="62"/>
    </row>
    <row r="5335" spans="21:22" hidden="1">
      <c r="U5335" s="77"/>
      <c r="V5335" s="62"/>
    </row>
    <row r="5336" spans="21:22" hidden="1">
      <c r="U5336" s="77"/>
      <c r="V5336" s="62"/>
    </row>
    <row r="5337" spans="21:22" hidden="1">
      <c r="U5337" s="77"/>
      <c r="V5337" s="62"/>
    </row>
    <row r="5338" spans="21:22" hidden="1">
      <c r="U5338" s="77"/>
      <c r="V5338" s="62"/>
    </row>
    <row r="5339" spans="21:22" hidden="1">
      <c r="U5339" s="77"/>
      <c r="V5339" s="62"/>
    </row>
    <row r="5340" spans="21:22" hidden="1">
      <c r="U5340" s="77"/>
      <c r="V5340" s="62"/>
    </row>
    <row r="5341" spans="21:22" hidden="1">
      <c r="U5341" s="77"/>
      <c r="V5341" s="62"/>
    </row>
    <row r="5342" spans="21:22" hidden="1">
      <c r="U5342" s="77"/>
      <c r="V5342" s="62"/>
    </row>
    <row r="5343" spans="21:22" hidden="1">
      <c r="U5343" s="77"/>
      <c r="V5343" s="62"/>
    </row>
    <row r="5344" spans="21:22" hidden="1">
      <c r="U5344" s="77"/>
      <c r="V5344" s="62"/>
    </row>
    <row r="5345" spans="21:22" hidden="1">
      <c r="U5345" s="77"/>
      <c r="V5345" s="62"/>
    </row>
    <row r="5346" spans="21:22" hidden="1">
      <c r="U5346" s="77"/>
      <c r="V5346" s="62"/>
    </row>
    <row r="5347" spans="21:22" hidden="1">
      <c r="U5347" s="77"/>
      <c r="V5347" s="62"/>
    </row>
    <row r="5348" spans="21:22" hidden="1">
      <c r="U5348" s="77"/>
      <c r="V5348" s="62"/>
    </row>
    <row r="5349" spans="21:22" hidden="1">
      <c r="U5349" s="77"/>
      <c r="V5349" s="62"/>
    </row>
    <row r="5350" spans="21:22" hidden="1">
      <c r="U5350" s="77"/>
      <c r="V5350" s="62"/>
    </row>
    <row r="5351" spans="21:22" hidden="1">
      <c r="U5351" s="77"/>
      <c r="V5351" s="62"/>
    </row>
    <row r="5352" spans="21:22" hidden="1">
      <c r="U5352" s="77"/>
      <c r="V5352" s="62"/>
    </row>
    <row r="5353" spans="21:22" hidden="1">
      <c r="U5353" s="77"/>
      <c r="V5353" s="62"/>
    </row>
    <row r="5354" spans="21:22" hidden="1">
      <c r="U5354" s="77"/>
      <c r="V5354" s="62"/>
    </row>
    <row r="5355" spans="21:22" hidden="1">
      <c r="U5355" s="77"/>
      <c r="V5355" s="62"/>
    </row>
    <row r="5356" spans="21:22" hidden="1">
      <c r="U5356" s="77"/>
      <c r="V5356" s="62"/>
    </row>
    <row r="5357" spans="21:22" hidden="1">
      <c r="U5357" s="77"/>
      <c r="V5357" s="62"/>
    </row>
    <row r="5358" spans="21:22" hidden="1">
      <c r="U5358" s="77"/>
      <c r="V5358" s="62"/>
    </row>
    <row r="5359" spans="21:22" hidden="1">
      <c r="U5359" s="77"/>
      <c r="V5359" s="62"/>
    </row>
    <row r="5360" spans="21:22" hidden="1">
      <c r="U5360" s="77"/>
      <c r="V5360" s="62"/>
    </row>
    <row r="5361" spans="21:22" hidden="1">
      <c r="U5361" s="77"/>
      <c r="V5361" s="62"/>
    </row>
    <row r="5362" spans="21:22" hidden="1">
      <c r="U5362" s="77"/>
      <c r="V5362" s="62"/>
    </row>
    <row r="5363" spans="21:22" hidden="1">
      <c r="U5363" s="77"/>
      <c r="V5363" s="62"/>
    </row>
    <row r="5364" spans="21:22" hidden="1">
      <c r="U5364" s="77"/>
      <c r="V5364" s="62"/>
    </row>
    <row r="5365" spans="21:22" hidden="1">
      <c r="U5365" s="77"/>
      <c r="V5365" s="62"/>
    </row>
    <row r="5366" spans="21:22" hidden="1">
      <c r="U5366" s="77"/>
      <c r="V5366" s="62"/>
    </row>
    <row r="5367" spans="21:22" hidden="1">
      <c r="U5367" s="77"/>
      <c r="V5367" s="62"/>
    </row>
    <row r="5368" spans="21:22" hidden="1">
      <c r="U5368" s="77"/>
      <c r="V5368" s="62"/>
    </row>
    <row r="5369" spans="21:22" hidden="1">
      <c r="U5369" s="77"/>
      <c r="V5369" s="62"/>
    </row>
    <row r="5370" spans="21:22" hidden="1">
      <c r="U5370" s="77"/>
      <c r="V5370" s="62"/>
    </row>
    <row r="5371" spans="21:22" hidden="1">
      <c r="U5371" s="77"/>
      <c r="V5371" s="62"/>
    </row>
    <row r="5372" spans="21:22" hidden="1">
      <c r="U5372" s="77"/>
      <c r="V5372" s="62"/>
    </row>
    <row r="5373" spans="21:22" hidden="1">
      <c r="U5373" s="77"/>
      <c r="V5373" s="62"/>
    </row>
    <row r="5374" spans="21:22" hidden="1">
      <c r="U5374" s="77"/>
      <c r="V5374" s="62"/>
    </row>
    <row r="5375" spans="21:22" hidden="1">
      <c r="U5375" s="77"/>
      <c r="V5375" s="62"/>
    </row>
    <row r="5376" spans="21:22" hidden="1">
      <c r="U5376" s="77"/>
      <c r="V5376" s="62"/>
    </row>
    <row r="5377" spans="21:22" hidden="1">
      <c r="U5377" s="77"/>
      <c r="V5377" s="62"/>
    </row>
    <row r="5378" spans="21:22" hidden="1">
      <c r="U5378" s="77"/>
      <c r="V5378" s="62"/>
    </row>
    <row r="5379" spans="21:22" hidden="1">
      <c r="U5379" s="77"/>
      <c r="V5379" s="62"/>
    </row>
    <row r="5380" spans="21:22" hidden="1">
      <c r="U5380" s="77"/>
      <c r="V5380" s="62"/>
    </row>
    <row r="5381" spans="21:22" hidden="1">
      <c r="U5381" s="77"/>
      <c r="V5381" s="62"/>
    </row>
    <row r="5382" spans="21:22" hidden="1">
      <c r="U5382" s="77"/>
      <c r="V5382" s="62"/>
    </row>
    <row r="5383" spans="21:22" hidden="1">
      <c r="U5383" s="77"/>
      <c r="V5383" s="62"/>
    </row>
    <row r="5384" spans="21:22" hidden="1">
      <c r="U5384" s="77"/>
      <c r="V5384" s="62"/>
    </row>
    <row r="5385" spans="21:22" hidden="1">
      <c r="U5385" s="77"/>
      <c r="V5385" s="62"/>
    </row>
    <row r="5386" spans="21:22" hidden="1">
      <c r="U5386" s="77"/>
      <c r="V5386" s="62"/>
    </row>
    <row r="5387" spans="21:22" hidden="1">
      <c r="U5387" s="77"/>
      <c r="V5387" s="62"/>
    </row>
    <row r="5388" spans="21:22" hidden="1">
      <c r="U5388" s="77"/>
      <c r="V5388" s="62"/>
    </row>
    <row r="5389" spans="21:22" hidden="1">
      <c r="U5389" s="77"/>
      <c r="V5389" s="62"/>
    </row>
    <row r="5390" spans="21:22" hidden="1">
      <c r="U5390" s="77"/>
      <c r="V5390" s="62"/>
    </row>
    <row r="5391" spans="21:22" hidden="1">
      <c r="U5391" s="77"/>
      <c r="V5391" s="62"/>
    </row>
    <row r="5392" spans="21:22" hidden="1">
      <c r="U5392" s="77"/>
      <c r="V5392" s="62"/>
    </row>
    <row r="5393" spans="21:22" hidden="1">
      <c r="U5393" s="77"/>
      <c r="V5393" s="62"/>
    </row>
    <row r="5394" spans="21:22" hidden="1">
      <c r="U5394" s="77"/>
      <c r="V5394" s="62"/>
    </row>
    <row r="5395" spans="21:22" hidden="1">
      <c r="U5395" s="77"/>
      <c r="V5395" s="62"/>
    </row>
    <row r="5396" spans="21:22" hidden="1">
      <c r="U5396" s="77"/>
      <c r="V5396" s="62"/>
    </row>
    <row r="5397" spans="21:22" hidden="1">
      <c r="U5397" s="77"/>
      <c r="V5397" s="62"/>
    </row>
    <row r="5398" spans="21:22" hidden="1">
      <c r="U5398" s="77"/>
      <c r="V5398" s="62"/>
    </row>
    <row r="5399" spans="21:22" hidden="1">
      <c r="U5399" s="77"/>
      <c r="V5399" s="62"/>
    </row>
    <row r="5400" spans="21:22" hidden="1">
      <c r="U5400" s="77"/>
      <c r="V5400" s="62"/>
    </row>
    <row r="5401" spans="21:22" hidden="1">
      <c r="U5401" s="77"/>
      <c r="V5401" s="62"/>
    </row>
    <row r="5402" spans="21:22" hidden="1">
      <c r="U5402" s="77"/>
      <c r="V5402" s="62"/>
    </row>
    <row r="5403" spans="21:22" hidden="1">
      <c r="U5403" s="77"/>
      <c r="V5403" s="62"/>
    </row>
    <row r="5404" spans="21:22" hidden="1">
      <c r="U5404" s="77"/>
      <c r="V5404" s="62"/>
    </row>
    <row r="5405" spans="21:22" hidden="1">
      <c r="U5405" s="77"/>
      <c r="V5405" s="62"/>
    </row>
    <row r="5406" spans="21:22" hidden="1">
      <c r="U5406" s="77"/>
      <c r="V5406" s="62"/>
    </row>
    <row r="5407" spans="21:22" hidden="1">
      <c r="U5407" s="77"/>
      <c r="V5407" s="62"/>
    </row>
    <row r="5408" spans="21:22" hidden="1">
      <c r="U5408" s="77"/>
      <c r="V5408" s="62"/>
    </row>
    <row r="5409" spans="21:22" hidden="1">
      <c r="U5409" s="77"/>
      <c r="V5409" s="62"/>
    </row>
    <row r="5410" spans="21:22" hidden="1">
      <c r="U5410" s="77"/>
      <c r="V5410" s="62"/>
    </row>
    <row r="5411" spans="21:22" hidden="1">
      <c r="U5411" s="77"/>
      <c r="V5411" s="62"/>
    </row>
    <row r="5412" spans="21:22" hidden="1">
      <c r="U5412" s="77"/>
      <c r="V5412" s="62"/>
    </row>
    <row r="5413" spans="21:22" hidden="1">
      <c r="U5413" s="77"/>
      <c r="V5413" s="62"/>
    </row>
    <row r="5414" spans="21:22" hidden="1">
      <c r="U5414" s="77"/>
      <c r="V5414" s="62"/>
    </row>
    <row r="5415" spans="21:22" hidden="1">
      <c r="U5415" s="77"/>
      <c r="V5415" s="62"/>
    </row>
    <row r="5416" spans="21:22" hidden="1">
      <c r="U5416" s="77"/>
      <c r="V5416" s="62"/>
    </row>
    <row r="5417" spans="21:22" hidden="1">
      <c r="U5417" s="77"/>
      <c r="V5417" s="62"/>
    </row>
    <row r="5418" spans="21:22" hidden="1">
      <c r="U5418" s="77"/>
      <c r="V5418" s="62"/>
    </row>
    <row r="5419" spans="21:22" hidden="1">
      <c r="U5419" s="77"/>
      <c r="V5419" s="62"/>
    </row>
    <row r="5420" spans="21:22" hidden="1">
      <c r="U5420" s="77"/>
      <c r="V5420" s="62"/>
    </row>
    <row r="5421" spans="21:22" hidden="1">
      <c r="U5421" s="77"/>
      <c r="V5421" s="62"/>
    </row>
    <row r="5422" spans="21:22" hidden="1">
      <c r="U5422" s="77"/>
      <c r="V5422" s="62"/>
    </row>
    <row r="5423" spans="21:22" hidden="1">
      <c r="U5423" s="77"/>
      <c r="V5423" s="62"/>
    </row>
    <row r="5424" spans="21:22" hidden="1">
      <c r="U5424" s="77"/>
      <c r="V5424" s="62"/>
    </row>
    <row r="5425" spans="21:22" hidden="1">
      <c r="U5425" s="77"/>
      <c r="V5425" s="62"/>
    </row>
    <row r="5426" spans="21:22" hidden="1">
      <c r="U5426" s="77"/>
      <c r="V5426" s="62"/>
    </row>
    <row r="5427" spans="21:22" hidden="1">
      <c r="U5427" s="77"/>
      <c r="V5427" s="62"/>
    </row>
    <row r="5428" spans="21:22" hidden="1">
      <c r="U5428" s="77"/>
      <c r="V5428" s="62"/>
    </row>
    <row r="5429" spans="21:22" hidden="1">
      <c r="U5429" s="77"/>
      <c r="V5429" s="62"/>
    </row>
    <row r="5430" spans="21:22" hidden="1">
      <c r="U5430" s="77"/>
      <c r="V5430" s="62"/>
    </row>
    <row r="5431" spans="21:22" hidden="1">
      <c r="U5431" s="77"/>
      <c r="V5431" s="62"/>
    </row>
    <row r="5432" spans="21:22" hidden="1">
      <c r="U5432" s="77"/>
      <c r="V5432" s="62"/>
    </row>
    <row r="5433" spans="21:22" hidden="1">
      <c r="U5433" s="77"/>
      <c r="V5433" s="62"/>
    </row>
    <row r="5434" spans="21:22" hidden="1">
      <c r="U5434" s="77"/>
      <c r="V5434" s="62"/>
    </row>
    <row r="5435" spans="21:22" hidden="1">
      <c r="U5435" s="77"/>
      <c r="V5435" s="62"/>
    </row>
    <row r="5436" spans="21:22" hidden="1">
      <c r="U5436" s="77"/>
      <c r="V5436" s="62"/>
    </row>
    <row r="5437" spans="21:22" hidden="1">
      <c r="U5437" s="77"/>
      <c r="V5437" s="62"/>
    </row>
    <row r="5438" spans="21:22" hidden="1">
      <c r="U5438" s="77"/>
      <c r="V5438" s="62"/>
    </row>
    <row r="5439" spans="21:22" hidden="1">
      <c r="U5439" s="77"/>
      <c r="V5439" s="62"/>
    </row>
    <row r="5440" spans="21:22" hidden="1">
      <c r="U5440" s="77"/>
      <c r="V5440" s="62"/>
    </row>
    <row r="5441" spans="21:22" hidden="1">
      <c r="U5441" s="77"/>
      <c r="V5441" s="62"/>
    </row>
    <row r="5442" spans="21:22" hidden="1">
      <c r="U5442" s="77"/>
      <c r="V5442" s="62"/>
    </row>
    <row r="5443" spans="21:22" hidden="1">
      <c r="U5443" s="77"/>
      <c r="V5443" s="62"/>
    </row>
    <row r="5444" spans="21:22" hidden="1">
      <c r="U5444" s="77"/>
      <c r="V5444" s="62"/>
    </row>
    <row r="5445" spans="21:22" hidden="1">
      <c r="U5445" s="77"/>
      <c r="V5445" s="62"/>
    </row>
    <row r="5446" spans="21:22" hidden="1">
      <c r="U5446" s="77"/>
      <c r="V5446" s="62"/>
    </row>
    <row r="5447" spans="21:22" hidden="1">
      <c r="U5447" s="77"/>
      <c r="V5447" s="62"/>
    </row>
    <row r="5448" spans="21:22" hidden="1">
      <c r="U5448" s="77"/>
      <c r="V5448" s="62"/>
    </row>
    <row r="5449" spans="21:22" hidden="1">
      <c r="U5449" s="77"/>
      <c r="V5449" s="62"/>
    </row>
    <row r="5450" spans="21:22" hidden="1">
      <c r="U5450" s="77"/>
      <c r="V5450" s="62"/>
    </row>
    <row r="5451" spans="21:22" hidden="1">
      <c r="U5451" s="77"/>
      <c r="V5451" s="62"/>
    </row>
    <row r="5452" spans="21:22" hidden="1">
      <c r="U5452" s="77"/>
      <c r="V5452" s="62"/>
    </row>
    <row r="5453" spans="21:22" hidden="1">
      <c r="U5453" s="77"/>
      <c r="V5453" s="62"/>
    </row>
    <row r="5454" spans="21:22" hidden="1">
      <c r="U5454" s="77"/>
      <c r="V5454" s="62"/>
    </row>
    <row r="5455" spans="21:22" hidden="1">
      <c r="U5455" s="77"/>
      <c r="V5455" s="62"/>
    </row>
    <row r="5456" spans="21:22" hidden="1">
      <c r="U5456" s="77"/>
      <c r="V5456" s="62"/>
    </row>
    <row r="5457" spans="21:22" hidden="1">
      <c r="U5457" s="77"/>
      <c r="V5457" s="62"/>
    </row>
    <row r="5458" spans="21:22" hidden="1">
      <c r="U5458" s="77"/>
      <c r="V5458" s="62"/>
    </row>
    <row r="5459" spans="21:22" hidden="1">
      <c r="U5459" s="77"/>
      <c r="V5459" s="62"/>
    </row>
    <row r="5460" spans="21:22" hidden="1">
      <c r="U5460" s="77"/>
      <c r="V5460" s="62"/>
    </row>
    <row r="5461" spans="21:22" hidden="1">
      <c r="U5461" s="77"/>
      <c r="V5461" s="62"/>
    </row>
    <row r="5462" spans="21:22" hidden="1">
      <c r="U5462" s="77"/>
      <c r="V5462" s="62"/>
    </row>
    <row r="5463" spans="21:22" hidden="1">
      <c r="U5463" s="77"/>
      <c r="V5463" s="62"/>
    </row>
    <row r="5464" spans="21:22" hidden="1">
      <c r="U5464" s="77"/>
      <c r="V5464" s="62"/>
    </row>
    <row r="5465" spans="21:22" hidden="1">
      <c r="U5465" s="77"/>
      <c r="V5465" s="62"/>
    </row>
    <row r="5466" spans="21:22" hidden="1">
      <c r="U5466" s="77"/>
      <c r="V5466" s="62"/>
    </row>
    <row r="5467" spans="21:22" hidden="1">
      <c r="U5467" s="77"/>
      <c r="V5467" s="62"/>
    </row>
    <row r="5468" spans="21:22" hidden="1">
      <c r="U5468" s="77"/>
      <c r="V5468" s="62"/>
    </row>
    <row r="5469" spans="21:22" hidden="1">
      <c r="U5469" s="77"/>
      <c r="V5469" s="62"/>
    </row>
    <row r="5470" spans="21:22" hidden="1">
      <c r="U5470" s="77"/>
      <c r="V5470" s="62"/>
    </row>
    <row r="5471" spans="21:22" hidden="1">
      <c r="U5471" s="77"/>
      <c r="V5471" s="62"/>
    </row>
    <row r="5472" spans="21:22" hidden="1">
      <c r="U5472" s="77"/>
      <c r="V5472" s="62"/>
    </row>
    <row r="5473" spans="21:22" hidden="1">
      <c r="U5473" s="77"/>
      <c r="V5473" s="62"/>
    </row>
    <row r="5474" spans="21:22" hidden="1">
      <c r="U5474" s="77"/>
      <c r="V5474" s="62"/>
    </row>
    <row r="5475" spans="21:22" hidden="1">
      <c r="U5475" s="77"/>
      <c r="V5475" s="62"/>
    </row>
    <row r="5476" spans="21:22" hidden="1">
      <c r="U5476" s="77"/>
      <c r="V5476" s="62"/>
    </row>
    <row r="5477" spans="21:22" hidden="1">
      <c r="U5477" s="77"/>
      <c r="V5477" s="62"/>
    </row>
    <row r="5478" spans="21:22" hidden="1">
      <c r="U5478" s="77"/>
      <c r="V5478" s="62"/>
    </row>
    <row r="5479" spans="21:22" hidden="1">
      <c r="U5479" s="77"/>
      <c r="V5479" s="62"/>
    </row>
    <row r="5480" spans="21:22" hidden="1">
      <c r="U5480" s="77"/>
      <c r="V5480" s="62"/>
    </row>
    <row r="5481" spans="21:22" hidden="1">
      <c r="U5481" s="77"/>
      <c r="V5481" s="62"/>
    </row>
    <row r="5482" spans="21:22" hidden="1">
      <c r="U5482" s="77"/>
      <c r="V5482" s="62"/>
    </row>
    <row r="5483" spans="21:22" hidden="1">
      <c r="U5483" s="77"/>
      <c r="V5483" s="62"/>
    </row>
    <row r="5484" spans="21:22" hidden="1">
      <c r="U5484" s="77"/>
      <c r="V5484" s="62"/>
    </row>
    <row r="5485" spans="21:22" hidden="1">
      <c r="U5485" s="77"/>
      <c r="V5485" s="62"/>
    </row>
    <row r="5486" spans="21:22" hidden="1">
      <c r="U5486" s="77"/>
      <c r="V5486" s="62"/>
    </row>
    <row r="5487" spans="21:22" hidden="1">
      <c r="U5487" s="77"/>
      <c r="V5487" s="62"/>
    </row>
    <row r="5488" spans="21:22" hidden="1">
      <c r="U5488" s="77"/>
      <c r="V5488" s="62"/>
    </row>
    <row r="5489" spans="21:22" hidden="1">
      <c r="U5489" s="77"/>
      <c r="V5489" s="62"/>
    </row>
    <row r="5490" spans="21:22" hidden="1">
      <c r="U5490" s="77"/>
      <c r="V5490" s="62"/>
    </row>
    <row r="5491" spans="21:22" hidden="1">
      <c r="U5491" s="77"/>
      <c r="V5491" s="62"/>
    </row>
    <row r="5492" spans="21:22" hidden="1">
      <c r="U5492" s="77"/>
      <c r="V5492" s="62"/>
    </row>
    <row r="5493" spans="21:22" hidden="1">
      <c r="U5493" s="77"/>
      <c r="V5493" s="62"/>
    </row>
    <row r="5494" spans="21:22" hidden="1">
      <c r="U5494" s="77"/>
      <c r="V5494" s="62"/>
    </row>
    <row r="5495" spans="21:22" hidden="1">
      <c r="U5495" s="77"/>
      <c r="V5495" s="62"/>
    </row>
    <row r="5496" spans="21:22" hidden="1">
      <c r="U5496" s="77"/>
      <c r="V5496" s="62"/>
    </row>
    <row r="5497" spans="21:22" hidden="1">
      <c r="U5497" s="77"/>
      <c r="V5497" s="62"/>
    </row>
    <row r="5498" spans="21:22" hidden="1">
      <c r="U5498" s="77"/>
      <c r="V5498" s="62"/>
    </row>
    <row r="5499" spans="21:22" hidden="1">
      <c r="U5499" s="77"/>
      <c r="V5499" s="62"/>
    </row>
    <row r="5500" spans="21:22" hidden="1">
      <c r="U5500" s="77"/>
      <c r="V5500" s="62"/>
    </row>
    <row r="5501" spans="21:22" hidden="1">
      <c r="U5501" s="77"/>
      <c r="V5501" s="62"/>
    </row>
    <row r="5502" spans="21:22" hidden="1">
      <c r="U5502" s="77"/>
      <c r="V5502" s="62"/>
    </row>
    <row r="5503" spans="21:22" hidden="1">
      <c r="U5503" s="77"/>
      <c r="V5503" s="62"/>
    </row>
    <row r="5504" spans="21:22" hidden="1">
      <c r="U5504" s="77"/>
      <c r="V5504" s="62"/>
    </row>
    <row r="5505" spans="21:22" hidden="1">
      <c r="U5505" s="77"/>
      <c r="V5505" s="62"/>
    </row>
    <row r="5506" spans="21:22" hidden="1">
      <c r="U5506" s="77"/>
      <c r="V5506" s="62"/>
    </row>
    <row r="5507" spans="21:22" hidden="1">
      <c r="U5507" s="77"/>
      <c r="V5507" s="62"/>
    </row>
    <row r="5508" spans="21:22" hidden="1">
      <c r="U5508" s="77"/>
      <c r="V5508" s="62"/>
    </row>
    <row r="5509" spans="21:22" hidden="1">
      <c r="U5509" s="77"/>
      <c r="V5509" s="62"/>
    </row>
    <row r="5510" spans="21:22" hidden="1">
      <c r="U5510" s="77"/>
      <c r="V5510" s="62"/>
    </row>
    <row r="5511" spans="21:22" hidden="1">
      <c r="U5511" s="77"/>
      <c r="V5511" s="62"/>
    </row>
    <row r="5512" spans="21:22" hidden="1">
      <c r="U5512" s="77"/>
      <c r="V5512" s="62"/>
    </row>
    <row r="5513" spans="21:22" hidden="1">
      <c r="U5513" s="77"/>
      <c r="V5513" s="62"/>
    </row>
    <row r="5514" spans="21:22" hidden="1">
      <c r="U5514" s="77"/>
      <c r="V5514" s="62"/>
    </row>
    <row r="5515" spans="21:22" hidden="1">
      <c r="U5515" s="77"/>
      <c r="V5515" s="62"/>
    </row>
    <row r="5516" spans="21:22" hidden="1">
      <c r="U5516" s="77"/>
      <c r="V5516" s="62"/>
    </row>
    <row r="5517" spans="21:22" hidden="1">
      <c r="U5517" s="77"/>
      <c r="V5517" s="62"/>
    </row>
    <row r="5518" spans="21:22" hidden="1">
      <c r="U5518" s="77"/>
      <c r="V5518" s="62"/>
    </row>
    <row r="5519" spans="21:22" hidden="1">
      <c r="U5519" s="77"/>
      <c r="V5519" s="62"/>
    </row>
    <row r="5520" spans="21:22" hidden="1">
      <c r="U5520" s="77"/>
      <c r="V5520" s="62"/>
    </row>
    <row r="5521" spans="21:22" hidden="1">
      <c r="U5521" s="77"/>
      <c r="V5521" s="62"/>
    </row>
    <row r="5522" spans="21:22" hidden="1">
      <c r="U5522" s="77"/>
      <c r="V5522" s="62"/>
    </row>
    <row r="5523" spans="21:22" hidden="1">
      <c r="U5523" s="77"/>
      <c r="V5523" s="62"/>
    </row>
    <row r="5524" spans="21:22" hidden="1">
      <c r="U5524" s="77"/>
      <c r="V5524" s="62"/>
    </row>
    <row r="5525" spans="21:22" hidden="1">
      <c r="U5525" s="77"/>
      <c r="V5525" s="62"/>
    </row>
    <row r="5526" spans="21:22" hidden="1">
      <c r="U5526" s="77"/>
      <c r="V5526" s="62"/>
    </row>
    <row r="5527" spans="21:22" hidden="1">
      <c r="U5527" s="77"/>
      <c r="V5527" s="62"/>
    </row>
    <row r="5528" spans="21:22" hidden="1">
      <c r="U5528" s="77"/>
      <c r="V5528" s="62"/>
    </row>
    <row r="5529" spans="21:22" hidden="1">
      <c r="U5529" s="77"/>
      <c r="V5529" s="62"/>
    </row>
    <row r="5530" spans="21:22" hidden="1">
      <c r="U5530" s="77"/>
      <c r="V5530" s="62"/>
    </row>
    <row r="5531" spans="21:22" hidden="1">
      <c r="U5531" s="77"/>
      <c r="V5531" s="62"/>
    </row>
    <row r="5532" spans="21:22" hidden="1">
      <c r="U5532" s="77"/>
      <c r="V5532" s="62"/>
    </row>
    <row r="5533" spans="21:22" hidden="1">
      <c r="U5533" s="77"/>
      <c r="V5533" s="62"/>
    </row>
    <row r="5534" spans="21:22" hidden="1">
      <c r="U5534" s="77"/>
      <c r="V5534" s="62"/>
    </row>
    <row r="5535" spans="21:22" hidden="1">
      <c r="U5535" s="77"/>
      <c r="V5535" s="62"/>
    </row>
    <row r="5536" spans="21:22" hidden="1">
      <c r="U5536" s="77"/>
      <c r="V5536" s="62"/>
    </row>
    <row r="5537" spans="21:22" hidden="1">
      <c r="U5537" s="77"/>
      <c r="V5537" s="62"/>
    </row>
    <row r="5538" spans="21:22" hidden="1">
      <c r="U5538" s="77"/>
      <c r="V5538" s="62"/>
    </row>
    <row r="5539" spans="21:22" hidden="1">
      <c r="U5539" s="77"/>
      <c r="V5539" s="62"/>
    </row>
    <row r="5540" spans="21:22" hidden="1">
      <c r="U5540" s="77"/>
      <c r="V5540" s="62"/>
    </row>
    <row r="5541" spans="21:22" hidden="1">
      <c r="U5541" s="77"/>
      <c r="V5541" s="62"/>
    </row>
    <row r="5542" spans="21:22" hidden="1">
      <c r="U5542" s="77"/>
      <c r="V5542" s="62"/>
    </row>
    <row r="5543" spans="21:22" hidden="1">
      <c r="U5543" s="77"/>
      <c r="V5543" s="62"/>
    </row>
    <row r="5544" spans="21:22" hidden="1">
      <c r="U5544" s="77"/>
      <c r="V5544" s="62"/>
    </row>
    <row r="5545" spans="21:22" hidden="1">
      <c r="U5545" s="77"/>
      <c r="V5545" s="62"/>
    </row>
    <row r="5546" spans="21:22" hidden="1">
      <c r="U5546" s="77"/>
      <c r="V5546" s="62"/>
    </row>
    <row r="5547" spans="21:22" hidden="1">
      <c r="U5547" s="77"/>
      <c r="V5547" s="62"/>
    </row>
    <row r="5548" spans="21:22" hidden="1">
      <c r="U5548" s="77"/>
      <c r="V5548" s="62"/>
    </row>
    <row r="5549" spans="21:22" hidden="1">
      <c r="U5549" s="77"/>
      <c r="V5549" s="62"/>
    </row>
    <row r="5550" spans="21:22" hidden="1">
      <c r="U5550" s="77"/>
      <c r="V5550" s="62"/>
    </row>
    <row r="5551" spans="21:22" hidden="1">
      <c r="U5551" s="77"/>
      <c r="V5551" s="62"/>
    </row>
    <row r="5552" spans="21:22" hidden="1">
      <c r="U5552" s="77"/>
      <c r="V5552" s="62"/>
    </row>
    <row r="5553" spans="21:22" hidden="1">
      <c r="U5553" s="77"/>
      <c r="V5553" s="62"/>
    </row>
    <row r="5554" spans="21:22" hidden="1">
      <c r="U5554" s="77"/>
      <c r="V5554" s="62"/>
    </row>
    <row r="5555" spans="21:22" hidden="1">
      <c r="U5555" s="77"/>
      <c r="V5555" s="62"/>
    </row>
    <row r="5556" spans="21:22" hidden="1">
      <c r="U5556" s="77"/>
      <c r="V5556" s="62"/>
    </row>
    <row r="5557" spans="21:22" hidden="1">
      <c r="U5557" s="77"/>
      <c r="V5557" s="62"/>
    </row>
    <row r="5558" spans="21:22" hidden="1">
      <c r="U5558" s="77"/>
      <c r="V5558" s="62"/>
    </row>
    <row r="5559" spans="21:22" hidden="1">
      <c r="U5559" s="77"/>
      <c r="V5559" s="62"/>
    </row>
    <row r="5560" spans="21:22" hidden="1">
      <c r="U5560" s="77"/>
      <c r="V5560" s="62"/>
    </row>
    <row r="5561" spans="21:22" hidden="1">
      <c r="U5561" s="77"/>
      <c r="V5561" s="62"/>
    </row>
    <row r="5562" spans="21:22" hidden="1">
      <c r="U5562" s="77"/>
      <c r="V5562" s="62"/>
    </row>
    <row r="5563" spans="21:22" hidden="1">
      <c r="U5563" s="77"/>
      <c r="V5563" s="62"/>
    </row>
    <row r="5564" spans="21:22" hidden="1">
      <c r="U5564" s="77"/>
      <c r="V5564" s="62"/>
    </row>
    <row r="5565" spans="21:22" hidden="1">
      <c r="U5565" s="77"/>
      <c r="V5565" s="62"/>
    </row>
    <row r="5566" spans="21:22" hidden="1">
      <c r="U5566" s="77"/>
      <c r="V5566" s="62"/>
    </row>
    <row r="5567" spans="21:22" hidden="1">
      <c r="U5567" s="77"/>
      <c r="V5567" s="62"/>
    </row>
    <row r="5568" spans="21:22" hidden="1">
      <c r="U5568" s="77"/>
      <c r="V5568" s="62"/>
    </row>
    <row r="5569" spans="21:22" hidden="1">
      <c r="U5569" s="77"/>
      <c r="V5569" s="62"/>
    </row>
    <row r="5570" spans="21:22" hidden="1">
      <c r="U5570" s="77"/>
      <c r="V5570" s="62"/>
    </row>
    <row r="5571" spans="21:22" hidden="1">
      <c r="U5571" s="77"/>
      <c r="V5571" s="62"/>
    </row>
    <row r="5572" spans="21:22" hidden="1">
      <c r="U5572" s="77"/>
      <c r="V5572" s="62"/>
    </row>
    <row r="5573" spans="21:22" hidden="1">
      <c r="U5573" s="77"/>
      <c r="V5573" s="62"/>
    </row>
    <row r="5574" spans="21:22" hidden="1">
      <c r="U5574" s="77"/>
      <c r="V5574" s="62"/>
    </row>
    <row r="5575" spans="21:22" hidden="1">
      <c r="U5575" s="77"/>
      <c r="V5575" s="62"/>
    </row>
    <row r="5576" spans="21:22" hidden="1">
      <c r="U5576" s="77"/>
      <c r="V5576" s="62"/>
    </row>
    <row r="5577" spans="21:22" hidden="1">
      <c r="U5577" s="77"/>
      <c r="V5577" s="62"/>
    </row>
    <row r="5578" spans="21:22" hidden="1">
      <c r="U5578" s="77"/>
      <c r="V5578" s="62"/>
    </row>
    <row r="5579" spans="21:22" hidden="1">
      <c r="U5579" s="77"/>
      <c r="V5579" s="62"/>
    </row>
    <row r="5580" spans="21:22" hidden="1">
      <c r="U5580" s="77"/>
      <c r="V5580" s="62"/>
    </row>
    <row r="5581" spans="21:22" hidden="1">
      <c r="U5581" s="77"/>
      <c r="V5581" s="62"/>
    </row>
    <row r="5582" spans="21:22" hidden="1">
      <c r="U5582" s="77"/>
      <c r="V5582" s="62"/>
    </row>
    <row r="5583" spans="21:22" hidden="1">
      <c r="U5583" s="77"/>
      <c r="V5583" s="62"/>
    </row>
    <row r="5584" spans="21:22" hidden="1">
      <c r="U5584" s="77"/>
      <c r="V5584" s="62"/>
    </row>
    <row r="5585" spans="21:22" hidden="1">
      <c r="U5585" s="77"/>
      <c r="V5585" s="62"/>
    </row>
    <row r="5586" spans="21:22" hidden="1">
      <c r="U5586" s="77"/>
      <c r="V5586" s="62"/>
    </row>
    <row r="5587" spans="21:22" hidden="1">
      <c r="U5587" s="77"/>
      <c r="V5587" s="62"/>
    </row>
    <row r="5588" spans="21:22" hidden="1">
      <c r="U5588" s="77"/>
      <c r="V5588" s="62"/>
    </row>
    <row r="5589" spans="21:22" hidden="1">
      <c r="U5589" s="77"/>
      <c r="V5589" s="62"/>
    </row>
    <row r="5590" spans="21:22" hidden="1">
      <c r="U5590" s="77"/>
      <c r="V5590" s="62"/>
    </row>
    <row r="5591" spans="21:22" hidden="1">
      <c r="U5591" s="77"/>
      <c r="V5591" s="62"/>
    </row>
    <row r="5592" spans="21:22" hidden="1">
      <c r="U5592" s="77"/>
      <c r="V5592" s="62"/>
    </row>
    <row r="5593" spans="21:22" hidden="1">
      <c r="U5593" s="77"/>
      <c r="V5593" s="62"/>
    </row>
    <row r="5594" spans="21:22" hidden="1">
      <c r="U5594" s="77"/>
      <c r="V5594" s="62"/>
    </row>
    <row r="5595" spans="21:22" hidden="1">
      <c r="U5595" s="77"/>
      <c r="V5595" s="62"/>
    </row>
    <row r="5596" spans="21:22" hidden="1">
      <c r="U5596" s="77"/>
      <c r="V5596" s="62"/>
    </row>
    <row r="5597" spans="21:22" hidden="1">
      <c r="U5597" s="77"/>
      <c r="V5597" s="62"/>
    </row>
    <row r="5598" spans="21:22" hidden="1">
      <c r="U5598" s="77"/>
      <c r="V5598" s="62"/>
    </row>
    <row r="5599" spans="21:22" hidden="1">
      <c r="U5599" s="77"/>
      <c r="V5599" s="62"/>
    </row>
    <row r="5600" spans="21:22" hidden="1">
      <c r="U5600" s="77"/>
      <c r="V5600" s="62"/>
    </row>
    <row r="5601" spans="21:22" hidden="1">
      <c r="U5601" s="77"/>
      <c r="V5601" s="62"/>
    </row>
    <row r="5602" spans="21:22" hidden="1">
      <c r="U5602" s="77"/>
      <c r="V5602" s="62"/>
    </row>
    <row r="5603" spans="21:22" hidden="1">
      <c r="U5603" s="77"/>
      <c r="V5603" s="62"/>
    </row>
    <row r="5604" spans="21:22" hidden="1">
      <c r="U5604" s="77"/>
      <c r="V5604" s="62"/>
    </row>
    <row r="5605" spans="21:22" hidden="1">
      <c r="U5605" s="77"/>
      <c r="V5605" s="62"/>
    </row>
    <row r="5606" spans="21:22" hidden="1">
      <c r="U5606" s="77"/>
      <c r="V5606" s="62"/>
    </row>
    <row r="5607" spans="21:22" hidden="1">
      <c r="U5607" s="77"/>
      <c r="V5607" s="62"/>
    </row>
    <row r="5608" spans="21:22" hidden="1">
      <c r="U5608" s="77"/>
      <c r="V5608" s="62"/>
    </row>
    <row r="5609" spans="21:22" hidden="1">
      <c r="U5609" s="77"/>
      <c r="V5609" s="62"/>
    </row>
    <row r="5610" spans="21:22" hidden="1">
      <c r="U5610" s="77"/>
      <c r="V5610" s="62"/>
    </row>
    <row r="5611" spans="21:22" hidden="1">
      <c r="U5611" s="77"/>
      <c r="V5611" s="62"/>
    </row>
    <row r="5612" spans="21:22" hidden="1">
      <c r="U5612" s="77"/>
      <c r="V5612" s="62"/>
    </row>
    <row r="5613" spans="21:22" hidden="1">
      <c r="U5613" s="77"/>
      <c r="V5613" s="62"/>
    </row>
    <row r="5614" spans="21:22" hidden="1">
      <c r="U5614" s="77"/>
      <c r="V5614" s="62"/>
    </row>
    <row r="5615" spans="21:22" hidden="1">
      <c r="U5615" s="77"/>
      <c r="V5615" s="62"/>
    </row>
    <row r="5616" spans="21:22" hidden="1">
      <c r="U5616" s="77"/>
      <c r="V5616" s="62"/>
    </row>
    <row r="5617" spans="21:22" hidden="1">
      <c r="U5617" s="77"/>
      <c r="V5617" s="62"/>
    </row>
    <row r="5618" spans="21:22" hidden="1">
      <c r="U5618" s="77"/>
      <c r="V5618" s="62"/>
    </row>
    <row r="5619" spans="21:22" hidden="1">
      <c r="U5619" s="77"/>
      <c r="V5619" s="62"/>
    </row>
    <row r="5620" spans="21:22" hidden="1">
      <c r="U5620" s="77"/>
      <c r="V5620" s="62"/>
    </row>
    <row r="5621" spans="21:22" hidden="1">
      <c r="U5621" s="77"/>
      <c r="V5621" s="62"/>
    </row>
    <row r="5622" spans="21:22" hidden="1">
      <c r="U5622" s="77"/>
      <c r="V5622" s="62"/>
    </row>
    <row r="5623" spans="21:22" hidden="1">
      <c r="U5623" s="77"/>
      <c r="V5623" s="62"/>
    </row>
    <row r="5624" spans="21:22" hidden="1">
      <c r="U5624" s="77"/>
      <c r="V5624" s="62"/>
    </row>
    <row r="5625" spans="21:22" hidden="1">
      <c r="U5625" s="77"/>
      <c r="V5625" s="62"/>
    </row>
    <row r="5626" spans="21:22" hidden="1">
      <c r="U5626" s="77"/>
      <c r="V5626" s="62"/>
    </row>
    <row r="5627" spans="21:22" hidden="1">
      <c r="U5627" s="77"/>
      <c r="V5627" s="62"/>
    </row>
    <row r="5628" spans="21:22" hidden="1">
      <c r="U5628" s="77"/>
      <c r="V5628" s="62"/>
    </row>
    <row r="5629" spans="21:22" hidden="1">
      <c r="U5629" s="77"/>
      <c r="V5629" s="62"/>
    </row>
    <row r="5630" spans="21:22" hidden="1">
      <c r="U5630" s="77"/>
      <c r="V5630" s="62"/>
    </row>
    <row r="5631" spans="21:22" hidden="1">
      <c r="U5631" s="77"/>
      <c r="V5631" s="62"/>
    </row>
    <row r="5632" spans="21:22" hidden="1">
      <c r="U5632" s="77"/>
      <c r="V5632" s="62"/>
    </row>
    <row r="5633" spans="21:22" hidden="1">
      <c r="U5633" s="77"/>
      <c r="V5633" s="62"/>
    </row>
    <row r="5634" spans="21:22" hidden="1">
      <c r="U5634" s="77"/>
      <c r="V5634" s="62"/>
    </row>
    <row r="5635" spans="21:22" hidden="1">
      <c r="U5635" s="77"/>
      <c r="V5635" s="62"/>
    </row>
    <row r="5636" spans="21:22" hidden="1">
      <c r="U5636" s="77"/>
      <c r="V5636" s="62"/>
    </row>
    <row r="5637" spans="21:22" hidden="1">
      <c r="U5637" s="77"/>
      <c r="V5637" s="62"/>
    </row>
    <row r="5638" spans="21:22" hidden="1">
      <c r="U5638" s="77"/>
      <c r="V5638" s="62"/>
    </row>
    <row r="5639" spans="21:22" hidden="1">
      <c r="U5639" s="77"/>
      <c r="V5639" s="62"/>
    </row>
    <row r="5640" spans="21:22" hidden="1">
      <c r="U5640" s="77"/>
      <c r="V5640" s="62"/>
    </row>
    <row r="5641" spans="21:22" hidden="1">
      <c r="U5641" s="77"/>
      <c r="V5641" s="62"/>
    </row>
    <row r="5642" spans="21:22" hidden="1">
      <c r="U5642" s="77"/>
      <c r="V5642" s="62"/>
    </row>
    <row r="5643" spans="21:22" hidden="1">
      <c r="U5643" s="77"/>
      <c r="V5643" s="62"/>
    </row>
    <row r="5644" spans="21:22" hidden="1">
      <c r="U5644" s="77"/>
      <c r="V5644" s="62"/>
    </row>
    <row r="5645" spans="21:22" hidden="1">
      <c r="U5645" s="77"/>
      <c r="V5645" s="62"/>
    </row>
    <row r="5646" spans="21:22" hidden="1">
      <c r="U5646" s="77"/>
      <c r="V5646" s="62"/>
    </row>
    <row r="5647" spans="21:22" hidden="1">
      <c r="U5647" s="77"/>
      <c r="V5647" s="62"/>
    </row>
    <row r="5648" spans="21:22" hidden="1">
      <c r="U5648" s="77"/>
      <c r="V5648" s="62"/>
    </row>
    <row r="5649" spans="21:22" hidden="1">
      <c r="U5649" s="77"/>
      <c r="V5649" s="62"/>
    </row>
    <row r="5650" spans="21:22" hidden="1">
      <c r="U5650" s="77"/>
      <c r="V5650" s="62"/>
    </row>
    <row r="5651" spans="21:22" hidden="1">
      <c r="U5651" s="77"/>
      <c r="V5651" s="62"/>
    </row>
    <row r="5652" spans="21:22" hidden="1">
      <c r="U5652" s="77"/>
      <c r="V5652" s="62"/>
    </row>
    <row r="5653" spans="21:22" hidden="1">
      <c r="U5653" s="77"/>
      <c r="V5653" s="62"/>
    </row>
    <row r="5654" spans="21:22" hidden="1">
      <c r="U5654" s="77"/>
      <c r="V5654" s="62"/>
    </row>
    <row r="5655" spans="21:22" hidden="1">
      <c r="U5655" s="77"/>
      <c r="V5655" s="62"/>
    </row>
    <row r="5656" spans="21:22" hidden="1">
      <c r="U5656" s="77"/>
      <c r="V5656" s="62"/>
    </row>
    <row r="5657" spans="21:22" hidden="1">
      <c r="U5657" s="77"/>
      <c r="V5657" s="62"/>
    </row>
    <row r="5658" spans="21:22" hidden="1">
      <c r="U5658" s="77"/>
      <c r="V5658" s="62"/>
    </row>
    <row r="5659" spans="21:22" hidden="1">
      <c r="U5659" s="77"/>
      <c r="V5659" s="62"/>
    </row>
    <row r="5660" spans="21:22" hidden="1">
      <c r="U5660" s="77"/>
      <c r="V5660" s="62"/>
    </row>
    <row r="5661" spans="21:22" hidden="1">
      <c r="U5661" s="77"/>
      <c r="V5661" s="62"/>
    </row>
    <row r="5662" spans="21:22" hidden="1">
      <c r="U5662" s="77"/>
      <c r="V5662" s="62"/>
    </row>
    <row r="5663" spans="21:22" hidden="1">
      <c r="U5663" s="77"/>
      <c r="V5663" s="62"/>
    </row>
    <row r="5664" spans="21:22" hidden="1">
      <c r="U5664" s="77"/>
      <c r="V5664" s="62"/>
    </row>
    <row r="5665" spans="21:22" hidden="1">
      <c r="U5665" s="77"/>
      <c r="V5665" s="62"/>
    </row>
    <row r="5666" spans="21:22" hidden="1">
      <c r="U5666" s="77"/>
      <c r="V5666" s="62"/>
    </row>
    <row r="5667" spans="21:22" hidden="1">
      <c r="U5667" s="77"/>
      <c r="V5667" s="62"/>
    </row>
    <row r="5668" spans="21:22" hidden="1">
      <c r="U5668" s="77"/>
      <c r="V5668" s="62"/>
    </row>
    <row r="5669" spans="21:22" hidden="1">
      <c r="U5669" s="77"/>
      <c r="V5669" s="62"/>
    </row>
    <row r="5670" spans="21:22" hidden="1">
      <c r="U5670" s="77"/>
      <c r="V5670" s="62"/>
    </row>
    <row r="5671" spans="21:22" hidden="1">
      <c r="U5671" s="77"/>
      <c r="V5671" s="62"/>
    </row>
    <row r="5672" spans="21:22" hidden="1">
      <c r="U5672" s="77"/>
      <c r="V5672" s="62"/>
    </row>
    <row r="5673" spans="21:22" hidden="1">
      <c r="U5673" s="77"/>
      <c r="V5673" s="62"/>
    </row>
    <row r="5674" spans="21:22" hidden="1">
      <c r="U5674" s="77"/>
      <c r="V5674" s="62"/>
    </row>
    <row r="5675" spans="21:22" hidden="1">
      <c r="U5675" s="77"/>
      <c r="V5675" s="62"/>
    </row>
    <row r="5676" spans="21:22" hidden="1">
      <c r="U5676" s="77"/>
      <c r="V5676" s="62"/>
    </row>
    <row r="5677" spans="21:22" hidden="1">
      <c r="U5677" s="77"/>
      <c r="V5677" s="62"/>
    </row>
    <row r="5678" spans="21:22" hidden="1">
      <c r="U5678" s="77"/>
      <c r="V5678" s="62"/>
    </row>
    <row r="5679" spans="21:22" hidden="1">
      <c r="U5679" s="77"/>
      <c r="V5679" s="62"/>
    </row>
    <row r="5680" spans="21:22" hidden="1">
      <c r="U5680" s="77"/>
      <c r="V5680" s="62"/>
    </row>
    <row r="5681" spans="21:22" hidden="1">
      <c r="U5681" s="77"/>
      <c r="V5681" s="62"/>
    </row>
    <row r="5682" spans="21:22" hidden="1">
      <c r="U5682" s="77"/>
      <c r="V5682" s="62"/>
    </row>
    <row r="5683" spans="21:22" hidden="1">
      <c r="U5683" s="77"/>
      <c r="V5683" s="62"/>
    </row>
    <row r="5684" spans="21:22" hidden="1">
      <c r="U5684" s="77"/>
      <c r="V5684" s="62"/>
    </row>
    <row r="5685" spans="21:22" hidden="1">
      <c r="U5685" s="77"/>
      <c r="V5685" s="62"/>
    </row>
    <row r="5686" spans="21:22" hidden="1">
      <c r="U5686" s="77"/>
      <c r="V5686" s="62"/>
    </row>
    <row r="5687" spans="21:22" hidden="1">
      <c r="U5687" s="77"/>
      <c r="V5687" s="62"/>
    </row>
    <row r="5688" spans="21:22" hidden="1">
      <c r="U5688" s="77"/>
      <c r="V5688" s="62"/>
    </row>
    <row r="5689" spans="21:22" hidden="1">
      <c r="U5689" s="77"/>
      <c r="V5689" s="62"/>
    </row>
    <row r="5690" spans="21:22" hidden="1">
      <c r="U5690" s="77"/>
      <c r="V5690" s="62"/>
    </row>
    <row r="5691" spans="21:22" hidden="1">
      <c r="U5691" s="77"/>
      <c r="V5691" s="62"/>
    </row>
    <row r="5692" spans="21:22" hidden="1">
      <c r="U5692" s="77"/>
      <c r="V5692" s="62"/>
    </row>
    <row r="5693" spans="21:22" hidden="1">
      <c r="U5693" s="77"/>
      <c r="V5693" s="62"/>
    </row>
    <row r="5694" spans="21:22" hidden="1">
      <c r="U5694" s="77"/>
      <c r="V5694" s="62"/>
    </row>
    <row r="5695" spans="21:22" hidden="1">
      <c r="U5695" s="77"/>
      <c r="V5695" s="62"/>
    </row>
    <row r="5696" spans="21:22" hidden="1">
      <c r="U5696" s="77"/>
      <c r="V5696" s="62"/>
    </row>
    <row r="5697" spans="21:22" hidden="1">
      <c r="U5697" s="77"/>
      <c r="V5697" s="62"/>
    </row>
    <row r="5698" spans="21:22" hidden="1">
      <c r="U5698" s="77"/>
      <c r="V5698" s="62"/>
    </row>
    <row r="5699" spans="21:22" hidden="1">
      <c r="U5699" s="77"/>
      <c r="V5699" s="62"/>
    </row>
    <row r="5700" spans="21:22" hidden="1">
      <c r="U5700" s="77"/>
      <c r="V5700" s="62"/>
    </row>
    <row r="5701" spans="21:22" hidden="1">
      <c r="U5701" s="77"/>
      <c r="V5701" s="62"/>
    </row>
    <row r="5702" spans="21:22" hidden="1">
      <c r="U5702" s="77"/>
      <c r="V5702" s="62"/>
    </row>
    <row r="5703" spans="21:22" hidden="1">
      <c r="U5703" s="77"/>
      <c r="V5703" s="62"/>
    </row>
    <row r="5704" spans="21:22" hidden="1">
      <c r="U5704" s="77"/>
      <c r="V5704" s="62"/>
    </row>
    <row r="5705" spans="21:22" hidden="1">
      <c r="U5705" s="77"/>
      <c r="V5705" s="62"/>
    </row>
    <row r="5706" spans="21:22" hidden="1">
      <c r="U5706" s="77"/>
      <c r="V5706" s="62"/>
    </row>
    <row r="5707" spans="21:22" hidden="1">
      <c r="U5707" s="77"/>
      <c r="V5707" s="62"/>
    </row>
    <row r="5708" spans="21:22" hidden="1">
      <c r="U5708" s="77"/>
      <c r="V5708" s="62"/>
    </row>
    <row r="5709" spans="21:22" hidden="1">
      <c r="U5709" s="77"/>
      <c r="V5709" s="62"/>
    </row>
    <row r="5710" spans="21:22" hidden="1">
      <c r="U5710" s="77"/>
      <c r="V5710" s="62"/>
    </row>
    <row r="5711" spans="21:22" hidden="1">
      <c r="U5711" s="77"/>
      <c r="V5711" s="62"/>
    </row>
    <row r="5712" spans="21:22" hidden="1">
      <c r="U5712" s="77"/>
      <c r="V5712" s="62"/>
    </row>
    <row r="5713" spans="21:22" hidden="1">
      <c r="U5713" s="77"/>
      <c r="V5713" s="62"/>
    </row>
    <row r="5714" spans="21:22" hidden="1">
      <c r="U5714" s="77"/>
      <c r="V5714" s="62"/>
    </row>
    <row r="5715" spans="21:22" hidden="1">
      <c r="U5715" s="77"/>
      <c r="V5715" s="62"/>
    </row>
    <row r="5716" spans="21:22" hidden="1">
      <c r="U5716" s="77"/>
      <c r="V5716" s="62"/>
    </row>
    <row r="5717" spans="21:22" hidden="1">
      <c r="U5717" s="77"/>
      <c r="V5717" s="62"/>
    </row>
    <row r="5718" spans="21:22" hidden="1">
      <c r="U5718" s="77"/>
      <c r="V5718" s="62"/>
    </row>
    <row r="5719" spans="21:22" hidden="1">
      <c r="U5719" s="77"/>
      <c r="V5719" s="62"/>
    </row>
    <row r="5720" spans="21:22" hidden="1">
      <c r="U5720" s="77"/>
      <c r="V5720" s="62"/>
    </row>
    <row r="5721" spans="21:22" hidden="1">
      <c r="U5721" s="77"/>
      <c r="V5721" s="62"/>
    </row>
    <row r="5722" spans="21:22" hidden="1">
      <c r="U5722" s="77"/>
      <c r="V5722" s="62"/>
    </row>
    <row r="5723" spans="21:22" hidden="1">
      <c r="U5723" s="77"/>
      <c r="V5723" s="62"/>
    </row>
    <row r="5724" spans="21:22" hidden="1">
      <c r="U5724" s="77"/>
      <c r="V5724" s="62"/>
    </row>
    <row r="5725" spans="21:22" hidden="1">
      <c r="U5725" s="77"/>
      <c r="V5725" s="62"/>
    </row>
    <row r="5726" spans="21:22" hidden="1">
      <c r="U5726" s="77"/>
      <c r="V5726" s="62"/>
    </row>
    <row r="5727" spans="21:22" hidden="1">
      <c r="U5727" s="77"/>
      <c r="V5727" s="62"/>
    </row>
    <row r="5728" spans="21:22" hidden="1">
      <c r="U5728" s="77"/>
      <c r="V5728" s="62"/>
    </row>
    <row r="5729" spans="21:22" hidden="1">
      <c r="U5729" s="77"/>
      <c r="V5729" s="62"/>
    </row>
    <row r="5730" spans="21:22" hidden="1">
      <c r="U5730" s="77"/>
      <c r="V5730" s="62"/>
    </row>
    <row r="5731" spans="21:22" hidden="1">
      <c r="U5731" s="77"/>
      <c r="V5731" s="62"/>
    </row>
    <row r="5732" spans="21:22" hidden="1">
      <c r="U5732" s="77"/>
      <c r="V5732" s="62"/>
    </row>
    <row r="5733" spans="21:22" hidden="1">
      <c r="U5733" s="77"/>
      <c r="V5733" s="62"/>
    </row>
    <row r="5734" spans="21:22" hidden="1">
      <c r="U5734" s="77"/>
      <c r="V5734" s="62"/>
    </row>
    <row r="5735" spans="21:22" hidden="1">
      <c r="U5735" s="77"/>
      <c r="V5735" s="62"/>
    </row>
    <row r="5736" spans="21:22" hidden="1">
      <c r="U5736" s="77"/>
      <c r="V5736" s="62"/>
    </row>
    <row r="5737" spans="21:22" hidden="1">
      <c r="U5737" s="77"/>
      <c r="V5737" s="62"/>
    </row>
    <row r="5738" spans="21:22" hidden="1">
      <c r="U5738" s="77"/>
      <c r="V5738" s="62"/>
    </row>
    <row r="5739" spans="21:22" hidden="1">
      <c r="U5739" s="77"/>
      <c r="V5739" s="62"/>
    </row>
    <row r="5740" spans="21:22" hidden="1">
      <c r="U5740" s="77"/>
      <c r="V5740" s="62"/>
    </row>
    <row r="5741" spans="21:22" hidden="1">
      <c r="U5741" s="77"/>
      <c r="V5741" s="62"/>
    </row>
    <row r="5742" spans="21:22" hidden="1">
      <c r="U5742" s="77"/>
      <c r="V5742" s="62"/>
    </row>
    <row r="5743" spans="21:22" hidden="1">
      <c r="U5743" s="77"/>
      <c r="V5743" s="62"/>
    </row>
    <row r="5744" spans="21:22" hidden="1">
      <c r="U5744" s="77"/>
      <c r="V5744" s="62"/>
    </row>
    <row r="5745" spans="21:22" hidden="1">
      <c r="U5745" s="77"/>
      <c r="V5745" s="62"/>
    </row>
    <row r="5746" spans="21:22" hidden="1">
      <c r="U5746" s="77"/>
      <c r="V5746" s="62"/>
    </row>
    <row r="5747" spans="21:22" hidden="1">
      <c r="U5747" s="77"/>
      <c r="V5747" s="62"/>
    </row>
    <row r="5748" spans="21:22" hidden="1">
      <c r="U5748" s="77"/>
      <c r="V5748" s="62"/>
    </row>
    <row r="5749" spans="21:22" hidden="1">
      <c r="U5749" s="77"/>
      <c r="V5749" s="62"/>
    </row>
    <row r="5750" spans="21:22" hidden="1">
      <c r="U5750" s="77"/>
      <c r="V5750" s="62"/>
    </row>
    <row r="5751" spans="21:22" hidden="1">
      <c r="U5751" s="77"/>
      <c r="V5751" s="62"/>
    </row>
    <row r="5752" spans="21:22" hidden="1">
      <c r="U5752" s="77"/>
      <c r="V5752" s="62"/>
    </row>
    <row r="5753" spans="21:22" hidden="1">
      <c r="U5753" s="77"/>
      <c r="V5753" s="62"/>
    </row>
    <row r="5754" spans="21:22" hidden="1">
      <c r="U5754" s="77"/>
      <c r="V5754" s="62"/>
    </row>
    <row r="5755" spans="21:22" hidden="1">
      <c r="U5755" s="77"/>
      <c r="V5755" s="62"/>
    </row>
    <row r="5756" spans="21:22" hidden="1">
      <c r="U5756" s="77"/>
      <c r="V5756" s="62"/>
    </row>
    <row r="5757" spans="21:22" hidden="1">
      <c r="U5757" s="77"/>
      <c r="V5757" s="62"/>
    </row>
    <row r="5758" spans="21:22" hidden="1">
      <c r="U5758" s="77"/>
      <c r="V5758" s="62"/>
    </row>
    <row r="5759" spans="21:22" hidden="1">
      <c r="U5759" s="77"/>
      <c r="V5759" s="62"/>
    </row>
    <row r="5760" spans="21:22" hidden="1">
      <c r="U5760" s="77"/>
      <c r="V5760" s="62"/>
    </row>
    <row r="5761" spans="21:22" hidden="1">
      <c r="U5761" s="77"/>
      <c r="V5761" s="62"/>
    </row>
    <row r="5762" spans="21:22" hidden="1">
      <c r="U5762" s="77"/>
      <c r="V5762" s="62"/>
    </row>
    <row r="5763" spans="21:22" hidden="1">
      <c r="U5763" s="77"/>
      <c r="V5763" s="62"/>
    </row>
    <row r="5764" spans="21:22" hidden="1">
      <c r="U5764" s="77"/>
      <c r="V5764" s="62"/>
    </row>
    <row r="5765" spans="21:22" hidden="1">
      <c r="U5765" s="77"/>
      <c r="V5765" s="62"/>
    </row>
    <row r="5766" spans="21:22" hidden="1">
      <c r="U5766" s="77"/>
      <c r="V5766" s="62"/>
    </row>
    <row r="5767" spans="21:22" hidden="1">
      <c r="U5767" s="77"/>
      <c r="V5767" s="62"/>
    </row>
    <row r="5768" spans="21:22" hidden="1">
      <c r="U5768" s="77"/>
      <c r="V5768" s="62"/>
    </row>
    <row r="5769" spans="21:22" hidden="1">
      <c r="U5769" s="77"/>
      <c r="V5769" s="62"/>
    </row>
    <row r="5770" spans="21:22" hidden="1">
      <c r="U5770" s="77"/>
      <c r="V5770" s="62"/>
    </row>
    <row r="5771" spans="21:22" hidden="1">
      <c r="U5771" s="77"/>
      <c r="V5771" s="62"/>
    </row>
    <row r="5772" spans="21:22" hidden="1">
      <c r="U5772" s="77"/>
      <c r="V5772" s="62"/>
    </row>
    <row r="5773" spans="21:22" hidden="1">
      <c r="U5773" s="77"/>
      <c r="V5773" s="62"/>
    </row>
    <row r="5774" spans="21:22" hidden="1">
      <c r="U5774" s="77"/>
      <c r="V5774" s="62"/>
    </row>
    <row r="5775" spans="21:22" hidden="1">
      <c r="U5775" s="77"/>
      <c r="V5775" s="62"/>
    </row>
    <row r="5776" spans="21:22" hidden="1">
      <c r="U5776" s="77"/>
      <c r="V5776" s="62"/>
    </row>
    <row r="5777" spans="21:22" hidden="1">
      <c r="U5777" s="77"/>
      <c r="V5777" s="62"/>
    </row>
    <row r="5778" spans="21:22" hidden="1">
      <c r="U5778" s="77"/>
      <c r="V5778" s="62"/>
    </row>
    <row r="5779" spans="21:22" hidden="1">
      <c r="U5779" s="77"/>
      <c r="V5779" s="62"/>
    </row>
    <row r="5780" spans="21:22" hidden="1">
      <c r="U5780" s="77"/>
      <c r="V5780" s="62"/>
    </row>
    <row r="5781" spans="21:22" hidden="1">
      <c r="U5781" s="77"/>
      <c r="V5781" s="62"/>
    </row>
    <row r="5782" spans="21:22" hidden="1">
      <c r="U5782" s="77"/>
      <c r="V5782" s="62"/>
    </row>
    <row r="5783" spans="21:22" hidden="1">
      <c r="U5783" s="77"/>
      <c r="V5783" s="62"/>
    </row>
    <row r="5784" spans="21:22" hidden="1">
      <c r="U5784" s="77"/>
      <c r="V5784" s="62"/>
    </row>
    <row r="5785" spans="21:22" hidden="1">
      <c r="U5785" s="77"/>
      <c r="V5785" s="62"/>
    </row>
    <row r="5786" spans="21:22" hidden="1">
      <c r="U5786" s="77"/>
      <c r="V5786" s="62"/>
    </row>
    <row r="5787" spans="21:22" hidden="1">
      <c r="U5787" s="77"/>
      <c r="V5787" s="62"/>
    </row>
    <row r="5788" spans="21:22" hidden="1">
      <c r="U5788" s="77"/>
      <c r="V5788" s="62"/>
    </row>
    <row r="5789" spans="21:22" hidden="1">
      <c r="U5789" s="77"/>
      <c r="V5789" s="62"/>
    </row>
    <row r="5790" spans="21:22" hidden="1">
      <c r="U5790" s="77"/>
      <c r="V5790" s="62"/>
    </row>
    <row r="5791" spans="21:22" hidden="1">
      <c r="U5791" s="77"/>
      <c r="V5791" s="62"/>
    </row>
    <row r="5792" spans="21:22" hidden="1">
      <c r="U5792" s="77"/>
      <c r="V5792" s="62"/>
    </row>
    <row r="5793" spans="21:22" hidden="1">
      <c r="U5793" s="77"/>
      <c r="V5793" s="62"/>
    </row>
    <row r="5794" spans="21:22" hidden="1">
      <c r="U5794" s="77"/>
      <c r="V5794" s="62"/>
    </row>
    <row r="5795" spans="21:22" hidden="1">
      <c r="U5795" s="77"/>
      <c r="V5795" s="62"/>
    </row>
    <row r="5796" spans="21:22" hidden="1">
      <c r="U5796" s="77"/>
      <c r="V5796" s="62"/>
    </row>
    <row r="5797" spans="21:22" hidden="1">
      <c r="U5797" s="77"/>
      <c r="V5797" s="62"/>
    </row>
    <row r="5798" spans="21:22" hidden="1">
      <c r="U5798" s="77"/>
      <c r="V5798" s="62"/>
    </row>
    <row r="5799" spans="21:22" hidden="1">
      <c r="U5799" s="77"/>
      <c r="V5799" s="62"/>
    </row>
    <row r="5800" spans="21:22" hidden="1">
      <c r="U5800" s="77"/>
      <c r="V5800" s="62"/>
    </row>
    <row r="5801" spans="21:22" hidden="1">
      <c r="U5801" s="77"/>
      <c r="V5801" s="62"/>
    </row>
    <row r="5802" spans="21:22" hidden="1">
      <c r="U5802" s="77"/>
      <c r="V5802" s="62"/>
    </row>
    <row r="5803" spans="21:22" hidden="1">
      <c r="U5803" s="77"/>
      <c r="V5803" s="62"/>
    </row>
    <row r="5804" spans="21:22" hidden="1">
      <c r="U5804" s="77"/>
      <c r="V5804" s="62"/>
    </row>
    <row r="5805" spans="21:22" hidden="1">
      <c r="U5805" s="77"/>
      <c r="V5805" s="62"/>
    </row>
    <row r="5806" spans="21:22" hidden="1">
      <c r="U5806" s="77"/>
      <c r="V5806" s="62"/>
    </row>
    <row r="5807" spans="21:22" hidden="1">
      <c r="U5807" s="77"/>
      <c r="V5807" s="62"/>
    </row>
    <row r="5808" spans="21:22" hidden="1">
      <c r="U5808" s="77"/>
      <c r="V5808" s="62"/>
    </row>
    <row r="5809" spans="21:22" hidden="1">
      <c r="U5809" s="77"/>
      <c r="V5809" s="62"/>
    </row>
    <row r="5810" spans="21:22" hidden="1">
      <c r="U5810" s="77"/>
      <c r="V5810" s="62"/>
    </row>
    <row r="5811" spans="21:22" hidden="1">
      <c r="U5811" s="77"/>
      <c r="V5811" s="62"/>
    </row>
    <row r="5812" spans="21:22" hidden="1">
      <c r="U5812" s="77"/>
      <c r="V5812" s="62"/>
    </row>
    <row r="5813" spans="21:22" hidden="1">
      <c r="U5813" s="77"/>
      <c r="V5813" s="62"/>
    </row>
    <row r="5814" spans="21:22" hidden="1">
      <c r="U5814" s="77"/>
      <c r="V5814" s="62"/>
    </row>
    <row r="5815" spans="21:22" hidden="1">
      <c r="U5815" s="77"/>
      <c r="V5815" s="62"/>
    </row>
    <row r="5816" spans="21:22" hidden="1">
      <c r="U5816" s="77"/>
      <c r="V5816" s="62"/>
    </row>
    <row r="5817" spans="21:22" hidden="1">
      <c r="U5817" s="77"/>
      <c r="V5817" s="62"/>
    </row>
    <row r="5818" spans="21:22" hidden="1">
      <c r="U5818" s="77"/>
      <c r="V5818" s="62"/>
    </row>
    <row r="5819" spans="21:22" hidden="1">
      <c r="U5819" s="77"/>
      <c r="V5819" s="62"/>
    </row>
    <row r="5820" spans="21:22" hidden="1">
      <c r="U5820" s="77"/>
      <c r="V5820" s="62"/>
    </row>
    <row r="5821" spans="21:22" hidden="1">
      <c r="U5821" s="77"/>
      <c r="V5821" s="62"/>
    </row>
    <row r="5822" spans="21:22" hidden="1">
      <c r="U5822" s="77"/>
      <c r="V5822" s="62"/>
    </row>
    <row r="5823" spans="21:22" hidden="1">
      <c r="U5823" s="77"/>
      <c r="V5823" s="62"/>
    </row>
    <row r="5824" spans="21:22" hidden="1">
      <c r="U5824" s="77"/>
      <c r="V5824" s="62"/>
    </row>
    <row r="5825" spans="21:22" hidden="1">
      <c r="U5825" s="77"/>
      <c r="V5825" s="62"/>
    </row>
    <row r="5826" spans="21:22" hidden="1">
      <c r="U5826" s="77"/>
      <c r="V5826" s="62"/>
    </row>
    <row r="5827" spans="21:22" hidden="1">
      <c r="U5827" s="77"/>
      <c r="V5827" s="62"/>
    </row>
    <row r="5828" spans="21:22" hidden="1">
      <c r="U5828" s="77"/>
      <c r="V5828" s="62"/>
    </row>
    <row r="5829" spans="21:22" hidden="1">
      <c r="U5829" s="77"/>
      <c r="V5829" s="62"/>
    </row>
    <row r="5830" spans="21:22" hidden="1">
      <c r="U5830" s="77"/>
      <c r="V5830" s="62"/>
    </row>
    <row r="5831" spans="21:22" hidden="1">
      <c r="U5831" s="77"/>
      <c r="V5831" s="62"/>
    </row>
    <row r="5832" spans="21:22" hidden="1">
      <c r="U5832" s="77"/>
      <c r="V5832" s="62"/>
    </row>
    <row r="5833" spans="21:22" hidden="1">
      <c r="U5833" s="77"/>
      <c r="V5833" s="62"/>
    </row>
    <row r="5834" spans="21:22" hidden="1">
      <c r="U5834" s="77"/>
      <c r="V5834" s="62"/>
    </row>
    <row r="5835" spans="21:22" hidden="1">
      <c r="U5835" s="77"/>
      <c r="V5835" s="62"/>
    </row>
    <row r="5836" spans="21:22" hidden="1">
      <c r="U5836" s="77"/>
      <c r="V5836" s="62"/>
    </row>
    <row r="5837" spans="21:22" hidden="1">
      <c r="U5837" s="77"/>
      <c r="V5837" s="62"/>
    </row>
    <row r="5838" spans="21:22" hidden="1">
      <c r="U5838" s="77"/>
      <c r="V5838" s="62"/>
    </row>
    <row r="5839" spans="21:22" hidden="1">
      <c r="U5839" s="77"/>
      <c r="V5839" s="62"/>
    </row>
    <row r="5840" spans="21:22" hidden="1">
      <c r="U5840" s="77"/>
      <c r="V5840" s="62"/>
    </row>
    <row r="5841" spans="21:22" hidden="1">
      <c r="U5841" s="77"/>
      <c r="V5841" s="62"/>
    </row>
    <row r="5842" spans="21:22" hidden="1">
      <c r="U5842" s="77"/>
      <c r="V5842" s="62"/>
    </row>
    <row r="5843" spans="21:22" hidden="1">
      <c r="U5843" s="77"/>
      <c r="V5843" s="62"/>
    </row>
    <row r="5844" spans="21:22" hidden="1">
      <c r="U5844" s="77"/>
      <c r="V5844" s="62"/>
    </row>
    <row r="5845" spans="21:22" hidden="1">
      <c r="U5845" s="77"/>
      <c r="V5845" s="62"/>
    </row>
    <row r="5846" spans="21:22" hidden="1">
      <c r="U5846" s="77"/>
      <c r="V5846" s="62"/>
    </row>
    <row r="5847" spans="21:22" hidden="1">
      <c r="U5847" s="77"/>
      <c r="V5847" s="62"/>
    </row>
    <row r="5848" spans="21:22" hidden="1">
      <c r="U5848" s="77"/>
      <c r="V5848" s="62"/>
    </row>
    <row r="5849" spans="21:22" hidden="1">
      <c r="U5849" s="77"/>
      <c r="V5849" s="62"/>
    </row>
    <row r="5850" spans="21:22" hidden="1">
      <c r="U5850" s="77"/>
      <c r="V5850" s="62"/>
    </row>
    <row r="5851" spans="21:22" hidden="1">
      <c r="U5851" s="77"/>
      <c r="V5851" s="62"/>
    </row>
    <row r="5852" spans="21:22" hidden="1">
      <c r="U5852" s="77"/>
      <c r="V5852" s="62"/>
    </row>
    <row r="5853" spans="21:22" hidden="1">
      <c r="U5853" s="77"/>
      <c r="V5853" s="62"/>
    </row>
    <row r="5854" spans="21:22" hidden="1">
      <c r="U5854" s="77"/>
      <c r="V5854" s="62"/>
    </row>
    <row r="5855" spans="21:22" hidden="1">
      <c r="U5855" s="77"/>
      <c r="V5855" s="62"/>
    </row>
    <row r="5856" spans="21:22" hidden="1">
      <c r="U5856" s="77"/>
      <c r="V5856" s="62"/>
    </row>
    <row r="5857" spans="21:22" hidden="1">
      <c r="U5857" s="77"/>
      <c r="V5857" s="62"/>
    </row>
    <row r="5858" spans="21:22" hidden="1">
      <c r="U5858" s="77"/>
      <c r="V5858" s="62"/>
    </row>
    <row r="5859" spans="21:22" hidden="1">
      <c r="U5859" s="77"/>
      <c r="V5859" s="62"/>
    </row>
    <row r="5860" spans="21:22" hidden="1">
      <c r="U5860" s="77"/>
      <c r="V5860" s="62"/>
    </row>
    <row r="5861" spans="21:22" hidden="1">
      <c r="U5861" s="77"/>
      <c r="V5861" s="62"/>
    </row>
    <row r="5862" spans="21:22" hidden="1">
      <c r="U5862" s="77"/>
      <c r="V5862" s="62"/>
    </row>
    <row r="5863" spans="21:22" hidden="1">
      <c r="U5863" s="77"/>
      <c r="V5863" s="62"/>
    </row>
    <row r="5864" spans="21:22" hidden="1">
      <c r="U5864" s="77"/>
      <c r="V5864" s="62"/>
    </row>
    <row r="5865" spans="21:22" hidden="1">
      <c r="U5865" s="77"/>
      <c r="V5865" s="62"/>
    </row>
    <row r="5866" spans="21:22" hidden="1">
      <c r="U5866" s="77"/>
      <c r="V5866" s="62"/>
    </row>
    <row r="5867" spans="21:22" hidden="1">
      <c r="U5867" s="77"/>
      <c r="V5867" s="62"/>
    </row>
    <row r="5868" spans="21:22" hidden="1">
      <c r="U5868" s="77"/>
      <c r="V5868" s="62"/>
    </row>
    <row r="5869" spans="21:22" hidden="1">
      <c r="U5869" s="77"/>
      <c r="V5869" s="62"/>
    </row>
    <row r="5870" spans="21:22" hidden="1">
      <c r="U5870" s="77"/>
      <c r="V5870" s="62"/>
    </row>
    <row r="5871" spans="21:22" hidden="1">
      <c r="U5871" s="77"/>
      <c r="V5871" s="62"/>
    </row>
    <row r="5872" spans="21:22" hidden="1">
      <c r="U5872" s="77"/>
      <c r="V5872" s="62"/>
    </row>
    <row r="5873" spans="21:22" hidden="1">
      <c r="U5873" s="77"/>
      <c r="V5873" s="62"/>
    </row>
    <row r="5874" spans="21:22" hidden="1">
      <c r="U5874" s="77"/>
      <c r="V5874" s="62"/>
    </row>
    <row r="5875" spans="21:22" hidden="1">
      <c r="U5875" s="77"/>
      <c r="V5875" s="62"/>
    </row>
    <row r="5876" spans="21:22" hidden="1">
      <c r="U5876" s="77"/>
      <c r="V5876" s="62"/>
    </row>
    <row r="5877" spans="21:22" hidden="1">
      <c r="U5877" s="77"/>
      <c r="V5877" s="62"/>
    </row>
    <row r="5878" spans="21:22" hidden="1">
      <c r="U5878" s="77"/>
      <c r="V5878" s="62"/>
    </row>
    <row r="5879" spans="21:22" hidden="1">
      <c r="U5879" s="77"/>
      <c r="V5879" s="62"/>
    </row>
    <row r="5880" spans="21:22" hidden="1">
      <c r="U5880" s="77"/>
      <c r="V5880" s="62"/>
    </row>
    <row r="5881" spans="21:22" hidden="1">
      <c r="U5881" s="77"/>
      <c r="V5881" s="62"/>
    </row>
    <row r="5882" spans="21:22" hidden="1">
      <c r="U5882" s="77"/>
      <c r="V5882" s="62"/>
    </row>
    <row r="5883" spans="21:22" hidden="1">
      <c r="U5883" s="77"/>
      <c r="V5883" s="62"/>
    </row>
    <row r="5884" spans="21:22" hidden="1">
      <c r="U5884" s="77"/>
      <c r="V5884" s="62"/>
    </row>
    <row r="5885" spans="21:22" hidden="1">
      <c r="U5885" s="77"/>
      <c r="V5885" s="62"/>
    </row>
    <row r="5886" spans="21:22" hidden="1">
      <c r="U5886" s="77"/>
      <c r="V5886" s="62"/>
    </row>
    <row r="5887" spans="21:22" hidden="1">
      <c r="U5887" s="77"/>
      <c r="V5887" s="62"/>
    </row>
    <row r="5888" spans="21:22" hidden="1">
      <c r="U5888" s="77"/>
      <c r="V5888" s="62"/>
    </row>
    <row r="5889" spans="21:22" hidden="1">
      <c r="U5889" s="77"/>
      <c r="V5889" s="62"/>
    </row>
    <row r="5890" spans="21:22" hidden="1">
      <c r="U5890" s="77"/>
      <c r="V5890" s="62"/>
    </row>
    <row r="5891" spans="21:22" hidden="1">
      <c r="U5891" s="77"/>
      <c r="V5891" s="62"/>
    </row>
    <row r="5892" spans="21:22" hidden="1">
      <c r="U5892" s="77"/>
      <c r="V5892" s="62"/>
    </row>
    <row r="5893" spans="21:22" hidden="1">
      <c r="U5893" s="77"/>
      <c r="V5893" s="62"/>
    </row>
    <row r="5894" spans="21:22" hidden="1">
      <c r="U5894" s="77"/>
      <c r="V5894" s="62"/>
    </row>
    <row r="5895" spans="21:22" hidden="1">
      <c r="U5895" s="77"/>
      <c r="V5895" s="62"/>
    </row>
    <row r="5896" spans="21:22" hidden="1">
      <c r="U5896" s="77"/>
      <c r="V5896" s="62"/>
    </row>
    <row r="5897" spans="21:22" hidden="1">
      <c r="U5897" s="77"/>
      <c r="V5897" s="62"/>
    </row>
    <row r="5898" spans="21:22" hidden="1">
      <c r="U5898" s="77"/>
      <c r="V5898" s="62"/>
    </row>
    <row r="5899" spans="21:22" hidden="1">
      <c r="U5899" s="77"/>
      <c r="V5899" s="62"/>
    </row>
    <row r="5900" spans="21:22" hidden="1">
      <c r="U5900" s="77"/>
      <c r="V5900" s="62"/>
    </row>
    <row r="5901" spans="21:22" hidden="1">
      <c r="U5901" s="77"/>
      <c r="V5901" s="62"/>
    </row>
    <row r="5902" spans="21:22" hidden="1">
      <c r="U5902" s="77"/>
      <c r="V5902" s="62"/>
    </row>
    <row r="5903" spans="21:22" hidden="1">
      <c r="U5903" s="77"/>
      <c r="V5903" s="62"/>
    </row>
    <row r="5904" spans="21:22" hidden="1">
      <c r="U5904" s="77"/>
      <c r="V5904" s="62"/>
    </row>
    <row r="5905" spans="21:22" hidden="1">
      <c r="U5905" s="77"/>
      <c r="V5905" s="62"/>
    </row>
    <row r="5906" spans="21:22" hidden="1">
      <c r="U5906" s="77"/>
      <c r="V5906" s="62"/>
    </row>
    <row r="5907" spans="21:22" hidden="1">
      <c r="U5907" s="77"/>
      <c r="V5907" s="62"/>
    </row>
    <row r="5908" spans="21:22" hidden="1">
      <c r="U5908" s="77"/>
      <c r="V5908" s="62"/>
    </row>
    <row r="5909" spans="21:22" hidden="1">
      <c r="U5909" s="77"/>
      <c r="V5909" s="62"/>
    </row>
    <row r="5910" spans="21:22" hidden="1">
      <c r="U5910" s="77"/>
      <c r="V5910" s="62"/>
    </row>
    <row r="5911" spans="21:22" hidden="1">
      <c r="U5911" s="77"/>
      <c r="V5911" s="62"/>
    </row>
    <row r="5912" spans="21:22" hidden="1">
      <c r="U5912" s="77"/>
      <c r="V5912" s="62"/>
    </row>
    <row r="5913" spans="21:22" hidden="1">
      <c r="U5913" s="77"/>
      <c r="V5913" s="62"/>
    </row>
    <row r="5914" spans="21:22" hidden="1">
      <c r="U5914" s="77"/>
      <c r="V5914" s="62"/>
    </row>
    <row r="5915" spans="21:22" hidden="1">
      <c r="U5915" s="77"/>
      <c r="V5915" s="62"/>
    </row>
    <row r="5916" spans="21:22" hidden="1">
      <c r="U5916" s="77"/>
      <c r="V5916" s="62"/>
    </row>
    <row r="5917" spans="21:22" hidden="1">
      <c r="U5917" s="77"/>
      <c r="V5917" s="62"/>
    </row>
    <row r="5918" spans="21:22" hidden="1">
      <c r="U5918" s="77"/>
      <c r="V5918" s="62"/>
    </row>
    <row r="5919" spans="21:22" hidden="1">
      <c r="U5919" s="77"/>
      <c r="V5919" s="62"/>
    </row>
    <row r="5920" spans="21:22" hidden="1">
      <c r="U5920" s="77"/>
      <c r="V5920" s="62"/>
    </row>
    <row r="5921" spans="21:22" hidden="1">
      <c r="U5921" s="77"/>
      <c r="V5921" s="62"/>
    </row>
    <row r="5922" spans="21:22" hidden="1">
      <c r="U5922" s="77"/>
      <c r="V5922" s="62"/>
    </row>
    <row r="5923" spans="21:22" hidden="1">
      <c r="U5923" s="77"/>
      <c r="V5923" s="62"/>
    </row>
    <row r="5924" spans="21:22" hidden="1">
      <c r="U5924" s="77"/>
      <c r="V5924" s="62"/>
    </row>
    <row r="5925" spans="21:22" hidden="1">
      <c r="U5925" s="77"/>
      <c r="V5925" s="62"/>
    </row>
    <row r="5926" spans="21:22" hidden="1">
      <c r="U5926" s="77"/>
      <c r="V5926" s="62"/>
    </row>
    <row r="5927" spans="21:22" hidden="1">
      <c r="U5927" s="77"/>
      <c r="V5927" s="62"/>
    </row>
    <row r="5928" spans="21:22" hidden="1">
      <c r="U5928" s="77"/>
      <c r="V5928" s="62"/>
    </row>
    <row r="5929" spans="21:22" hidden="1">
      <c r="U5929" s="77"/>
      <c r="V5929" s="62"/>
    </row>
    <row r="5930" spans="21:22" hidden="1">
      <c r="U5930" s="77"/>
      <c r="V5930" s="62"/>
    </row>
    <row r="5931" spans="21:22" hidden="1">
      <c r="U5931" s="77"/>
      <c r="V5931" s="62"/>
    </row>
    <row r="5932" spans="21:22" hidden="1">
      <c r="U5932" s="77"/>
      <c r="V5932" s="62"/>
    </row>
    <row r="5933" spans="21:22" hidden="1">
      <c r="U5933" s="77"/>
      <c r="V5933" s="62"/>
    </row>
    <row r="5934" spans="21:22" hidden="1">
      <c r="U5934" s="77"/>
      <c r="V5934" s="62"/>
    </row>
    <row r="5935" spans="21:22" hidden="1">
      <c r="U5935" s="77"/>
      <c r="V5935" s="62"/>
    </row>
    <row r="5936" spans="21:22" hidden="1">
      <c r="U5936" s="77"/>
      <c r="V5936" s="62"/>
    </row>
    <row r="5937" spans="21:22" hidden="1">
      <c r="U5937" s="77"/>
      <c r="V5937" s="62"/>
    </row>
    <row r="5938" spans="21:22" hidden="1">
      <c r="U5938" s="77"/>
      <c r="V5938" s="62"/>
    </row>
    <row r="5939" spans="21:22" hidden="1">
      <c r="U5939" s="77"/>
      <c r="V5939" s="62"/>
    </row>
    <row r="5940" spans="21:22" hidden="1">
      <c r="U5940" s="77"/>
      <c r="V5940" s="62"/>
    </row>
    <row r="5941" spans="21:22" hidden="1">
      <c r="U5941" s="77"/>
      <c r="V5941" s="62"/>
    </row>
    <row r="5942" spans="21:22" hidden="1">
      <c r="U5942" s="77"/>
      <c r="V5942" s="62"/>
    </row>
    <row r="5943" spans="21:22" hidden="1">
      <c r="U5943" s="77"/>
      <c r="V5943" s="62"/>
    </row>
    <row r="5944" spans="21:22" hidden="1">
      <c r="U5944" s="77"/>
      <c r="V5944" s="62"/>
    </row>
    <row r="5945" spans="21:22" hidden="1">
      <c r="U5945" s="77"/>
      <c r="V5945" s="62"/>
    </row>
    <row r="5946" spans="21:22" hidden="1">
      <c r="U5946" s="77"/>
      <c r="V5946" s="62"/>
    </row>
    <row r="5947" spans="21:22" hidden="1">
      <c r="U5947" s="77"/>
      <c r="V5947" s="62"/>
    </row>
    <row r="5948" spans="21:22" hidden="1">
      <c r="U5948" s="77"/>
      <c r="V5948" s="62"/>
    </row>
    <row r="5949" spans="21:22" hidden="1">
      <c r="U5949" s="77"/>
      <c r="V5949" s="62"/>
    </row>
    <row r="5950" spans="21:22" hidden="1">
      <c r="U5950" s="77"/>
      <c r="V5950" s="62"/>
    </row>
    <row r="5951" spans="21:22" hidden="1">
      <c r="U5951" s="77"/>
      <c r="V5951" s="62"/>
    </row>
    <row r="5952" spans="21:22" hidden="1">
      <c r="U5952" s="77"/>
      <c r="V5952" s="62"/>
    </row>
    <row r="5953" spans="21:22" hidden="1">
      <c r="U5953" s="77"/>
      <c r="V5953" s="62"/>
    </row>
    <row r="5954" spans="21:22" hidden="1">
      <c r="U5954" s="77"/>
      <c r="V5954" s="62"/>
    </row>
    <row r="5955" spans="21:22" hidden="1">
      <c r="U5955" s="77"/>
      <c r="V5955" s="62"/>
    </row>
    <row r="5956" spans="21:22" hidden="1">
      <c r="U5956" s="77"/>
      <c r="V5956" s="62"/>
    </row>
    <row r="5957" spans="21:22" hidden="1">
      <c r="U5957" s="77"/>
      <c r="V5957" s="62"/>
    </row>
    <row r="5958" spans="21:22" hidden="1">
      <c r="U5958" s="77"/>
      <c r="V5958" s="62"/>
    </row>
    <row r="5959" spans="21:22" hidden="1">
      <c r="U5959" s="77"/>
      <c r="V5959" s="62"/>
    </row>
    <row r="5960" spans="21:22" hidden="1">
      <c r="U5960" s="77"/>
      <c r="V5960" s="62"/>
    </row>
    <row r="5961" spans="21:22" hidden="1">
      <c r="U5961" s="77"/>
      <c r="V5961" s="62"/>
    </row>
    <row r="5962" spans="21:22" hidden="1">
      <c r="U5962" s="77"/>
      <c r="V5962" s="62"/>
    </row>
    <row r="5963" spans="21:22" hidden="1">
      <c r="U5963" s="77"/>
      <c r="V5963" s="62"/>
    </row>
    <row r="5964" spans="21:22" hidden="1">
      <c r="U5964" s="77"/>
      <c r="V5964" s="62"/>
    </row>
    <row r="5965" spans="21:22" hidden="1">
      <c r="U5965" s="77"/>
      <c r="V5965" s="62"/>
    </row>
    <row r="5966" spans="21:22" hidden="1">
      <c r="U5966" s="77"/>
      <c r="V5966" s="62"/>
    </row>
    <row r="5967" spans="21:22" hidden="1">
      <c r="U5967" s="77"/>
      <c r="V5967" s="62"/>
    </row>
    <row r="5968" spans="21:22" hidden="1">
      <c r="U5968" s="77"/>
      <c r="V5968" s="62"/>
    </row>
    <row r="5969" spans="21:22" hidden="1">
      <c r="U5969" s="77"/>
      <c r="V5969" s="62"/>
    </row>
    <row r="5970" spans="21:22" hidden="1">
      <c r="U5970" s="77"/>
      <c r="V5970" s="62"/>
    </row>
    <row r="5971" spans="21:22" hidden="1">
      <c r="U5971" s="77"/>
      <c r="V5971" s="62"/>
    </row>
    <row r="5972" spans="21:22" hidden="1">
      <c r="U5972" s="77"/>
      <c r="V5972" s="62"/>
    </row>
    <row r="5973" spans="21:22" hidden="1">
      <c r="U5973" s="77"/>
      <c r="V5973" s="62"/>
    </row>
    <row r="5974" spans="21:22" hidden="1">
      <c r="U5974" s="77"/>
      <c r="V5974" s="62"/>
    </row>
    <row r="5975" spans="21:22" hidden="1">
      <c r="U5975" s="77"/>
      <c r="V5975" s="62"/>
    </row>
    <row r="5976" spans="21:22" hidden="1">
      <c r="U5976" s="77"/>
      <c r="V5976" s="62"/>
    </row>
    <row r="5977" spans="21:22" hidden="1">
      <c r="U5977" s="77"/>
      <c r="V5977" s="62"/>
    </row>
    <row r="5978" spans="21:22" hidden="1">
      <c r="U5978" s="77"/>
      <c r="V5978" s="62"/>
    </row>
    <row r="5979" spans="21:22" hidden="1">
      <c r="U5979" s="77"/>
      <c r="V5979" s="62"/>
    </row>
    <row r="5980" spans="21:22" hidden="1">
      <c r="U5980" s="77"/>
      <c r="V5980" s="62"/>
    </row>
    <row r="5981" spans="21:22" hidden="1">
      <c r="U5981" s="77"/>
      <c r="V5981" s="62"/>
    </row>
    <row r="5982" spans="21:22" hidden="1">
      <c r="U5982" s="77"/>
      <c r="V5982" s="62"/>
    </row>
    <row r="5983" spans="21:22" hidden="1">
      <c r="U5983" s="77"/>
      <c r="V5983" s="62"/>
    </row>
    <row r="5984" spans="21:22" hidden="1">
      <c r="U5984" s="77"/>
      <c r="V5984" s="62"/>
    </row>
    <row r="5985" spans="21:22" hidden="1">
      <c r="U5985" s="77"/>
      <c r="V5985" s="62"/>
    </row>
    <row r="5986" spans="21:22" hidden="1">
      <c r="U5986" s="77"/>
      <c r="V5986" s="62"/>
    </row>
    <row r="5987" spans="21:22" hidden="1">
      <c r="U5987" s="77"/>
      <c r="V5987" s="62"/>
    </row>
    <row r="5988" spans="21:22" hidden="1">
      <c r="U5988" s="77"/>
      <c r="V5988" s="62"/>
    </row>
    <row r="5989" spans="21:22" hidden="1">
      <c r="U5989" s="77"/>
      <c r="V5989" s="62"/>
    </row>
    <row r="5990" spans="21:22" hidden="1">
      <c r="U5990" s="77"/>
      <c r="V5990" s="62"/>
    </row>
    <row r="5991" spans="21:22" hidden="1">
      <c r="U5991" s="77"/>
      <c r="V5991" s="62"/>
    </row>
    <row r="5992" spans="21:22" hidden="1">
      <c r="U5992" s="77"/>
      <c r="V5992" s="62"/>
    </row>
    <row r="5993" spans="21:22" hidden="1">
      <c r="U5993" s="77"/>
      <c r="V5993" s="62"/>
    </row>
    <row r="5994" spans="21:22" hidden="1">
      <c r="U5994" s="77"/>
      <c r="V5994" s="62"/>
    </row>
    <row r="5995" spans="21:22" hidden="1">
      <c r="U5995" s="77"/>
      <c r="V5995" s="62"/>
    </row>
    <row r="5996" spans="21:22" hidden="1">
      <c r="U5996" s="77"/>
      <c r="V5996" s="62"/>
    </row>
    <row r="5997" spans="21:22" hidden="1">
      <c r="U5997" s="77"/>
      <c r="V5997" s="62"/>
    </row>
    <row r="5998" spans="21:22" hidden="1">
      <c r="U5998" s="77"/>
      <c r="V5998" s="62"/>
    </row>
    <row r="5999" spans="21:22" hidden="1">
      <c r="U5999" s="77"/>
      <c r="V5999" s="62"/>
    </row>
    <row r="6000" spans="21:22" hidden="1">
      <c r="U6000" s="77"/>
      <c r="V6000" s="62"/>
    </row>
    <row r="6001" spans="21:22" hidden="1">
      <c r="U6001" s="77"/>
      <c r="V6001" s="62"/>
    </row>
    <row r="6002" spans="21:22" hidden="1">
      <c r="U6002" s="77"/>
      <c r="V6002" s="62"/>
    </row>
    <row r="6003" spans="21:22" hidden="1">
      <c r="U6003" s="77"/>
      <c r="V6003" s="62"/>
    </row>
    <row r="6004" spans="21:22" hidden="1">
      <c r="U6004" s="77"/>
      <c r="V6004" s="62"/>
    </row>
    <row r="6005" spans="21:22" hidden="1">
      <c r="U6005" s="77"/>
      <c r="V6005" s="62"/>
    </row>
    <row r="6006" spans="21:22" hidden="1">
      <c r="U6006" s="77"/>
      <c r="V6006" s="62"/>
    </row>
    <row r="6007" spans="21:22" hidden="1">
      <c r="U6007" s="77"/>
      <c r="V6007" s="62"/>
    </row>
    <row r="6008" spans="21:22" hidden="1">
      <c r="U6008" s="77"/>
      <c r="V6008" s="62"/>
    </row>
    <row r="6009" spans="21:22" hidden="1">
      <c r="U6009" s="77"/>
      <c r="V6009" s="62"/>
    </row>
    <row r="6010" spans="21:22" hidden="1">
      <c r="U6010" s="77"/>
      <c r="V6010" s="62"/>
    </row>
    <row r="6011" spans="21:22" hidden="1">
      <c r="U6011" s="77"/>
      <c r="V6011" s="62"/>
    </row>
    <row r="6012" spans="21:22" hidden="1">
      <c r="U6012" s="77"/>
      <c r="V6012" s="62"/>
    </row>
    <row r="6013" spans="21:22" hidden="1">
      <c r="U6013" s="77"/>
      <c r="V6013" s="62"/>
    </row>
    <row r="6014" spans="21:22" hidden="1">
      <c r="U6014" s="77"/>
      <c r="V6014" s="62"/>
    </row>
    <row r="6015" spans="21:22" hidden="1">
      <c r="U6015" s="77"/>
      <c r="V6015" s="62"/>
    </row>
    <row r="6016" spans="21:22" hidden="1">
      <c r="U6016" s="77"/>
      <c r="V6016" s="62"/>
    </row>
    <row r="6017" spans="21:22" hidden="1">
      <c r="U6017" s="77"/>
      <c r="V6017" s="62"/>
    </row>
    <row r="6018" spans="21:22" hidden="1">
      <c r="U6018" s="77"/>
      <c r="V6018" s="62"/>
    </row>
    <row r="6019" spans="21:22" hidden="1">
      <c r="U6019" s="77"/>
      <c r="V6019" s="62"/>
    </row>
    <row r="6020" spans="21:22" hidden="1">
      <c r="U6020" s="77"/>
      <c r="V6020" s="62"/>
    </row>
    <row r="6021" spans="21:22" hidden="1">
      <c r="U6021" s="77"/>
      <c r="V6021" s="62"/>
    </row>
    <row r="6022" spans="21:22" hidden="1">
      <c r="U6022" s="77"/>
      <c r="V6022" s="62"/>
    </row>
    <row r="6023" spans="21:22" hidden="1">
      <c r="U6023" s="77"/>
      <c r="V6023" s="62"/>
    </row>
    <row r="6024" spans="21:22" hidden="1">
      <c r="U6024" s="77"/>
      <c r="V6024" s="62"/>
    </row>
    <row r="6025" spans="21:22" hidden="1">
      <c r="U6025" s="77"/>
      <c r="V6025" s="62"/>
    </row>
    <row r="6026" spans="21:22" hidden="1">
      <c r="U6026" s="77"/>
      <c r="V6026" s="62"/>
    </row>
    <row r="6027" spans="21:22" hidden="1">
      <c r="U6027" s="77"/>
      <c r="V6027" s="62"/>
    </row>
    <row r="6028" spans="21:22" hidden="1">
      <c r="U6028" s="77"/>
      <c r="V6028" s="62"/>
    </row>
    <row r="6029" spans="21:22" hidden="1">
      <c r="U6029" s="77"/>
      <c r="V6029" s="62"/>
    </row>
    <row r="6030" spans="21:22" hidden="1">
      <c r="U6030" s="77"/>
      <c r="V6030" s="62"/>
    </row>
    <row r="6031" spans="21:22" hidden="1">
      <c r="U6031" s="77"/>
      <c r="V6031" s="62"/>
    </row>
    <row r="6032" spans="21:22" hidden="1">
      <c r="U6032" s="77"/>
      <c r="V6032" s="62"/>
    </row>
    <row r="6033" spans="21:22" hidden="1">
      <c r="U6033" s="77"/>
      <c r="V6033" s="62"/>
    </row>
    <row r="6034" spans="21:22" hidden="1">
      <c r="U6034" s="77"/>
      <c r="V6034" s="62"/>
    </row>
    <row r="6035" spans="21:22" hidden="1">
      <c r="U6035" s="77"/>
      <c r="V6035" s="62"/>
    </row>
    <row r="6036" spans="21:22" hidden="1">
      <c r="U6036" s="77"/>
      <c r="V6036" s="62"/>
    </row>
    <row r="6037" spans="21:22" hidden="1">
      <c r="U6037" s="77"/>
      <c r="V6037" s="62"/>
    </row>
    <row r="6038" spans="21:22" hidden="1">
      <c r="U6038" s="77"/>
      <c r="V6038" s="62"/>
    </row>
    <row r="6039" spans="21:22" hidden="1">
      <c r="U6039" s="77"/>
      <c r="V6039" s="62"/>
    </row>
    <row r="6040" spans="21:22" hidden="1">
      <c r="U6040" s="77"/>
      <c r="V6040" s="62"/>
    </row>
    <row r="6041" spans="21:22" hidden="1">
      <c r="U6041" s="77"/>
      <c r="V6041" s="62"/>
    </row>
    <row r="6042" spans="21:22" hidden="1">
      <c r="U6042" s="77"/>
      <c r="V6042" s="62"/>
    </row>
    <row r="6043" spans="21:22" hidden="1">
      <c r="U6043" s="77"/>
      <c r="V6043" s="62"/>
    </row>
    <row r="6044" spans="21:22" hidden="1">
      <c r="U6044" s="77"/>
      <c r="V6044" s="62"/>
    </row>
    <row r="6045" spans="21:22" hidden="1">
      <c r="U6045" s="77"/>
      <c r="V6045" s="62"/>
    </row>
    <row r="6046" spans="21:22" hidden="1">
      <c r="U6046" s="77"/>
      <c r="V6046" s="62"/>
    </row>
    <row r="6047" spans="21:22" hidden="1">
      <c r="U6047" s="77"/>
      <c r="V6047" s="62"/>
    </row>
    <row r="6048" spans="21:22" hidden="1">
      <c r="U6048" s="77"/>
      <c r="V6048" s="62"/>
    </row>
    <row r="6049" spans="21:22" hidden="1">
      <c r="U6049" s="77"/>
      <c r="V6049" s="62"/>
    </row>
    <row r="6050" spans="21:22" hidden="1">
      <c r="U6050" s="77"/>
      <c r="V6050" s="62"/>
    </row>
    <row r="6051" spans="21:22" hidden="1">
      <c r="U6051" s="77"/>
      <c r="V6051" s="62"/>
    </row>
    <row r="6052" spans="21:22" hidden="1">
      <c r="U6052" s="77"/>
      <c r="V6052" s="62"/>
    </row>
    <row r="6053" spans="21:22" hidden="1">
      <c r="U6053" s="77"/>
      <c r="V6053" s="62"/>
    </row>
    <row r="6054" spans="21:22" hidden="1">
      <c r="U6054" s="77"/>
      <c r="V6054" s="62"/>
    </row>
    <row r="6055" spans="21:22" hidden="1">
      <c r="U6055" s="77"/>
      <c r="V6055" s="62"/>
    </row>
    <row r="6056" spans="21:22" hidden="1">
      <c r="U6056" s="77"/>
      <c r="V6056" s="62"/>
    </row>
    <row r="6057" spans="21:22" hidden="1">
      <c r="U6057" s="77"/>
      <c r="V6057" s="62"/>
    </row>
    <row r="6058" spans="21:22" hidden="1">
      <c r="U6058" s="77"/>
      <c r="V6058" s="62"/>
    </row>
    <row r="6059" spans="21:22" hidden="1">
      <c r="U6059" s="77"/>
      <c r="V6059" s="62"/>
    </row>
    <row r="6060" spans="21:22" hidden="1">
      <c r="U6060" s="77"/>
      <c r="V6060" s="62"/>
    </row>
    <row r="6061" spans="21:22" hidden="1">
      <c r="U6061" s="77"/>
      <c r="V6061" s="62"/>
    </row>
    <row r="6062" spans="21:22" hidden="1">
      <c r="U6062" s="77"/>
      <c r="V6062" s="62"/>
    </row>
    <row r="6063" spans="21:22" hidden="1">
      <c r="U6063" s="77"/>
      <c r="V6063" s="62"/>
    </row>
    <row r="6064" spans="21:22" hidden="1">
      <c r="U6064" s="77"/>
      <c r="V6064" s="62"/>
    </row>
    <row r="6065" spans="21:22" hidden="1">
      <c r="U6065" s="77"/>
      <c r="V6065" s="62"/>
    </row>
    <row r="6066" spans="21:22" hidden="1">
      <c r="U6066" s="77"/>
      <c r="V6066" s="62"/>
    </row>
    <row r="6067" spans="21:22" hidden="1">
      <c r="U6067" s="77"/>
      <c r="V6067" s="62"/>
    </row>
    <row r="6068" spans="21:22" hidden="1">
      <c r="U6068" s="77"/>
      <c r="V6068" s="62"/>
    </row>
    <row r="6069" spans="21:22" hidden="1">
      <c r="U6069" s="77"/>
      <c r="V6069" s="62"/>
    </row>
    <row r="6070" spans="21:22" hidden="1">
      <c r="U6070" s="77"/>
      <c r="V6070" s="62"/>
    </row>
    <row r="6071" spans="21:22" hidden="1">
      <c r="U6071" s="77"/>
      <c r="V6071" s="62"/>
    </row>
    <row r="6072" spans="21:22" hidden="1">
      <c r="U6072" s="77"/>
      <c r="V6072" s="62"/>
    </row>
    <row r="6073" spans="21:22" hidden="1">
      <c r="U6073" s="77"/>
      <c r="V6073" s="62"/>
    </row>
    <row r="6074" spans="21:22" hidden="1">
      <c r="U6074" s="77"/>
      <c r="V6074" s="62"/>
    </row>
    <row r="6075" spans="21:22" hidden="1">
      <c r="U6075" s="77"/>
      <c r="V6075" s="62"/>
    </row>
    <row r="6076" spans="21:22" hidden="1">
      <c r="U6076" s="77"/>
      <c r="V6076" s="62"/>
    </row>
    <row r="6077" spans="21:22" hidden="1">
      <c r="U6077" s="77"/>
      <c r="V6077" s="62"/>
    </row>
    <row r="6078" spans="21:22" hidden="1">
      <c r="U6078" s="77"/>
      <c r="V6078" s="62"/>
    </row>
    <row r="6079" spans="21:22" hidden="1">
      <c r="U6079" s="77"/>
      <c r="V6079" s="62"/>
    </row>
    <row r="6080" spans="21:22" hidden="1">
      <c r="U6080" s="77"/>
      <c r="V6080" s="62"/>
    </row>
    <row r="6081" spans="21:22" hidden="1">
      <c r="U6081" s="77"/>
      <c r="V6081" s="62"/>
    </row>
    <row r="6082" spans="21:22" hidden="1">
      <c r="U6082" s="77"/>
      <c r="V6082" s="62"/>
    </row>
    <row r="6083" spans="21:22" hidden="1">
      <c r="U6083" s="77"/>
      <c r="V6083" s="62"/>
    </row>
    <row r="6084" spans="21:22" hidden="1">
      <c r="U6084" s="77"/>
      <c r="V6084" s="62"/>
    </row>
    <row r="6085" spans="21:22" hidden="1">
      <c r="U6085" s="77"/>
      <c r="V6085" s="62"/>
    </row>
    <row r="6086" spans="21:22" hidden="1">
      <c r="U6086" s="77"/>
      <c r="V6086" s="62"/>
    </row>
    <row r="6087" spans="21:22" hidden="1">
      <c r="U6087" s="77"/>
      <c r="V6087" s="62"/>
    </row>
    <row r="6088" spans="21:22" hidden="1">
      <c r="U6088" s="77"/>
      <c r="V6088" s="62"/>
    </row>
    <row r="6089" spans="21:22" hidden="1">
      <c r="U6089" s="77"/>
      <c r="V6089" s="62"/>
    </row>
    <row r="6090" spans="21:22" hidden="1">
      <c r="U6090" s="77"/>
      <c r="V6090" s="62"/>
    </row>
    <row r="6091" spans="21:22" hidden="1">
      <c r="U6091" s="77"/>
      <c r="V6091" s="62"/>
    </row>
    <row r="6092" spans="21:22" hidden="1">
      <c r="U6092" s="77"/>
      <c r="V6092" s="62"/>
    </row>
    <row r="6093" spans="21:22" hidden="1">
      <c r="U6093" s="77"/>
      <c r="V6093" s="62"/>
    </row>
    <row r="6094" spans="21:22" hidden="1">
      <c r="U6094" s="77"/>
      <c r="V6094" s="62"/>
    </row>
    <row r="6095" spans="21:22" hidden="1">
      <c r="U6095" s="77"/>
      <c r="V6095" s="62"/>
    </row>
    <row r="6096" spans="21:22" hidden="1">
      <c r="U6096" s="77"/>
      <c r="V6096" s="62"/>
    </row>
    <row r="6097" spans="21:22" hidden="1">
      <c r="U6097" s="77"/>
      <c r="V6097" s="62"/>
    </row>
    <row r="6098" spans="21:22" hidden="1">
      <c r="U6098" s="77"/>
      <c r="V6098" s="62"/>
    </row>
    <row r="6099" spans="21:22" hidden="1">
      <c r="U6099" s="77"/>
      <c r="V6099" s="62"/>
    </row>
    <row r="6100" spans="21:22" hidden="1">
      <c r="U6100" s="77"/>
      <c r="V6100" s="62"/>
    </row>
    <row r="6101" spans="21:22" hidden="1">
      <c r="U6101" s="77"/>
      <c r="V6101" s="62"/>
    </row>
    <row r="6102" spans="21:22" hidden="1">
      <c r="U6102" s="77"/>
      <c r="V6102" s="62"/>
    </row>
    <row r="6103" spans="21:22" hidden="1">
      <c r="U6103" s="77"/>
      <c r="V6103" s="62"/>
    </row>
    <row r="6104" spans="21:22" hidden="1">
      <c r="U6104" s="77"/>
      <c r="V6104" s="62"/>
    </row>
    <row r="6105" spans="21:22" hidden="1">
      <c r="U6105" s="77"/>
      <c r="V6105" s="62"/>
    </row>
    <row r="6106" spans="21:22" hidden="1">
      <c r="U6106" s="77"/>
      <c r="V6106" s="62"/>
    </row>
    <row r="6107" spans="21:22" hidden="1">
      <c r="U6107" s="77"/>
      <c r="V6107" s="62"/>
    </row>
    <row r="6108" spans="21:22" hidden="1">
      <c r="U6108" s="77"/>
      <c r="V6108" s="62"/>
    </row>
    <row r="6109" spans="21:22" hidden="1">
      <c r="U6109" s="77"/>
      <c r="V6109" s="62"/>
    </row>
    <row r="6110" spans="21:22" hidden="1">
      <c r="U6110" s="77"/>
      <c r="V6110" s="62"/>
    </row>
    <row r="6111" spans="21:22" hidden="1">
      <c r="U6111" s="77"/>
      <c r="V6111" s="62"/>
    </row>
    <row r="6112" spans="21:22" hidden="1">
      <c r="U6112" s="77"/>
      <c r="V6112" s="62"/>
    </row>
    <row r="6113" spans="21:22" hidden="1">
      <c r="U6113" s="77"/>
      <c r="V6113" s="62"/>
    </row>
    <row r="6114" spans="21:22" hidden="1">
      <c r="U6114" s="77"/>
      <c r="V6114" s="62"/>
    </row>
    <row r="6115" spans="21:22" hidden="1">
      <c r="U6115" s="77"/>
      <c r="V6115" s="62"/>
    </row>
    <row r="6116" spans="21:22" hidden="1">
      <c r="U6116" s="77"/>
      <c r="V6116" s="62"/>
    </row>
    <row r="6117" spans="21:22" hidden="1">
      <c r="U6117" s="77"/>
      <c r="V6117" s="62"/>
    </row>
    <row r="6118" spans="21:22" hidden="1">
      <c r="U6118" s="77"/>
      <c r="V6118" s="62"/>
    </row>
    <row r="6119" spans="21:22" hidden="1">
      <c r="U6119" s="77"/>
      <c r="V6119" s="62"/>
    </row>
    <row r="6120" spans="21:22" hidden="1">
      <c r="U6120" s="77"/>
      <c r="V6120" s="62"/>
    </row>
    <row r="6121" spans="21:22" hidden="1">
      <c r="U6121" s="77"/>
      <c r="V6121" s="62"/>
    </row>
    <row r="6122" spans="21:22" hidden="1">
      <c r="U6122" s="77"/>
      <c r="V6122" s="62"/>
    </row>
    <row r="6123" spans="21:22" hidden="1">
      <c r="U6123" s="77"/>
      <c r="V6123" s="62"/>
    </row>
    <row r="6124" spans="21:22" hidden="1">
      <c r="U6124" s="77"/>
      <c r="V6124" s="62"/>
    </row>
    <row r="6125" spans="21:22" hidden="1">
      <c r="U6125" s="77"/>
      <c r="V6125" s="62"/>
    </row>
    <row r="6126" spans="21:22" hidden="1">
      <c r="U6126" s="77"/>
      <c r="V6126" s="62"/>
    </row>
    <row r="6127" spans="21:22" hidden="1">
      <c r="U6127" s="77"/>
      <c r="V6127" s="62"/>
    </row>
    <row r="6128" spans="21:22" hidden="1">
      <c r="U6128" s="77"/>
      <c r="V6128" s="62"/>
    </row>
    <row r="6129" spans="21:22" hidden="1">
      <c r="U6129" s="77"/>
      <c r="V6129" s="62"/>
    </row>
    <row r="6130" spans="21:22" hidden="1">
      <c r="U6130" s="77"/>
      <c r="V6130" s="62"/>
    </row>
    <row r="6131" spans="21:22" hidden="1">
      <c r="U6131" s="77"/>
      <c r="V6131" s="62"/>
    </row>
    <row r="6132" spans="21:22" hidden="1">
      <c r="U6132" s="77"/>
      <c r="V6132" s="62"/>
    </row>
    <row r="6133" spans="21:22" hidden="1">
      <c r="U6133" s="77"/>
      <c r="V6133" s="62"/>
    </row>
    <row r="6134" spans="21:22" hidden="1">
      <c r="U6134" s="77"/>
      <c r="V6134" s="62"/>
    </row>
    <row r="6135" spans="21:22" hidden="1">
      <c r="U6135" s="77"/>
      <c r="V6135" s="62"/>
    </row>
    <row r="6136" spans="21:22" hidden="1">
      <c r="U6136" s="77"/>
      <c r="V6136" s="62"/>
    </row>
    <row r="6137" spans="21:22" hidden="1">
      <c r="U6137" s="77"/>
      <c r="V6137" s="62"/>
    </row>
    <row r="6138" spans="21:22" hidden="1">
      <c r="U6138" s="77"/>
      <c r="V6138" s="62"/>
    </row>
    <row r="6139" spans="21:22" hidden="1">
      <c r="U6139" s="77"/>
      <c r="V6139" s="62"/>
    </row>
    <row r="6140" spans="21:22" hidden="1">
      <c r="U6140" s="77"/>
      <c r="V6140" s="62"/>
    </row>
    <row r="6141" spans="21:22" hidden="1">
      <c r="U6141" s="77"/>
      <c r="V6141" s="62"/>
    </row>
    <row r="6142" spans="21:22" hidden="1">
      <c r="U6142" s="77"/>
      <c r="V6142" s="62"/>
    </row>
    <row r="6143" spans="21:22" hidden="1">
      <c r="U6143" s="77"/>
      <c r="V6143" s="62"/>
    </row>
    <row r="6144" spans="21:22" hidden="1">
      <c r="U6144" s="77"/>
      <c r="V6144" s="62"/>
    </row>
    <row r="6145" spans="21:22" hidden="1">
      <c r="U6145" s="77"/>
      <c r="V6145" s="62"/>
    </row>
    <row r="6146" spans="21:22" hidden="1">
      <c r="U6146" s="77"/>
      <c r="V6146" s="62"/>
    </row>
    <row r="6147" spans="21:22" hidden="1">
      <c r="U6147" s="77"/>
      <c r="V6147" s="62"/>
    </row>
    <row r="6148" spans="21:22" hidden="1">
      <c r="U6148" s="77"/>
      <c r="V6148" s="62"/>
    </row>
    <row r="6149" spans="21:22" hidden="1">
      <c r="U6149" s="77"/>
      <c r="V6149" s="62"/>
    </row>
    <row r="6150" spans="21:22" hidden="1">
      <c r="U6150" s="77"/>
      <c r="V6150" s="62"/>
    </row>
    <row r="6151" spans="21:22" hidden="1">
      <c r="U6151" s="77"/>
      <c r="V6151" s="62"/>
    </row>
    <row r="6152" spans="21:22" hidden="1">
      <c r="U6152" s="77"/>
      <c r="V6152" s="62"/>
    </row>
    <row r="6153" spans="21:22" hidden="1">
      <c r="U6153" s="77"/>
      <c r="V6153" s="62"/>
    </row>
    <row r="6154" spans="21:22" hidden="1">
      <c r="U6154" s="77"/>
      <c r="V6154" s="62"/>
    </row>
    <row r="6155" spans="21:22" hidden="1">
      <c r="U6155" s="77"/>
      <c r="V6155" s="62"/>
    </row>
    <row r="6156" spans="21:22" hidden="1">
      <c r="U6156" s="77"/>
      <c r="V6156" s="62"/>
    </row>
    <row r="6157" spans="21:22" hidden="1">
      <c r="U6157" s="77"/>
      <c r="V6157" s="62"/>
    </row>
    <row r="6158" spans="21:22" hidden="1">
      <c r="U6158" s="77"/>
      <c r="V6158" s="62"/>
    </row>
    <row r="6159" spans="21:22" hidden="1">
      <c r="U6159" s="77"/>
      <c r="V6159" s="62"/>
    </row>
    <row r="6160" spans="21:22" hidden="1">
      <c r="U6160" s="77"/>
      <c r="V6160" s="62"/>
    </row>
    <row r="6161" spans="21:22" hidden="1">
      <c r="U6161" s="77"/>
      <c r="V6161" s="62"/>
    </row>
    <row r="6162" spans="21:22" hidden="1">
      <c r="U6162" s="77"/>
      <c r="V6162" s="62"/>
    </row>
    <row r="6163" spans="21:22" hidden="1">
      <c r="U6163" s="77"/>
      <c r="V6163" s="62"/>
    </row>
    <row r="6164" spans="21:22" hidden="1">
      <c r="U6164" s="77"/>
      <c r="V6164" s="62"/>
    </row>
    <row r="6165" spans="21:22" hidden="1">
      <c r="U6165" s="77"/>
      <c r="V6165" s="62"/>
    </row>
    <row r="6166" spans="21:22" hidden="1">
      <c r="U6166" s="77"/>
      <c r="V6166" s="62"/>
    </row>
    <row r="6167" spans="21:22" hidden="1">
      <c r="U6167" s="77"/>
      <c r="V6167" s="62"/>
    </row>
    <row r="6168" spans="21:22" hidden="1">
      <c r="U6168" s="77"/>
      <c r="V6168" s="62"/>
    </row>
    <row r="6169" spans="21:22" hidden="1">
      <c r="U6169" s="77"/>
      <c r="V6169" s="62"/>
    </row>
    <row r="6170" spans="21:22" hidden="1">
      <c r="U6170" s="77"/>
      <c r="V6170" s="62"/>
    </row>
    <row r="6171" spans="21:22" hidden="1">
      <c r="U6171" s="77"/>
      <c r="V6171" s="62"/>
    </row>
    <row r="6172" spans="21:22" hidden="1">
      <c r="U6172" s="77"/>
      <c r="V6172" s="62"/>
    </row>
    <row r="6173" spans="21:22" hidden="1">
      <c r="U6173" s="77"/>
      <c r="V6173" s="62"/>
    </row>
    <row r="6174" spans="21:22" hidden="1">
      <c r="U6174" s="77"/>
      <c r="V6174" s="62"/>
    </row>
    <row r="6175" spans="21:22" hidden="1">
      <c r="U6175" s="77"/>
      <c r="V6175" s="62"/>
    </row>
    <row r="6176" spans="21:22" hidden="1">
      <c r="U6176" s="77"/>
      <c r="V6176" s="62"/>
    </row>
    <row r="6177" spans="21:22" hidden="1">
      <c r="U6177" s="77"/>
      <c r="V6177" s="62"/>
    </row>
    <row r="6178" spans="21:22" hidden="1">
      <c r="U6178" s="77"/>
      <c r="V6178" s="62"/>
    </row>
    <row r="6179" spans="21:22" hidden="1">
      <c r="U6179" s="77"/>
      <c r="V6179" s="62"/>
    </row>
    <row r="6180" spans="21:22" hidden="1">
      <c r="U6180" s="77"/>
      <c r="V6180" s="62"/>
    </row>
    <row r="6181" spans="21:22" hidden="1">
      <c r="U6181" s="77"/>
      <c r="V6181" s="62"/>
    </row>
    <row r="6182" spans="21:22" hidden="1">
      <c r="U6182" s="77"/>
      <c r="V6182" s="62"/>
    </row>
    <row r="6183" spans="21:22" hidden="1">
      <c r="U6183" s="77"/>
      <c r="V6183" s="62"/>
    </row>
    <row r="6184" spans="21:22" hidden="1">
      <c r="U6184" s="77"/>
      <c r="V6184" s="62"/>
    </row>
    <row r="6185" spans="21:22" hidden="1">
      <c r="U6185" s="77"/>
      <c r="V6185" s="62"/>
    </row>
    <row r="6186" spans="21:22" hidden="1">
      <c r="U6186" s="77"/>
      <c r="V6186" s="62"/>
    </row>
    <row r="6187" spans="21:22" hidden="1">
      <c r="U6187" s="77"/>
      <c r="V6187" s="62"/>
    </row>
    <row r="6188" spans="21:22" hidden="1">
      <c r="U6188" s="77"/>
      <c r="V6188" s="62"/>
    </row>
    <row r="6189" spans="21:22" hidden="1">
      <c r="U6189" s="77"/>
      <c r="V6189" s="62"/>
    </row>
    <row r="6190" spans="21:22" hidden="1">
      <c r="U6190" s="77"/>
      <c r="V6190" s="62"/>
    </row>
    <row r="6191" spans="21:22" hidden="1">
      <c r="U6191" s="77"/>
      <c r="V6191" s="62"/>
    </row>
    <row r="6192" spans="21:22" hidden="1">
      <c r="U6192" s="77"/>
      <c r="V6192" s="62"/>
    </row>
    <row r="6193" spans="21:22" hidden="1">
      <c r="U6193" s="77"/>
      <c r="V6193" s="62"/>
    </row>
    <row r="6194" spans="21:22" hidden="1">
      <c r="U6194" s="77"/>
      <c r="V6194" s="62"/>
    </row>
    <row r="6195" spans="21:22" hidden="1">
      <c r="U6195" s="77"/>
      <c r="V6195" s="62"/>
    </row>
    <row r="6196" spans="21:22" hidden="1">
      <c r="U6196" s="77"/>
      <c r="V6196" s="62"/>
    </row>
    <row r="6197" spans="21:22" hidden="1">
      <c r="U6197" s="77"/>
      <c r="V6197" s="62"/>
    </row>
    <row r="6198" spans="21:22" hidden="1">
      <c r="U6198" s="77"/>
      <c r="V6198" s="62"/>
    </row>
    <row r="6199" spans="21:22" hidden="1">
      <c r="U6199" s="77"/>
      <c r="V6199" s="62"/>
    </row>
    <row r="6200" spans="21:22" hidden="1">
      <c r="U6200" s="77"/>
      <c r="V6200" s="62"/>
    </row>
    <row r="6201" spans="21:22" hidden="1">
      <c r="U6201" s="77"/>
      <c r="V6201" s="62"/>
    </row>
    <row r="6202" spans="21:22" hidden="1">
      <c r="U6202" s="77"/>
      <c r="V6202" s="62"/>
    </row>
    <row r="6203" spans="21:22" hidden="1">
      <c r="U6203" s="77"/>
      <c r="V6203" s="62"/>
    </row>
    <row r="6204" spans="21:22" hidden="1">
      <c r="U6204" s="77"/>
      <c r="V6204" s="62"/>
    </row>
    <row r="6205" spans="21:22" hidden="1">
      <c r="U6205" s="77"/>
      <c r="V6205" s="62"/>
    </row>
    <row r="6206" spans="21:22" hidden="1">
      <c r="U6206" s="77"/>
      <c r="V6206" s="62"/>
    </row>
    <row r="6207" spans="21:22" hidden="1">
      <c r="U6207" s="77"/>
      <c r="V6207" s="62"/>
    </row>
    <row r="6208" spans="21:22" hidden="1">
      <c r="U6208" s="77"/>
      <c r="V6208" s="62"/>
    </row>
    <row r="6209" spans="21:22" hidden="1">
      <c r="U6209" s="77"/>
      <c r="V6209" s="62"/>
    </row>
    <row r="6210" spans="21:22" hidden="1">
      <c r="U6210" s="77"/>
      <c r="V6210" s="62"/>
    </row>
    <row r="6211" spans="21:22" hidden="1">
      <c r="U6211" s="77"/>
      <c r="V6211" s="62"/>
    </row>
    <row r="6212" spans="21:22" hidden="1">
      <c r="U6212" s="77"/>
      <c r="V6212" s="62"/>
    </row>
    <row r="6213" spans="21:22" hidden="1">
      <c r="U6213" s="77"/>
      <c r="V6213" s="62"/>
    </row>
    <row r="6214" spans="21:22" hidden="1">
      <c r="U6214" s="77"/>
      <c r="V6214" s="62"/>
    </row>
    <row r="6215" spans="21:22" hidden="1">
      <c r="U6215" s="77"/>
      <c r="V6215" s="62"/>
    </row>
    <row r="6216" spans="21:22" hidden="1">
      <c r="U6216" s="77"/>
      <c r="V6216" s="62"/>
    </row>
    <row r="6217" spans="21:22" hidden="1">
      <c r="U6217" s="77"/>
      <c r="V6217" s="62"/>
    </row>
    <row r="6218" spans="21:22" hidden="1">
      <c r="U6218" s="77"/>
      <c r="V6218" s="62"/>
    </row>
    <row r="6219" spans="21:22" hidden="1">
      <c r="U6219" s="77"/>
      <c r="V6219" s="62"/>
    </row>
    <row r="6220" spans="21:22" hidden="1">
      <c r="U6220" s="77"/>
      <c r="V6220" s="62"/>
    </row>
    <row r="6221" spans="21:22" hidden="1">
      <c r="U6221" s="77"/>
      <c r="V6221" s="62"/>
    </row>
    <row r="6222" spans="21:22" hidden="1">
      <c r="U6222" s="77"/>
      <c r="V6222" s="62"/>
    </row>
    <row r="6223" spans="21:22" hidden="1">
      <c r="U6223" s="77"/>
      <c r="V6223" s="62"/>
    </row>
    <row r="6224" spans="21:22" hidden="1">
      <c r="U6224" s="77"/>
      <c r="V6224" s="62"/>
    </row>
    <row r="6225" spans="21:22" hidden="1">
      <c r="U6225" s="77"/>
      <c r="V6225" s="62"/>
    </row>
    <row r="6226" spans="21:22" hidden="1">
      <c r="U6226" s="77"/>
      <c r="V6226" s="62"/>
    </row>
    <row r="6227" spans="21:22" hidden="1">
      <c r="U6227" s="77"/>
      <c r="V6227" s="62"/>
    </row>
    <row r="6228" spans="21:22" hidden="1">
      <c r="U6228" s="77"/>
      <c r="V6228" s="62"/>
    </row>
    <row r="6229" spans="21:22" hidden="1">
      <c r="U6229" s="77"/>
      <c r="V6229" s="62"/>
    </row>
    <row r="6230" spans="21:22" hidden="1">
      <c r="U6230" s="77"/>
      <c r="V6230" s="62"/>
    </row>
    <row r="6231" spans="21:22" hidden="1">
      <c r="U6231" s="77"/>
      <c r="V6231" s="62"/>
    </row>
    <row r="6232" spans="21:22" hidden="1">
      <c r="U6232" s="77"/>
      <c r="V6232" s="62"/>
    </row>
    <row r="6233" spans="21:22" hidden="1">
      <c r="U6233" s="77"/>
      <c r="V6233" s="62"/>
    </row>
    <row r="6234" spans="21:22" hidden="1">
      <c r="U6234" s="77"/>
      <c r="V6234" s="62"/>
    </row>
    <row r="6235" spans="21:22" hidden="1">
      <c r="U6235" s="77"/>
      <c r="V6235" s="62"/>
    </row>
    <row r="6236" spans="21:22" hidden="1">
      <c r="U6236" s="77"/>
      <c r="V6236" s="62"/>
    </row>
    <row r="6237" spans="21:22" hidden="1">
      <c r="U6237" s="77"/>
      <c r="V6237" s="62"/>
    </row>
    <row r="6238" spans="21:22" hidden="1">
      <c r="U6238" s="77"/>
      <c r="V6238" s="62"/>
    </row>
    <row r="6239" spans="21:22" hidden="1">
      <c r="U6239" s="77"/>
      <c r="V6239" s="62"/>
    </row>
    <row r="6240" spans="21:22" hidden="1">
      <c r="U6240" s="77"/>
      <c r="V6240" s="62"/>
    </row>
    <row r="6241" spans="21:22" hidden="1">
      <c r="U6241" s="77"/>
      <c r="V6241" s="62"/>
    </row>
    <row r="6242" spans="21:22" hidden="1">
      <c r="U6242" s="77"/>
      <c r="V6242" s="62"/>
    </row>
    <row r="6243" spans="21:22" hidden="1">
      <c r="U6243" s="77"/>
      <c r="V6243" s="62"/>
    </row>
    <row r="6244" spans="21:22" hidden="1">
      <c r="U6244" s="77"/>
      <c r="V6244" s="62"/>
    </row>
    <row r="6245" spans="21:22" hidden="1">
      <c r="U6245" s="77"/>
      <c r="V6245" s="62"/>
    </row>
    <row r="6246" spans="21:22" hidden="1">
      <c r="U6246" s="77"/>
      <c r="V6246" s="62"/>
    </row>
    <row r="6247" spans="21:22" hidden="1">
      <c r="U6247" s="77"/>
      <c r="V6247" s="62"/>
    </row>
    <row r="6248" spans="21:22" hidden="1">
      <c r="U6248" s="77"/>
      <c r="V6248" s="62"/>
    </row>
    <row r="6249" spans="21:22" hidden="1">
      <c r="U6249" s="77"/>
      <c r="V6249" s="62"/>
    </row>
    <row r="6250" spans="21:22" hidden="1">
      <c r="U6250" s="77"/>
      <c r="V6250" s="62"/>
    </row>
    <row r="6251" spans="21:22" hidden="1">
      <c r="U6251" s="77"/>
      <c r="V6251" s="62"/>
    </row>
    <row r="6252" spans="21:22" hidden="1">
      <c r="U6252" s="77"/>
      <c r="V6252" s="62"/>
    </row>
    <row r="6253" spans="21:22" hidden="1">
      <c r="U6253" s="77"/>
      <c r="V6253" s="62"/>
    </row>
    <row r="6254" spans="21:22" hidden="1">
      <c r="U6254" s="77"/>
      <c r="V6254" s="62"/>
    </row>
    <row r="6255" spans="21:22" hidden="1">
      <c r="U6255" s="77"/>
      <c r="V6255" s="62"/>
    </row>
    <row r="6256" spans="21:22" hidden="1">
      <c r="U6256" s="77"/>
      <c r="V6256" s="62"/>
    </row>
    <row r="6257" spans="21:22" hidden="1">
      <c r="U6257" s="77"/>
      <c r="V6257" s="62"/>
    </row>
    <row r="6258" spans="21:22" hidden="1">
      <c r="U6258" s="77"/>
      <c r="V6258" s="62"/>
    </row>
    <row r="6259" spans="21:22" hidden="1">
      <c r="U6259" s="77"/>
      <c r="V6259" s="62"/>
    </row>
    <row r="6260" spans="21:22" hidden="1">
      <c r="U6260" s="77"/>
      <c r="V6260" s="62"/>
    </row>
    <row r="6261" spans="21:22" hidden="1">
      <c r="U6261" s="77"/>
      <c r="V6261" s="62"/>
    </row>
    <row r="6262" spans="21:22" hidden="1">
      <c r="U6262" s="77"/>
      <c r="V6262" s="62"/>
    </row>
    <row r="6263" spans="21:22" hidden="1">
      <c r="U6263" s="77"/>
      <c r="V6263" s="62"/>
    </row>
    <row r="6264" spans="21:22" hidden="1">
      <c r="U6264" s="77"/>
      <c r="V6264" s="62"/>
    </row>
    <row r="6265" spans="21:22" hidden="1">
      <c r="U6265" s="77"/>
      <c r="V6265" s="62"/>
    </row>
    <row r="6266" spans="21:22" hidden="1">
      <c r="U6266" s="77"/>
      <c r="V6266" s="62"/>
    </row>
    <row r="6267" spans="21:22" hidden="1">
      <c r="U6267" s="77"/>
      <c r="V6267" s="62"/>
    </row>
    <row r="6268" spans="21:22" hidden="1">
      <c r="U6268" s="77"/>
      <c r="V6268" s="62"/>
    </row>
    <row r="6269" spans="21:22" hidden="1">
      <c r="U6269" s="77"/>
      <c r="V6269" s="62"/>
    </row>
    <row r="6270" spans="21:22" hidden="1">
      <c r="U6270" s="77"/>
      <c r="V6270" s="62"/>
    </row>
    <row r="6271" spans="21:22" hidden="1">
      <c r="U6271" s="77"/>
      <c r="V6271" s="62"/>
    </row>
    <row r="6272" spans="21:22" hidden="1">
      <c r="U6272" s="77"/>
      <c r="V6272" s="62"/>
    </row>
    <row r="6273" spans="21:22" hidden="1">
      <c r="U6273" s="77"/>
      <c r="V6273" s="62"/>
    </row>
    <row r="6274" spans="21:22" hidden="1">
      <c r="U6274" s="77"/>
      <c r="V6274" s="62"/>
    </row>
    <row r="6275" spans="21:22" hidden="1">
      <c r="U6275" s="77"/>
      <c r="V6275" s="62"/>
    </row>
    <row r="6276" spans="21:22" hidden="1">
      <c r="U6276" s="77"/>
      <c r="V6276" s="62"/>
    </row>
    <row r="6277" spans="21:22" hidden="1">
      <c r="U6277" s="77"/>
      <c r="V6277" s="62"/>
    </row>
    <row r="6278" spans="21:22" hidden="1">
      <c r="U6278" s="77"/>
      <c r="V6278" s="62"/>
    </row>
    <row r="6279" spans="21:22" hidden="1">
      <c r="U6279" s="77"/>
      <c r="V6279" s="62"/>
    </row>
    <row r="6280" spans="21:22" hidden="1">
      <c r="U6280" s="77"/>
      <c r="V6280" s="62"/>
    </row>
    <row r="6281" spans="21:22" hidden="1">
      <c r="U6281" s="77"/>
      <c r="V6281" s="62"/>
    </row>
    <row r="6282" spans="21:22" hidden="1">
      <c r="U6282" s="77"/>
      <c r="V6282" s="62"/>
    </row>
    <row r="6283" spans="21:22" hidden="1">
      <c r="U6283" s="77"/>
      <c r="V6283" s="62"/>
    </row>
    <row r="6284" spans="21:22" hidden="1">
      <c r="U6284" s="77"/>
      <c r="V6284" s="62"/>
    </row>
    <row r="6285" spans="21:22" hidden="1">
      <c r="U6285" s="77"/>
      <c r="V6285" s="62"/>
    </row>
    <row r="6286" spans="21:22" hidden="1">
      <c r="U6286" s="77"/>
      <c r="V6286" s="62"/>
    </row>
    <row r="6287" spans="21:22" hidden="1">
      <c r="U6287" s="77"/>
      <c r="V6287" s="62"/>
    </row>
    <row r="6288" spans="21:22" hidden="1">
      <c r="U6288" s="77"/>
      <c r="V6288" s="62"/>
    </row>
    <row r="6289" spans="21:22" hidden="1">
      <c r="U6289" s="77"/>
      <c r="V6289" s="62"/>
    </row>
    <row r="6290" spans="21:22" hidden="1">
      <c r="U6290" s="77"/>
      <c r="V6290" s="62"/>
    </row>
    <row r="6291" spans="21:22" hidden="1">
      <c r="U6291" s="77"/>
      <c r="V6291" s="62"/>
    </row>
    <row r="6292" spans="21:22" hidden="1">
      <c r="U6292" s="77"/>
      <c r="V6292" s="62"/>
    </row>
    <row r="6293" spans="21:22" hidden="1">
      <c r="U6293" s="77"/>
      <c r="V6293" s="62"/>
    </row>
    <row r="6294" spans="21:22" hidden="1">
      <c r="U6294" s="77"/>
      <c r="V6294" s="62"/>
    </row>
    <row r="6295" spans="21:22" hidden="1">
      <c r="U6295" s="77"/>
      <c r="V6295" s="62"/>
    </row>
    <row r="6296" spans="21:22" hidden="1">
      <c r="U6296" s="77"/>
      <c r="V6296" s="62"/>
    </row>
    <row r="6297" spans="21:22" hidden="1">
      <c r="U6297" s="77"/>
      <c r="V6297" s="62"/>
    </row>
    <row r="6298" spans="21:22" hidden="1">
      <c r="U6298" s="77"/>
      <c r="V6298" s="62"/>
    </row>
    <row r="6299" spans="21:22" hidden="1">
      <c r="U6299" s="77"/>
      <c r="V6299" s="62"/>
    </row>
    <row r="6300" spans="21:22" hidden="1">
      <c r="U6300" s="77"/>
      <c r="V6300" s="62"/>
    </row>
    <row r="6301" spans="21:22" hidden="1">
      <c r="U6301" s="77"/>
      <c r="V6301" s="62"/>
    </row>
    <row r="6302" spans="21:22" hidden="1">
      <c r="U6302" s="77"/>
      <c r="V6302" s="62"/>
    </row>
    <row r="6303" spans="21:22" hidden="1">
      <c r="U6303" s="77"/>
      <c r="V6303" s="62"/>
    </row>
    <row r="6304" spans="21:22" hidden="1">
      <c r="U6304" s="77"/>
      <c r="V6304" s="62"/>
    </row>
    <row r="6305" spans="21:22" hidden="1">
      <c r="U6305" s="77"/>
      <c r="V6305" s="62"/>
    </row>
    <row r="6306" spans="21:22" hidden="1">
      <c r="U6306" s="77"/>
      <c r="V6306" s="62"/>
    </row>
    <row r="6307" spans="21:22" hidden="1">
      <c r="U6307" s="77"/>
      <c r="V6307" s="62"/>
    </row>
    <row r="6308" spans="21:22" hidden="1">
      <c r="U6308" s="77"/>
      <c r="V6308" s="62"/>
    </row>
    <row r="6309" spans="21:22" hidden="1">
      <c r="U6309" s="77"/>
      <c r="V6309" s="62"/>
    </row>
    <row r="6310" spans="21:22" hidden="1">
      <c r="U6310" s="77"/>
      <c r="V6310" s="62"/>
    </row>
    <row r="6311" spans="21:22" hidden="1">
      <c r="U6311" s="77"/>
      <c r="V6311" s="62"/>
    </row>
    <row r="6312" spans="21:22" hidden="1">
      <c r="U6312" s="77"/>
      <c r="V6312" s="62"/>
    </row>
    <row r="6313" spans="21:22" hidden="1">
      <c r="U6313" s="77"/>
      <c r="V6313" s="62"/>
    </row>
    <row r="6314" spans="21:22" hidden="1">
      <c r="U6314" s="77"/>
      <c r="V6314" s="62"/>
    </row>
    <row r="6315" spans="21:22" hidden="1">
      <c r="U6315" s="77"/>
      <c r="V6315" s="62"/>
    </row>
    <row r="6316" spans="21:22" hidden="1">
      <c r="U6316" s="77"/>
      <c r="V6316" s="62"/>
    </row>
    <row r="6317" spans="21:22" hidden="1">
      <c r="U6317" s="77"/>
      <c r="V6317" s="62"/>
    </row>
    <row r="6318" spans="21:22" hidden="1">
      <c r="U6318" s="77"/>
      <c r="V6318" s="62"/>
    </row>
    <row r="6319" spans="21:22" hidden="1">
      <c r="U6319" s="77"/>
      <c r="V6319" s="62"/>
    </row>
    <row r="6320" spans="21:22" hidden="1">
      <c r="U6320" s="77"/>
      <c r="V6320" s="62"/>
    </row>
    <row r="6321" spans="21:22" hidden="1">
      <c r="U6321" s="77"/>
      <c r="V6321" s="62"/>
    </row>
    <row r="6322" spans="21:22" hidden="1">
      <c r="U6322" s="77"/>
      <c r="V6322" s="62"/>
    </row>
    <row r="6323" spans="21:22" hidden="1">
      <c r="U6323" s="77"/>
      <c r="V6323" s="62"/>
    </row>
    <row r="6324" spans="21:22" hidden="1">
      <c r="U6324" s="77"/>
      <c r="V6324" s="62"/>
    </row>
    <row r="6325" spans="21:22" hidden="1">
      <c r="U6325" s="77"/>
      <c r="V6325" s="62"/>
    </row>
    <row r="6326" spans="21:22" hidden="1">
      <c r="U6326" s="77"/>
      <c r="V6326" s="62"/>
    </row>
    <row r="6327" spans="21:22" hidden="1">
      <c r="U6327" s="77"/>
      <c r="V6327" s="62"/>
    </row>
    <row r="6328" spans="21:22" hidden="1">
      <c r="U6328" s="77"/>
      <c r="V6328" s="62"/>
    </row>
    <row r="6329" spans="21:22" hidden="1">
      <c r="U6329" s="77"/>
      <c r="V6329" s="62"/>
    </row>
    <row r="6330" spans="21:22" hidden="1">
      <c r="U6330" s="77"/>
      <c r="V6330" s="62"/>
    </row>
    <row r="6331" spans="21:22" hidden="1">
      <c r="U6331" s="77"/>
      <c r="V6331" s="62"/>
    </row>
    <row r="6332" spans="21:22" hidden="1">
      <c r="U6332" s="77"/>
      <c r="V6332" s="62"/>
    </row>
    <row r="6333" spans="21:22" hidden="1">
      <c r="U6333" s="77"/>
      <c r="V6333" s="62"/>
    </row>
    <row r="6334" spans="21:22" hidden="1">
      <c r="U6334" s="77"/>
      <c r="V6334" s="62"/>
    </row>
    <row r="6335" spans="21:22" hidden="1">
      <c r="U6335" s="77"/>
      <c r="V6335" s="62"/>
    </row>
    <row r="6336" spans="21:22" hidden="1">
      <c r="U6336" s="77"/>
      <c r="V6336" s="62"/>
    </row>
    <row r="6337" spans="21:22" hidden="1">
      <c r="U6337" s="77"/>
      <c r="V6337" s="62"/>
    </row>
    <row r="6338" spans="21:22" hidden="1">
      <c r="U6338" s="77"/>
      <c r="V6338" s="62"/>
    </row>
    <row r="6339" spans="21:22" hidden="1">
      <c r="U6339" s="77"/>
      <c r="V6339" s="62"/>
    </row>
    <row r="6340" spans="21:22" hidden="1">
      <c r="U6340" s="77"/>
      <c r="V6340" s="62"/>
    </row>
    <row r="6341" spans="21:22" hidden="1">
      <c r="U6341" s="77"/>
      <c r="V6341" s="62"/>
    </row>
    <row r="6342" spans="21:22" hidden="1">
      <c r="U6342" s="77"/>
      <c r="V6342" s="62"/>
    </row>
    <row r="6343" spans="21:22" hidden="1">
      <c r="U6343" s="77"/>
      <c r="V6343" s="62"/>
    </row>
    <row r="6344" spans="21:22" hidden="1">
      <c r="U6344" s="77"/>
      <c r="V6344" s="62"/>
    </row>
    <row r="6345" spans="21:22" hidden="1">
      <c r="U6345" s="77"/>
      <c r="V6345" s="62"/>
    </row>
    <row r="6346" spans="21:22" hidden="1">
      <c r="U6346" s="77"/>
      <c r="V6346" s="62"/>
    </row>
    <row r="6347" spans="21:22" hidden="1">
      <c r="U6347" s="77"/>
      <c r="V6347" s="62"/>
    </row>
    <row r="6348" spans="21:22" hidden="1">
      <c r="U6348" s="77"/>
      <c r="V6348" s="62"/>
    </row>
    <row r="6349" spans="21:22" hidden="1">
      <c r="U6349" s="77"/>
      <c r="V6349" s="62"/>
    </row>
    <row r="6350" spans="21:22" hidden="1">
      <c r="U6350" s="77"/>
      <c r="V6350" s="62"/>
    </row>
    <row r="6351" spans="21:22" hidden="1">
      <c r="U6351" s="77"/>
      <c r="V6351" s="62"/>
    </row>
    <row r="6352" spans="21:22" hidden="1">
      <c r="U6352" s="77"/>
      <c r="V6352" s="62"/>
    </row>
    <row r="6353" spans="21:22" hidden="1">
      <c r="U6353" s="77"/>
      <c r="V6353" s="62"/>
    </row>
    <row r="6354" spans="21:22" hidden="1">
      <c r="U6354" s="77"/>
      <c r="V6354" s="62"/>
    </row>
    <row r="6355" spans="21:22" hidden="1">
      <c r="U6355" s="77"/>
      <c r="V6355" s="62"/>
    </row>
    <row r="6356" spans="21:22" hidden="1">
      <c r="U6356" s="77"/>
      <c r="V6356" s="62"/>
    </row>
    <row r="6357" spans="21:22" hidden="1">
      <c r="U6357" s="77"/>
      <c r="V6357" s="62"/>
    </row>
    <row r="6358" spans="21:22" hidden="1">
      <c r="U6358" s="77"/>
      <c r="V6358" s="62"/>
    </row>
    <row r="6359" spans="21:22" hidden="1">
      <c r="U6359" s="77"/>
      <c r="V6359" s="62"/>
    </row>
    <row r="6360" spans="21:22" hidden="1">
      <c r="U6360" s="77"/>
      <c r="V6360" s="62"/>
    </row>
    <row r="6361" spans="21:22" hidden="1">
      <c r="U6361" s="77"/>
      <c r="V6361" s="62"/>
    </row>
    <row r="6362" spans="21:22" hidden="1">
      <c r="U6362" s="77"/>
      <c r="V6362" s="62"/>
    </row>
    <row r="6363" spans="21:22" hidden="1">
      <c r="U6363" s="77"/>
      <c r="V6363" s="62"/>
    </row>
    <row r="6364" spans="21:22" hidden="1">
      <c r="U6364" s="77"/>
      <c r="V6364" s="62"/>
    </row>
    <row r="6365" spans="21:22" hidden="1">
      <c r="U6365" s="77"/>
      <c r="V6365" s="62"/>
    </row>
    <row r="6366" spans="21:22" hidden="1">
      <c r="U6366" s="77"/>
      <c r="V6366" s="62"/>
    </row>
    <row r="6367" spans="21:22" hidden="1">
      <c r="U6367" s="77"/>
      <c r="V6367" s="62"/>
    </row>
    <row r="6368" spans="21:22" hidden="1">
      <c r="U6368" s="77"/>
      <c r="V6368" s="62"/>
    </row>
    <row r="6369" spans="21:22" hidden="1">
      <c r="U6369" s="77"/>
      <c r="V6369" s="62"/>
    </row>
    <row r="6370" spans="21:22" hidden="1">
      <c r="U6370" s="77"/>
      <c r="V6370" s="62"/>
    </row>
    <row r="6371" spans="21:22" hidden="1">
      <c r="U6371" s="77"/>
      <c r="V6371" s="62"/>
    </row>
    <row r="6372" spans="21:22" hidden="1">
      <c r="U6372" s="77"/>
      <c r="V6372" s="62"/>
    </row>
    <row r="6373" spans="21:22" hidden="1">
      <c r="U6373" s="77"/>
      <c r="V6373" s="62"/>
    </row>
    <row r="6374" spans="21:22" hidden="1">
      <c r="U6374" s="77"/>
      <c r="V6374" s="62"/>
    </row>
    <row r="6375" spans="21:22" hidden="1">
      <c r="U6375" s="77"/>
      <c r="V6375" s="62"/>
    </row>
    <row r="6376" spans="21:22" hidden="1">
      <c r="U6376" s="77"/>
      <c r="V6376" s="62"/>
    </row>
    <row r="6377" spans="21:22" hidden="1">
      <c r="U6377" s="77"/>
      <c r="V6377" s="62"/>
    </row>
    <row r="6378" spans="21:22" hidden="1">
      <c r="U6378" s="77"/>
      <c r="V6378" s="62"/>
    </row>
    <row r="6379" spans="21:22" hidden="1">
      <c r="U6379" s="77"/>
      <c r="V6379" s="62"/>
    </row>
    <row r="6380" spans="21:22" hidden="1">
      <c r="U6380" s="77"/>
      <c r="V6380" s="62"/>
    </row>
    <row r="6381" spans="21:22" hidden="1">
      <c r="U6381" s="77"/>
      <c r="V6381" s="62"/>
    </row>
    <row r="6382" spans="21:22" hidden="1">
      <c r="U6382" s="77"/>
      <c r="V6382" s="62"/>
    </row>
    <row r="6383" spans="21:22" hidden="1">
      <c r="U6383" s="77"/>
      <c r="V6383" s="62"/>
    </row>
    <row r="6384" spans="21:22" hidden="1">
      <c r="U6384" s="77"/>
      <c r="V6384" s="62"/>
    </row>
    <row r="6385" spans="21:22" hidden="1">
      <c r="U6385" s="77"/>
      <c r="V6385" s="62"/>
    </row>
    <row r="6386" spans="21:22" hidden="1">
      <c r="U6386" s="77"/>
      <c r="V6386" s="62"/>
    </row>
    <row r="6387" spans="21:22" hidden="1">
      <c r="U6387" s="77"/>
      <c r="V6387" s="62"/>
    </row>
    <row r="6388" spans="21:22" hidden="1">
      <c r="U6388" s="77"/>
      <c r="V6388" s="62"/>
    </row>
    <row r="6389" spans="21:22" hidden="1">
      <c r="U6389" s="77"/>
      <c r="V6389" s="62"/>
    </row>
    <row r="6390" spans="21:22" hidden="1">
      <c r="U6390" s="77"/>
      <c r="V6390" s="62"/>
    </row>
    <row r="6391" spans="21:22" hidden="1">
      <c r="U6391" s="77"/>
      <c r="V6391" s="62"/>
    </row>
    <row r="6392" spans="21:22" hidden="1">
      <c r="U6392" s="77"/>
      <c r="V6392" s="62"/>
    </row>
    <row r="6393" spans="21:22" hidden="1">
      <c r="U6393" s="77"/>
      <c r="V6393" s="62"/>
    </row>
    <row r="6394" spans="21:22" hidden="1">
      <c r="U6394" s="77"/>
      <c r="V6394" s="62"/>
    </row>
    <row r="6395" spans="21:22" hidden="1">
      <c r="U6395" s="77"/>
      <c r="V6395" s="62"/>
    </row>
    <row r="6396" spans="21:22" hidden="1">
      <c r="U6396" s="77"/>
      <c r="V6396" s="62"/>
    </row>
    <row r="6397" spans="21:22" hidden="1">
      <c r="U6397" s="77"/>
      <c r="V6397" s="62"/>
    </row>
    <row r="6398" spans="21:22" hidden="1">
      <c r="U6398" s="77"/>
      <c r="V6398" s="62"/>
    </row>
    <row r="6399" spans="21:22" hidden="1">
      <c r="U6399" s="77"/>
      <c r="V6399" s="62"/>
    </row>
    <row r="6400" spans="21:22" hidden="1">
      <c r="U6400" s="77"/>
      <c r="V6400" s="62"/>
    </row>
    <row r="6401" spans="21:22" hidden="1">
      <c r="U6401" s="77"/>
      <c r="V6401" s="62"/>
    </row>
    <row r="6402" spans="21:22" hidden="1">
      <c r="U6402" s="77"/>
      <c r="V6402" s="62"/>
    </row>
    <row r="6403" spans="21:22" hidden="1">
      <c r="U6403" s="77"/>
      <c r="V6403" s="62"/>
    </row>
    <row r="6404" spans="21:22" hidden="1">
      <c r="U6404" s="77"/>
      <c r="V6404" s="62"/>
    </row>
    <row r="6405" spans="21:22" hidden="1">
      <c r="U6405" s="77"/>
      <c r="V6405" s="62"/>
    </row>
    <row r="6406" spans="21:22" hidden="1">
      <c r="U6406" s="77"/>
      <c r="V6406" s="62"/>
    </row>
    <row r="6407" spans="21:22" hidden="1">
      <c r="U6407" s="77"/>
      <c r="V6407" s="62"/>
    </row>
    <row r="6408" spans="21:22" hidden="1">
      <c r="U6408" s="77"/>
      <c r="V6408" s="62"/>
    </row>
    <row r="6409" spans="21:22" hidden="1">
      <c r="U6409" s="77"/>
      <c r="V6409" s="62"/>
    </row>
    <row r="6410" spans="21:22" hidden="1">
      <c r="U6410" s="77"/>
      <c r="V6410" s="62"/>
    </row>
    <row r="6411" spans="21:22" hidden="1">
      <c r="U6411" s="77"/>
      <c r="V6411" s="62"/>
    </row>
    <row r="6412" spans="21:22" hidden="1">
      <c r="U6412" s="77"/>
      <c r="V6412" s="62"/>
    </row>
    <row r="6413" spans="21:22" hidden="1">
      <c r="U6413" s="77"/>
      <c r="V6413" s="62"/>
    </row>
    <row r="6414" spans="21:22" hidden="1">
      <c r="U6414" s="77"/>
      <c r="V6414" s="62"/>
    </row>
    <row r="6415" spans="21:22" hidden="1">
      <c r="U6415" s="77"/>
      <c r="V6415" s="62"/>
    </row>
    <row r="6416" spans="21:22" hidden="1">
      <c r="U6416" s="77"/>
      <c r="V6416" s="62"/>
    </row>
    <row r="6417" spans="21:22" hidden="1">
      <c r="U6417" s="77"/>
      <c r="V6417" s="62"/>
    </row>
    <row r="6418" spans="21:22" hidden="1">
      <c r="U6418" s="77"/>
      <c r="V6418" s="62"/>
    </row>
    <row r="6419" spans="21:22" hidden="1">
      <c r="U6419" s="77"/>
      <c r="V6419" s="62"/>
    </row>
    <row r="6420" spans="21:22" hidden="1">
      <c r="U6420" s="77"/>
      <c r="V6420" s="62"/>
    </row>
    <row r="6421" spans="21:22" hidden="1">
      <c r="U6421" s="77"/>
      <c r="V6421" s="62"/>
    </row>
    <row r="6422" spans="21:22" hidden="1">
      <c r="U6422" s="77"/>
      <c r="V6422" s="62"/>
    </row>
    <row r="6423" spans="21:22" hidden="1">
      <c r="U6423" s="77"/>
      <c r="V6423" s="62"/>
    </row>
    <row r="6424" spans="21:22" hidden="1">
      <c r="U6424" s="77"/>
      <c r="V6424" s="62"/>
    </row>
    <row r="6425" spans="21:22" hidden="1">
      <c r="U6425" s="77"/>
      <c r="V6425" s="62"/>
    </row>
    <row r="6426" spans="21:22" hidden="1">
      <c r="U6426" s="77"/>
      <c r="V6426" s="62"/>
    </row>
    <row r="6427" spans="21:22" hidden="1">
      <c r="U6427" s="77"/>
      <c r="V6427" s="62"/>
    </row>
    <row r="6428" spans="21:22" hidden="1">
      <c r="U6428" s="77"/>
      <c r="V6428" s="62"/>
    </row>
    <row r="6429" spans="21:22" hidden="1">
      <c r="U6429" s="77"/>
      <c r="V6429" s="62"/>
    </row>
    <row r="6430" spans="21:22" hidden="1">
      <c r="U6430" s="77"/>
      <c r="V6430" s="62"/>
    </row>
    <row r="6431" spans="21:22" hidden="1">
      <c r="U6431" s="77"/>
      <c r="V6431" s="62"/>
    </row>
    <row r="6432" spans="21:22" hidden="1">
      <c r="U6432" s="77"/>
      <c r="V6432" s="62"/>
    </row>
    <row r="6433" spans="21:22" hidden="1">
      <c r="U6433" s="77"/>
      <c r="V6433" s="62"/>
    </row>
    <row r="6434" spans="21:22" hidden="1">
      <c r="U6434" s="77"/>
      <c r="V6434" s="62"/>
    </row>
    <row r="6435" spans="21:22" hidden="1">
      <c r="U6435" s="77"/>
      <c r="V6435" s="62"/>
    </row>
    <row r="6436" spans="21:22" hidden="1">
      <c r="U6436" s="77"/>
      <c r="V6436" s="62"/>
    </row>
    <row r="6437" spans="21:22" hidden="1">
      <c r="U6437" s="77"/>
      <c r="V6437" s="62"/>
    </row>
    <row r="6438" spans="21:22" hidden="1">
      <c r="U6438" s="77"/>
      <c r="V6438" s="62"/>
    </row>
    <row r="6439" spans="21:22" hidden="1">
      <c r="U6439" s="77"/>
      <c r="V6439" s="62"/>
    </row>
    <row r="6440" spans="21:22" hidden="1">
      <c r="U6440" s="77"/>
      <c r="V6440" s="62"/>
    </row>
    <row r="6441" spans="21:22" hidden="1">
      <c r="U6441" s="77"/>
      <c r="V6441" s="62"/>
    </row>
    <row r="6442" spans="21:22" hidden="1">
      <c r="U6442" s="77"/>
      <c r="V6442" s="62"/>
    </row>
    <row r="6443" spans="21:22" hidden="1">
      <c r="U6443" s="77"/>
      <c r="V6443" s="62"/>
    </row>
    <row r="6444" spans="21:22" hidden="1">
      <c r="U6444" s="77"/>
      <c r="V6444" s="62"/>
    </row>
    <row r="6445" spans="21:22" hidden="1">
      <c r="U6445" s="77"/>
      <c r="V6445" s="62"/>
    </row>
    <row r="6446" spans="21:22" hidden="1">
      <c r="U6446" s="77"/>
      <c r="V6446" s="62"/>
    </row>
    <row r="6447" spans="21:22" hidden="1">
      <c r="U6447" s="77"/>
      <c r="V6447" s="62"/>
    </row>
    <row r="6448" spans="21:22" hidden="1">
      <c r="U6448" s="77"/>
      <c r="V6448" s="62"/>
    </row>
    <row r="6449" spans="21:22" hidden="1">
      <c r="U6449" s="77"/>
      <c r="V6449" s="62"/>
    </row>
    <row r="6450" spans="21:22" hidden="1">
      <c r="U6450" s="77"/>
      <c r="V6450" s="62"/>
    </row>
    <row r="6451" spans="21:22" hidden="1">
      <c r="U6451" s="77"/>
      <c r="V6451" s="62"/>
    </row>
    <row r="6452" spans="21:22" hidden="1">
      <c r="U6452" s="77"/>
      <c r="V6452" s="62"/>
    </row>
    <row r="6453" spans="21:22" hidden="1">
      <c r="U6453" s="77"/>
      <c r="V6453" s="62"/>
    </row>
    <row r="6454" spans="21:22" hidden="1">
      <c r="U6454" s="77"/>
      <c r="V6454" s="62"/>
    </row>
    <row r="6455" spans="21:22" hidden="1">
      <c r="U6455" s="77"/>
      <c r="V6455" s="62"/>
    </row>
    <row r="6456" spans="21:22" hidden="1">
      <c r="U6456" s="77"/>
      <c r="V6456" s="62"/>
    </row>
    <row r="6457" spans="21:22" hidden="1">
      <c r="U6457" s="77"/>
      <c r="V6457" s="62"/>
    </row>
    <row r="6458" spans="21:22" hidden="1">
      <c r="U6458" s="77"/>
      <c r="V6458" s="62"/>
    </row>
    <row r="6459" spans="21:22" hidden="1">
      <c r="U6459" s="77"/>
      <c r="V6459" s="62"/>
    </row>
    <row r="6460" spans="21:22" hidden="1">
      <c r="U6460" s="77"/>
      <c r="V6460" s="62"/>
    </row>
    <row r="6461" spans="21:22" hidden="1">
      <c r="U6461" s="77"/>
      <c r="V6461" s="62"/>
    </row>
    <row r="6462" spans="21:22" hidden="1">
      <c r="U6462" s="77"/>
      <c r="V6462" s="62"/>
    </row>
    <row r="6463" spans="21:22" hidden="1">
      <c r="U6463" s="77"/>
      <c r="V6463" s="62"/>
    </row>
    <row r="6464" spans="21:22" hidden="1">
      <c r="U6464" s="77"/>
      <c r="V6464" s="62"/>
    </row>
    <row r="6465" spans="21:22" hidden="1">
      <c r="U6465" s="77"/>
      <c r="V6465" s="62"/>
    </row>
    <row r="6466" spans="21:22" hidden="1">
      <c r="U6466" s="77"/>
      <c r="V6466" s="62"/>
    </row>
    <row r="6467" spans="21:22" hidden="1">
      <c r="U6467" s="77"/>
      <c r="V6467" s="62"/>
    </row>
    <row r="6468" spans="21:22" hidden="1">
      <c r="U6468" s="77"/>
      <c r="V6468" s="62"/>
    </row>
    <row r="6469" spans="21:22" hidden="1">
      <c r="U6469" s="77"/>
      <c r="V6469" s="62"/>
    </row>
    <row r="6470" spans="21:22" hidden="1">
      <c r="U6470" s="77"/>
      <c r="V6470" s="62"/>
    </row>
    <row r="6471" spans="21:22" hidden="1">
      <c r="U6471" s="77"/>
      <c r="V6471" s="62"/>
    </row>
    <row r="6472" spans="21:22" hidden="1">
      <c r="U6472" s="77"/>
      <c r="V6472" s="62"/>
    </row>
    <row r="6473" spans="21:22" hidden="1">
      <c r="U6473" s="77"/>
      <c r="V6473" s="62"/>
    </row>
    <row r="6474" spans="21:22" hidden="1">
      <c r="U6474" s="77"/>
      <c r="V6474" s="62"/>
    </row>
    <row r="6475" spans="21:22" hidden="1">
      <c r="U6475" s="77"/>
      <c r="V6475" s="62"/>
    </row>
    <row r="6476" spans="21:22" hidden="1">
      <c r="U6476" s="77"/>
      <c r="V6476" s="62"/>
    </row>
    <row r="6477" spans="21:22" hidden="1">
      <c r="U6477" s="77"/>
      <c r="V6477" s="62"/>
    </row>
    <row r="6478" spans="21:22" hidden="1">
      <c r="U6478" s="77"/>
      <c r="V6478" s="62"/>
    </row>
    <row r="6479" spans="21:22" hidden="1">
      <c r="U6479" s="77"/>
      <c r="V6479" s="62"/>
    </row>
    <row r="6480" spans="21:22" hidden="1">
      <c r="U6480" s="77"/>
      <c r="V6480" s="62"/>
    </row>
    <row r="6481" spans="21:22" hidden="1">
      <c r="U6481" s="77"/>
      <c r="V6481" s="62"/>
    </row>
    <row r="6482" spans="21:22" hidden="1">
      <c r="U6482" s="77"/>
      <c r="V6482" s="62"/>
    </row>
    <row r="6483" spans="21:22" hidden="1">
      <c r="U6483" s="77"/>
      <c r="V6483" s="62"/>
    </row>
    <row r="6484" spans="21:22" hidden="1">
      <c r="U6484" s="77"/>
      <c r="V6484" s="62"/>
    </row>
    <row r="6485" spans="21:22" hidden="1">
      <c r="U6485" s="77"/>
      <c r="V6485" s="62"/>
    </row>
    <row r="6486" spans="21:22" hidden="1">
      <c r="U6486" s="77"/>
      <c r="V6486" s="62"/>
    </row>
    <row r="6487" spans="21:22" hidden="1">
      <c r="U6487" s="77"/>
      <c r="V6487" s="62"/>
    </row>
    <row r="6488" spans="21:22" hidden="1">
      <c r="U6488" s="77"/>
      <c r="V6488" s="62"/>
    </row>
    <row r="6489" spans="21:22" hidden="1">
      <c r="U6489" s="77"/>
      <c r="V6489" s="62"/>
    </row>
    <row r="6490" spans="21:22" hidden="1">
      <c r="U6490" s="77"/>
      <c r="V6490" s="62"/>
    </row>
    <row r="6491" spans="21:22" hidden="1">
      <c r="U6491" s="77"/>
      <c r="V6491" s="62"/>
    </row>
    <row r="6492" spans="21:22" hidden="1">
      <c r="U6492" s="77"/>
      <c r="V6492" s="62"/>
    </row>
    <row r="6493" spans="21:22" hidden="1">
      <c r="U6493" s="77"/>
      <c r="V6493" s="62"/>
    </row>
    <row r="6494" spans="21:22" hidden="1">
      <c r="U6494" s="77"/>
      <c r="V6494" s="62"/>
    </row>
    <row r="6495" spans="21:22" hidden="1">
      <c r="U6495" s="77"/>
      <c r="V6495" s="62"/>
    </row>
    <row r="6496" spans="21:22" hidden="1">
      <c r="U6496" s="77"/>
      <c r="V6496" s="62"/>
    </row>
    <row r="6497" spans="21:22" hidden="1">
      <c r="U6497" s="77"/>
      <c r="V6497" s="62"/>
    </row>
    <row r="6498" spans="21:22" hidden="1">
      <c r="U6498" s="77"/>
      <c r="V6498" s="62"/>
    </row>
    <row r="6499" spans="21:22" hidden="1">
      <c r="U6499" s="77"/>
      <c r="V6499" s="62"/>
    </row>
    <row r="6500" spans="21:22" hidden="1">
      <c r="U6500" s="77"/>
      <c r="V6500" s="62"/>
    </row>
    <row r="6501" spans="21:22" hidden="1">
      <c r="U6501" s="77"/>
      <c r="V6501" s="62"/>
    </row>
    <row r="6502" spans="21:22" hidden="1">
      <c r="U6502" s="77"/>
      <c r="V6502" s="62"/>
    </row>
    <row r="6503" spans="21:22" hidden="1">
      <c r="U6503" s="77"/>
      <c r="V6503" s="62"/>
    </row>
    <row r="6504" spans="21:22" hidden="1">
      <c r="U6504" s="77"/>
      <c r="V6504" s="62"/>
    </row>
    <row r="6505" spans="21:22" hidden="1">
      <c r="U6505" s="77"/>
      <c r="V6505" s="62"/>
    </row>
    <row r="6506" spans="21:22" hidden="1">
      <c r="U6506" s="77"/>
      <c r="V6506" s="62"/>
    </row>
    <row r="6507" spans="21:22" hidden="1">
      <c r="U6507" s="77"/>
      <c r="V6507" s="62"/>
    </row>
    <row r="6508" spans="21:22" hidden="1">
      <c r="U6508" s="77"/>
      <c r="V6508" s="62"/>
    </row>
    <row r="6509" spans="21:22" hidden="1">
      <c r="U6509" s="77"/>
      <c r="V6509" s="62"/>
    </row>
    <row r="6510" spans="21:22" hidden="1">
      <c r="U6510" s="77"/>
      <c r="V6510" s="62"/>
    </row>
    <row r="6511" spans="21:22" hidden="1">
      <c r="U6511" s="77"/>
      <c r="V6511" s="62"/>
    </row>
    <row r="6512" spans="21:22" hidden="1">
      <c r="U6512" s="77"/>
      <c r="V6512" s="62"/>
    </row>
    <row r="6513" spans="21:22" hidden="1">
      <c r="U6513" s="77"/>
      <c r="V6513" s="62"/>
    </row>
    <row r="6514" spans="21:22" hidden="1">
      <c r="U6514" s="77"/>
      <c r="V6514" s="62"/>
    </row>
    <row r="6515" spans="21:22" hidden="1">
      <c r="U6515" s="77"/>
      <c r="V6515" s="62"/>
    </row>
    <row r="6516" spans="21:22" hidden="1">
      <c r="U6516" s="77"/>
      <c r="V6516" s="62"/>
    </row>
    <row r="6517" spans="21:22" hidden="1">
      <c r="U6517" s="77"/>
      <c r="V6517" s="62"/>
    </row>
    <row r="6518" spans="21:22" hidden="1">
      <c r="U6518" s="77"/>
      <c r="V6518" s="62"/>
    </row>
    <row r="6519" spans="21:22" hidden="1">
      <c r="U6519" s="77"/>
      <c r="V6519" s="62"/>
    </row>
    <row r="6520" spans="21:22" hidden="1">
      <c r="U6520" s="77"/>
      <c r="V6520" s="62"/>
    </row>
    <row r="6521" spans="21:22" hidden="1">
      <c r="U6521" s="77"/>
      <c r="V6521" s="62"/>
    </row>
    <row r="6522" spans="21:22" hidden="1">
      <c r="U6522" s="77"/>
      <c r="V6522" s="62"/>
    </row>
    <row r="6523" spans="21:22" hidden="1">
      <c r="U6523" s="77"/>
      <c r="V6523" s="62"/>
    </row>
    <row r="6524" spans="21:22" hidden="1">
      <c r="U6524" s="77"/>
      <c r="V6524" s="62"/>
    </row>
    <row r="6525" spans="21:22" hidden="1">
      <c r="U6525" s="77"/>
      <c r="V6525" s="62"/>
    </row>
    <row r="6526" spans="21:22" hidden="1">
      <c r="U6526" s="77"/>
      <c r="V6526" s="62"/>
    </row>
    <row r="6527" spans="21:22" hidden="1">
      <c r="U6527" s="77"/>
      <c r="V6527" s="62"/>
    </row>
    <row r="6528" spans="21:22" hidden="1">
      <c r="U6528" s="77"/>
      <c r="V6528" s="62"/>
    </row>
    <row r="6529" spans="21:22" hidden="1">
      <c r="U6529" s="77"/>
      <c r="V6529" s="62"/>
    </row>
    <row r="6530" spans="21:22" hidden="1">
      <c r="U6530" s="77"/>
      <c r="V6530" s="62"/>
    </row>
    <row r="6531" spans="21:22" hidden="1">
      <c r="U6531" s="77"/>
      <c r="V6531" s="62"/>
    </row>
    <row r="6532" spans="21:22" hidden="1">
      <c r="U6532" s="77"/>
      <c r="V6532" s="62"/>
    </row>
    <row r="6533" spans="21:22" hidden="1">
      <c r="U6533" s="77"/>
      <c r="V6533" s="62"/>
    </row>
    <row r="6534" spans="21:22" hidden="1">
      <c r="U6534" s="77"/>
      <c r="V6534" s="62"/>
    </row>
    <row r="6535" spans="21:22" hidden="1">
      <c r="U6535" s="77"/>
      <c r="V6535" s="62"/>
    </row>
    <row r="6536" spans="21:22" hidden="1">
      <c r="U6536" s="77"/>
      <c r="V6536" s="62"/>
    </row>
    <row r="6537" spans="21:22" hidden="1">
      <c r="U6537" s="77"/>
      <c r="V6537" s="62"/>
    </row>
    <row r="6538" spans="21:22" hidden="1">
      <c r="U6538" s="77"/>
      <c r="V6538" s="62"/>
    </row>
    <row r="6539" spans="21:22" hidden="1">
      <c r="U6539" s="77"/>
      <c r="V6539" s="62"/>
    </row>
    <row r="6540" spans="21:22" hidden="1">
      <c r="U6540" s="77"/>
      <c r="V6540" s="62"/>
    </row>
    <row r="6541" spans="21:22" hidden="1">
      <c r="U6541" s="77"/>
      <c r="V6541" s="62"/>
    </row>
    <row r="6542" spans="21:22" hidden="1">
      <c r="U6542" s="77"/>
      <c r="V6542" s="62"/>
    </row>
    <row r="6543" spans="21:22" hidden="1">
      <c r="U6543" s="77"/>
      <c r="V6543" s="62"/>
    </row>
    <row r="6544" spans="21:22" hidden="1">
      <c r="U6544" s="77"/>
      <c r="V6544" s="62"/>
    </row>
    <row r="6545" spans="21:22" hidden="1">
      <c r="U6545" s="77"/>
      <c r="V6545" s="62"/>
    </row>
    <row r="6546" spans="21:22" hidden="1">
      <c r="U6546" s="77"/>
      <c r="V6546" s="62"/>
    </row>
    <row r="6547" spans="21:22" hidden="1">
      <c r="U6547" s="77"/>
      <c r="V6547" s="62"/>
    </row>
    <row r="6548" spans="21:22" hidden="1">
      <c r="U6548" s="77"/>
      <c r="V6548" s="62"/>
    </row>
    <row r="6549" spans="21:22" hidden="1">
      <c r="U6549" s="77"/>
      <c r="V6549" s="62"/>
    </row>
    <row r="6550" spans="21:22" hidden="1">
      <c r="U6550" s="77"/>
      <c r="V6550" s="62"/>
    </row>
    <row r="6551" spans="21:22" hidden="1">
      <c r="U6551" s="77"/>
      <c r="V6551" s="62"/>
    </row>
    <row r="6552" spans="21:22" hidden="1">
      <c r="U6552" s="77"/>
      <c r="V6552" s="62"/>
    </row>
    <row r="6553" spans="21:22" hidden="1">
      <c r="U6553" s="77"/>
      <c r="V6553" s="62"/>
    </row>
    <row r="6554" spans="21:22" hidden="1">
      <c r="U6554" s="77"/>
      <c r="V6554" s="62"/>
    </row>
    <row r="6555" spans="21:22" hidden="1">
      <c r="U6555" s="77"/>
      <c r="V6555" s="62"/>
    </row>
    <row r="6556" spans="21:22" hidden="1">
      <c r="U6556" s="77"/>
      <c r="V6556" s="62"/>
    </row>
    <row r="6557" spans="21:22" hidden="1">
      <c r="U6557" s="77"/>
      <c r="V6557" s="62"/>
    </row>
    <row r="6558" spans="21:22" hidden="1">
      <c r="U6558" s="77"/>
      <c r="V6558" s="62"/>
    </row>
    <row r="6559" spans="21:22" hidden="1">
      <c r="U6559" s="77"/>
      <c r="V6559" s="62"/>
    </row>
    <row r="6560" spans="21:22" hidden="1">
      <c r="U6560" s="77"/>
      <c r="V6560" s="62"/>
    </row>
    <row r="6561" spans="21:22" hidden="1">
      <c r="U6561" s="77"/>
      <c r="V6561" s="62"/>
    </row>
    <row r="6562" spans="21:22" hidden="1">
      <c r="U6562" s="77"/>
      <c r="V6562" s="62"/>
    </row>
    <row r="6563" spans="21:22" hidden="1">
      <c r="U6563" s="77"/>
      <c r="V6563" s="62"/>
    </row>
    <row r="6564" spans="21:22" hidden="1">
      <c r="U6564" s="77"/>
      <c r="V6564" s="62"/>
    </row>
    <row r="6565" spans="21:22" hidden="1">
      <c r="U6565" s="77"/>
      <c r="V6565" s="62"/>
    </row>
    <row r="6566" spans="21:22" hidden="1">
      <c r="U6566" s="77"/>
      <c r="V6566" s="62"/>
    </row>
    <row r="6567" spans="21:22" hidden="1">
      <c r="U6567" s="77"/>
      <c r="V6567" s="62"/>
    </row>
    <row r="6568" spans="21:22" hidden="1">
      <c r="U6568" s="77"/>
      <c r="V6568" s="62"/>
    </row>
    <row r="6569" spans="21:22" hidden="1">
      <c r="U6569" s="77"/>
      <c r="V6569" s="62"/>
    </row>
    <row r="6570" spans="21:22" hidden="1">
      <c r="U6570" s="77"/>
      <c r="V6570" s="62"/>
    </row>
    <row r="6571" spans="21:22" hidden="1">
      <c r="U6571" s="77"/>
      <c r="V6571" s="62"/>
    </row>
    <row r="6572" spans="21:22" hidden="1">
      <c r="U6572" s="77"/>
      <c r="V6572" s="62"/>
    </row>
    <row r="6573" spans="21:22" hidden="1">
      <c r="U6573" s="77"/>
      <c r="V6573" s="62"/>
    </row>
    <row r="6574" spans="21:22" hidden="1">
      <c r="U6574" s="77"/>
      <c r="V6574" s="62"/>
    </row>
    <row r="6575" spans="21:22" hidden="1">
      <c r="U6575" s="77"/>
      <c r="V6575" s="62"/>
    </row>
    <row r="6576" spans="21:22" hidden="1">
      <c r="U6576" s="77"/>
      <c r="V6576" s="62"/>
    </row>
    <row r="6577" spans="21:22" hidden="1">
      <c r="U6577" s="77"/>
      <c r="V6577" s="62"/>
    </row>
    <row r="6578" spans="21:22" hidden="1">
      <c r="U6578" s="77"/>
      <c r="V6578" s="62"/>
    </row>
    <row r="6579" spans="21:22" hidden="1">
      <c r="U6579" s="77"/>
      <c r="V6579" s="62"/>
    </row>
    <row r="6580" spans="21:22" hidden="1">
      <c r="U6580" s="77"/>
      <c r="V6580" s="62"/>
    </row>
    <row r="6581" spans="21:22" hidden="1">
      <c r="U6581" s="77"/>
      <c r="V6581" s="62"/>
    </row>
    <row r="6582" spans="21:22" hidden="1">
      <c r="U6582" s="77"/>
      <c r="V6582" s="62"/>
    </row>
    <row r="6583" spans="21:22" hidden="1">
      <c r="U6583" s="77"/>
      <c r="V6583" s="62"/>
    </row>
    <row r="6584" spans="21:22" hidden="1">
      <c r="U6584" s="77"/>
      <c r="V6584" s="62"/>
    </row>
    <row r="6585" spans="21:22" hidden="1">
      <c r="U6585" s="77"/>
      <c r="V6585" s="62"/>
    </row>
    <row r="6586" spans="21:22" hidden="1">
      <c r="U6586" s="77"/>
      <c r="V6586" s="62"/>
    </row>
    <row r="6587" spans="21:22" hidden="1">
      <c r="U6587" s="77"/>
      <c r="V6587" s="62"/>
    </row>
    <row r="6588" spans="21:22" hidden="1">
      <c r="U6588" s="77"/>
      <c r="V6588" s="62"/>
    </row>
    <row r="6589" spans="21:22" hidden="1">
      <c r="U6589" s="77"/>
      <c r="V6589" s="62"/>
    </row>
    <row r="6590" spans="21:22" hidden="1">
      <c r="U6590" s="77"/>
      <c r="V6590" s="62"/>
    </row>
    <row r="6591" spans="21:22" hidden="1">
      <c r="U6591" s="77"/>
      <c r="V6591" s="62"/>
    </row>
    <row r="6592" spans="21:22" hidden="1">
      <c r="U6592" s="77"/>
      <c r="V6592" s="62"/>
    </row>
    <row r="6593" spans="21:22" hidden="1">
      <c r="U6593" s="77"/>
      <c r="V6593" s="62"/>
    </row>
    <row r="6594" spans="21:22" hidden="1">
      <c r="U6594" s="77"/>
      <c r="V6594" s="62"/>
    </row>
    <row r="6595" spans="21:22" hidden="1">
      <c r="U6595" s="77"/>
      <c r="V6595" s="62"/>
    </row>
    <row r="6596" spans="21:22" hidden="1">
      <c r="U6596" s="77"/>
      <c r="V6596" s="62"/>
    </row>
    <row r="6597" spans="21:22" hidden="1">
      <c r="U6597" s="77"/>
      <c r="V6597" s="62"/>
    </row>
    <row r="6598" spans="21:22" hidden="1">
      <c r="U6598" s="77"/>
      <c r="V6598" s="62"/>
    </row>
    <row r="6599" spans="21:22" hidden="1">
      <c r="U6599" s="77"/>
      <c r="V6599" s="62"/>
    </row>
    <row r="6600" spans="21:22" hidden="1">
      <c r="U6600" s="77"/>
      <c r="V6600" s="62"/>
    </row>
    <row r="6601" spans="21:22" hidden="1">
      <c r="U6601" s="77"/>
      <c r="V6601" s="62"/>
    </row>
    <row r="6602" spans="21:22" hidden="1">
      <c r="U6602" s="77"/>
      <c r="V6602" s="62"/>
    </row>
    <row r="6603" spans="21:22" hidden="1">
      <c r="U6603" s="77"/>
      <c r="V6603" s="62"/>
    </row>
    <row r="6604" spans="21:22" hidden="1">
      <c r="U6604" s="77"/>
      <c r="V6604" s="62"/>
    </row>
    <row r="6605" spans="21:22" hidden="1">
      <c r="U6605" s="77"/>
      <c r="V6605" s="62"/>
    </row>
    <row r="6606" spans="21:22" hidden="1">
      <c r="U6606" s="77"/>
      <c r="V6606" s="62"/>
    </row>
    <row r="6607" spans="21:22" hidden="1">
      <c r="U6607" s="77"/>
      <c r="V6607" s="62"/>
    </row>
    <row r="6608" spans="21:22" hidden="1">
      <c r="U6608" s="77"/>
      <c r="V6608" s="62"/>
    </row>
    <row r="6609" spans="21:22" hidden="1">
      <c r="U6609" s="77"/>
      <c r="V6609" s="62"/>
    </row>
    <row r="6610" spans="21:22" hidden="1">
      <c r="U6610" s="77"/>
      <c r="V6610" s="62"/>
    </row>
    <row r="6611" spans="21:22" hidden="1">
      <c r="U6611" s="77"/>
      <c r="V6611" s="62"/>
    </row>
    <row r="6612" spans="21:22" hidden="1">
      <c r="U6612" s="77"/>
      <c r="V6612" s="62"/>
    </row>
    <row r="6613" spans="21:22" hidden="1">
      <c r="U6613" s="77"/>
      <c r="V6613" s="62"/>
    </row>
    <row r="6614" spans="21:22" hidden="1">
      <c r="U6614" s="77"/>
      <c r="V6614" s="62"/>
    </row>
    <row r="6615" spans="21:22" hidden="1">
      <c r="U6615" s="77"/>
      <c r="V6615" s="62"/>
    </row>
    <row r="6616" spans="21:22" hidden="1">
      <c r="U6616" s="77"/>
      <c r="V6616" s="62"/>
    </row>
    <row r="6617" spans="21:22" hidden="1">
      <c r="U6617" s="77"/>
      <c r="V6617" s="62"/>
    </row>
    <row r="6618" spans="21:22" hidden="1">
      <c r="U6618" s="77"/>
      <c r="V6618" s="62"/>
    </row>
    <row r="6619" spans="21:22" hidden="1">
      <c r="U6619" s="77"/>
      <c r="V6619" s="62"/>
    </row>
    <row r="6620" spans="21:22" hidden="1">
      <c r="U6620" s="77"/>
      <c r="V6620" s="62"/>
    </row>
    <row r="6621" spans="21:22" hidden="1">
      <c r="U6621" s="77"/>
      <c r="V6621" s="62"/>
    </row>
    <row r="6622" spans="21:22" hidden="1">
      <c r="U6622" s="77"/>
      <c r="V6622" s="62"/>
    </row>
    <row r="6623" spans="21:22" hidden="1">
      <c r="U6623" s="77"/>
      <c r="V6623" s="62"/>
    </row>
    <row r="6624" spans="21:22" hidden="1">
      <c r="U6624" s="77"/>
      <c r="V6624" s="62"/>
    </row>
    <row r="6625" spans="21:22" hidden="1">
      <c r="U6625" s="77"/>
      <c r="V6625" s="62"/>
    </row>
    <row r="6626" spans="21:22" hidden="1">
      <c r="U6626" s="77"/>
      <c r="V6626" s="62"/>
    </row>
    <row r="6627" spans="21:22" hidden="1">
      <c r="U6627" s="77"/>
      <c r="V6627" s="62"/>
    </row>
    <row r="6628" spans="21:22" hidden="1">
      <c r="U6628" s="77"/>
      <c r="V6628" s="62"/>
    </row>
    <row r="6629" spans="21:22" hidden="1">
      <c r="U6629" s="77"/>
      <c r="V6629" s="62"/>
    </row>
    <row r="6630" spans="21:22" hidden="1">
      <c r="U6630" s="77"/>
      <c r="V6630" s="62"/>
    </row>
    <row r="6631" spans="21:22" hidden="1">
      <c r="U6631" s="77"/>
      <c r="V6631" s="62"/>
    </row>
    <row r="6632" spans="21:22" hidden="1">
      <c r="U6632" s="77"/>
      <c r="V6632" s="62"/>
    </row>
    <row r="6633" spans="21:22" hidden="1">
      <c r="U6633" s="77"/>
      <c r="V6633" s="62"/>
    </row>
    <row r="6634" spans="21:22" hidden="1">
      <c r="U6634" s="77"/>
      <c r="V6634" s="62"/>
    </row>
    <row r="6635" spans="21:22" hidden="1">
      <c r="U6635" s="77"/>
      <c r="V6635" s="62"/>
    </row>
    <row r="6636" spans="21:22" hidden="1">
      <c r="U6636" s="77"/>
      <c r="V6636" s="62"/>
    </row>
    <row r="6637" spans="21:22" hidden="1">
      <c r="U6637" s="77"/>
      <c r="V6637" s="62"/>
    </row>
    <row r="6638" spans="21:22" hidden="1">
      <c r="U6638" s="77"/>
      <c r="V6638" s="62"/>
    </row>
    <row r="6639" spans="21:22" hidden="1">
      <c r="U6639" s="77"/>
      <c r="V6639" s="62"/>
    </row>
    <row r="6640" spans="21:22" hidden="1">
      <c r="U6640" s="77"/>
      <c r="V6640" s="62"/>
    </row>
    <row r="6641" spans="21:22" hidden="1">
      <c r="U6641" s="77"/>
      <c r="V6641" s="62"/>
    </row>
    <row r="6642" spans="21:22" hidden="1">
      <c r="U6642" s="77"/>
      <c r="V6642" s="62"/>
    </row>
    <row r="6643" spans="21:22" hidden="1">
      <c r="U6643" s="77"/>
      <c r="V6643" s="62"/>
    </row>
    <row r="6644" spans="21:22" hidden="1">
      <c r="U6644" s="77"/>
      <c r="V6644" s="62"/>
    </row>
    <row r="6645" spans="21:22" hidden="1">
      <c r="U6645" s="77"/>
      <c r="V6645" s="62"/>
    </row>
    <row r="6646" spans="21:22" hidden="1">
      <c r="U6646" s="77"/>
      <c r="V6646" s="62"/>
    </row>
    <row r="6647" spans="21:22" hidden="1">
      <c r="U6647" s="77"/>
      <c r="V6647" s="62"/>
    </row>
    <row r="6648" spans="21:22" hidden="1">
      <c r="U6648" s="77"/>
      <c r="V6648" s="62"/>
    </row>
    <row r="6649" spans="21:22" hidden="1">
      <c r="U6649" s="77"/>
      <c r="V6649" s="62"/>
    </row>
    <row r="6650" spans="21:22" hidden="1">
      <c r="U6650" s="77"/>
      <c r="V6650" s="62"/>
    </row>
    <row r="6651" spans="21:22" hidden="1">
      <c r="U6651" s="77"/>
      <c r="V6651" s="62"/>
    </row>
    <row r="6652" spans="21:22" hidden="1">
      <c r="U6652" s="77"/>
      <c r="V6652" s="62"/>
    </row>
    <row r="6653" spans="21:22" hidden="1">
      <c r="U6653" s="77"/>
      <c r="V6653" s="62"/>
    </row>
    <row r="6654" spans="21:22" hidden="1">
      <c r="U6654" s="77"/>
      <c r="V6654" s="62"/>
    </row>
    <row r="6655" spans="21:22" hidden="1">
      <c r="U6655" s="77"/>
      <c r="V6655" s="62"/>
    </row>
    <row r="6656" spans="21:22" hidden="1">
      <c r="U6656" s="77"/>
      <c r="V6656" s="62"/>
    </row>
    <row r="6657" spans="21:22" hidden="1">
      <c r="U6657" s="77"/>
      <c r="V6657" s="62"/>
    </row>
    <row r="6658" spans="21:22" hidden="1">
      <c r="U6658" s="77"/>
      <c r="V6658" s="62"/>
    </row>
    <row r="6659" spans="21:22" hidden="1">
      <c r="U6659" s="77"/>
      <c r="V6659" s="62"/>
    </row>
    <row r="6660" spans="21:22" hidden="1">
      <c r="U6660" s="77"/>
      <c r="V6660" s="62"/>
    </row>
    <row r="6661" spans="21:22" hidden="1">
      <c r="U6661" s="77"/>
      <c r="V6661" s="62"/>
    </row>
    <row r="6662" spans="21:22" hidden="1">
      <c r="U6662" s="77"/>
      <c r="V6662" s="62"/>
    </row>
    <row r="6663" spans="21:22" hidden="1">
      <c r="U6663" s="77"/>
      <c r="V6663" s="62"/>
    </row>
    <row r="6664" spans="21:22" hidden="1">
      <c r="U6664" s="77"/>
      <c r="V6664" s="62"/>
    </row>
    <row r="6665" spans="21:22" hidden="1">
      <c r="U6665" s="77"/>
      <c r="V6665" s="62"/>
    </row>
    <row r="6666" spans="21:22" hidden="1">
      <c r="U6666" s="77"/>
      <c r="V6666" s="62"/>
    </row>
    <row r="6667" spans="21:22" hidden="1">
      <c r="U6667" s="77"/>
      <c r="V6667" s="62"/>
    </row>
    <row r="6668" spans="21:22" hidden="1">
      <c r="U6668" s="77"/>
      <c r="V6668" s="62"/>
    </row>
    <row r="6669" spans="21:22" hidden="1">
      <c r="U6669" s="77"/>
      <c r="V6669" s="62"/>
    </row>
    <row r="6670" spans="21:22" hidden="1">
      <c r="U6670" s="77"/>
      <c r="V6670" s="62"/>
    </row>
    <row r="6671" spans="21:22" hidden="1">
      <c r="U6671" s="77"/>
      <c r="V6671" s="62"/>
    </row>
    <row r="6672" spans="21:22" hidden="1">
      <c r="U6672" s="77"/>
      <c r="V6672" s="62"/>
    </row>
    <row r="6673" spans="21:22" hidden="1">
      <c r="U6673" s="77"/>
      <c r="V6673" s="62"/>
    </row>
    <row r="6674" spans="21:22" hidden="1">
      <c r="U6674" s="77"/>
      <c r="V6674" s="62"/>
    </row>
    <row r="6675" spans="21:22" hidden="1">
      <c r="U6675" s="77"/>
      <c r="V6675" s="62"/>
    </row>
    <row r="6676" spans="21:22" hidden="1">
      <c r="U6676" s="77"/>
      <c r="V6676" s="62"/>
    </row>
    <row r="6677" spans="21:22" hidden="1">
      <c r="U6677" s="77"/>
      <c r="V6677" s="62"/>
    </row>
    <row r="6678" spans="21:22" hidden="1">
      <c r="U6678" s="77"/>
      <c r="V6678" s="62"/>
    </row>
    <row r="6679" spans="21:22" hidden="1">
      <c r="U6679" s="77"/>
      <c r="V6679" s="62"/>
    </row>
    <row r="6680" spans="21:22" hidden="1">
      <c r="U6680" s="77"/>
      <c r="V6680" s="62"/>
    </row>
    <row r="6681" spans="21:22" hidden="1">
      <c r="U6681" s="77"/>
      <c r="V6681" s="62"/>
    </row>
    <row r="6682" spans="21:22" hidden="1">
      <c r="U6682" s="77"/>
      <c r="V6682" s="62"/>
    </row>
    <row r="6683" spans="21:22" hidden="1">
      <c r="U6683" s="77"/>
      <c r="V6683" s="62"/>
    </row>
    <row r="6684" spans="21:22" hidden="1">
      <c r="U6684" s="77"/>
      <c r="V6684" s="62"/>
    </row>
    <row r="6685" spans="21:22" hidden="1">
      <c r="U6685" s="77"/>
      <c r="V6685" s="62"/>
    </row>
    <row r="6686" spans="21:22" hidden="1">
      <c r="U6686" s="77"/>
      <c r="V6686" s="62"/>
    </row>
    <row r="6687" spans="21:22" hidden="1">
      <c r="U6687" s="77"/>
      <c r="V6687" s="62"/>
    </row>
    <row r="6688" spans="21:22" hidden="1">
      <c r="U6688" s="77"/>
      <c r="V6688" s="62"/>
    </row>
    <row r="6689" spans="21:22" hidden="1">
      <c r="U6689" s="77"/>
      <c r="V6689" s="62"/>
    </row>
    <row r="6690" spans="21:22" hidden="1">
      <c r="U6690" s="77"/>
      <c r="V6690" s="62"/>
    </row>
    <row r="6691" spans="21:22" hidden="1">
      <c r="U6691" s="77"/>
      <c r="V6691" s="62"/>
    </row>
    <row r="6692" spans="21:22" hidden="1">
      <c r="U6692" s="77"/>
      <c r="V6692" s="62"/>
    </row>
    <row r="6693" spans="21:22" hidden="1">
      <c r="U6693" s="77"/>
      <c r="V6693" s="62"/>
    </row>
    <row r="6694" spans="21:22" hidden="1">
      <c r="U6694" s="77"/>
      <c r="V6694" s="62"/>
    </row>
    <row r="6695" spans="21:22" hidden="1">
      <c r="U6695" s="77"/>
      <c r="V6695" s="62"/>
    </row>
    <row r="6696" spans="21:22" hidden="1">
      <c r="U6696" s="77"/>
      <c r="V6696" s="62"/>
    </row>
    <row r="6697" spans="21:22" hidden="1">
      <c r="U6697" s="77"/>
      <c r="V6697" s="62"/>
    </row>
    <row r="6698" spans="21:22" hidden="1">
      <c r="U6698" s="77"/>
      <c r="V6698" s="62"/>
    </row>
    <row r="6699" spans="21:22" hidden="1">
      <c r="U6699" s="77"/>
      <c r="V6699" s="62"/>
    </row>
    <row r="6700" spans="21:22" hidden="1">
      <c r="U6700" s="77"/>
      <c r="V6700" s="62"/>
    </row>
    <row r="6701" spans="21:22" hidden="1">
      <c r="U6701" s="77"/>
      <c r="V6701" s="62"/>
    </row>
    <row r="6702" spans="21:22" hidden="1">
      <c r="U6702" s="77"/>
      <c r="V6702" s="62"/>
    </row>
    <row r="6703" spans="21:22" hidden="1">
      <c r="U6703" s="77"/>
      <c r="V6703" s="62"/>
    </row>
    <row r="6704" spans="21:22" hidden="1">
      <c r="U6704" s="77"/>
      <c r="V6704" s="62"/>
    </row>
    <row r="6705" spans="21:22" hidden="1">
      <c r="U6705" s="77"/>
      <c r="V6705" s="62"/>
    </row>
    <row r="6706" spans="21:22" hidden="1">
      <c r="U6706" s="77"/>
      <c r="V6706" s="62"/>
    </row>
    <row r="6707" spans="21:22" hidden="1">
      <c r="U6707" s="77"/>
      <c r="V6707" s="62"/>
    </row>
    <row r="6708" spans="21:22" hidden="1">
      <c r="U6708" s="77"/>
      <c r="V6708" s="62"/>
    </row>
    <row r="6709" spans="21:22" hidden="1">
      <c r="U6709" s="77"/>
      <c r="V6709" s="62"/>
    </row>
    <row r="6710" spans="21:22" hidden="1">
      <c r="U6710" s="77"/>
      <c r="V6710" s="62"/>
    </row>
    <row r="6711" spans="21:22" hidden="1">
      <c r="U6711" s="77"/>
      <c r="V6711" s="62"/>
    </row>
    <row r="6712" spans="21:22" hidden="1">
      <c r="U6712" s="77"/>
      <c r="V6712" s="62"/>
    </row>
    <row r="6713" spans="21:22" hidden="1">
      <c r="U6713" s="77"/>
      <c r="V6713" s="62"/>
    </row>
    <row r="6714" spans="21:22" hidden="1">
      <c r="U6714" s="77"/>
      <c r="V6714" s="62"/>
    </row>
    <row r="6715" spans="21:22" hidden="1">
      <c r="U6715" s="77"/>
      <c r="V6715" s="62"/>
    </row>
    <row r="6716" spans="21:22" hidden="1">
      <c r="U6716" s="77"/>
      <c r="V6716" s="62"/>
    </row>
    <row r="6717" spans="21:22" hidden="1">
      <c r="U6717" s="77"/>
      <c r="V6717" s="62"/>
    </row>
    <row r="6718" spans="21:22" hidden="1">
      <c r="U6718" s="77"/>
      <c r="V6718" s="62"/>
    </row>
    <row r="6719" spans="21:22" hidden="1">
      <c r="U6719" s="77"/>
      <c r="V6719" s="62"/>
    </row>
    <row r="6720" spans="21:22" hidden="1">
      <c r="U6720" s="77"/>
      <c r="V6720" s="62"/>
    </row>
    <row r="6721" spans="21:22" hidden="1">
      <c r="U6721" s="77"/>
      <c r="V6721" s="62"/>
    </row>
    <row r="6722" spans="21:22" hidden="1">
      <c r="U6722" s="77"/>
      <c r="V6722" s="62"/>
    </row>
    <row r="6723" spans="21:22" hidden="1">
      <c r="U6723" s="77"/>
      <c r="V6723" s="62"/>
    </row>
    <row r="6724" spans="21:22" hidden="1">
      <c r="U6724" s="77"/>
      <c r="V6724" s="62"/>
    </row>
    <row r="6725" spans="21:22" hidden="1">
      <c r="U6725" s="77"/>
      <c r="V6725" s="62"/>
    </row>
    <row r="6726" spans="21:22" hidden="1">
      <c r="U6726" s="77"/>
      <c r="V6726" s="62"/>
    </row>
    <row r="6727" spans="21:22" hidden="1">
      <c r="U6727" s="77"/>
      <c r="V6727" s="62"/>
    </row>
    <row r="6728" spans="21:22" hidden="1">
      <c r="U6728" s="77"/>
      <c r="V6728" s="62"/>
    </row>
    <row r="6729" spans="21:22" hidden="1">
      <c r="U6729" s="77"/>
      <c r="V6729" s="62"/>
    </row>
    <row r="6730" spans="21:22" hidden="1">
      <c r="U6730" s="77"/>
      <c r="V6730" s="62"/>
    </row>
    <row r="6731" spans="21:22" hidden="1">
      <c r="U6731" s="77"/>
      <c r="V6731" s="62"/>
    </row>
    <row r="6732" spans="21:22" hidden="1">
      <c r="U6732" s="77"/>
      <c r="V6732" s="62"/>
    </row>
    <row r="6733" spans="21:22" hidden="1">
      <c r="U6733" s="77"/>
      <c r="V6733" s="62"/>
    </row>
    <row r="6734" spans="21:22" hidden="1">
      <c r="U6734" s="77"/>
      <c r="V6734" s="62"/>
    </row>
    <row r="6735" spans="21:22" hidden="1">
      <c r="U6735" s="77"/>
      <c r="V6735" s="62"/>
    </row>
    <row r="6736" spans="21:22" hidden="1">
      <c r="U6736" s="77"/>
      <c r="V6736" s="62"/>
    </row>
    <row r="6737" spans="21:22" hidden="1">
      <c r="U6737" s="77"/>
      <c r="V6737" s="62"/>
    </row>
    <row r="6738" spans="21:22" hidden="1">
      <c r="U6738" s="77"/>
      <c r="V6738" s="62"/>
    </row>
    <row r="6739" spans="21:22" hidden="1">
      <c r="U6739" s="77"/>
      <c r="V6739" s="62"/>
    </row>
    <row r="6740" spans="21:22" hidden="1">
      <c r="U6740" s="77"/>
      <c r="V6740" s="62"/>
    </row>
    <row r="6741" spans="21:22" hidden="1">
      <c r="U6741" s="77"/>
      <c r="V6741" s="62"/>
    </row>
    <row r="6742" spans="21:22" hidden="1">
      <c r="U6742" s="77"/>
      <c r="V6742" s="62"/>
    </row>
    <row r="6743" spans="21:22" hidden="1">
      <c r="U6743" s="77"/>
      <c r="V6743" s="62"/>
    </row>
    <row r="6744" spans="21:22" hidden="1">
      <c r="U6744" s="77"/>
      <c r="V6744" s="62"/>
    </row>
    <row r="6745" spans="21:22" hidden="1">
      <c r="U6745" s="77"/>
      <c r="V6745" s="62"/>
    </row>
    <row r="6746" spans="21:22" hidden="1">
      <c r="U6746" s="77"/>
      <c r="V6746" s="62"/>
    </row>
    <row r="6747" spans="21:22" hidden="1">
      <c r="U6747" s="77"/>
      <c r="V6747" s="62"/>
    </row>
    <row r="6748" spans="21:22" hidden="1">
      <c r="U6748" s="77"/>
      <c r="V6748" s="62"/>
    </row>
    <row r="6749" spans="21:22" hidden="1">
      <c r="U6749" s="77"/>
      <c r="V6749" s="62"/>
    </row>
    <row r="6750" spans="21:22" hidden="1">
      <c r="U6750" s="77"/>
      <c r="V6750" s="62"/>
    </row>
    <row r="6751" spans="21:22" hidden="1">
      <c r="U6751" s="77"/>
      <c r="V6751" s="62"/>
    </row>
    <row r="6752" spans="21:22" hidden="1">
      <c r="U6752" s="77"/>
      <c r="V6752" s="62"/>
    </row>
    <row r="6753" spans="21:22" hidden="1">
      <c r="U6753" s="77"/>
      <c r="V6753" s="62"/>
    </row>
    <row r="6754" spans="21:22" hidden="1">
      <c r="U6754" s="77"/>
      <c r="V6754" s="62"/>
    </row>
    <row r="6755" spans="21:22" hidden="1">
      <c r="U6755" s="77"/>
      <c r="V6755" s="62"/>
    </row>
    <row r="6756" spans="21:22" hidden="1">
      <c r="U6756" s="77"/>
      <c r="V6756" s="62"/>
    </row>
    <row r="6757" spans="21:22" hidden="1">
      <c r="U6757" s="77"/>
      <c r="V6757" s="62"/>
    </row>
    <row r="6758" spans="21:22" hidden="1">
      <c r="U6758" s="77"/>
      <c r="V6758" s="62"/>
    </row>
    <row r="6759" spans="21:22" hidden="1">
      <c r="U6759" s="77"/>
      <c r="V6759" s="62"/>
    </row>
    <row r="6760" spans="21:22" hidden="1">
      <c r="U6760" s="77"/>
      <c r="V6760" s="62"/>
    </row>
    <row r="6761" spans="21:22" hidden="1">
      <c r="U6761" s="77"/>
      <c r="V6761" s="62"/>
    </row>
    <row r="6762" spans="21:22" hidden="1">
      <c r="U6762" s="77"/>
      <c r="V6762" s="62"/>
    </row>
    <row r="6763" spans="21:22" hidden="1">
      <c r="U6763" s="77"/>
      <c r="V6763" s="62"/>
    </row>
    <row r="6764" spans="21:22" hidden="1">
      <c r="U6764" s="77"/>
      <c r="V6764" s="62"/>
    </row>
    <row r="6765" spans="21:22" hidden="1">
      <c r="U6765" s="77"/>
      <c r="V6765" s="62"/>
    </row>
    <row r="6766" spans="21:22" hidden="1">
      <c r="U6766" s="77"/>
      <c r="V6766" s="62"/>
    </row>
    <row r="6767" spans="21:22" hidden="1">
      <c r="U6767" s="77"/>
      <c r="V6767" s="62"/>
    </row>
    <row r="6768" spans="21:22" hidden="1">
      <c r="U6768" s="77"/>
      <c r="V6768" s="62"/>
    </row>
    <row r="6769" spans="21:22" hidden="1">
      <c r="U6769" s="77"/>
      <c r="V6769" s="62"/>
    </row>
    <row r="6770" spans="21:22" hidden="1">
      <c r="U6770" s="77"/>
      <c r="V6770" s="62"/>
    </row>
    <row r="6771" spans="21:22" hidden="1">
      <c r="U6771" s="77"/>
      <c r="V6771" s="62"/>
    </row>
    <row r="6772" spans="21:22" hidden="1">
      <c r="U6772" s="77"/>
      <c r="V6772" s="62"/>
    </row>
    <row r="6773" spans="21:22" hidden="1">
      <c r="U6773" s="77"/>
      <c r="V6773" s="62"/>
    </row>
    <row r="6774" spans="21:22" hidden="1">
      <c r="U6774" s="77"/>
      <c r="V6774" s="62"/>
    </row>
    <row r="6775" spans="21:22" hidden="1">
      <c r="U6775" s="77"/>
      <c r="V6775" s="62"/>
    </row>
    <row r="6776" spans="21:22" hidden="1">
      <c r="U6776" s="77"/>
      <c r="V6776" s="62"/>
    </row>
    <row r="6777" spans="21:22" hidden="1">
      <c r="U6777" s="77"/>
      <c r="V6777" s="62"/>
    </row>
    <row r="6778" spans="21:22" hidden="1">
      <c r="U6778" s="77"/>
      <c r="V6778" s="62"/>
    </row>
    <row r="6779" spans="21:22" hidden="1">
      <c r="U6779" s="77"/>
      <c r="V6779" s="62"/>
    </row>
    <row r="6780" spans="21:22" hidden="1">
      <c r="U6780" s="77"/>
      <c r="V6780" s="62"/>
    </row>
    <row r="6781" spans="21:22" hidden="1">
      <c r="U6781" s="77"/>
      <c r="V6781" s="62"/>
    </row>
    <row r="6782" spans="21:22" hidden="1">
      <c r="U6782" s="77"/>
      <c r="V6782" s="62"/>
    </row>
    <row r="6783" spans="21:22" hidden="1">
      <c r="U6783" s="77"/>
      <c r="V6783" s="62"/>
    </row>
    <row r="6784" spans="21:22" hidden="1">
      <c r="U6784" s="77"/>
      <c r="V6784" s="62"/>
    </row>
    <row r="6785" spans="21:22" hidden="1">
      <c r="U6785" s="77"/>
      <c r="V6785" s="62"/>
    </row>
    <row r="6786" spans="21:22" hidden="1">
      <c r="U6786" s="77"/>
      <c r="V6786" s="62"/>
    </row>
    <row r="6787" spans="21:22" hidden="1">
      <c r="U6787" s="77"/>
      <c r="V6787" s="62"/>
    </row>
    <row r="6788" spans="21:22" hidden="1">
      <c r="U6788" s="77"/>
      <c r="V6788" s="62"/>
    </row>
    <row r="6789" spans="21:22" hidden="1">
      <c r="U6789" s="77"/>
      <c r="V6789" s="62"/>
    </row>
    <row r="6790" spans="21:22" hidden="1">
      <c r="U6790" s="77"/>
      <c r="V6790" s="62"/>
    </row>
    <row r="6791" spans="21:22" hidden="1">
      <c r="U6791" s="77"/>
      <c r="V6791" s="62"/>
    </row>
    <row r="6792" spans="21:22" hidden="1">
      <c r="U6792" s="77"/>
      <c r="V6792" s="62"/>
    </row>
    <row r="6793" spans="21:22" hidden="1">
      <c r="U6793" s="77"/>
      <c r="V6793" s="62"/>
    </row>
    <row r="6794" spans="21:22" hidden="1">
      <c r="U6794" s="77"/>
      <c r="V6794" s="62"/>
    </row>
    <row r="6795" spans="21:22" hidden="1">
      <c r="U6795" s="77"/>
      <c r="V6795" s="62"/>
    </row>
    <row r="6796" spans="21:22" hidden="1">
      <c r="U6796" s="77"/>
      <c r="V6796" s="62"/>
    </row>
    <row r="6797" spans="21:22" hidden="1">
      <c r="U6797" s="77"/>
      <c r="V6797" s="62"/>
    </row>
    <row r="6798" spans="21:22" hidden="1">
      <c r="U6798" s="77"/>
      <c r="V6798" s="62"/>
    </row>
    <row r="6799" spans="21:22" hidden="1">
      <c r="U6799" s="77"/>
      <c r="V6799" s="62"/>
    </row>
    <row r="6800" spans="21:22" hidden="1">
      <c r="U6800" s="77"/>
      <c r="V6800" s="62"/>
    </row>
    <row r="6801" spans="21:22" hidden="1">
      <c r="U6801" s="77"/>
      <c r="V6801" s="62"/>
    </row>
    <row r="6802" spans="21:22" hidden="1">
      <c r="U6802" s="77"/>
      <c r="V6802" s="62"/>
    </row>
    <row r="6803" spans="21:22" hidden="1">
      <c r="U6803" s="77"/>
      <c r="V6803" s="62"/>
    </row>
    <row r="6804" spans="21:22" hidden="1">
      <c r="U6804" s="77"/>
      <c r="V6804" s="62"/>
    </row>
    <row r="6805" spans="21:22" hidden="1">
      <c r="U6805" s="77"/>
      <c r="V6805" s="62"/>
    </row>
    <row r="6806" spans="21:22" hidden="1">
      <c r="U6806" s="77"/>
      <c r="V6806" s="62"/>
    </row>
    <row r="6807" spans="21:22" hidden="1">
      <c r="U6807" s="77"/>
      <c r="V6807" s="62"/>
    </row>
    <row r="6808" spans="21:22" hidden="1">
      <c r="U6808" s="77"/>
      <c r="V6808" s="62"/>
    </row>
    <row r="6809" spans="21:22" hidden="1">
      <c r="U6809" s="77"/>
      <c r="V6809" s="62"/>
    </row>
    <row r="6810" spans="21:22" hidden="1">
      <c r="U6810" s="77"/>
      <c r="V6810" s="62"/>
    </row>
    <row r="6811" spans="21:22" hidden="1">
      <c r="U6811" s="77"/>
      <c r="V6811" s="62"/>
    </row>
    <row r="6812" spans="21:22" hidden="1">
      <c r="U6812" s="77"/>
      <c r="V6812" s="62"/>
    </row>
    <row r="6813" spans="21:22" hidden="1">
      <c r="U6813" s="77"/>
      <c r="V6813" s="62"/>
    </row>
    <row r="6814" spans="21:22" hidden="1">
      <c r="U6814" s="77"/>
      <c r="V6814" s="62"/>
    </row>
    <row r="6815" spans="21:22" hidden="1">
      <c r="U6815" s="77"/>
      <c r="V6815" s="62"/>
    </row>
    <row r="6816" spans="21:22" hidden="1">
      <c r="U6816" s="77"/>
      <c r="V6816" s="62"/>
    </row>
    <row r="6817" spans="21:22" hidden="1">
      <c r="U6817" s="77"/>
      <c r="V6817" s="62"/>
    </row>
    <row r="6818" spans="21:22" hidden="1">
      <c r="U6818" s="77"/>
      <c r="V6818" s="62"/>
    </row>
    <row r="6819" spans="21:22" hidden="1">
      <c r="U6819" s="77"/>
      <c r="V6819" s="62"/>
    </row>
    <row r="6820" spans="21:22" hidden="1">
      <c r="U6820" s="77"/>
      <c r="V6820" s="62"/>
    </row>
    <row r="6821" spans="21:22" hidden="1">
      <c r="U6821" s="77"/>
      <c r="V6821" s="62"/>
    </row>
    <row r="6822" spans="21:22" hidden="1">
      <c r="U6822" s="77"/>
      <c r="V6822" s="62"/>
    </row>
    <row r="6823" spans="21:22" hidden="1">
      <c r="U6823" s="77"/>
      <c r="V6823" s="62"/>
    </row>
    <row r="6824" spans="21:22" hidden="1">
      <c r="U6824" s="77"/>
      <c r="V6824" s="62"/>
    </row>
    <row r="6825" spans="21:22" hidden="1">
      <c r="U6825" s="77"/>
      <c r="V6825" s="62"/>
    </row>
    <row r="6826" spans="21:22" hidden="1">
      <c r="U6826" s="77"/>
      <c r="V6826" s="62"/>
    </row>
    <row r="6827" spans="21:22" hidden="1">
      <c r="U6827" s="77"/>
      <c r="V6827" s="62"/>
    </row>
    <row r="6828" spans="21:22" hidden="1">
      <c r="U6828" s="77"/>
      <c r="V6828" s="62"/>
    </row>
    <row r="6829" spans="21:22" hidden="1">
      <c r="U6829" s="77"/>
      <c r="V6829" s="62"/>
    </row>
    <row r="6830" spans="21:22" hidden="1">
      <c r="U6830" s="77"/>
      <c r="V6830" s="62"/>
    </row>
    <row r="6831" spans="21:22" hidden="1">
      <c r="U6831" s="77"/>
      <c r="V6831" s="62"/>
    </row>
    <row r="6832" spans="21:22" hidden="1">
      <c r="U6832" s="77"/>
      <c r="V6832" s="62"/>
    </row>
    <row r="6833" spans="21:22" hidden="1">
      <c r="U6833" s="77"/>
      <c r="V6833" s="62"/>
    </row>
    <row r="6834" spans="21:22" hidden="1">
      <c r="U6834" s="77"/>
      <c r="V6834" s="62"/>
    </row>
    <row r="6835" spans="21:22" hidden="1">
      <c r="U6835" s="77"/>
      <c r="V6835" s="62"/>
    </row>
    <row r="6836" spans="21:22" hidden="1">
      <c r="U6836" s="77"/>
      <c r="V6836" s="62"/>
    </row>
    <row r="6837" spans="21:22" hidden="1">
      <c r="U6837" s="77"/>
      <c r="V6837" s="62"/>
    </row>
    <row r="6838" spans="21:22" hidden="1">
      <c r="U6838" s="77"/>
      <c r="V6838" s="62"/>
    </row>
    <row r="6839" spans="21:22" hidden="1">
      <c r="U6839" s="77"/>
      <c r="V6839" s="62"/>
    </row>
    <row r="6840" spans="21:22" hidden="1">
      <c r="U6840" s="77"/>
      <c r="V6840" s="62"/>
    </row>
    <row r="6841" spans="21:22" hidden="1">
      <c r="U6841" s="77"/>
      <c r="V6841" s="62"/>
    </row>
    <row r="6842" spans="21:22" hidden="1">
      <c r="U6842" s="77"/>
      <c r="V6842" s="62"/>
    </row>
    <row r="6843" spans="21:22" hidden="1">
      <c r="U6843" s="77"/>
      <c r="V6843" s="62"/>
    </row>
    <row r="6844" spans="21:22" hidden="1">
      <c r="U6844" s="77"/>
      <c r="V6844" s="62"/>
    </row>
    <row r="6845" spans="21:22" hidden="1">
      <c r="U6845" s="77"/>
      <c r="V6845" s="62"/>
    </row>
    <row r="6846" spans="21:22" hidden="1">
      <c r="U6846" s="77"/>
      <c r="V6846" s="62"/>
    </row>
    <row r="6847" spans="21:22" hidden="1">
      <c r="U6847" s="77"/>
      <c r="V6847" s="62"/>
    </row>
    <row r="6848" spans="21:22" hidden="1">
      <c r="U6848" s="77"/>
      <c r="V6848" s="62"/>
    </row>
    <row r="6849" spans="21:22" hidden="1">
      <c r="U6849" s="77"/>
      <c r="V6849" s="62"/>
    </row>
    <row r="6850" spans="21:22" hidden="1">
      <c r="U6850" s="77"/>
      <c r="V6850" s="62"/>
    </row>
    <row r="6851" spans="21:22" hidden="1">
      <c r="U6851" s="77"/>
      <c r="V6851" s="62"/>
    </row>
    <row r="6852" spans="21:22" hidden="1">
      <c r="U6852" s="77"/>
      <c r="V6852" s="62"/>
    </row>
    <row r="6853" spans="21:22" hidden="1">
      <c r="U6853" s="77"/>
      <c r="V6853" s="62"/>
    </row>
    <row r="6854" spans="21:22" hidden="1">
      <c r="U6854" s="77"/>
      <c r="V6854" s="62"/>
    </row>
    <row r="6855" spans="21:22" hidden="1">
      <c r="U6855" s="77"/>
      <c r="V6855" s="62"/>
    </row>
    <row r="6856" spans="21:22" hidden="1">
      <c r="U6856" s="77"/>
      <c r="V6856" s="62"/>
    </row>
    <row r="6857" spans="21:22" hidden="1">
      <c r="U6857" s="77"/>
      <c r="V6857" s="62"/>
    </row>
    <row r="6858" spans="21:22" hidden="1">
      <c r="U6858" s="77"/>
      <c r="V6858" s="62"/>
    </row>
    <row r="6859" spans="21:22" hidden="1">
      <c r="U6859" s="77"/>
      <c r="V6859" s="62"/>
    </row>
    <row r="6860" spans="21:22" hidden="1">
      <c r="U6860" s="77"/>
      <c r="V6860" s="62"/>
    </row>
    <row r="6861" spans="21:22" hidden="1">
      <c r="U6861" s="77"/>
      <c r="V6861" s="62"/>
    </row>
    <row r="6862" spans="21:22" hidden="1">
      <c r="U6862" s="77"/>
      <c r="V6862" s="62"/>
    </row>
    <row r="6863" spans="21:22" hidden="1">
      <c r="U6863" s="77"/>
      <c r="V6863" s="62"/>
    </row>
    <row r="6864" spans="21:22" hidden="1">
      <c r="U6864" s="77"/>
      <c r="V6864" s="62"/>
    </row>
    <row r="6865" spans="21:22" hidden="1">
      <c r="U6865" s="77"/>
      <c r="V6865" s="62"/>
    </row>
    <row r="6866" spans="21:22" hidden="1">
      <c r="U6866" s="77"/>
      <c r="V6866" s="62"/>
    </row>
    <row r="6867" spans="21:22" hidden="1">
      <c r="U6867" s="77"/>
      <c r="V6867" s="62"/>
    </row>
    <row r="6868" spans="21:22" hidden="1">
      <c r="U6868" s="77"/>
      <c r="V6868" s="62"/>
    </row>
    <row r="6869" spans="21:22" hidden="1">
      <c r="U6869" s="77"/>
      <c r="V6869" s="62"/>
    </row>
    <row r="6870" spans="21:22" hidden="1">
      <c r="U6870" s="77"/>
      <c r="V6870" s="62"/>
    </row>
    <row r="6871" spans="21:22" hidden="1">
      <c r="U6871" s="77"/>
      <c r="V6871" s="62"/>
    </row>
    <row r="6872" spans="21:22" hidden="1">
      <c r="U6872" s="77"/>
      <c r="V6872" s="62"/>
    </row>
    <row r="6873" spans="21:22" hidden="1">
      <c r="U6873" s="77"/>
      <c r="V6873" s="62"/>
    </row>
    <row r="6874" spans="21:22" hidden="1">
      <c r="U6874" s="77"/>
      <c r="V6874" s="62"/>
    </row>
    <row r="6875" spans="21:22" hidden="1">
      <c r="U6875" s="77"/>
      <c r="V6875" s="62"/>
    </row>
    <row r="6876" spans="21:22" hidden="1">
      <c r="U6876" s="77"/>
      <c r="V6876" s="62"/>
    </row>
    <row r="6877" spans="21:22" hidden="1">
      <c r="U6877" s="77"/>
      <c r="V6877" s="62"/>
    </row>
    <row r="6878" spans="21:22" hidden="1">
      <c r="U6878" s="77"/>
      <c r="V6878" s="62"/>
    </row>
    <row r="6879" spans="21:22" hidden="1">
      <c r="U6879" s="77"/>
      <c r="V6879" s="62"/>
    </row>
    <row r="6880" spans="21:22" hidden="1">
      <c r="U6880" s="77"/>
      <c r="V6880" s="62"/>
    </row>
    <row r="6881" spans="21:22" hidden="1">
      <c r="U6881" s="77"/>
      <c r="V6881" s="62"/>
    </row>
    <row r="6882" spans="21:22" hidden="1">
      <c r="U6882" s="77"/>
      <c r="V6882" s="62"/>
    </row>
    <row r="6883" spans="21:22" hidden="1">
      <c r="U6883" s="77"/>
      <c r="V6883" s="62"/>
    </row>
    <row r="6884" spans="21:22" hidden="1">
      <c r="U6884" s="77"/>
      <c r="V6884" s="62"/>
    </row>
    <row r="6885" spans="21:22" hidden="1">
      <c r="U6885" s="77"/>
      <c r="V6885" s="62"/>
    </row>
    <row r="6886" spans="21:22" hidden="1">
      <c r="U6886" s="77"/>
      <c r="V6886" s="62"/>
    </row>
    <row r="6887" spans="21:22" hidden="1">
      <c r="U6887" s="77"/>
      <c r="V6887" s="62"/>
    </row>
    <row r="6888" spans="21:22" hidden="1">
      <c r="U6888" s="77"/>
      <c r="V6888" s="62"/>
    </row>
    <row r="6889" spans="21:22" hidden="1">
      <c r="U6889" s="77"/>
      <c r="V6889" s="62"/>
    </row>
    <row r="6890" spans="21:22" hidden="1">
      <c r="U6890" s="77"/>
      <c r="V6890" s="62"/>
    </row>
    <row r="6891" spans="21:22" hidden="1">
      <c r="U6891" s="77"/>
      <c r="V6891" s="62"/>
    </row>
    <row r="6892" spans="21:22" hidden="1">
      <c r="U6892" s="77"/>
      <c r="V6892" s="62"/>
    </row>
    <row r="6893" spans="21:22" hidden="1">
      <c r="U6893" s="77"/>
      <c r="V6893" s="62"/>
    </row>
    <row r="6894" spans="21:22" hidden="1">
      <c r="U6894" s="77"/>
      <c r="V6894" s="62"/>
    </row>
    <row r="6895" spans="21:22" hidden="1">
      <c r="U6895" s="77"/>
      <c r="V6895" s="62"/>
    </row>
    <row r="6896" spans="21:22" hidden="1">
      <c r="U6896" s="77"/>
      <c r="V6896" s="62"/>
    </row>
    <row r="6897" spans="21:22" hidden="1">
      <c r="U6897" s="77"/>
      <c r="V6897" s="62"/>
    </row>
    <row r="6898" spans="21:22" hidden="1">
      <c r="U6898" s="77"/>
      <c r="V6898" s="62"/>
    </row>
    <row r="6899" spans="21:22" hidden="1">
      <c r="U6899" s="77"/>
      <c r="V6899" s="62"/>
    </row>
    <row r="6900" spans="21:22" hidden="1">
      <c r="U6900" s="77"/>
      <c r="V6900" s="62"/>
    </row>
    <row r="6901" spans="21:22" hidden="1">
      <c r="U6901" s="77"/>
      <c r="V6901" s="62"/>
    </row>
    <row r="6902" spans="21:22" hidden="1">
      <c r="U6902" s="77"/>
      <c r="V6902" s="62"/>
    </row>
    <row r="6903" spans="21:22" hidden="1">
      <c r="U6903" s="77"/>
      <c r="V6903" s="62"/>
    </row>
    <row r="6904" spans="21:22" hidden="1">
      <c r="U6904" s="77"/>
      <c r="V6904" s="62"/>
    </row>
    <row r="6905" spans="21:22" hidden="1">
      <c r="U6905" s="77"/>
      <c r="V6905" s="62"/>
    </row>
    <row r="6906" spans="21:22" hidden="1">
      <c r="U6906" s="77"/>
      <c r="V6906" s="62"/>
    </row>
    <row r="6907" spans="21:22" hidden="1">
      <c r="U6907" s="77"/>
      <c r="V6907" s="62"/>
    </row>
    <row r="6908" spans="21:22" hidden="1">
      <c r="U6908" s="77"/>
      <c r="V6908" s="62"/>
    </row>
    <row r="6909" spans="21:22" hidden="1">
      <c r="U6909" s="77"/>
      <c r="V6909" s="62"/>
    </row>
    <row r="6910" spans="21:22" hidden="1">
      <c r="U6910" s="77"/>
      <c r="V6910" s="62"/>
    </row>
    <row r="6911" spans="21:22" hidden="1">
      <c r="U6911" s="77"/>
      <c r="V6911" s="62"/>
    </row>
    <row r="6912" spans="21:22" hidden="1">
      <c r="U6912" s="77"/>
      <c r="V6912" s="62"/>
    </row>
    <row r="6913" spans="21:22" hidden="1">
      <c r="U6913" s="77"/>
      <c r="V6913" s="62"/>
    </row>
    <row r="6914" spans="21:22" hidden="1">
      <c r="U6914" s="77"/>
      <c r="V6914" s="62"/>
    </row>
    <row r="6915" spans="21:22" hidden="1">
      <c r="U6915" s="77"/>
      <c r="V6915" s="62"/>
    </row>
    <row r="6916" spans="21:22" hidden="1">
      <c r="U6916" s="77"/>
      <c r="V6916" s="62"/>
    </row>
    <row r="6917" spans="21:22" hidden="1">
      <c r="U6917" s="77"/>
      <c r="V6917" s="62"/>
    </row>
    <row r="6918" spans="21:22" hidden="1">
      <c r="U6918" s="77"/>
      <c r="V6918" s="62"/>
    </row>
    <row r="6919" spans="21:22" hidden="1">
      <c r="U6919" s="77"/>
      <c r="V6919" s="62"/>
    </row>
    <row r="6920" spans="21:22" hidden="1">
      <c r="U6920" s="77"/>
      <c r="V6920" s="62"/>
    </row>
    <row r="6921" spans="21:22" hidden="1">
      <c r="U6921" s="77"/>
      <c r="V6921" s="62"/>
    </row>
    <row r="6922" spans="21:22" hidden="1">
      <c r="U6922" s="77"/>
      <c r="V6922" s="62"/>
    </row>
    <row r="6923" spans="21:22" hidden="1">
      <c r="U6923" s="77"/>
      <c r="V6923" s="62"/>
    </row>
    <row r="6924" spans="21:22" hidden="1">
      <c r="U6924" s="77"/>
      <c r="V6924" s="62"/>
    </row>
    <row r="6925" spans="21:22" hidden="1">
      <c r="U6925" s="77"/>
      <c r="V6925" s="62"/>
    </row>
    <row r="6926" spans="21:22" hidden="1">
      <c r="U6926" s="77"/>
      <c r="V6926" s="62"/>
    </row>
    <row r="6927" spans="21:22" hidden="1">
      <c r="U6927" s="77"/>
      <c r="V6927" s="62"/>
    </row>
    <row r="6928" spans="21:22" hidden="1">
      <c r="U6928" s="77"/>
      <c r="V6928" s="62"/>
    </row>
    <row r="6929" spans="21:22" hidden="1">
      <c r="U6929" s="77"/>
      <c r="V6929" s="62"/>
    </row>
    <row r="6930" spans="21:22" hidden="1">
      <c r="U6930" s="77"/>
      <c r="V6930" s="62"/>
    </row>
    <row r="6931" spans="21:22" hidden="1">
      <c r="U6931" s="77"/>
      <c r="V6931" s="62"/>
    </row>
    <row r="6932" spans="21:22" hidden="1">
      <c r="U6932" s="77"/>
      <c r="V6932" s="62"/>
    </row>
    <row r="6933" spans="21:22" hidden="1">
      <c r="U6933" s="77"/>
      <c r="V6933" s="62"/>
    </row>
    <row r="6934" spans="21:22" hidden="1">
      <c r="U6934" s="77"/>
      <c r="V6934" s="62"/>
    </row>
    <row r="6935" spans="21:22" hidden="1">
      <c r="U6935" s="77"/>
      <c r="V6935" s="62"/>
    </row>
    <row r="6936" spans="21:22" hidden="1">
      <c r="U6936" s="77"/>
      <c r="V6936" s="62"/>
    </row>
    <row r="6937" spans="21:22" hidden="1">
      <c r="U6937" s="77"/>
      <c r="V6937" s="62"/>
    </row>
    <row r="6938" spans="21:22" hidden="1">
      <c r="U6938" s="77"/>
      <c r="V6938" s="62"/>
    </row>
    <row r="6939" spans="21:22" hidden="1">
      <c r="U6939" s="77"/>
      <c r="V6939" s="62"/>
    </row>
    <row r="6940" spans="21:22" hidden="1">
      <c r="U6940" s="77"/>
      <c r="V6940" s="62"/>
    </row>
    <row r="6941" spans="21:22" hidden="1">
      <c r="U6941" s="77"/>
      <c r="V6941" s="62"/>
    </row>
    <row r="6942" spans="21:22" hidden="1">
      <c r="U6942" s="77"/>
      <c r="V6942" s="62"/>
    </row>
    <row r="6943" spans="21:22" hidden="1">
      <c r="U6943" s="77"/>
      <c r="V6943" s="62"/>
    </row>
    <row r="6944" spans="21:22" hidden="1">
      <c r="U6944" s="77"/>
      <c r="V6944" s="62"/>
    </row>
    <row r="6945" spans="21:22" hidden="1">
      <c r="U6945" s="77"/>
      <c r="V6945" s="62"/>
    </row>
    <row r="6946" spans="21:22" hidden="1">
      <c r="U6946" s="77"/>
      <c r="V6946" s="62"/>
    </row>
    <row r="6947" spans="21:22" hidden="1">
      <c r="U6947" s="77"/>
      <c r="V6947" s="62"/>
    </row>
    <row r="6948" spans="21:22" hidden="1">
      <c r="U6948" s="77"/>
      <c r="V6948" s="62"/>
    </row>
    <row r="6949" spans="21:22" hidden="1">
      <c r="U6949" s="77"/>
      <c r="V6949" s="62"/>
    </row>
    <row r="6950" spans="21:22" hidden="1">
      <c r="U6950" s="77"/>
      <c r="V6950" s="62"/>
    </row>
    <row r="6951" spans="21:22" hidden="1">
      <c r="U6951" s="77"/>
      <c r="V6951" s="62"/>
    </row>
    <row r="6952" spans="21:22" hidden="1">
      <c r="U6952" s="77"/>
      <c r="V6952" s="62"/>
    </row>
    <row r="6953" spans="21:22" hidden="1">
      <c r="U6953" s="77"/>
      <c r="V6953" s="62"/>
    </row>
    <row r="6954" spans="21:22" hidden="1">
      <c r="U6954" s="77"/>
      <c r="V6954" s="62"/>
    </row>
    <row r="6955" spans="21:22" hidden="1">
      <c r="U6955" s="77"/>
      <c r="V6955" s="62"/>
    </row>
    <row r="6956" spans="21:22" hidden="1">
      <c r="U6956" s="77"/>
      <c r="V6956" s="62"/>
    </row>
    <row r="6957" spans="21:22" hidden="1">
      <c r="U6957" s="77"/>
      <c r="V6957" s="62"/>
    </row>
    <row r="6958" spans="21:22" hidden="1">
      <c r="U6958" s="77"/>
      <c r="V6958" s="62"/>
    </row>
    <row r="6959" spans="21:22" hidden="1">
      <c r="U6959" s="77"/>
      <c r="V6959" s="62"/>
    </row>
    <row r="6960" spans="21:22" hidden="1">
      <c r="U6960" s="77"/>
      <c r="V6960" s="62"/>
    </row>
    <row r="6961" spans="21:22" hidden="1">
      <c r="U6961" s="77"/>
      <c r="V6961" s="62"/>
    </row>
    <row r="6962" spans="21:22" hidden="1">
      <c r="U6962" s="77"/>
      <c r="V6962" s="62"/>
    </row>
    <row r="6963" spans="21:22" hidden="1">
      <c r="U6963" s="77"/>
      <c r="V6963" s="62"/>
    </row>
    <row r="6964" spans="21:22" hidden="1">
      <c r="U6964" s="77"/>
      <c r="V6964" s="62"/>
    </row>
    <row r="6965" spans="21:22" hidden="1">
      <c r="U6965" s="77"/>
      <c r="V6965" s="62"/>
    </row>
    <row r="6966" spans="21:22" hidden="1">
      <c r="U6966" s="77"/>
      <c r="V6966" s="62"/>
    </row>
    <row r="6967" spans="21:22" hidden="1">
      <c r="U6967" s="77"/>
      <c r="V6967" s="62"/>
    </row>
    <row r="6968" spans="21:22" hidden="1">
      <c r="U6968" s="77"/>
      <c r="V6968" s="62"/>
    </row>
    <row r="6969" spans="21:22" hidden="1">
      <c r="U6969" s="77"/>
      <c r="V6969" s="62"/>
    </row>
    <row r="6970" spans="21:22" hidden="1">
      <c r="U6970" s="77"/>
      <c r="V6970" s="62"/>
    </row>
    <row r="6971" spans="21:22" hidden="1">
      <c r="U6971" s="77"/>
      <c r="V6971" s="62"/>
    </row>
    <row r="6972" spans="21:22" hidden="1">
      <c r="U6972" s="77"/>
      <c r="V6972" s="62"/>
    </row>
    <row r="6973" spans="21:22" hidden="1">
      <c r="U6973" s="77"/>
      <c r="V6973" s="62"/>
    </row>
    <row r="6974" spans="21:22" hidden="1">
      <c r="U6974" s="77"/>
      <c r="V6974" s="62"/>
    </row>
    <row r="6975" spans="21:22" hidden="1">
      <c r="U6975" s="77"/>
      <c r="V6975" s="62"/>
    </row>
    <row r="6976" spans="21:22" hidden="1">
      <c r="U6976" s="77"/>
      <c r="V6976" s="62"/>
    </row>
    <row r="6977" spans="21:22" hidden="1">
      <c r="U6977" s="77"/>
      <c r="V6977" s="62"/>
    </row>
    <row r="6978" spans="21:22" hidden="1">
      <c r="U6978" s="77"/>
      <c r="V6978" s="62"/>
    </row>
    <row r="6979" spans="21:22" hidden="1">
      <c r="U6979" s="77"/>
      <c r="V6979" s="62"/>
    </row>
    <row r="6980" spans="21:22" hidden="1">
      <c r="U6980" s="77"/>
      <c r="V6980" s="62"/>
    </row>
    <row r="6981" spans="21:22" hidden="1">
      <c r="U6981" s="77"/>
      <c r="V6981" s="62"/>
    </row>
    <row r="6982" spans="21:22" hidden="1">
      <c r="U6982" s="77"/>
      <c r="V6982" s="62"/>
    </row>
    <row r="6983" spans="21:22" hidden="1">
      <c r="U6983" s="77"/>
      <c r="V6983" s="62"/>
    </row>
    <row r="6984" spans="21:22" hidden="1">
      <c r="U6984" s="77"/>
      <c r="V6984" s="62"/>
    </row>
    <row r="6985" spans="21:22" hidden="1">
      <c r="U6985" s="77"/>
      <c r="V6985" s="62"/>
    </row>
    <row r="6986" spans="21:22" hidden="1">
      <c r="U6986" s="77"/>
      <c r="V6986" s="62"/>
    </row>
    <row r="6987" spans="21:22" hidden="1">
      <c r="U6987" s="77"/>
      <c r="V6987" s="62"/>
    </row>
    <row r="6988" spans="21:22" hidden="1">
      <c r="U6988" s="77"/>
      <c r="V6988" s="62"/>
    </row>
    <row r="6989" spans="21:22" hidden="1">
      <c r="U6989" s="77"/>
      <c r="V6989" s="62"/>
    </row>
    <row r="6990" spans="21:22" hidden="1">
      <c r="U6990" s="77"/>
      <c r="V6990" s="62"/>
    </row>
    <row r="6991" spans="21:22" hidden="1">
      <c r="U6991" s="77"/>
      <c r="V6991" s="62"/>
    </row>
    <row r="6992" spans="21:22" hidden="1">
      <c r="U6992" s="77"/>
      <c r="V6992" s="62"/>
    </row>
    <row r="6993" spans="21:22" hidden="1">
      <c r="U6993" s="77"/>
      <c r="V6993" s="62"/>
    </row>
    <row r="6994" spans="21:22" hidden="1">
      <c r="U6994" s="77"/>
      <c r="V6994" s="62"/>
    </row>
    <row r="6995" spans="21:22" hidden="1">
      <c r="U6995" s="77"/>
      <c r="V6995" s="62"/>
    </row>
    <row r="6996" spans="21:22" hidden="1">
      <c r="U6996" s="77"/>
      <c r="V6996" s="62"/>
    </row>
    <row r="6997" spans="21:22" hidden="1">
      <c r="U6997" s="77"/>
      <c r="V6997" s="62"/>
    </row>
    <row r="6998" spans="21:22" hidden="1">
      <c r="U6998" s="77"/>
      <c r="V6998" s="62"/>
    </row>
    <row r="6999" spans="21:22" hidden="1">
      <c r="U6999" s="77"/>
      <c r="V6999" s="62"/>
    </row>
    <row r="7000" spans="21:22" hidden="1">
      <c r="U7000" s="77"/>
      <c r="V7000" s="62"/>
    </row>
    <row r="7001" spans="21:22" hidden="1">
      <c r="U7001" s="77"/>
      <c r="V7001" s="62"/>
    </row>
    <row r="7002" spans="21:22" hidden="1">
      <c r="U7002" s="77"/>
      <c r="V7002" s="62"/>
    </row>
    <row r="7003" spans="21:22" hidden="1">
      <c r="U7003" s="77"/>
      <c r="V7003" s="62"/>
    </row>
    <row r="7004" spans="21:22" hidden="1">
      <c r="U7004" s="77"/>
      <c r="V7004" s="62"/>
    </row>
    <row r="7005" spans="21:22" hidden="1">
      <c r="U7005" s="77"/>
      <c r="V7005" s="62"/>
    </row>
    <row r="7006" spans="21:22" hidden="1">
      <c r="U7006" s="77"/>
      <c r="V7006" s="62"/>
    </row>
    <row r="7007" spans="21:22" hidden="1">
      <c r="U7007" s="77"/>
      <c r="V7007" s="62"/>
    </row>
    <row r="7008" spans="21:22" hidden="1">
      <c r="U7008" s="77"/>
      <c r="V7008" s="62"/>
    </row>
    <row r="7009" spans="21:22" hidden="1">
      <c r="U7009" s="77"/>
      <c r="V7009" s="62"/>
    </row>
    <row r="7010" spans="21:22" hidden="1">
      <c r="U7010" s="77"/>
      <c r="V7010" s="62"/>
    </row>
    <row r="7011" spans="21:22" hidden="1">
      <c r="U7011" s="77"/>
      <c r="V7011" s="62"/>
    </row>
    <row r="7012" spans="21:22" hidden="1">
      <c r="U7012" s="77"/>
      <c r="V7012" s="62"/>
    </row>
    <row r="7013" spans="21:22" hidden="1">
      <c r="U7013" s="77"/>
      <c r="V7013" s="62"/>
    </row>
    <row r="7014" spans="21:22" hidden="1">
      <c r="U7014" s="77"/>
      <c r="V7014" s="62"/>
    </row>
    <row r="7015" spans="21:22" hidden="1">
      <c r="U7015" s="77"/>
      <c r="V7015" s="62"/>
    </row>
    <row r="7016" spans="21:22" hidden="1">
      <c r="U7016" s="77"/>
      <c r="V7016" s="62"/>
    </row>
    <row r="7017" spans="21:22" hidden="1">
      <c r="U7017" s="77"/>
      <c r="V7017" s="62"/>
    </row>
    <row r="7018" spans="21:22" hidden="1">
      <c r="U7018" s="77"/>
      <c r="V7018" s="62"/>
    </row>
    <row r="7019" spans="21:22" hidden="1">
      <c r="U7019" s="77"/>
      <c r="V7019" s="62"/>
    </row>
    <row r="7020" spans="21:22" hidden="1">
      <c r="U7020" s="77"/>
      <c r="V7020" s="62"/>
    </row>
    <row r="7021" spans="21:22" hidden="1">
      <c r="U7021" s="77"/>
      <c r="V7021" s="62"/>
    </row>
    <row r="7022" spans="21:22" hidden="1">
      <c r="U7022" s="77"/>
      <c r="V7022" s="62"/>
    </row>
    <row r="7023" spans="21:22" hidden="1">
      <c r="U7023" s="77"/>
      <c r="V7023" s="62"/>
    </row>
    <row r="7024" spans="21:22" hidden="1">
      <c r="U7024" s="77"/>
      <c r="V7024" s="62"/>
    </row>
    <row r="7025" spans="21:22" hidden="1">
      <c r="U7025" s="77"/>
      <c r="V7025" s="62"/>
    </row>
    <row r="7026" spans="21:22" hidden="1">
      <c r="U7026" s="77"/>
      <c r="V7026" s="62"/>
    </row>
    <row r="7027" spans="21:22" hidden="1">
      <c r="U7027" s="77"/>
      <c r="V7027" s="62"/>
    </row>
    <row r="7028" spans="21:22" hidden="1">
      <c r="U7028" s="77"/>
      <c r="V7028" s="62"/>
    </row>
    <row r="7029" spans="21:22" hidden="1">
      <c r="U7029" s="77"/>
      <c r="V7029" s="62"/>
    </row>
    <row r="7030" spans="21:22" hidden="1">
      <c r="U7030" s="77"/>
      <c r="V7030" s="62"/>
    </row>
    <row r="7031" spans="21:22" hidden="1">
      <c r="U7031" s="77"/>
      <c r="V7031" s="62"/>
    </row>
    <row r="7032" spans="21:22" hidden="1">
      <c r="U7032" s="77"/>
      <c r="V7032" s="62"/>
    </row>
    <row r="7033" spans="21:22" hidden="1">
      <c r="U7033" s="77"/>
      <c r="V7033" s="62"/>
    </row>
    <row r="7034" spans="21:22" hidden="1">
      <c r="U7034" s="77"/>
      <c r="V7034" s="62"/>
    </row>
    <row r="7035" spans="21:22" hidden="1">
      <c r="U7035" s="77"/>
      <c r="V7035" s="62"/>
    </row>
    <row r="7036" spans="21:22" hidden="1">
      <c r="U7036" s="77"/>
      <c r="V7036" s="62"/>
    </row>
    <row r="7037" spans="21:22" hidden="1">
      <c r="U7037" s="77"/>
      <c r="V7037" s="62"/>
    </row>
    <row r="7038" spans="21:22" hidden="1">
      <c r="U7038" s="77"/>
      <c r="V7038" s="62"/>
    </row>
    <row r="7039" spans="21:22" hidden="1">
      <c r="U7039" s="77"/>
      <c r="V7039" s="62"/>
    </row>
    <row r="7040" spans="21:22" hidden="1">
      <c r="U7040" s="77"/>
      <c r="V7040" s="62"/>
    </row>
    <row r="7041" spans="21:22" hidden="1">
      <c r="U7041" s="77"/>
      <c r="V7041" s="62"/>
    </row>
    <row r="7042" spans="21:22" hidden="1">
      <c r="U7042" s="77"/>
      <c r="V7042" s="62"/>
    </row>
    <row r="7043" spans="21:22" hidden="1">
      <c r="U7043" s="77"/>
      <c r="V7043" s="62"/>
    </row>
    <row r="7044" spans="21:22" hidden="1">
      <c r="U7044" s="77"/>
      <c r="V7044" s="62"/>
    </row>
    <row r="7045" spans="21:22" hidden="1">
      <c r="U7045" s="77"/>
      <c r="V7045" s="62"/>
    </row>
    <row r="7046" spans="21:22" hidden="1">
      <c r="U7046" s="77"/>
      <c r="V7046" s="62"/>
    </row>
    <row r="7047" spans="21:22" hidden="1">
      <c r="U7047" s="77"/>
      <c r="V7047" s="62"/>
    </row>
    <row r="7048" spans="21:22" hidden="1">
      <c r="U7048" s="77"/>
      <c r="V7048" s="62"/>
    </row>
    <row r="7049" spans="21:22" hidden="1">
      <c r="U7049" s="77"/>
      <c r="V7049" s="62"/>
    </row>
    <row r="7050" spans="21:22" hidden="1">
      <c r="U7050" s="77"/>
      <c r="V7050" s="62"/>
    </row>
    <row r="7051" spans="21:22" hidden="1">
      <c r="U7051" s="77"/>
      <c r="V7051" s="62"/>
    </row>
    <row r="7052" spans="21:22" hidden="1">
      <c r="U7052" s="77"/>
      <c r="V7052" s="62"/>
    </row>
    <row r="7053" spans="21:22" hidden="1">
      <c r="U7053" s="77"/>
      <c r="V7053" s="62"/>
    </row>
    <row r="7054" spans="21:22" hidden="1">
      <c r="U7054" s="77"/>
      <c r="V7054" s="62"/>
    </row>
    <row r="7055" spans="21:22" hidden="1">
      <c r="U7055" s="77"/>
      <c r="V7055" s="62"/>
    </row>
    <row r="7056" spans="21:22" hidden="1">
      <c r="U7056" s="77"/>
      <c r="V7056" s="62"/>
    </row>
    <row r="7057" spans="21:22" hidden="1">
      <c r="U7057" s="77"/>
      <c r="V7057" s="62"/>
    </row>
    <row r="7058" spans="21:22" hidden="1">
      <c r="U7058" s="77"/>
      <c r="V7058" s="62"/>
    </row>
    <row r="7059" spans="21:22" hidden="1">
      <c r="U7059" s="77"/>
      <c r="V7059" s="62"/>
    </row>
    <row r="7060" spans="21:22" hidden="1">
      <c r="U7060" s="77"/>
      <c r="V7060" s="62"/>
    </row>
    <row r="7061" spans="21:22" hidden="1">
      <c r="U7061" s="77"/>
      <c r="V7061" s="62"/>
    </row>
    <row r="7062" spans="21:22" hidden="1">
      <c r="U7062" s="77"/>
      <c r="V7062" s="62"/>
    </row>
    <row r="7063" spans="21:22" hidden="1">
      <c r="U7063" s="77"/>
      <c r="V7063" s="62"/>
    </row>
    <row r="7064" spans="21:22" hidden="1">
      <c r="U7064" s="77"/>
      <c r="V7064" s="62"/>
    </row>
    <row r="7065" spans="21:22" hidden="1">
      <c r="U7065" s="77"/>
      <c r="V7065" s="62"/>
    </row>
    <row r="7066" spans="21:22" hidden="1">
      <c r="U7066" s="77"/>
      <c r="V7066" s="62"/>
    </row>
    <row r="7067" spans="21:22" hidden="1">
      <c r="U7067" s="77"/>
      <c r="V7067" s="62"/>
    </row>
    <row r="7068" spans="21:22" hidden="1">
      <c r="U7068" s="77"/>
      <c r="V7068" s="62"/>
    </row>
    <row r="7069" spans="21:22" hidden="1">
      <c r="U7069" s="77"/>
      <c r="V7069" s="62"/>
    </row>
    <row r="7070" spans="21:22" hidden="1">
      <c r="U7070" s="77"/>
      <c r="V7070" s="62"/>
    </row>
    <row r="7071" spans="21:22" hidden="1">
      <c r="U7071" s="77"/>
      <c r="V7071" s="62"/>
    </row>
    <row r="7072" spans="21:22" hidden="1">
      <c r="U7072" s="77"/>
      <c r="V7072" s="62"/>
    </row>
    <row r="7073" spans="21:22" hidden="1">
      <c r="U7073" s="77"/>
      <c r="V7073" s="62"/>
    </row>
    <row r="7074" spans="21:22" hidden="1">
      <c r="U7074" s="77"/>
      <c r="V7074" s="62"/>
    </row>
    <row r="7075" spans="21:22" hidden="1">
      <c r="U7075" s="77"/>
      <c r="V7075" s="62"/>
    </row>
    <row r="7076" spans="21:22" hidden="1">
      <c r="U7076" s="77"/>
      <c r="V7076" s="62"/>
    </row>
    <row r="7077" spans="21:22" hidden="1">
      <c r="U7077" s="77"/>
      <c r="V7077" s="62"/>
    </row>
    <row r="7078" spans="21:22" hidden="1">
      <c r="U7078" s="77"/>
      <c r="V7078" s="62"/>
    </row>
    <row r="7079" spans="21:22" hidden="1">
      <c r="U7079" s="77"/>
      <c r="V7079" s="62"/>
    </row>
    <row r="7080" spans="21:22" hidden="1">
      <c r="U7080" s="77"/>
      <c r="V7080" s="62"/>
    </row>
    <row r="7081" spans="21:22" hidden="1">
      <c r="U7081" s="77"/>
      <c r="V7081" s="62"/>
    </row>
    <row r="7082" spans="21:22" hidden="1">
      <c r="U7082" s="77"/>
      <c r="V7082" s="62"/>
    </row>
    <row r="7083" spans="21:22" hidden="1">
      <c r="U7083" s="77"/>
      <c r="V7083" s="62"/>
    </row>
    <row r="7084" spans="21:22" hidden="1">
      <c r="U7084" s="77"/>
      <c r="V7084" s="62"/>
    </row>
    <row r="7085" spans="21:22" hidden="1">
      <c r="U7085" s="77"/>
      <c r="V7085" s="62"/>
    </row>
    <row r="7086" spans="21:22" hidden="1">
      <c r="U7086" s="77"/>
      <c r="V7086" s="62"/>
    </row>
    <row r="7087" spans="21:22" hidden="1">
      <c r="U7087" s="77"/>
      <c r="V7087" s="62"/>
    </row>
    <row r="7088" spans="21:22" hidden="1">
      <c r="U7088" s="77"/>
      <c r="V7088" s="62"/>
    </row>
    <row r="7089" spans="21:22" hidden="1">
      <c r="U7089" s="77"/>
      <c r="V7089" s="62"/>
    </row>
    <row r="7090" spans="21:22" hidden="1">
      <c r="U7090" s="77"/>
      <c r="V7090" s="62"/>
    </row>
    <row r="7091" spans="21:22" hidden="1">
      <c r="U7091" s="77"/>
      <c r="V7091" s="62"/>
    </row>
    <row r="7092" spans="21:22" hidden="1">
      <c r="U7092" s="77"/>
      <c r="V7092" s="62"/>
    </row>
    <row r="7093" spans="21:22" hidden="1">
      <c r="U7093" s="77"/>
      <c r="V7093" s="62"/>
    </row>
    <row r="7094" spans="21:22" hidden="1">
      <c r="U7094" s="77"/>
      <c r="V7094" s="62"/>
    </row>
    <row r="7095" spans="21:22" hidden="1">
      <c r="U7095" s="77"/>
      <c r="V7095" s="62"/>
    </row>
    <row r="7096" spans="21:22" hidden="1">
      <c r="U7096" s="77"/>
      <c r="V7096" s="62"/>
    </row>
    <row r="7097" spans="21:22" hidden="1">
      <c r="U7097" s="77"/>
      <c r="V7097" s="62"/>
    </row>
    <row r="7098" spans="21:22" hidden="1">
      <c r="U7098" s="77"/>
      <c r="V7098" s="62"/>
    </row>
    <row r="7099" spans="21:22" hidden="1">
      <c r="U7099" s="77"/>
      <c r="V7099" s="62"/>
    </row>
    <row r="7100" spans="21:22" hidden="1">
      <c r="U7100" s="77"/>
      <c r="V7100" s="62"/>
    </row>
    <row r="7101" spans="21:22" hidden="1">
      <c r="U7101" s="77"/>
      <c r="V7101" s="62"/>
    </row>
    <row r="7102" spans="21:22" hidden="1">
      <c r="U7102" s="77"/>
      <c r="V7102" s="62"/>
    </row>
    <row r="7103" spans="21:22" hidden="1">
      <c r="U7103" s="77"/>
      <c r="V7103" s="62"/>
    </row>
    <row r="7104" spans="21:22" hidden="1">
      <c r="U7104" s="77"/>
      <c r="V7104" s="62"/>
    </row>
    <row r="7105" spans="21:22" hidden="1">
      <c r="U7105" s="77"/>
      <c r="V7105" s="62"/>
    </row>
    <row r="7106" spans="21:22" hidden="1">
      <c r="U7106" s="77"/>
      <c r="V7106" s="62"/>
    </row>
    <row r="7107" spans="21:22" hidden="1">
      <c r="U7107" s="77"/>
      <c r="V7107" s="62"/>
    </row>
    <row r="7108" spans="21:22" hidden="1">
      <c r="U7108" s="77"/>
      <c r="V7108" s="62"/>
    </row>
    <row r="7109" spans="21:22" hidden="1">
      <c r="U7109" s="77"/>
      <c r="V7109" s="62"/>
    </row>
    <row r="7110" spans="21:22" hidden="1">
      <c r="U7110" s="77"/>
      <c r="V7110" s="62"/>
    </row>
    <row r="7111" spans="21:22" hidden="1">
      <c r="U7111" s="77"/>
      <c r="V7111" s="62"/>
    </row>
    <row r="7112" spans="21:22" hidden="1">
      <c r="U7112" s="77"/>
      <c r="V7112" s="62"/>
    </row>
    <row r="7113" spans="21:22" hidden="1">
      <c r="U7113" s="77"/>
      <c r="V7113" s="62"/>
    </row>
    <row r="7114" spans="21:22" hidden="1">
      <c r="U7114" s="77"/>
      <c r="V7114" s="62"/>
    </row>
    <row r="7115" spans="21:22" hidden="1">
      <c r="U7115" s="77"/>
      <c r="V7115" s="62"/>
    </row>
    <row r="7116" spans="21:22" hidden="1">
      <c r="U7116" s="77"/>
      <c r="V7116" s="62"/>
    </row>
    <row r="7117" spans="21:22" hidden="1">
      <c r="U7117" s="77"/>
      <c r="V7117" s="62"/>
    </row>
    <row r="7118" spans="21:22" hidden="1">
      <c r="U7118" s="77"/>
      <c r="V7118" s="62"/>
    </row>
    <row r="7119" spans="21:22" hidden="1">
      <c r="U7119" s="77"/>
      <c r="V7119" s="62"/>
    </row>
    <row r="7120" spans="21:22" hidden="1">
      <c r="U7120" s="77"/>
      <c r="V7120" s="62"/>
    </row>
    <row r="7121" spans="21:22" hidden="1">
      <c r="U7121" s="77"/>
      <c r="V7121" s="62"/>
    </row>
    <row r="7122" spans="21:22" hidden="1">
      <c r="U7122" s="77"/>
      <c r="V7122" s="62"/>
    </row>
    <row r="7123" spans="21:22" hidden="1">
      <c r="U7123" s="77"/>
      <c r="V7123" s="62"/>
    </row>
    <row r="7124" spans="21:22" hidden="1">
      <c r="U7124" s="77"/>
      <c r="V7124" s="62"/>
    </row>
    <row r="7125" spans="21:22" hidden="1">
      <c r="U7125" s="77"/>
      <c r="V7125" s="62"/>
    </row>
    <row r="7126" spans="21:22" hidden="1">
      <c r="U7126" s="77"/>
      <c r="V7126" s="62"/>
    </row>
    <row r="7127" spans="21:22" hidden="1">
      <c r="U7127" s="77"/>
      <c r="V7127" s="62"/>
    </row>
    <row r="7128" spans="21:22" hidden="1">
      <c r="U7128" s="77"/>
      <c r="V7128" s="62"/>
    </row>
    <row r="7129" spans="21:22" hidden="1">
      <c r="U7129" s="77"/>
      <c r="V7129" s="62"/>
    </row>
    <row r="7130" spans="21:22" hidden="1">
      <c r="U7130" s="77"/>
      <c r="V7130" s="62"/>
    </row>
    <row r="7131" spans="21:22" hidden="1">
      <c r="U7131" s="77"/>
      <c r="V7131" s="62"/>
    </row>
    <row r="7132" spans="21:22" hidden="1">
      <c r="U7132" s="77"/>
      <c r="V7132" s="62"/>
    </row>
    <row r="7133" spans="21:22" hidden="1">
      <c r="U7133" s="77"/>
      <c r="V7133" s="62"/>
    </row>
    <row r="7134" spans="21:22" hidden="1">
      <c r="U7134" s="77"/>
      <c r="V7134" s="62"/>
    </row>
    <row r="7135" spans="21:22" hidden="1">
      <c r="U7135" s="77"/>
      <c r="V7135" s="62"/>
    </row>
    <row r="7136" spans="21:22" hidden="1">
      <c r="U7136" s="77"/>
      <c r="V7136" s="62"/>
    </row>
    <row r="7137" spans="21:22" hidden="1">
      <c r="U7137" s="77"/>
      <c r="V7137" s="62"/>
    </row>
    <row r="7138" spans="21:22" hidden="1">
      <c r="U7138" s="77"/>
      <c r="V7138" s="62"/>
    </row>
    <row r="7139" spans="21:22" hidden="1">
      <c r="U7139" s="77"/>
      <c r="V7139" s="62"/>
    </row>
    <row r="7140" spans="21:22" hidden="1">
      <c r="U7140" s="77"/>
      <c r="V7140" s="62"/>
    </row>
    <row r="7141" spans="21:22" hidden="1">
      <c r="U7141" s="77"/>
      <c r="V7141" s="62"/>
    </row>
    <row r="7142" spans="21:22" hidden="1">
      <c r="U7142" s="77"/>
      <c r="V7142" s="62"/>
    </row>
    <row r="7143" spans="21:22" hidden="1">
      <c r="U7143" s="77"/>
      <c r="V7143" s="62"/>
    </row>
    <row r="7144" spans="21:22" hidden="1">
      <c r="U7144" s="77"/>
      <c r="V7144" s="62"/>
    </row>
    <row r="7145" spans="21:22" hidden="1">
      <c r="U7145" s="77"/>
      <c r="V7145" s="62"/>
    </row>
    <row r="7146" spans="21:22" hidden="1">
      <c r="U7146" s="77"/>
      <c r="V7146" s="62"/>
    </row>
    <row r="7147" spans="21:22" hidden="1">
      <c r="U7147" s="77"/>
      <c r="V7147" s="62"/>
    </row>
    <row r="7148" spans="21:22" hidden="1">
      <c r="U7148" s="77"/>
      <c r="V7148" s="62"/>
    </row>
    <row r="7149" spans="21:22" hidden="1">
      <c r="U7149" s="77"/>
      <c r="V7149" s="62"/>
    </row>
    <row r="7150" spans="21:22" hidden="1">
      <c r="U7150" s="77"/>
      <c r="V7150" s="62"/>
    </row>
    <row r="7151" spans="21:22" hidden="1">
      <c r="U7151" s="77"/>
      <c r="V7151" s="62"/>
    </row>
    <row r="7152" spans="21:22" hidden="1">
      <c r="U7152" s="77"/>
      <c r="V7152" s="62"/>
    </row>
    <row r="7153" spans="21:22" hidden="1">
      <c r="U7153" s="77"/>
      <c r="V7153" s="62"/>
    </row>
    <row r="7154" spans="21:22" hidden="1">
      <c r="U7154" s="77"/>
      <c r="V7154" s="62"/>
    </row>
    <row r="7155" spans="21:22" hidden="1">
      <c r="U7155" s="77"/>
      <c r="V7155" s="62"/>
    </row>
    <row r="7156" spans="21:22" hidden="1">
      <c r="U7156" s="77"/>
      <c r="V7156" s="62"/>
    </row>
    <row r="7157" spans="21:22" hidden="1">
      <c r="U7157" s="77"/>
      <c r="V7157" s="62"/>
    </row>
    <row r="7158" spans="21:22" hidden="1">
      <c r="U7158" s="77"/>
      <c r="V7158" s="62"/>
    </row>
    <row r="7159" spans="21:22" hidden="1">
      <c r="U7159" s="77"/>
      <c r="V7159" s="62"/>
    </row>
    <row r="7160" spans="21:22" hidden="1">
      <c r="U7160" s="77"/>
      <c r="V7160" s="62"/>
    </row>
    <row r="7161" spans="21:22" hidden="1">
      <c r="U7161" s="77"/>
      <c r="V7161" s="62"/>
    </row>
    <row r="7162" spans="21:22" hidden="1">
      <c r="U7162" s="77"/>
      <c r="V7162" s="62"/>
    </row>
    <row r="7163" spans="21:22" hidden="1">
      <c r="U7163" s="77"/>
      <c r="V7163" s="62"/>
    </row>
    <row r="7164" spans="21:22" hidden="1">
      <c r="U7164" s="77"/>
      <c r="V7164" s="62"/>
    </row>
    <row r="7165" spans="21:22" hidden="1">
      <c r="U7165" s="77"/>
      <c r="V7165" s="62"/>
    </row>
    <row r="7166" spans="21:22" hidden="1">
      <c r="U7166" s="77"/>
      <c r="V7166" s="62"/>
    </row>
    <row r="7167" spans="21:22" hidden="1">
      <c r="U7167" s="77"/>
      <c r="V7167" s="62"/>
    </row>
    <row r="7168" spans="21:22" hidden="1">
      <c r="U7168" s="77"/>
      <c r="V7168" s="62"/>
    </row>
    <row r="7169" spans="21:22" hidden="1">
      <c r="U7169" s="77"/>
      <c r="V7169" s="62"/>
    </row>
    <row r="7170" spans="21:22" hidden="1">
      <c r="U7170" s="77"/>
      <c r="V7170" s="62"/>
    </row>
    <row r="7171" spans="21:22" hidden="1">
      <c r="U7171" s="77"/>
      <c r="V7171" s="62"/>
    </row>
    <row r="7172" spans="21:22" hidden="1">
      <c r="U7172" s="77"/>
      <c r="V7172" s="62"/>
    </row>
    <row r="7173" spans="21:22" hidden="1">
      <c r="U7173" s="77"/>
      <c r="V7173" s="62"/>
    </row>
    <row r="7174" spans="21:22" hidden="1">
      <c r="U7174" s="77"/>
      <c r="V7174" s="62"/>
    </row>
    <row r="7175" spans="21:22" hidden="1">
      <c r="U7175" s="77"/>
      <c r="V7175" s="62"/>
    </row>
    <row r="7176" spans="21:22" hidden="1">
      <c r="U7176" s="77"/>
      <c r="V7176" s="62"/>
    </row>
    <row r="7177" spans="21:22" hidden="1">
      <c r="U7177" s="77"/>
      <c r="V7177" s="62"/>
    </row>
    <row r="7178" spans="21:22" hidden="1">
      <c r="U7178" s="77"/>
      <c r="V7178" s="62"/>
    </row>
    <row r="7179" spans="21:22" hidden="1">
      <c r="U7179" s="77"/>
      <c r="V7179" s="62"/>
    </row>
    <row r="7180" spans="21:22" hidden="1">
      <c r="U7180" s="77"/>
      <c r="V7180" s="62"/>
    </row>
    <row r="7181" spans="21:22" hidden="1">
      <c r="U7181" s="77"/>
      <c r="V7181" s="62"/>
    </row>
    <row r="7182" spans="21:22" hidden="1">
      <c r="U7182" s="77"/>
      <c r="V7182" s="62"/>
    </row>
    <row r="7183" spans="21:22" hidden="1">
      <c r="U7183" s="77"/>
      <c r="V7183" s="62"/>
    </row>
    <row r="7184" spans="21:22" hidden="1">
      <c r="U7184" s="77"/>
      <c r="V7184" s="62"/>
    </row>
    <row r="7185" spans="21:22" hidden="1">
      <c r="U7185" s="77"/>
      <c r="V7185" s="62"/>
    </row>
    <row r="7186" spans="21:22" hidden="1">
      <c r="U7186" s="77"/>
      <c r="V7186" s="62"/>
    </row>
    <row r="7187" spans="21:22" hidden="1">
      <c r="U7187" s="77"/>
      <c r="V7187" s="62"/>
    </row>
    <row r="7188" spans="21:22" hidden="1">
      <c r="U7188" s="77"/>
      <c r="V7188" s="62"/>
    </row>
    <row r="7189" spans="21:22" hidden="1">
      <c r="U7189" s="77"/>
      <c r="V7189" s="62"/>
    </row>
    <row r="7190" spans="21:22" hidden="1">
      <c r="U7190" s="77"/>
      <c r="V7190" s="62"/>
    </row>
    <row r="7191" spans="21:22" hidden="1">
      <c r="U7191" s="77"/>
      <c r="V7191" s="62"/>
    </row>
    <row r="7192" spans="21:22" hidden="1">
      <c r="U7192" s="77"/>
      <c r="V7192" s="62"/>
    </row>
    <row r="7193" spans="21:22" hidden="1">
      <c r="U7193" s="77"/>
      <c r="V7193" s="62"/>
    </row>
    <row r="7194" spans="21:22" hidden="1">
      <c r="U7194" s="77"/>
      <c r="V7194" s="62"/>
    </row>
    <row r="7195" spans="21:22" hidden="1">
      <c r="U7195" s="77"/>
      <c r="V7195" s="62"/>
    </row>
    <row r="7196" spans="21:22" hidden="1">
      <c r="U7196" s="77"/>
      <c r="V7196" s="62"/>
    </row>
    <row r="7197" spans="21:22" hidden="1">
      <c r="U7197" s="77"/>
      <c r="V7197" s="62"/>
    </row>
    <row r="7198" spans="21:22" hidden="1">
      <c r="U7198" s="77"/>
      <c r="V7198" s="62"/>
    </row>
    <row r="7199" spans="21:22" hidden="1">
      <c r="U7199" s="77"/>
      <c r="V7199" s="62"/>
    </row>
    <row r="7200" spans="21:22" hidden="1">
      <c r="U7200" s="77"/>
      <c r="V7200" s="62"/>
    </row>
    <row r="7201" spans="21:22" hidden="1">
      <c r="U7201" s="77"/>
      <c r="V7201" s="62"/>
    </row>
    <row r="7202" spans="21:22" hidden="1">
      <c r="U7202" s="77"/>
      <c r="V7202" s="62"/>
    </row>
    <row r="7203" spans="21:22" hidden="1">
      <c r="U7203" s="77"/>
      <c r="V7203" s="62"/>
    </row>
    <row r="7204" spans="21:22" hidden="1">
      <c r="U7204" s="77"/>
      <c r="V7204" s="62"/>
    </row>
    <row r="7205" spans="21:22" hidden="1">
      <c r="U7205" s="77"/>
      <c r="V7205" s="62"/>
    </row>
    <row r="7206" spans="21:22" hidden="1">
      <c r="U7206" s="77"/>
      <c r="V7206" s="62"/>
    </row>
    <row r="7207" spans="21:22" hidden="1">
      <c r="U7207" s="77"/>
      <c r="V7207" s="62"/>
    </row>
    <row r="7208" spans="21:22" hidden="1">
      <c r="U7208" s="77"/>
      <c r="V7208" s="62"/>
    </row>
    <row r="7209" spans="21:22" hidden="1">
      <c r="U7209" s="77"/>
      <c r="V7209" s="62"/>
    </row>
    <row r="7210" spans="21:22" hidden="1">
      <c r="U7210" s="77"/>
      <c r="V7210" s="62"/>
    </row>
    <row r="7211" spans="21:22" hidden="1">
      <c r="U7211" s="77"/>
      <c r="V7211" s="62"/>
    </row>
    <row r="7212" spans="21:22" hidden="1">
      <c r="U7212" s="77"/>
      <c r="V7212" s="62"/>
    </row>
    <row r="7213" spans="21:22" hidden="1">
      <c r="U7213" s="77"/>
      <c r="V7213" s="62"/>
    </row>
    <row r="7214" spans="21:22" hidden="1">
      <c r="U7214" s="77"/>
      <c r="V7214" s="62"/>
    </row>
    <row r="7215" spans="21:22" hidden="1">
      <c r="U7215" s="77"/>
      <c r="V7215" s="62"/>
    </row>
    <row r="7216" spans="21:22" hidden="1">
      <c r="U7216" s="77"/>
      <c r="V7216" s="62"/>
    </row>
    <row r="7217" spans="21:22" hidden="1">
      <c r="U7217" s="77"/>
      <c r="V7217" s="62"/>
    </row>
    <row r="7218" spans="21:22" hidden="1">
      <c r="U7218" s="77"/>
      <c r="V7218" s="62"/>
    </row>
    <row r="7219" spans="21:22" hidden="1">
      <c r="U7219" s="77"/>
      <c r="V7219" s="62"/>
    </row>
    <row r="7220" spans="21:22" hidden="1">
      <c r="U7220" s="77"/>
      <c r="V7220" s="62"/>
    </row>
    <row r="7221" spans="21:22" hidden="1">
      <c r="U7221" s="77"/>
      <c r="V7221" s="62"/>
    </row>
    <row r="7222" spans="21:22" hidden="1">
      <c r="U7222" s="77"/>
      <c r="V7222" s="62"/>
    </row>
    <row r="7223" spans="21:22" hidden="1">
      <c r="U7223" s="77"/>
      <c r="V7223" s="62"/>
    </row>
    <row r="7224" spans="21:22" hidden="1">
      <c r="U7224" s="77"/>
      <c r="V7224" s="62"/>
    </row>
    <row r="7225" spans="21:22" hidden="1">
      <c r="U7225" s="77"/>
      <c r="V7225" s="62"/>
    </row>
    <row r="7226" spans="21:22" hidden="1">
      <c r="U7226" s="77"/>
      <c r="V7226" s="62"/>
    </row>
    <row r="7227" spans="21:22" hidden="1">
      <c r="U7227" s="77"/>
      <c r="V7227" s="62"/>
    </row>
    <row r="7228" spans="21:22" hidden="1">
      <c r="U7228" s="77"/>
      <c r="V7228" s="62"/>
    </row>
    <row r="7229" spans="21:22" hidden="1">
      <c r="U7229" s="77"/>
      <c r="V7229" s="62"/>
    </row>
    <row r="7230" spans="21:22" hidden="1">
      <c r="U7230" s="77"/>
      <c r="V7230" s="62"/>
    </row>
    <row r="7231" spans="21:22" hidden="1">
      <c r="U7231" s="77"/>
      <c r="V7231" s="62"/>
    </row>
    <row r="7232" spans="21:22" hidden="1">
      <c r="U7232" s="77"/>
      <c r="V7232" s="62"/>
    </row>
    <row r="7233" spans="21:22" hidden="1">
      <c r="U7233" s="77"/>
      <c r="V7233" s="62"/>
    </row>
    <row r="7234" spans="21:22" hidden="1">
      <c r="U7234" s="77"/>
      <c r="V7234" s="62"/>
    </row>
    <row r="7235" spans="21:22" hidden="1">
      <c r="U7235" s="77"/>
      <c r="V7235" s="62"/>
    </row>
    <row r="7236" spans="21:22" hidden="1">
      <c r="U7236" s="77"/>
      <c r="V7236" s="62"/>
    </row>
    <row r="7237" spans="21:22" hidden="1">
      <c r="U7237" s="77"/>
      <c r="V7237" s="62"/>
    </row>
    <row r="7238" spans="21:22" hidden="1">
      <c r="U7238" s="77"/>
      <c r="V7238" s="62"/>
    </row>
    <row r="7239" spans="21:22" hidden="1">
      <c r="U7239" s="77"/>
      <c r="V7239" s="62"/>
    </row>
    <row r="7240" spans="21:22" hidden="1">
      <c r="U7240" s="77"/>
      <c r="V7240" s="62"/>
    </row>
    <row r="7241" spans="21:22" hidden="1">
      <c r="U7241" s="77"/>
      <c r="V7241" s="62"/>
    </row>
    <row r="7242" spans="21:22" hidden="1">
      <c r="U7242" s="77"/>
      <c r="V7242" s="62"/>
    </row>
    <row r="7243" spans="21:22" hidden="1">
      <c r="U7243" s="77"/>
      <c r="V7243" s="62"/>
    </row>
    <row r="7244" spans="21:22" hidden="1">
      <c r="U7244" s="77"/>
      <c r="V7244" s="62"/>
    </row>
    <row r="7245" spans="21:22" hidden="1">
      <c r="U7245" s="77"/>
      <c r="V7245" s="62"/>
    </row>
    <row r="7246" spans="21:22" hidden="1">
      <c r="U7246" s="77"/>
      <c r="V7246" s="62"/>
    </row>
    <row r="7247" spans="21:22" hidden="1">
      <c r="U7247" s="77"/>
      <c r="V7247" s="62"/>
    </row>
    <row r="7248" spans="21:22" hidden="1">
      <c r="U7248" s="77"/>
      <c r="V7248" s="62"/>
    </row>
    <row r="7249" spans="21:22" hidden="1">
      <c r="U7249" s="77"/>
      <c r="V7249" s="62"/>
    </row>
    <row r="7250" spans="21:22" hidden="1">
      <c r="U7250" s="77"/>
      <c r="V7250" s="62"/>
    </row>
    <row r="7251" spans="21:22" hidden="1">
      <c r="U7251" s="77"/>
      <c r="V7251" s="62"/>
    </row>
    <row r="7252" spans="21:22" hidden="1">
      <c r="U7252" s="77"/>
      <c r="V7252" s="62"/>
    </row>
    <row r="7253" spans="21:22" hidden="1">
      <c r="U7253" s="77"/>
      <c r="V7253" s="62"/>
    </row>
    <row r="7254" spans="21:22" hidden="1">
      <c r="U7254" s="77"/>
      <c r="V7254" s="62"/>
    </row>
    <row r="7255" spans="21:22" hidden="1">
      <c r="U7255" s="77"/>
      <c r="V7255" s="62"/>
    </row>
    <row r="7256" spans="21:22" hidden="1">
      <c r="U7256" s="77"/>
      <c r="V7256" s="62"/>
    </row>
    <row r="7257" spans="21:22" hidden="1">
      <c r="U7257" s="77"/>
      <c r="V7257" s="62"/>
    </row>
    <row r="7258" spans="21:22" hidden="1">
      <c r="U7258" s="77"/>
      <c r="V7258" s="62"/>
    </row>
    <row r="7259" spans="21:22" hidden="1">
      <c r="U7259" s="77"/>
      <c r="V7259" s="62"/>
    </row>
    <row r="7260" spans="21:22" hidden="1">
      <c r="U7260" s="77"/>
      <c r="V7260" s="62"/>
    </row>
    <row r="7261" spans="21:22" hidden="1">
      <c r="U7261" s="77"/>
      <c r="V7261" s="62"/>
    </row>
    <row r="7262" spans="21:22" hidden="1">
      <c r="U7262" s="77"/>
      <c r="V7262" s="62"/>
    </row>
    <row r="7263" spans="21:22" hidden="1">
      <c r="U7263" s="77"/>
      <c r="V7263" s="62"/>
    </row>
    <row r="7264" spans="21:22" hidden="1">
      <c r="U7264" s="77"/>
      <c r="V7264" s="62"/>
    </row>
    <row r="7265" spans="21:22" hidden="1">
      <c r="U7265" s="77"/>
      <c r="V7265" s="62"/>
    </row>
    <row r="7266" spans="21:22" hidden="1">
      <c r="U7266" s="77"/>
      <c r="V7266" s="62"/>
    </row>
    <row r="7267" spans="21:22" hidden="1">
      <c r="U7267" s="77"/>
      <c r="V7267" s="62"/>
    </row>
    <row r="7268" spans="21:22" hidden="1">
      <c r="U7268" s="77"/>
      <c r="V7268" s="62"/>
    </row>
    <row r="7269" spans="21:22" hidden="1">
      <c r="U7269" s="77"/>
      <c r="V7269" s="62"/>
    </row>
    <row r="7270" spans="21:22" hidden="1">
      <c r="U7270" s="77"/>
      <c r="V7270" s="62"/>
    </row>
    <row r="7271" spans="21:22" hidden="1">
      <c r="U7271" s="77"/>
      <c r="V7271" s="62"/>
    </row>
    <row r="7272" spans="21:22" hidden="1">
      <c r="U7272" s="77"/>
      <c r="V7272" s="62"/>
    </row>
    <row r="7273" spans="21:22" hidden="1">
      <c r="U7273" s="77"/>
      <c r="V7273" s="62"/>
    </row>
    <row r="7274" spans="21:22" hidden="1">
      <c r="U7274" s="77"/>
      <c r="V7274" s="62"/>
    </row>
    <row r="7275" spans="21:22" hidden="1">
      <c r="U7275" s="77"/>
      <c r="V7275" s="62"/>
    </row>
    <row r="7276" spans="21:22" hidden="1">
      <c r="U7276" s="77"/>
      <c r="V7276" s="62"/>
    </row>
    <row r="7277" spans="21:22" hidden="1">
      <c r="U7277" s="77"/>
      <c r="V7277" s="62"/>
    </row>
    <row r="7278" spans="21:22" hidden="1">
      <c r="U7278" s="77"/>
      <c r="V7278" s="62"/>
    </row>
    <row r="7279" spans="21:22" hidden="1">
      <c r="U7279" s="77"/>
      <c r="V7279" s="62"/>
    </row>
    <row r="7280" spans="21:22" hidden="1">
      <c r="U7280" s="77"/>
      <c r="V7280" s="62"/>
    </row>
    <row r="7281" spans="21:22" hidden="1">
      <c r="U7281" s="77"/>
      <c r="V7281" s="62"/>
    </row>
    <row r="7282" spans="21:22" hidden="1">
      <c r="U7282" s="77"/>
      <c r="V7282" s="62"/>
    </row>
    <row r="7283" spans="21:22" hidden="1">
      <c r="U7283" s="77"/>
      <c r="V7283" s="62"/>
    </row>
    <row r="7284" spans="21:22" hidden="1">
      <c r="U7284" s="77"/>
      <c r="V7284" s="62"/>
    </row>
    <row r="7285" spans="21:22" hidden="1">
      <c r="U7285" s="77"/>
      <c r="V7285" s="62"/>
    </row>
    <row r="7286" spans="21:22" hidden="1">
      <c r="U7286" s="77"/>
      <c r="V7286" s="62"/>
    </row>
    <row r="7287" spans="21:22" hidden="1">
      <c r="U7287" s="77"/>
      <c r="V7287" s="62"/>
    </row>
    <row r="7288" spans="21:22" hidden="1">
      <c r="U7288" s="77"/>
      <c r="V7288" s="62"/>
    </row>
    <row r="7289" spans="21:22" hidden="1">
      <c r="U7289" s="77"/>
      <c r="V7289" s="62"/>
    </row>
    <row r="7290" spans="21:22" hidden="1">
      <c r="U7290" s="77"/>
      <c r="V7290" s="62"/>
    </row>
    <row r="7291" spans="21:22" hidden="1">
      <c r="U7291" s="77"/>
      <c r="V7291" s="62"/>
    </row>
    <row r="7292" spans="21:22" hidden="1">
      <c r="U7292" s="77"/>
      <c r="V7292" s="62"/>
    </row>
    <row r="7293" spans="21:22" hidden="1">
      <c r="U7293" s="77"/>
      <c r="V7293" s="62"/>
    </row>
    <row r="7294" spans="21:22" hidden="1">
      <c r="U7294" s="77"/>
      <c r="V7294" s="62"/>
    </row>
    <row r="7295" spans="21:22" hidden="1">
      <c r="U7295" s="77"/>
      <c r="V7295" s="62"/>
    </row>
    <row r="7296" spans="21:22" hidden="1">
      <c r="U7296" s="77"/>
      <c r="V7296" s="62"/>
    </row>
    <row r="7297" spans="21:22" hidden="1">
      <c r="U7297" s="77"/>
      <c r="V7297" s="62"/>
    </row>
    <row r="7298" spans="21:22" hidden="1">
      <c r="U7298" s="77"/>
      <c r="V7298" s="62"/>
    </row>
    <row r="7299" spans="21:22" hidden="1">
      <c r="U7299" s="77"/>
      <c r="V7299" s="62"/>
    </row>
    <row r="7300" spans="21:22" hidden="1">
      <c r="U7300" s="77"/>
      <c r="V7300" s="62"/>
    </row>
    <row r="7301" spans="21:22" hidden="1">
      <c r="U7301" s="77"/>
      <c r="V7301" s="62"/>
    </row>
    <row r="7302" spans="21:22" hidden="1">
      <c r="U7302" s="77"/>
      <c r="V7302" s="62"/>
    </row>
    <row r="7303" spans="21:22" hidden="1">
      <c r="U7303" s="77"/>
      <c r="V7303" s="62"/>
    </row>
    <row r="7304" spans="21:22" hidden="1">
      <c r="U7304" s="77"/>
      <c r="V7304" s="62"/>
    </row>
    <row r="7305" spans="21:22" hidden="1">
      <c r="U7305" s="77"/>
      <c r="V7305" s="62"/>
    </row>
    <row r="7306" spans="21:22" hidden="1">
      <c r="U7306" s="77"/>
      <c r="V7306" s="62"/>
    </row>
    <row r="7307" spans="21:22" hidden="1">
      <c r="U7307" s="77"/>
      <c r="V7307" s="62"/>
    </row>
    <row r="7308" spans="21:22" hidden="1">
      <c r="U7308" s="77"/>
      <c r="V7308" s="62"/>
    </row>
    <row r="7309" spans="21:22" hidden="1">
      <c r="U7309" s="77"/>
      <c r="V7309" s="62"/>
    </row>
    <row r="7310" spans="21:22" hidden="1">
      <c r="U7310" s="77"/>
      <c r="V7310" s="62"/>
    </row>
    <row r="7311" spans="21:22" hidden="1">
      <c r="U7311" s="77"/>
      <c r="V7311" s="62"/>
    </row>
    <row r="7312" spans="21:22" hidden="1">
      <c r="U7312" s="77"/>
      <c r="V7312" s="62"/>
    </row>
    <row r="7313" spans="21:22" hidden="1">
      <c r="U7313" s="77"/>
      <c r="V7313" s="62"/>
    </row>
    <row r="7314" spans="21:22" hidden="1">
      <c r="U7314" s="77"/>
      <c r="V7314" s="62"/>
    </row>
    <row r="7315" spans="21:22" hidden="1">
      <c r="U7315" s="77"/>
      <c r="V7315" s="62"/>
    </row>
    <row r="7316" spans="21:22" hidden="1">
      <c r="U7316" s="77"/>
      <c r="V7316" s="62"/>
    </row>
    <row r="7317" spans="21:22" hidden="1">
      <c r="U7317" s="77"/>
      <c r="V7317" s="62"/>
    </row>
    <row r="7318" spans="21:22" hidden="1">
      <c r="U7318" s="77"/>
      <c r="V7318" s="62"/>
    </row>
    <row r="7319" spans="21:22" hidden="1">
      <c r="U7319" s="77"/>
      <c r="V7319" s="62"/>
    </row>
    <row r="7320" spans="21:22" hidden="1">
      <c r="U7320" s="77"/>
      <c r="V7320" s="62"/>
    </row>
    <row r="7321" spans="21:22" hidden="1">
      <c r="U7321" s="77"/>
      <c r="V7321" s="62"/>
    </row>
    <row r="7322" spans="21:22" hidden="1">
      <c r="U7322" s="77"/>
      <c r="V7322" s="62"/>
    </row>
    <row r="7323" spans="21:22" hidden="1">
      <c r="U7323" s="77"/>
      <c r="V7323" s="62"/>
    </row>
    <row r="7324" spans="21:22" hidden="1">
      <c r="U7324" s="77"/>
      <c r="V7324" s="62"/>
    </row>
    <row r="7325" spans="21:22" hidden="1">
      <c r="U7325" s="77"/>
      <c r="V7325" s="62"/>
    </row>
    <row r="7326" spans="21:22" hidden="1">
      <c r="U7326" s="77"/>
      <c r="V7326" s="62"/>
    </row>
    <row r="7327" spans="21:22" hidden="1">
      <c r="U7327" s="77"/>
      <c r="V7327" s="62"/>
    </row>
    <row r="7328" spans="21:22" hidden="1">
      <c r="U7328" s="77"/>
      <c r="V7328" s="62"/>
    </row>
    <row r="7329" spans="21:22" hidden="1">
      <c r="U7329" s="77"/>
      <c r="V7329" s="62"/>
    </row>
    <row r="7330" spans="21:22" hidden="1">
      <c r="U7330" s="77"/>
      <c r="V7330" s="62"/>
    </row>
    <row r="7331" spans="21:22" hidden="1">
      <c r="U7331" s="77"/>
      <c r="V7331" s="62"/>
    </row>
    <row r="7332" spans="21:22" hidden="1">
      <c r="U7332" s="77"/>
      <c r="V7332" s="62"/>
    </row>
    <row r="7333" spans="21:22" hidden="1">
      <c r="U7333" s="77"/>
      <c r="V7333" s="62"/>
    </row>
    <row r="7334" spans="21:22" hidden="1">
      <c r="U7334" s="77"/>
      <c r="V7334" s="62"/>
    </row>
    <row r="7335" spans="21:22" hidden="1">
      <c r="U7335" s="77"/>
      <c r="V7335" s="62"/>
    </row>
    <row r="7336" spans="21:22" hidden="1">
      <c r="U7336" s="77"/>
      <c r="V7336" s="62"/>
    </row>
    <row r="7337" spans="21:22" hidden="1">
      <c r="U7337" s="77"/>
      <c r="V7337" s="62"/>
    </row>
    <row r="7338" spans="21:22" hidden="1">
      <c r="U7338" s="77"/>
      <c r="V7338" s="62"/>
    </row>
    <row r="7339" spans="21:22" hidden="1">
      <c r="U7339" s="77"/>
      <c r="V7339" s="62"/>
    </row>
    <row r="7340" spans="21:22" hidden="1">
      <c r="U7340" s="77"/>
      <c r="V7340" s="62"/>
    </row>
    <row r="7341" spans="21:22" hidden="1">
      <c r="U7341" s="77"/>
      <c r="V7341" s="62"/>
    </row>
    <row r="7342" spans="21:22" hidden="1">
      <c r="U7342" s="77"/>
      <c r="V7342" s="62"/>
    </row>
    <row r="7343" spans="21:22" hidden="1">
      <c r="U7343" s="77"/>
      <c r="V7343" s="62"/>
    </row>
    <row r="7344" spans="21:22" hidden="1">
      <c r="U7344" s="77"/>
      <c r="V7344" s="62"/>
    </row>
    <row r="7345" spans="21:22" hidden="1">
      <c r="U7345" s="77"/>
      <c r="V7345" s="62"/>
    </row>
    <row r="7346" spans="21:22" hidden="1">
      <c r="U7346" s="77"/>
      <c r="V7346" s="62"/>
    </row>
    <row r="7347" spans="21:22" hidden="1">
      <c r="U7347" s="77"/>
      <c r="V7347" s="62"/>
    </row>
    <row r="7348" spans="21:22" hidden="1">
      <c r="U7348" s="77"/>
      <c r="V7348" s="62"/>
    </row>
    <row r="7349" spans="21:22" hidden="1">
      <c r="U7349" s="77"/>
      <c r="V7349" s="62"/>
    </row>
    <row r="7350" spans="21:22" hidden="1">
      <c r="U7350" s="77"/>
      <c r="V7350" s="62"/>
    </row>
    <row r="7351" spans="21:22" hidden="1">
      <c r="U7351" s="77"/>
      <c r="V7351" s="62"/>
    </row>
    <row r="7352" spans="21:22" hidden="1">
      <c r="U7352" s="77"/>
      <c r="V7352" s="62"/>
    </row>
    <row r="7353" spans="21:22" hidden="1">
      <c r="U7353" s="77"/>
      <c r="V7353" s="62"/>
    </row>
    <row r="7354" spans="21:22" hidden="1">
      <c r="U7354" s="77"/>
      <c r="V7354" s="62"/>
    </row>
    <row r="7355" spans="21:22" hidden="1">
      <c r="U7355" s="77"/>
      <c r="V7355" s="62"/>
    </row>
    <row r="7356" spans="21:22" hidden="1">
      <c r="U7356" s="77"/>
      <c r="V7356" s="62"/>
    </row>
    <row r="7357" spans="21:22" hidden="1">
      <c r="U7357" s="77"/>
      <c r="V7357" s="62"/>
    </row>
    <row r="7358" spans="21:22" hidden="1">
      <c r="U7358" s="77"/>
      <c r="V7358" s="62"/>
    </row>
    <row r="7359" spans="21:22" hidden="1">
      <c r="U7359" s="77"/>
      <c r="V7359" s="62"/>
    </row>
    <row r="7360" spans="21:22" hidden="1">
      <c r="U7360" s="77"/>
      <c r="V7360" s="62"/>
    </row>
    <row r="7361" spans="21:22" hidden="1">
      <c r="U7361" s="77"/>
      <c r="V7361" s="62"/>
    </row>
    <row r="7362" spans="21:22" hidden="1">
      <c r="U7362" s="77"/>
      <c r="V7362" s="62"/>
    </row>
    <row r="7363" spans="21:22" hidden="1">
      <c r="U7363" s="77"/>
      <c r="V7363" s="62"/>
    </row>
    <row r="7364" spans="21:22" hidden="1">
      <c r="U7364" s="77"/>
      <c r="V7364" s="62"/>
    </row>
    <row r="7365" spans="21:22" hidden="1">
      <c r="U7365" s="77"/>
      <c r="V7365" s="62"/>
    </row>
    <row r="7366" spans="21:22" hidden="1">
      <c r="U7366" s="77"/>
      <c r="V7366" s="62"/>
    </row>
    <row r="7367" spans="21:22" hidden="1">
      <c r="U7367" s="77"/>
      <c r="V7367" s="62"/>
    </row>
    <row r="7368" spans="21:22" hidden="1">
      <c r="U7368" s="77"/>
      <c r="V7368" s="62"/>
    </row>
    <row r="7369" spans="21:22" hidden="1">
      <c r="U7369" s="77"/>
      <c r="V7369" s="62"/>
    </row>
    <row r="7370" spans="21:22" hidden="1">
      <c r="U7370" s="77"/>
      <c r="V7370" s="62"/>
    </row>
    <row r="7371" spans="21:22" hidden="1">
      <c r="U7371" s="77"/>
      <c r="V7371" s="62"/>
    </row>
    <row r="7372" spans="21:22" hidden="1">
      <c r="U7372" s="77"/>
      <c r="V7372" s="62"/>
    </row>
    <row r="7373" spans="21:22" hidden="1">
      <c r="U7373" s="77"/>
      <c r="V7373" s="62"/>
    </row>
    <row r="7374" spans="21:22" hidden="1">
      <c r="U7374" s="77"/>
      <c r="V7374" s="62"/>
    </row>
    <row r="7375" spans="21:22" hidden="1">
      <c r="U7375" s="77"/>
      <c r="V7375" s="62"/>
    </row>
    <row r="7376" spans="21:22" hidden="1">
      <c r="U7376" s="77"/>
      <c r="V7376" s="62"/>
    </row>
    <row r="7377" spans="21:22" hidden="1">
      <c r="U7377" s="77"/>
      <c r="V7377" s="62"/>
    </row>
    <row r="7378" spans="21:22" hidden="1">
      <c r="U7378" s="77"/>
      <c r="V7378" s="62"/>
    </row>
    <row r="7379" spans="21:22" hidden="1">
      <c r="U7379" s="77"/>
      <c r="V7379" s="62"/>
    </row>
    <row r="7380" spans="21:22" hidden="1">
      <c r="U7380" s="77"/>
      <c r="V7380" s="62"/>
    </row>
    <row r="7381" spans="21:22" hidden="1">
      <c r="U7381" s="77"/>
      <c r="V7381" s="62"/>
    </row>
    <row r="7382" spans="21:22" hidden="1">
      <c r="U7382" s="77"/>
      <c r="V7382" s="62"/>
    </row>
    <row r="7383" spans="21:22" hidden="1">
      <c r="U7383" s="77"/>
      <c r="V7383" s="62"/>
    </row>
    <row r="7384" spans="21:22" hidden="1">
      <c r="U7384" s="77"/>
      <c r="V7384" s="62"/>
    </row>
    <row r="7385" spans="21:22" hidden="1">
      <c r="U7385" s="77"/>
      <c r="V7385" s="62"/>
    </row>
    <row r="7386" spans="21:22" hidden="1">
      <c r="U7386" s="77"/>
      <c r="V7386" s="62"/>
    </row>
    <row r="7387" spans="21:22" hidden="1">
      <c r="U7387" s="77"/>
      <c r="V7387" s="62"/>
    </row>
    <row r="7388" spans="21:22" hidden="1">
      <c r="U7388" s="77"/>
      <c r="V7388" s="62"/>
    </row>
    <row r="7389" spans="21:22" hidden="1">
      <c r="U7389" s="77"/>
      <c r="V7389" s="62"/>
    </row>
    <row r="7390" spans="21:22" hidden="1">
      <c r="U7390" s="77"/>
      <c r="V7390" s="62"/>
    </row>
    <row r="7391" spans="21:22" hidden="1">
      <c r="U7391" s="77"/>
      <c r="V7391" s="62"/>
    </row>
    <row r="7392" spans="21:22" hidden="1">
      <c r="U7392" s="77"/>
      <c r="V7392" s="62"/>
    </row>
    <row r="7393" spans="21:22" hidden="1">
      <c r="U7393" s="77"/>
      <c r="V7393" s="62"/>
    </row>
    <row r="7394" spans="21:22" hidden="1">
      <c r="U7394" s="77"/>
      <c r="V7394" s="62"/>
    </row>
    <row r="7395" spans="21:22" hidden="1">
      <c r="U7395" s="77"/>
      <c r="V7395" s="62"/>
    </row>
    <row r="7396" spans="21:22" hidden="1">
      <c r="U7396" s="77"/>
      <c r="V7396" s="62"/>
    </row>
    <row r="7397" spans="21:22" hidden="1">
      <c r="U7397" s="77"/>
      <c r="V7397" s="62"/>
    </row>
    <row r="7398" spans="21:22" hidden="1">
      <c r="U7398" s="77"/>
      <c r="V7398" s="62"/>
    </row>
    <row r="7399" spans="21:22" hidden="1">
      <c r="U7399" s="77"/>
      <c r="V7399" s="62"/>
    </row>
    <row r="7400" spans="21:22" hidden="1">
      <c r="U7400" s="77"/>
      <c r="V7400" s="62"/>
    </row>
    <row r="7401" spans="21:22" hidden="1">
      <c r="U7401" s="77"/>
      <c r="V7401" s="62"/>
    </row>
    <row r="7402" spans="21:22" hidden="1">
      <c r="U7402" s="77"/>
      <c r="V7402" s="62"/>
    </row>
    <row r="7403" spans="21:22" hidden="1">
      <c r="U7403" s="77"/>
      <c r="V7403" s="62"/>
    </row>
    <row r="7404" spans="21:22" hidden="1">
      <c r="U7404" s="77"/>
      <c r="V7404" s="62"/>
    </row>
    <row r="7405" spans="21:22" hidden="1">
      <c r="U7405" s="77"/>
      <c r="V7405" s="62"/>
    </row>
    <row r="7406" spans="21:22" hidden="1">
      <c r="U7406" s="77"/>
      <c r="V7406" s="62"/>
    </row>
    <row r="7407" spans="21:22" hidden="1">
      <c r="U7407" s="77"/>
      <c r="V7407" s="62"/>
    </row>
    <row r="7408" spans="21:22" hidden="1">
      <c r="U7408" s="77"/>
      <c r="V7408" s="62"/>
    </row>
    <row r="7409" spans="21:22" hidden="1">
      <c r="U7409" s="77"/>
      <c r="V7409" s="62"/>
    </row>
    <row r="7410" spans="21:22" hidden="1">
      <c r="U7410" s="77"/>
      <c r="V7410" s="62"/>
    </row>
    <row r="7411" spans="21:22" hidden="1">
      <c r="U7411" s="77"/>
      <c r="V7411" s="62"/>
    </row>
    <row r="7412" spans="21:22" hidden="1">
      <c r="U7412" s="77"/>
      <c r="V7412" s="62"/>
    </row>
    <row r="7413" spans="21:22" hidden="1">
      <c r="U7413" s="77"/>
      <c r="V7413" s="62"/>
    </row>
    <row r="7414" spans="21:22" hidden="1">
      <c r="U7414" s="77"/>
      <c r="V7414" s="62"/>
    </row>
    <row r="7415" spans="21:22" hidden="1">
      <c r="U7415" s="77"/>
      <c r="V7415" s="62"/>
    </row>
    <row r="7416" spans="21:22" hidden="1">
      <c r="U7416" s="77"/>
      <c r="V7416" s="62"/>
    </row>
    <row r="7417" spans="21:22" hidden="1">
      <c r="U7417" s="77"/>
      <c r="V7417" s="62"/>
    </row>
    <row r="7418" spans="21:22" hidden="1">
      <c r="U7418" s="77"/>
      <c r="V7418" s="62"/>
    </row>
    <row r="7419" spans="21:22" hidden="1">
      <c r="U7419" s="77"/>
      <c r="V7419" s="62"/>
    </row>
    <row r="7420" spans="21:22" hidden="1">
      <c r="U7420" s="77"/>
      <c r="V7420" s="62"/>
    </row>
    <row r="7421" spans="21:22" hidden="1">
      <c r="U7421" s="77"/>
      <c r="V7421" s="62"/>
    </row>
    <row r="7422" spans="21:22" hidden="1">
      <c r="U7422" s="77"/>
      <c r="V7422" s="62"/>
    </row>
    <row r="7423" spans="21:22" hidden="1">
      <c r="U7423" s="77"/>
      <c r="V7423" s="62"/>
    </row>
    <row r="7424" spans="21:22" hidden="1">
      <c r="U7424" s="77"/>
      <c r="V7424" s="62"/>
    </row>
    <row r="7425" spans="21:22" hidden="1">
      <c r="U7425" s="77"/>
      <c r="V7425" s="62"/>
    </row>
    <row r="7426" spans="21:22" hidden="1">
      <c r="U7426" s="77"/>
      <c r="V7426" s="62"/>
    </row>
    <row r="7427" spans="21:22" hidden="1">
      <c r="U7427" s="77"/>
      <c r="V7427" s="62"/>
    </row>
    <row r="7428" spans="21:22" hidden="1">
      <c r="U7428" s="77"/>
      <c r="V7428" s="62"/>
    </row>
    <row r="7429" spans="21:22" hidden="1">
      <c r="U7429" s="77"/>
      <c r="V7429" s="62"/>
    </row>
    <row r="7430" spans="21:22" hidden="1">
      <c r="U7430" s="77"/>
      <c r="V7430" s="62"/>
    </row>
    <row r="7431" spans="21:22" hidden="1">
      <c r="U7431" s="77"/>
      <c r="V7431" s="62"/>
    </row>
    <row r="7432" spans="21:22" hidden="1">
      <c r="U7432" s="77"/>
      <c r="V7432" s="62"/>
    </row>
    <row r="7433" spans="21:22" hidden="1">
      <c r="U7433" s="77"/>
      <c r="V7433" s="62"/>
    </row>
    <row r="7434" spans="21:22" hidden="1">
      <c r="U7434" s="77"/>
      <c r="V7434" s="62"/>
    </row>
    <row r="7435" spans="21:22" hidden="1">
      <c r="U7435" s="77"/>
      <c r="V7435" s="62"/>
    </row>
    <row r="7436" spans="21:22" hidden="1">
      <c r="U7436" s="77"/>
      <c r="V7436" s="62"/>
    </row>
    <row r="7437" spans="21:22" hidden="1">
      <c r="U7437" s="77"/>
      <c r="V7437" s="62"/>
    </row>
    <row r="7438" spans="21:22" hidden="1">
      <c r="U7438" s="77"/>
      <c r="V7438" s="62"/>
    </row>
    <row r="7439" spans="21:22" hidden="1">
      <c r="U7439" s="77"/>
      <c r="V7439" s="62"/>
    </row>
    <row r="7440" spans="21:22" hidden="1">
      <c r="U7440" s="77"/>
      <c r="V7440" s="62"/>
    </row>
    <row r="7441" spans="21:22" hidden="1">
      <c r="U7441" s="77"/>
      <c r="V7441" s="62"/>
    </row>
    <row r="7442" spans="21:22" hidden="1">
      <c r="U7442" s="77"/>
      <c r="V7442" s="62"/>
    </row>
    <row r="7443" spans="21:22" hidden="1">
      <c r="U7443" s="77"/>
      <c r="V7443" s="62"/>
    </row>
    <row r="7444" spans="21:22" hidden="1">
      <c r="U7444" s="77"/>
      <c r="V7444" s="62"/>
    </row>
    <row r="7445" spans="21:22" hidden="1">
      <c r="U7445" s="77"/>
      <c r="V7445" s="62"/>
    </row>
    <row r="7446" spans="21:22" hidden="1">
      <c r="U7446" s="77"/>
      <c r="V7446" s="62"/>
    </row>
    <row r="7447" spans="21:22" hidden="1">
      <c r="U7447" s="77"/>
      <c r="V7447" s="62"/>
    </row>
    <row r="7448" spans="21:22" hidden="1">
      <c r="U7448" s="77"/>
      <c r="V7448" s="62"/>
    </row>
    <row r="7449" spans="21:22" hidden="1">
      <c r="U7449" s="77"/>
      <c r="V7449" s="62"/>
    </row>
    <row r="7450" spans="21:22" hidden="1">
      <c r="U7450" s="77"/>
      <c r="V7450" s="62"/>
    </row>
    <row r="7451" spans="21:22" hidden="1">
      <c r="U7451" s="77"/>
      <c r="V7451" s="62"/>
    </row>
    <row r="7452" spans="21:22" hidden="1">
      <c r="U7452" s="77"/>
      <c r="V7452" s="62"/>
    </row>
    <row r="7453" spans="21:22" hidden="1">
      <c r="U7453" s="77"/>
      <c r="V7453" s="62"/>
    </row>
    <row r="7454" spans="21:22" hidden="1">
      <c r="U7454" s="77"/>
      <c r="V7454" s="62"/>
    </row>
    <row r="7455" spans="21:22" hidden="1">
      <c r="U7455" s="77"/>
      <c r="V7455" s="62"/>
    </row>
    <row r="7456" spans="21:22" hidden="1">
      <c r="U7456" s="77"/>
      <c r="V7456" s="62"/>
    </row>
    <row r="7457" spans="21:22" hidden="1">
      <c r="U7457" s="77"/>
      <c r="V7457" s="62"/>
    </row>
    <row r="7458" spans="21:22" hidden="1">
      <c r="U7458" s="77"/>
      <c r="V7458" s="62"/>
    </row>
    <row r="7459" spans="21:22" hidden="1">
      <c r="U7459" s="77"/>
      <c r="V7459" s="62"/>
    </row>
    <row r="7460" spans="21:22" hidden="1">
      <c r="U7460" s="77"/>
      <c r="V7460" s="62"/>
    </row>
    <row r="7461" spans="21:22" hidden="1">
      <c r="U7461" s="77"/>
      <c r="V7461" s="62"/>
    </row>
    <row r="7462" spans="21:22" hidden="1">
      <c r="U7462" s="77"/>
      <c r="V7462" s="62"/>
    </row>
    <row r="7463" spans="21:22" hidden="1">
      <c r="U7463" s="77"/>
      <c r="V7463" s="62"/>
    </row>
    <row r="7464" spans="21:22" hidden="1">
      <c r="U7464" s="77"/>
      <c r="V7464" s="62"/>
    </row>
    <row r="7465" spans="21:22" hidden="1">
      <c r="U7465" s="77"/>
      <c r="V7465" s="62"/>
    </row>
    <row r="7466" spans="21:22" hidden="1">
      <c r="U7466" s="77"/>
      <c r="V7466" s="62"/>
    </row>
    <row r="7467" spans="21:22" hidden="1">
      <c r="U7467" s="77"/>
      <c r="V7467" s="62"/>
    </row>
    <row r="7468" spans="21:22" hidden="1">
      <c r="U7468" s="77"/>
      <c r="V7468" s="62"/>
    </row>
    <row r="7469" spans="21:22" hidden="1">
      <c r="U7469" s="77"/>
      <c r="V7469" s="62"/>
    </row>
    <row r="7470" spans="21:22" hidden="1">
      <c r="U7470" s="77"/>
      <c r="V7470" s="62"/>
    </row>
    <row r="7471" spans="21:22" hidden="1">
      <c r="U7471" s="77"/>
      <c r="V7471" s="62"/>
    </row>
    <row r="7472" spans="21:22" hidden="1">
      <c r="U7472" s="77"/>
      <c r="V7472" s="62"/>
    </row>
    <row r="7473" spans="21:22" hidden="1">
      <c r="U7473" s="77"/>
      <c r="V7473" s="62"/>
    </row>
    <row r="7474" spans="21:22" hidden="1">
      <c r="U7474" s="77"/>
      <c r="V7474" s="62"/>
    </row>
    <row r="7475" spans="21:22" hidden="1">
      <c r="U7475" s="77"/>
      <c r="V7475" s="62"/>
    </row>
    <row r="7476" spans="21:22" hidden="1">
      <c r="U7476" s="77"/>
      <c r="V7476" s="62"/>
    </row>
    <row r="7477" spans="21:22" hidden="1">
      <c r="U7477" s="77"/>
      <c r="V7477" s="62"/>
    </row>
    <row r="7478" spans="21:22" hidden="1">
      <c r="U7478" s="77"/>
      <c r="V7478" s="62"/>
    </row>
    <row r="7479" spans="21:22" hidden="1">
      <c r="U7479" s="77"/>
      <c r="V7479" s="62"/>
    </row>
    <row r="7480" spans="21:22" hidden="1">
      <c r="U7480" s="77"/>
      <c r="V7480" s="62"/>
    </row>
    <row r="7481" spans="21:22" hidden="1">
      <c r="U7481" s="77"/>
      <c r="V7481" s="62"/>
    </row>
    <row r="7482" spans="21:22" hidden="1">
      <c r="U7482" s="77"/>
      <c r="V7482" s="62"/>
    </row>
    <row r="7483" spans="21:22" hidden="1">
      <c r="U7483" s="77"/>
      <c r="V7483" s="62"/>
    </row>
    <row r="7484" spans="21:22" hidden="1">
      <c r="U7484" s="77"/>
      <c r="V7484" s="62"/>
    </row>
    <row r="7485" spans="21:22" hidden="1">
      <c r="U7485" s="77"/>
      <c r="V7485" s="62"/>
    </row>
    <row r="7486" spans="21:22" hidden="1">
      <c r="U7486" s="77"/>
      <c r="V7486" s="62"/>
    </row>
    <row r="7487" spans="21:22" hidden="1">
      <c r="U7487" s="77"/>
      <c r="V7487" s="62"/>
    </row>
    <row r="7488" spans="21:22" hidden="1">
      <c r="U7488" s="77"/>
      <c r="V7488" s="62"/>
    </row>
    <row r="7489" spans="21:22" hidden="1">
      <c r="U7489" s="77"/>
      <c r="V7489" s="62"/>
    </row>
    <row r="7490" spans="21:22" hidden="1">
      <c r="U7490" s="77"/>
      <c r="V7490" s="62"/>
    </row>
    <row r="7491" spans="21:22" hidden="1">
      <c r="U7491" s="77"/>
      <c r="V7491" s="62"/>
    </row>
    <row r="7492" spans="21:22" hidden="1">
      <c r="U7492" s="77"/>
      <c r="V7492" s="62"/>
    </row>
    <row r="7493" spans="21:22" hidden="1">
      <c r="U7493" s="77"/>
      <c r="V7493" s="62"/>
    </row>
    <row r="7494" spans="21:22" hidden="1">
      <c r="U7494" s="77"/>
      <c r="V7494" s="62"/>
    </row>
    <row r="7495" spans="21:22" hidden="1">
      <c r="U7495" s="77"/>
      <c r="V7495" s="62"/>
    </row>
    <row r="7496" spans="21:22" hidden="1">
      <c r="U7496" s="77"/>
      <c r="V7496" s="62"/>
    </row>
    <row r="7497" spans="21:22" hidden="1">
      <c r="U7497" s="77"/>
      <c r="V7497" s="62"/>
    </row>
    <row r="7498" spans="21:22" hidden="1">
      <c r="U7498" s="77"/>
      <c r="V7498" s="62"/>
    </row>
    <row r="7499" spans="21:22" hidden="1">
      <c r="U7499" s="77"/>
      <c r="V7499" s="62"/>
    </row>
    <row r="7500" spans="21:22" hidden="1">
      <c r="U7500" s="77"/>
      <c r="V7500" s="62"/>
    </row>
    <row r="7501" spans="21:22" hidden="1">
      <c r="U7501" s="77"/>
      <c r="V7501" s="62"/>
    </row>
    <row r="7502" spans="21:22" hidden="1">
      <c r="U7502" s="77"/>
      <c r="V7502" s="62"/>
    </row>
    <row r="7503" spans="21:22" hidden="1">
      <c r="U7503" s="77"/>
      <c r="V7503" s="62"/>
    </row>
    <row r="7504" spans="21:22" hidden="1">
      <c r="U7504" s="77"/>
      <c r="V7504" s="62"/>
    </row>
    <row r="7505" spans="21:22" hidden="1">
      <c r="U7505" s="77"/>
      <c r="V7505" s="62"/>
    </row>
    <row r="7506" spans="21:22" hidden="1">
      <c r="U7506" s="77"/>
      <c r="V7506" s="62"/>
    </row>
    <row r="7507" spans="21:22" hidden="1">
      <c r="U7507" s="77"/>
      <c r="V7507" s="62"/>
    </row>
    <row r="7508" spans="21:22" hidden="1">
      <c r="U7508" s="77"/>
      <c r="V7508" s="62"/>
    </row>
    <row r="7509" spans="21:22" hidden="1">
      <c r="U7509" s="77"/>
      <c r="V7509" s="62"/>
    </row>
    <row r="7510" spans="21:22" hidden="1">
      <c r="U7510" s="77"/>
      <c r="V7510" s="62"/>
    </row>
    <row r="7511" spans="21:22" hidden="1">
      <c r="U7511" s="77"/>
      <c r="V7511" s="62"/>
    </row>
    <row r="7512" spans="21:22" hidden="1">
      <c r="U7512" s="77"/>
      <c r="V7512" s="62"/>
    </row>
    <row r="7513" spans="21:22" hidden="1">
      <c r="U7513" s="77"/>
      <c r="V7513" s="62"/>
    </row>
    <row r="7514" spans="21:22" hidden="1">
      <c r="U7514" s="77"/>
      <c r="V7514" s="62"/>
    </row>
    <row r="7515" spans="21:22" hidden="1">
      <c r="U7515" s="77"/>
      <c r="V7515" s="62"/>
    </row>
    <row r="7516" spans="21:22" hidden="1">
      <c r="U7516" s="77"/>
      <c r="V7516" s="62"/>
    </row>
    <row r="7517" spans="21:22" hidden="1">
      <c r="U7517" s="77"/>
      <c r="V7517" s="62"/>
    </row>
    <row r="7518" spans="21:22" hidden="1">
      <c r="U7518" s="77"/>
      <c r="V7518" s="62"/>
    </row>
    <row r="7519" spans="21:22" hidden="1">
      <c r="U7519" s="77"/>
      <c r="V7519" s="62"/>
    </row>
    <row r="7520" spans="21:22" hidden="1">
      <c r="U7520" s="77"/>
      <c r="V7520" s="62"/>
    </row>
    <row r="7521" spans="21:22" hidden="1">
      <c r="U7521" s="77"/>
      <c r="V7521" s="62"/>
    </row>
    <row r="7522" spans="21:22" hidden="1">
      <c r="U7522" s="77"/>
      <c r="V7522" s="62"/>
    </row>
    <row r="7523" spans="21:22" hidden="1">
      <c r="U7523" s="77"/>
      <c r="V7523" s="62"/>
    </row>
    <row r="7524" spans="21:22" hidden="1">
      <c r="U7524" s="77"/>
      <c r="V7524" s="62"/>
    </row>
    <row r="7525" spans="21:22" hidden="1">
      <c r="U7525" s="77"/>
      <c r="V7525" s="62"/>
    </row>
    <row r="7526" spans="21:22" hidden="1">
      <c r="U7526" s="77"/>
      <c r="V7526" s="62"/>
    </row>
    <row r="7527" spans="21:22" hidden="1">
      <c r="U7527" s="77"/>
      <c r="V7527" s="62"/>
    </row>
    <row r="7528" spans="21:22" hidden="1">
      <c r="U7528" s="77"/>
      <c r="V7528" s="62"/>
    </row>
    <row r="7529" spans="21:22" hidden="1">
      <c r="U7529" s="77"/>
      <c r="V7529" s="62"/>
    </row>
    <row r="7530" spans="21:22" hidden="1">
      <c r="U7530" s="77"/>
      <c r="V7530" s="62"/>
    </row>
    <row r="7531" spans="21:22" hidden="1">
      <c r="U7531" s="77"/>
      <c r="V7531" s="62"/>
    </row>
    <row r="7532" spans="21:22" hidden="1">
      <c r="U7532" s="77"/>
      <c r="V7532" s="62"/>
    </row>
    <row r="7533" spans="21:22" hidden="1">
      <c r="U7533" s="77"/>
      <c r="V7533" s="62"/>
    </row>
    <row r="7534" spans="21:22" hidden="1">
      <c r="U7534" s="77"/>
      <c r="V7534" s="62"/>
    </row>
    <row r="7535" spans="21:22" hidden="1">
      <c r="U7535" s="77"/>
      <c r="V7535" s="62"/>
    </row>
    <row r="7536" spans="21:22" hidden="1">
      <c r="U7536" s="77"/>
      <c r="V7536" s="62"/>
    </row>
    <row r="7537" spans="21:22" hidden="1">
      <c r="U7537" s="77"/>
      <c r="V7537" s="62"/>
    </row>
    <row r="7538" spans="21:22" hidden="1">
      <c r="U7538" s="77"/>
      <c r="V7538" s="62"/>
    </row>
    <row r="7539" spans="21:22" hidden="1">
      <c r="U7539" s="77"/>
      <c r="V7539" s="62"/>
    </row>
    <row r="7540" spans="21:22" hidden="1">
      <c r="U7540" s="77"/>
      <c r="V7540" s="62"/>
    </row>
    <row r="7541" spans="21:22" hidden="1">
      <c r="U7541" s="77"/>
      <c r="V7541" s="62"/>
    </row>
    <row r="7542" spans="21:22" hidden="1">
      <c r="U7542" s="77"/>
      <c r="V7542" s="62"/>
    </row>
    <row r="7543" spans="21:22" hidden="1">
      <c r="U7543" s="77"/>
      <c r="V7543" s="62"/>
    </row>
    <row r="7544" spans="21:22" hidden="1">
      <c r="U7544" s="77"/>
      <c r="V7544" s="62"/>
    </row>
    <row r="7545" spans="21:22" hidden="1">
      <c r="U7545" s="77"/>
      <c r="V7545" s="62"/>
    </row>
    <row r="7546" spans="21:22" hidden="1">
      <c r="U7546" s="77"/>
      <c r="V7546" s="62"/>
    </row>
    <row r="7547" spans="21:22" hidden="1">
      <c r="U7547" s="77"/>
      <c r="V7547" s="62"/>
    </row>
    <row r="7548" spans="21:22" hidden="1">
      <c r="U7548" s="77"/>
      <c r="V7548" s="62"/>
    </row>
    <row r="7549" spans="21:22" hidden="1">
      <c r="U7549" s="77"/>
      <c r="V7549" s="62"/>
    </row>
    <row r="7550" spans="21:22" hidden="1">
      <c r="U7550" s="77"/>
      <c r="V7550" s="62"/>
    </row>
    <row r="7551" spans="21:22" hidden="1">
      <c r="U7551" s="77"/>
      <c r="V7551" s="62"/>
    </row>
    <row r="7552" spans="21:22" hidden="1">
      <c r="U7552" s="77"/>
      <c r="V7552" s="62"/>
    </row>
    <row r="7553" spans="21:22" hidden="1">
      <c r="U7553" s="77"/>
      <c r="V7553" s="62"/>
    </row>
    <row r="7554" spans="21:22" hidden="1">
      <c r="U7554" s="77"/>
      <c r="V7554" s="62"/>
    </row>
    <row r="7555" spans="21:22" hidden="1">
      <c r="U7555" s="77"/>
      <c r="V7555" s="62"/>
    </row>
    <row r="7556" spans="21:22" hidden="1">
      <c r="U7556" s="77"/>
      <c r="V7556" s="62"/>
    </row>
    <row r="7557" spans="21:22" hidden="1">
      <c r="U7557" s="77"/>
      <c r="V7557" s="62"/>
    </row>
    <row r="7558" spans="21:22" hidden="1">
      <c r="U7558" s="77"/>
      <c r="V7558" s="62"/>
    </row>
    <row r="7559" spans="21:22" hidden="1">
      <c r="U7559" s="77"/>
      <c r="V7559" s="62"/>
    </row>
    <row r="7560" spans="21:22" hidden="1">
      <c r="U7560" s="77"/>
      <c r="V7560" s="62"/>
    </row>
    <row r="7561" spans="21:22" hidden="1">
      <c r="U7561" s="77"/>
      <c r="V7561" s="62"/>
    </row>
    <row r="7562" spans="21:22" hidden="1">
      <c r="U7562" s="77"/>
      <c r="V7562" s="62"/>
    </row>
    <row r="7563" spans="21:22" hidden="1">
      <c r="U7563" s="77"/>
      <c r="V7563" s="62"/>
    </row>
    <row r="7564" spans="21:22" hidden="1">
      <c r="U7564" s="77"/>
      <c r="V7564" s="62"/>
    </row>
    <row r="7565" spans="21:22" hidden="1">
      <c r="U7565" s="77"/>
      <c r="V7565" s="62"/>
    </row>
    <row r="7566" spans="21:22" hidden="1">
      <c r="U7566" s="77"/>
      <c r="V7566" s="62"/>
    </row>
    <row r="7567" spans="21:22" hidden="1">
      <c r="U7567" s="77"/>
      <c r="V7567" s="62"/>
    </row>
    <row r="7568" spans="21:22" hidden="1">
      <c r="U7568" s="77"/>
      <c r="V7568" s="62"/>
    </row>
    <row r="7569" spans="21:22" hidden="1">
      <c r="U7569" s="77"/>
      <c r="V7569" s="62"/>
    </row>
    <row r="7570" spans="21:22" hidden="1">
      <c r="U7570" s="77"/>
      <c r="V7570" s="62"/>
    </row>
    <row r="7571" spans="21:22" hidden="1">
      <c r="U7571" s="77"/>
      <c r="V7571" s="62"/>
    </row>
    <row r="7572" spans="21:22" hidden="1">
      <c r="U7572" s="77"/>
      <c r="V7572" s="62"/>
    </row>
    <row r="7573" spans="21:22" hidden="1">
      <c r="U7573" s="77"/>
      <c r="V7573" s="62"/>
    </row>
    <row r="7574" spans="21:22" hidden="1">
      <c r="U7574" s="77"/>
      <c r="V7574" s="62"/>
    </row>
    <row r="7575" spans="21:22" hidden="1">
      <c r="U7575" s="77"/>
      <c r="V7575" s="62"/>
    </row>
    <row r="7576" spans="21:22" hidden="1">
      <c r="U7576" s="77"/>
      <c r="V7576" s="62"/>
    </row>
    <row r="7577" spans="21:22" hidden="1">
      <c r="U7577" s="77"/>
      <c r="V7577" s="62"/>
    </row>
    <row r="7578" spans="21:22" hidden="1">
      <c r="U7578" s="77"/>
      <c r="V7578" s="62"/>
    </row>
    <row r="7579" spans="21:22" hidden="1">
      <c r="U7579" s="77"/>
      <c r="V7579" s="62"/>
    </row>
    <row r="7580" spans="21:22" hidden="1">
      <c r="U7580" s="77"/>
      <c r="V7580" s="62"/>
    </row>
    <row r="7581" spans="21:22" hidden="1">
      <c r="U7581" s="77"/>
      <c r="V7581" s="62"/>
    </row>
    <row r="7582" spans="21:22" hidden="1">
      <c r="U7582" s="77"/>
      <c r="V7582" s="62"/>
    </row>
    <row r="7583" spans="21:22" hidden="1">
      <c r="U7583" s="77"/>
      <c r="V7583" s="62"/>
    </row>
    <row r="7584" spans="21:22" hidden="1">
      <c r="U7584" s="77"/>
      <c r="V7584" s="62"/>
    </row>
    <row r="7585" spans="21:22" hidden="1">
      <c r="U7585" s="77"/>
      <c r="V7585" s="62"/>
    </row>
    <row r="7586" spans="21:22" hidden="1">
      <c r="U7586" s="77"/>
      <c r="V7586" s="62"/>
    </row>
    <row r="7587" spans="21:22" hidden="1">
      <c r="U7587" s="77"/>
      <c r="V7587" s="62"/>
    </row>
    <row r="7588" spans="21:22" hidden="1">
      <c r="U7588" s="77"/>
      <c r="V7588" s="62"/>
    </row>
    <row r="7589" spans="21:22" hidden="1">
      <c r="U7589" s="77"/>
      <c r="V7589" s="62"/>
    </row>
    <row r="7590" spans="21:22" hidden="1">
      <c r="U7590" s="77"/>
      <c r="V7590" s="62"/>
    </row>
    <row r="7591" spans="21:22" hidden="1">
      <c r="U7591" s="77"/>
      <c r="V7591" s="62"/>
    </row>
    <row r="7592" spans="21:22" hidden="1">
      <c r="U7592" s="77"/>
      <c r="V7592" s="62"/>
    </row>
    <row r="7593" spans="21:22" hidden="1">
      <c r="U7593" s="77"/>
      <c r="V7593" s="62"/>
    </row>
    <row r="7594" spans="21:22" hidden="1">
      <c r="U7594" s="77"/>
      <c r="V7594" s="62"/>
    </row>
    <row r="7595" spans="21:22" hidden="1">
      <c r="U7595" s="77"/>
      <c r="V7595" s="62"/>
    </row>
    <row r="7596" spans="21:22" hidden="1">
      <c r="U7596" s="77"/>
      <c r="V7596" s="62"/>
    </row>
    <row r="7597" spans="21:22" hidden="1">
      <c r="U7597" s="77"/>
      <c r="V7597" s="62"/>
    </row>
    <row r="7598" spans="21:22" hidden="1">
      <c r="U7598" s="77"/>
      <c r="V7598" s="62"/>
    </row>
    <row r="7599" spans="21:22" hidden="1">
      <c r="U7599" s="77"/>
      <c r="V7599" s="62"/>
    </row>
    <row r="7600" spans="21:22" hidden="1">
      <c r="U7600" s="77"/>
      <c r="V7600" s="62"/>
    </row>
    <row r="7601" spans="21:22" hidden="1">
      <c r="U7601" s="77"/>
      <c r="V7601" s="62"/>
    </row>
    <row r="7602" spans="21:22" hidden="1">
      <c r="U7602" s="77"/>
      <c r="V7602" s="62"/>
    </row>
    <row r="7603" spans="21:22" hidden="1">
      <c r="U7603" s="77"/>
      <c r="V7603" s="62"/>
    </row>
    <row r="7604" spans="21:22" hidden="1">
      <c r="U7604" s="77"/>
      <c r="V7604" s="62"/>
    </row>
    <row r="7605" spans="21:22" hidden="1">
      <c r="U7605" s="77"/>
      <c r="V7605" s="62"/>
    </row>
    <row r="7606" spans="21:22" hidden="1">
      <c r="U7606" s="77"/>
      <c r="V7606" s="62"/>
    </row>
    <row r="7607" spans="21:22" hidden="1">
      <c r="U7607" s="77"/>
      <c r="V7607" s="62"/>
    </row>
    <row r="7608" spans="21:22" hidden="1">
      <c r="U7608" s="77"/>
      <c r="V7608" s="62"/>
    </row>
    <row r="7609" spans="21:22" hidden="1">
      <c r="U7609" s="77"/>
      <c r="V7609" s="62"/>
    </row>
    <row r="7610" spans="21:22" hidden="1">
      <c r="U7610" s="77"/>
      <c r="V7610" s="62"/>
    </row>
    <row r="7611" spans="21:22" hidden="1">
      <c r="U7611" s="77"/>
      <c r="V7611" s="62"/>
    </row>
    <row r="7612" spans="21:22" hidden="1">
      <c r="U7612" s="77"/>
      <c r="V7612" s="62"/>
    </row>
    <row r="7613" spans="21:22" hidden="1">
      <c r="U7613" s="77"/>
      <c r="V7613" s="62"/>
    </row>
    <row r="7614" spans="21:22" hidden="1">
      <c r="U7614" s="77"/>
      <c r="V7614" s="62"/>
    </row>
    <row r="7615" spans="21:22" hidden="1">
      <c r="U7615" s="77"/>
      <c r="V7615" s="62"/>
    </row>
    <row r="7616" spans="21:22" hidden="1">
      <c r="U7616" s="77"/>
      <c r="V7616" s="62"/>
    </row>
    <row r="7617" spans="21:22" hidden="1">
      <c r="U7617" s="77"/>
      <c r="V7617" s="62"/>
    </row>
    <row r="7618" spans="21:22" hidden="1">
      <c r="U7618" s="77"/>
      <c r="V7618" s="62"/>
    </row>
    <row r="7619" spans="21:22" hidden="1">
      <c r="U7619" s="77"/>
      <c r="V7619" s="62"/>
    </row>
    <row r="7620" spans="21:22" hidden="1">
      <c r="U7620" s="77"/>
      <c r="V7620" s="62"/>
    </row>
    <row r="7621" spans="21:22" hidden="1">
      <c r="U7621" s="77"/>
      <c r="V7621" s="62"/>
    </row>
    <row r="7622" spans="21:22" hidden="1">
      <c r="U7622" s="77"/>
      <c r="V7622" s="62"/>
    </row>
    <row r="7623" spans="21:22" hidden="1">
      <c r="U7623" s="77"/>
      <c r="V7623" s="62"/>
    </row>
    <row r="7624" spans="21:22" hidden="1">
      <c r="U7624" s="77"/>
      <c r="V7624" s="62"/>
    </row>
    <row r="7625" spans="21:22" hidden="1">
      <c r="U7625" s="77"/>
      <c r="V7625" s="62"/>
    </row>
    <row r="7626" spans="21:22" hidden="1">
      <c r="U7626" s="77"/>
      <c r="V7626" s="62"/>
    </row>
    <row r="7627" spans="21:22" hidden="1">
      <c r="U7627" s="77"/>
      <c r="V7627" s="62"/>
    </row>
    <row r="7628" spans="21:22" hidden="1">
      <c r="U7628" s="77"/>
      <c r="V7628" s="62"/>
    </row>
    <row r="7629" spans="21:22" hidden="1">
      <c r="U7629" s="77"/>
      <c r="V7629" s="62"/>
    </row>
    <row r="7630" spans="21:22" hidden="1">
      <c r="U7630" s="77"/>
      <c r="V7630" s="62"/>
    </row>
    <row r="7631" spans="21:22" hidden="1">
      <c r="U7631" s="77"/>
      <c r="V7631" s="62"/>
    </row>
    <row r="7632" spans="21:22" hidden="1">
      <c r="U7632" s="77"/>
      <c r="V7632" s="62"/>
    </row>
    <row r="7633" spans="21:22" hidden="1">
      <c r="U7633" s="77"/>
      <c r="V7633" s="62"/>
    </row>
    <row r="7634" spans="21:22" hidden="1">
      <c r="U7634" s="77"/>
      <c r="V7634" s="62"/>
    </row>
    <row r="7635" spans="21:22" hidden="1">
      <c r="U7635" s="77"/>
      <c r="V7635" s="62"/>
    </row>
    <row r="7636" spans="21:22" hidden="1">
      <c r="U7636" s="77"/>
      <c r="V7636" s="62"/>
    </row>
    <row r="7637" spans="21:22" hidden="1">
      <c r="U7637" s="77"/>
      <c r="V7637" s="62"/>
    </row>
    <row r="7638" spans="21:22" hidden="1">
      <c r="U7638" s="77"/>
      <c r="V7638" s="62"/>
    </row>
    <row r="7639" spans="21:22" hidden="1">
      <c r="U7639" s="77"/>
      <c r="V7639" s="62"/>
    </row>
    <row r="7640" spans="21:22" hidden="1">
      <c r="U7640" s="77"/>
      <c r="V7640" s="62"/>
    </row>
    <row r="7641" spans="21:22" hidden="1">
      <c r="U7641" s="77"/>
      <c r="V7641" s="62"/>
    </row>
    <row r="7642" spans="21:22" hidden="1">
      <c r="U7642" s="77"/>
      <c r="V7642" s="62"/>
    </row>
    <row r="7643" spans="21:22" hidden="1">
      <c r="U7643" s="77"/>
      <c r="V7643" s="62"/>
    </row>
    <row r="7644" spans="21:22" hidden="1">
      <c r="U7644" s="77"/>
      <c r="V7644" s="62"/>
    </row>
    <row r="7645" spans="21:22" hidden="1">
      <c r="U7645" s="77"/>
      <c r="V7645" s="62"/>
    </row>
    <row r="7646" spans="21:22" hidden="1">
      <c r="U7646" s="77"/>
      <c r="V7646" s="62"/>
    </row>
    <row r="7647" spans="21:22" hidden="1">
      <c r="U7647" s="77"/>
      <c r="V7647" s="62"/>
    </row>
    <row r="7648" spans="21:22" hidden="1">
      <c r="U7648" s="77"/>
      <c r="V7648" s="62"/>
    </row>
    <row r="7649" spans="21:22" hidden="1">
      <c r="U7649" s="77"/>
      <c r="V7649" s="62"/>
    </row>
    <row r="7650" spans="21:22" hidden="1">
      <c r="U7650" s="77"/>
      <c r="V7650" s="62"/>
    </row>
    <row r="7651" spans="21:22" hidden="1">
      <c r="U7651" s="77"/>
      <c r="V7651" s="62"/>
    </row>
    <row r="7652" spans="21:22" hidden="1">
      <c r="U7652" s="77"/>
      <c r="V7652" s="62"/>
    </row>
    <row r="7653" spans="21:22" hidden="1">
      <c r="U7653" s="77"/>
      <c r="V7653" s="62"/>
    </row>
    <row r="7654" spans="21:22" hidden="1">
      <c r="U7654" s="77"/>
      <c r="V7654" s="62"/>
    </row>
    <row r="7655" spans="21:22" hidden="1">
      <c r="U7655" s="77"/>
      <c r="V7655" s="62"/>
    </row>
    <row r="7656" spans="21:22" hidden="1">
      <c r="U7656" s="77"/>
      <c r="V7656" s="62"/>
    </row>
    <row r="7657" spans="21:22" hidden="1">
      <c r="U7657" s="77"/>
      <c r="V7657" s="62"/>
    </row>
    <row r="7658" spans="21:22" hidden="1">
      <c r="U7658" s="77"/>
      <c r="V7658" s="62"/>
    </row>
    <row r="7659" spans="21:22" hidden="1">
      <c r="U7659" s="77"/>
      <c r="V7659" s="62"/>
    </row>
    <row r="7660" spans="21:22" hidden="1">
      <c r="U7660" s="77"/>
      <c r="V7660" s="62"/>
    </row>
    <row r="7661" spans="21:22" hidden="1">
      <c r="U7661" s="77"/>
      <c r="V7661" s="62"/>
    </row>
    <row r="7662" spans="21:22" hidden="1">
      <c r="U7662" s="77"/>
      <c r="V7662" s="62"/>
    </row>
    <row r="7663" spans="21:22" hidden="1">
      <c r="U7663" s="77"/>
      <c r="V7663" s="62"/>
    </row>
    <row r="7664" spans="21:22" hidden="1">
      <c r="U7664" s="77"/>
      <c r="V7664" s="62"/>
    </row>
    <row r="7665" spans="21:22" hidden="1">
      <c r="U7665" s="77"/>
      <c r="V7665" s="62"/>
    </row>
    <row r="7666" spans="21:22" hidden="1">
      <c r="U7666" s="77"/>
      <c r="V7666" s="62"/>
    </row>
    <row r="7667" spans="21:22" hidden="1">
      <c r="U7667" s="77"/>
      <c r="V7667" s="62"/>
    </row>
    <row r="7668" spans="21:22" hidden="1">
      <c r="U7668" s="77"/>
      <c r="V7668" s="62"/>
    </row>
    <row r="7669" spans="21:22" hidden="1">
      <c r="U7669" s="77"/>
      <c r="V7669" s="62"/>
    </row>
    <row r="7670" spans="21:22" hidden="1">
      <c r="U7670" s="77"/>
      <c r="V7670" s="62"/>
    </row>
    <row r="7671" spans="21:22" hidden="1">
      <c r="U7671" s="77"/>
      <c r="V7671" s="62"/>
    </row>
    <row r="7672" spans="21:22" hidden="1">
      <c r="U7672" s="77"/>
      <c r="V7672" s="62"/>
    </row>
    <row r="7673" spans="21:22" hidden="1">
      <c r="U7673" s="77"/>
      <c r="V7673" s="62"/>
    </row>
    <row r="7674" spans="21:22" hidden="1">
      <c r="U7674" s="77"/>
      <c r="V7674" s="62"/>
    </row>
    <row r="7675" spans="21:22" hidden="1">
      <c r="U7675" s="77"/>
      <c r="V7675" s="62"/>
    </row>
    <row r="7676" spans="21:22" hidden="1">
      <c r="U7676" s="77"/>
      <c r="V7676" s="62"/>
    </row>
    <row r="7677" spans="21:22" hidden="1">
      <c r="U7677" s="77"/>
      <c r="V7677" s="62"/>
    </row>
    <row r="7678" spans="21:22" hidden="1">
      <c r="U7678" s="77"/>
      <c r="V7678" s="62"/>
    </row>
    <row r="7679" spans="21:22" hidden="1">
      <c r="U7679" s="77"/>
      <c r="V7679" s="62"/>
    </row>
    <row r="7680" spans="21:22" hidden="1">
      <c r="U7680" s="77"/>
      <c r="V7680" s="62"/>
    </row>
    <row r="7681" spans="21:22" hidden="1">
      <c r="U7681" s="77"/>
      <c r="V7681" s="62"/>
    </row>
    <row r="7682" spans="21:22" hidden="1">
      <c r="U7682" s="77"/>
      <c r="V7682" s="62"/>
    </row>
    <row r="7683" spans="21:22" hidden="1">
      <c r="U7683" s="77"/>
      <c r="V7683" s="62"/>
    </row>
    <row r="7684" spans="21:22" hidden="1">
      <c r="U7684" s="77"/>
      <c r="V7684" s="62"/>
    </row>
    <row r="7685" spans="21:22" hidden="1">
      <c r="U7685" s="77"/>
      <c r="V7685" s="62"/>
    </row>
    <row r="7686" spans="21:22" hidden="1">
      <c r="U7686" s="77"/>
      <c r="V7686" s="62"/>
    </row>
    <row r="7687" spans="21:22" hidden="1">
      <c r="U7687" s="77"/>
      <c r="V7687" s="62"/>
    </row>
    <row r="7688" spans="21:22" hidden="1">
      <c r="U7688" s="77"/>
      <c r="V7688" s="62"/>
    </row>
    <row r="7689" spans="21:22" hidden="1">
      <c r="U7689" s="77"/>
      <c r="V7689" s="62"/>
    </row>
    <row r="7690" spans="21:22" hidden="1">
      <c r="U7690" s="77"/>
      <c r="V7690" s="62"/>
    </row>
    <row r="7691" spans="21:22" hidden="1">
      <c r="U7691" s="77"/>
      <c r="V7691" s="62"/>
    </row>
    <row r="7692" spans="21:22" hidden="1">
      <c r="U7692" s="77"/>
      <c r="V7692" s="62"/>
    </row>
    <row r="7693" spans="21:22" hidden="1">
      <c r="U7693" s="77"/>
      <c r="V7693" s="62"/>
    </row>
    <row r="7694" spans="21:22" hidden="1">
      <c r="U7694" s="77"/>
      <c r="V7694" s="62"/>
    </row>
    <row r="7695" spans="21:22" hidden="1">
      <c r="U7695" s="77"/>
      <c r="V7695" s="62"/>
    </row>
    <row r="7696" spans="21:22" hidden="1">
      <c r="U7696" s="77"/>
      <c r="V7696" s="62"/>
    </row>
    <row r="7697" spans="21:22" hidden="1">
      <c r="U7697" s="77"/>
      <c r="V7697" s="62"/>
    </row>
    <row r="7698" spans="21:22" hidden="1">
      <c r="U7698" s="77"/>
      <c r="V7698" s="62"/>
    </row>
    <row r="7699" spans="21:22" hidden="1">
      <c r="U7699" s="77"/>
      <c r="V7699" s="62"/>
    </row>
    <row r="7700" spans="21:22" hidden="1">
      <c r="U7700" s="77"/>
      <c r="V7700" s="62"/>
    </row>
    <row r="7701" spans="21:22" hidden="1">
      <c r="U7701" s="77"/>
      <c r="V7701" s="62"/>
    </row>
    <row r="7702" spans="21:22" hidden="1">
      <c r="U7702" s="77"/>
      <c r="V7702" s="62"/>
    </row>
    <row r="7703" spans="21:22" hidden="1">
      <c r="U7703" s="77"/>
      <c r="V7703" s="62"/>
    </row>
    <row r="7704" spans="21:22" hidden="1">
      <c r="U7704" s="77"/>
      <c r="V7704" s="62"/>
    </row>
    <row r="7705" spans="21:22" hidden="1">
      <c r="U7705" s="77"/>
      <c r="V7705" s="62"/>
    </row>
    <row r="7706" spans="21:22" hidden="1">
      <c r="U7706" s="77"/>
      <c r="V7706" s="62"/>
    </row>
    <row r="7707" spans="21:22" hidden="1">
      <c r="U7707" s="77"/>
      <c r="V7707" s="62"/>
    </row>
    <row r="7708" spans="21:22" hidden="1">
      <c r="U7708" s="77"/>
      <c r="V7708" s="62"/>
    </row>
    <row r="7709" spans="21:22" hidden="1">
      <c r="U7709" s="77"/>
      <c r="V7709" s="62"/>
    </row>
    <row r="7710" spans="21:22" hidden="1">
      <c r="U7710" s="77"/>
      <c r="V7710" s="62"/>
    </row>
    <row r="7711" spans="21:22" hidden="1">
      <c r="U7711" s="77"/>
      <c r="V7711" s="62"/>
    </row>
    <row r="7712" spans="21:22" hidden="1">
      <c r="U7712" s="77"/>
      <c r="V7712" s="62"/>
    </row>
    <row r="7713" spans="21:22" hidden="1">
      <c r="U7713" s="77"/>
      <c r="V7713" s="62"/>
    </row>
    <row r="7714" spans="21:22" hidden="1">
      <c r="U7714" s="77"/>
      <c r="V7714" s="62"/>
    </row>
    <row r="7715" spans="21:22" hidden="1">
      <c r="U7715" s="77"/>
      <c r="V7715" s="62"/>
    </row>
    <row r="7716" spans="21:22" hidden="1">
      <c r="U7716" s="77"/>
      <c r="V7716" s="62"/>
    </row>
    <row r="7717" spans="21:22" hidden="1">
      <c r="U7717" s="77"/>
      <c r="V7717" s="62"/>
    </row>
    <row r="7718" spans="21:22" hidden="1">
      <c r="U7718" s="77"/>
      <c r="V7718" s="62"/>
    </row>
    <row r="7719" spans="21:22" hidden="1">
      <c r="U7719" s="77"/>
      <c r="V7719" s="62"/>
    </row>
    <row r="7720" spans="21:22" hidden="1">
      <c r="U7720" s="77"/>
      <c r="V7720" s="62"/>
    </row>
    <row r="7721" spans="21:22" hidden="1">
      <c r="U7721" s="77"/>
      <c r="V7721" s="62"/>
    </row>
    <row r="7722" spans="21:22" hidden="1">
      <c r="U7722" s="77"/>
      <c r="V7722" s="62"/>
    </row>
    <row r="7723" spans="21:22" hidden="1">
      <c r="U7723" s="77"/>
      <c r="V7723" s="62"/>
    </row>
    <row r="7724" spans="21:22" hidden="1">
      <c r="U7724" s="77"/>
      <c r="V7724" s="62"/>
    </row>
    <row r="7725" spans="21:22" hidden="1">
      <c r="U7725" s="77"/>
      <c r="V7725" s="62"/>
    </row>
    <row r="7726" spans="21:22" hidden="1">
      <c r="U7726" s="77"/>
      <c r="V7726" s="62"/>
    </row>
    <row r="7727" spans="21:22" hidden="1">
      <c r="U7727" s="77"/>
      <c r="V7727" s="62"/>
    </row>
    <row r="7728" spans="21:22" hidden="1">
      <c r="U7728" s="77"/>
      <c r="V7728" s="62"/>
    </row>
    <row r="7729" spans="21:22" hidden="1">
      <c r="U7729" s="77"/>
      <c r="V7729" s="62"/>
    </row>
    <row r="7730" spans="21:22" hidden="1">
      <c r="U7730" s="77"/>
      <c r="V7730" s="62"/>
    </row>
    <row r="7731" spans="21:22" hidden="1">
      <c r="U7731" s="77"/>
      <c r="V7731" s="62"/>
    </row>
    <row r="7732" spans="21:22" hidden="1">
      <c r="U7732" s="77"/>
      <c r="V7732" s="62"/>
    </row>
    <row r="7733" spans="21:22" hidden="1">
      <c r="U7733" s="77"/>
      <c r="V7733" s="62"/>
    </row>
    <row r="7734" spans="21:22" hidden="1">
      <c r="U7734" s="77"/>
      <c r="V7734" s="62"/>
    </row>
    <row r="7735" spans="21:22" hidden="1">
      <c r="U7735" s="77"/>
      <c r="V7735" s="62"/>
    </row>
    <row r="7736" spans="21:22" hidden="1">
      <c r="U7736" s="77"/>
      <c r="V7736" s="62"/>
    </row>
    <row r="7737" spans="21:22" hidden="1">
      <c r="U7737" s="77"/>
      <c r="V7737" s="62"/>
    </row>
    <row r="7738" spans="21:22" hidden="1">
      <c r="U7738" s="77"/>
      <c r="V7738" s="62"/>
    </row>
    <row r="7739" spans="21:22" hidden="1">
      <c r="U7739" s="77"/>
      <c r="V7739" s="62"/>
    </row>
    <row r="7740" spans="21:22" hidden="1">
      <c r="U7740" s="77"/>
      <c r="V7740" s="62"/>
    </row>
    <row r="7741" spans="21:22" hidden="1">
      <c r="U7741" s="77"/>
      <c r="V7741" s="62"/>
    </row>
    <row r="7742" spans="21:22" hidden="1">
      <c r="U7742" s="77"/>
      <c r="V7742" s="62"/>
    </row>
    <row r="7743" spans="21:22" hidden="1">
      <c r="U7743" s="77"/>
      <c r="V7743" s="62"/>
    </row>
    <row r="7744" spans="21:22" hidden="1">
      <c r="U7744" s="77"/>
      <c r="V7744" s="62"/>
    </row>
    <row r="7745" spans="21:22" hidden="1">
      <c r="U7745" s="77"/>
      <c r="V7745" s="62"/>
    </row>
    <row r="7746" spans="21:22" hidden="1">
      <c r="U7746" s="77"/>
      <c r="V7746" s="62"/>
    </row>
    <row r="7747" spans="21:22" hidden="1">
      <c r="U7747" s="77"/>
      <c r="V7747" s="62"/>
    </row>
    <row r="7748" spans="21:22" hidden="1">
      <c r="U7748" s="77"/>
      <c r="V7748" s="62"/>
    </row>
    <row r="7749" spans="21:22" hidden="1">
      <c r="U7749" s="77"/>
      <c r="V7749" s="62"/>
    </row>
    <row r="7750" spans="21:22" hidden="1">
      <c r="U7750" s="77"/>
      <c r="V7750" s="62"/>
    </row>
    <row r="7751" spans="21:22" hidden="1">
      <c r="U7751" s="77"/>
      <c r="V7751" s="62"/>
    </row>
    <row r="7752" spans="21:22" hidden="1">
      <c r="U7752" s="77"/>
      <c r="V7752" s="62"/>
    </row>
    <row r="7753" spans="21:22" hidden="1">
      <c r="U7753" s="77"/>
      <c r="V7753" s="62"/>
    </row>
    <row r="7754" spans="21:22" hidden="1">
      <c r="U7754" s="77"/>
      <c r="V7754" s="62"/>
    </row>
    <row r="7755" spans="21:22" hidden="1">
      <c r="U7755" s="77"/>
      <c r="V7755" s="62"/>
    </row>
    <row r="7756" spans="21:22" hidden="1">
      <c r="U7756" s="77"/>
      <c r="V7756" s="62"/>
    </row>
    <row r="7757" spans="21:22" hidden="1">
      <c r="U7757" s="77"/>
      <c r="V7757" s="62"/>
    </row>
    <row r="7758" spans="21:22" hidden="1">
      <c r="U7758" s="77"/>
      <c r="V7758" s="62"/>
    </row>
    <row r="7759" spans="21:22" hidden="1">
      <c r="U7759" s="77"/>
      <c r="V7759" s="62"/>
    </row>
    <row r="7760" spans="21:22" hidden="1">
      <c r="U7760" s="77"/>
      <c r="V7760" s="62"/>
    </row>
    <row r="7761" spans="21:22" hidden="1">
      <c r="U7761" s="77"/>
      <c r="V7761" s="62"/>
    </row>
    <row r="7762" spans="21:22" hidden="1">
      <c r="U7762" s="77"/>
      <c r="V7762" s="62"/>
    </row>
    <row r="7763" spans="21:22" hidden="1">
      <c r="U7763" s="77"/>
      <c r="V7763" s="62"/>
    </row>
    <row r="7764" spans="21:22" hidden="1">
      <c r="U7764" s="77"/>
      <c r="V7764" s="62"/>
    </row>
    <row r="7765" spans="21:22" hidden="1">
      <c r="U7765" s="77"/>
      <c r="V7765" s="62"/>
    </row>
    <row r="7766" spans="21:22" hidden="1">
      <c r="U7766" s="77"/>
      <c r="V7766" s="62"/>
    </row>
    <row r="7767" spans="21:22" hidden="1">
      <c r="U7767" s="77"/>
      <c r="V7767" s="62"/>
    </row>
    <row r="7768" spans="21:22" hidden="1">
      <c r="U7768" s="77"/>
      <c r="V7768" s="62"/>
    </row>
    <row r="7769" spans="21:22" hidden="1">
      <c r="U7769" s="77"/>
      <c r="V7769" s="62"/>
    </row>
    <row r="7770" spans="21:22" hidden="1">
      <c r="U7770" s="77"/>
      <c r="V7770" s="62"/>
    </row>
    <row r="7771" spans="21:22" hidden="1">
      <c r="U7771" s="77"/>
      <c r="V7771" s="62"/>
    </row>
    <row r="7772" spans="21:22" hidden="1">
      <c r="U7772" s="77"/>
      <c r="V7772" s="62"/>
    </row>
    <row r="7773" spans="21:22" hidden="1">
      <c r="U7773" s="77"/>
      <c r="V7773" s="62"/>
    </row>
    <row r="7774" spans="21:22" hidden="1">
      <c r="U7774" s="77"/>
      <c r="V7774" s="62"/>
    </row>
    <row r="7775" spans="21:22" hidden="1">
      <c r="U7775" s="77"/>
      <c r="V7775" s="62"/>
    </row>
    <row r="7776" spans="21:22" hidden="1">
      <c r="U7776" s="77"/>
      <c r="V7776" s="62"/>
    </row>
    <row r="7777" spans="21:22" hidden="1">
      <c r="U7777" s="77"/>
      <c r="V7777" s="62"/>
    </row>
    <row r="7778" spans="21:22" hidden="1">
      <c r="U7778" s="77"/>
      <c r="V7778" s="62"/>
    </row>
    <row r="7779" spans="21:22" hidden="1">
      <c r="U7779" s="77"/>
      <c r="V7779" s="62"/>
    </row>
    <row r="7780" spans="21:22" hidden="1">
      <c r="U7780" s="77"/>
      <c r="V7780" s="62"/>
    </row>
    <row r="7781" spans="21:22" hidden="1">
      <c r="U7781" s="77"/>
      <c r="V7781" s="62"/>
    </row>
    <row r="7782" spans="21:22" hidden="1">
      <c r="U7782" s="77"/>
      <c r="V7782" s="62"/>
    </row>
    <row r="7783" spans="21:22" hidden="1">
      <c r="U7783" s="77"/>
      <c r="V7783" s="62"/>
    </row>
    <row r="7784" spans="21:22" hidden="1">
      <c r="U7784" s="77"/>
      <c r="V7784" s="62"/>
    </row>
    <row r="7785" spans="21:22" hidden="1">
      <c r="U7785" s="77"/>
      <c r="V7785" s="62"/>
    </row>
    <row r="7786" spans="21:22" hidden="1">
      <c r="U7786" s="77"/>
      <c r="V7786" s="62"/>
    </row>
    <row r="7787" spans="21:22" hidden="1">
      <c r="U7787" s="77"/>
      <c r="V7787" s="62"/>
    </row>
    <row r="7788" spans="21:22" hidden="1">
      <c r="U7788" s="77"/>
      <c r="V7788" s="62"/>
    </row>
    <row r="7789" spans="21:22" hidden="1">
      <c r="U7789" s="77"/>
      <c r="V7789" s="62"/>
    </row>
    <row r="7790" spans="21:22" hidden="1">
      <c r="U7790" s="77"/>
      <c r="V7790" s="62"/>
    </row>
    <row r="7791" spans="21:22" hidden="1">
      <c r="U7791" s="77"/>
      <c r="V7791" s="62"/>
    </row>
    <row r="7792" spans="21:22" hidden="1">
      <c r="U7792" s="77"/>
      <c r="V7792" s="62"/>
    </row>
    <row r="7793" spans="21:22" hidden="1">
      <c r="U7793" s="77"/>
      <c r="V7793" s="62"/>
    </row>
    <row r="7794" spans="21:22" hidden="1">
      <c r="U7794" s="77"/>
      <c r="V7794" s="62"/>
    </row>
    <row r="7795" spans="21:22" hidden="1">
      <c r="U7795" s="77"/>
      <c r="V7795" s="62"/>
    </row>
    <row r="7796" spans="21:22" hidden="1">
      <c r="U7796" s="77"/>
      <c r="V7796" s="62"/>
    </row>
    <row r="7797" spans="21:22" hidden="1">
      <c r="U7797" s="77"/>
      <c r="V7797" s="62"/>
    </row>
    <row r="7798" spans="21:22" hidden="1">
      <c r="U7798" s="77"/>
      <c r="V7798" s="62"/>
    </row>
    <row r="7799" spans="21:22" hidden="1">
      <c r="U7799" s="77"/>
      <c r="V7799" s="62"/>
    </row>
    <row r="7800" spans="21:22" hidden="1">
      <c r="U7800" s="77"/>
      <c r="V7800" s="62"/>
    </row>
    <row r="7801" spans="21:22" hidden="1">
      <c r="U7801" s="77"/>
      <c r="V7801" s="62"/>
    </row>
    <row r="7802" spans="21:22" hidden="1">
      <c r="U7802" s="77"/>
      <c r="V7802" s="62"/>
    </row>
    <row r="7803" spans="21:22" hidden="1">
      <c r="U7803" s="77"/>
      <c r="V7803" s="62"/>
    </row>
    <row r="7804" spans="21:22" hidden="1">
      <c r="U7804" s="77"/>
      <c r="V7804" s="62"/>
    </row>
    <row r="7805" spans="21:22" hidden="1">
      <c r="U7805" s="77"/>
      <c r="V7805" s="62"/>
    </row>
    <row r="7806" spans="21:22" hidden="1">
      <c r="U7806" s="77"/>
      <c r="V7806" s="62"/>
    </row>
    <row r="7807" spans="21:22" hidden="1">
      <c r="U7807" s="77"/>
      <c r="V7807" s="62"/>
    </row>
    <row r="7808" spans="21:22" hidden="1">
      <c r="U7808" s="77"/>
      <c r="V7808" s="62"/>
    </row>
    <row r="7809" spans="21:22" hidden="1">
      <c r="U7809" s="77"/>
      <c r="V7809" s="62"/>
    </row>
    <row r="7810" spans="21:22" hidden="1">
      <c r="U7810" s="77"/>
      <c r="V7810" s="62"/>
    </row>
    <row r="7811" spans="21:22" hidden="1">
      <c r="U7811" s="77"/>
      <c r="V7811" s="62"/>
    </row>
    <row r="7812" spans="21:22" hidden="1">
      <c r="U7812" s="77"/>
      <c r="V7812" s="62"/>
    </row>
    <row r="7813" spans="21:22" hidden="1">
      <c r="U7813" s="77"/>
      <c r="V7813" s="62"/>
    </row>
    <row r="7814" spans="21:22" hidden="1">
      <c r="U7814" s="77"/>
      <c r="V7814" s="62"/>
    </row>
    <row r="7815" spans="21:22" hidden="1">
      <c r="U7815" s="77"/>
      <c r="V7815" s="62"/>
    </row>
    <row r="7816" spans="21:22" hidden="1">
      <c r="U7816" s="77"/>
      <c r="V7816" s="62"/>
    </row>
    <row r="7817" spans="21:22" hidden="1">
      <c r="U7817" s="77"/>
      <c r="V7817" s="62"/>
    </row>
    <row r="7818" spans="21:22" hidden="1">
      <c r="U7818" s="77"/>
      <c r="V7818" s="62"/>
    </row>
    <row r="7819" spans="21:22" hidden="1">
      <c r="U7819" s="77"/>
      <c r="V7819" s="62"/>
    </row>
    <row r="7820" spans="21:22" hidden="1">
      <c r="U7820" s="77"/>
      <c r="V7820" s="62"/>
    </row>
    <row r="7821" spans="21:22" hidden="1">
      <c r="U7821" s="77"/>
      <c r="V7821" s="62"/>
    </row>
    <row r="7822" spans="21:22" hidden="1">
      <c r="U7822" s="77"/>
      <c r="V7822" s="62"/>
    </row>
    <row r="7823" spans="21:22" hidden="1">
      <c r="U7823" s="77"/>
      <c r="V7823" s="62"/>
    </row>
    <row r="7824" spans="21:22" hidden="1">
      <c r="U7824" s="77"/>
      <c r="V7824" s="62"/>
    </row>
    <row r="7825" spans="21:22" hidden="1">
      <c r="U7825" s="77"/>
      <c r="V7825" s="62"/>
    </row>
    <row r="7826" spans="21:22" hidden="1">
      <c r="U7826" s="77"/>
      <c r="V7826" s="62"/>
    </row>
    <row r="7827" spans="21:22" hidden="1">
      <c r="U7827" s="77"/>
      <c r="V7827" s="62"/>
    </row>
    <row r="7828" spans="21:22" hidden="1">
      <c r="U7828" s="77"/>
      <c r="V7828" s="62"/>
    </row>
    <row r="7829" spans="21:22" hidden="1">
      <c r="U7829" s="77"/>
      <c r="V7829" s="62"/>
    </row>
    <row r="7830" spans="21:22" hidden="1">
      <c r="U7830" s="77"/>
      <c r="V7830" s="62"/>
    </row>
    <row r="7831" spans="21:22" hidden="1">
      <c r="U7831" s="77"/>
      <c r="V7831" s="62"/>
    </row>
    <row r="7832" spans="21:22" hidden="1">
      <c r="U7832" s="77"/>
      <c r="V7832" s="62"/>
    </row>
    <row r="7833" spans="21:22" hidden="1">
      <c r="U7833" s="77"/>
      <c r="V7833" s="62"/>
    </row>
    <row r="7834" spans="21:22" hidden="1">
      <c r="U7834" s="77"/>
      <c r="V7834" s="62"/>
    </row>
    <row r="7835" spans="21:22" hidden="1">
      <c r="U7835" s="77"/>
      <c r="V7835" s="62"/>
    </row>
    <row r="7836" spans="21:22" hidden="1">
      <c r="U7836" s="77"/>
      <c r="V7836" s="62"/>
    </row>
    <row r="7837" spans="21:22" hidden="1">
      <c r="U7837" s="77"/>
      <c r="V7837" s="62"/>
    </row>
    <row r="7838" spans="21:22" hidden="1">
      <c r="U7838" s="77"/>
      <c r="V7838" s="62"/>
    </row>
    <row r="7839" spans="21:22" hidden="1">
      <c r="U7839" s="77"/>
      <c r="V7839" s="62"/>
    </row>
    <row r="7840" spans="21:22" hidden="1">
      <c r="U7840" s="77"/>
      <c r="V7840" s="62"/>
    </row>
    <row r="7841" spans="21:22" hidden="1">
      <c r="U7841" s="77"/>
      <c r="V7841" s="62"/>
    </row>
    <row r="7842" spans="21:22" hidden="1">
      <c r="U7842" s="77"/>
      <c r="V7842" s="62"/>
    </row>
    <row r="7843" spans="21:22" hidden="1">
      <c r="U7843" s="77"/>
      <c r="V7843" s="62"/>
    </row>
    <row r="7844" spans="21:22" hidden="1">
      <c r="U7844" s="77"/>
      <c r="V7844" s="62"/>
    </row>
    <row r="7845" spans="21:22" hidden="1">
      <c r="U7845" s="77"/>
      <c r="V7845" s="62"/>
    </row>
    <row r="7846" spans="21:22" hidden="1">
      <c r="U7846" s="77"/>
      <c r="V7846" s="62"/>
    </row>
    <row r="7847" spans="21:22" hidden="1">
      <c r="U7847" s="77"/>
      <c r="V7847" s="62"/>
    </row>
    <row r="7848" spans="21:22" hidden="1">
      <c r="U7848" s="77"/>
      <c r="V7848" s="62"/>
    </row>
    <row r="7849" spans="21:22" hidden="1">
      <c r="U7849" s="77"/>
      <c r="V7849" s="62"/>
    </row>
    <row r="7850" spans="21:22" hidden="1">
      <c r="U7850" s="77"/>
      <c r="V7850" s="62"/>
    </row>
    <row r="7851" spans="21:22" hidden="1">
      <c r="U7851" s="77"/>
      <c r="V7851" s="62"/>
    </row>
    <row r="7852" spans="21:22" hidden="1">
      <c r="U7852" s="77"/>
      <c r="V7852" s="62"/>
    </row>
    <row r="7853" spans="21:22" hidden="1">
      <c r="U7853" s="77"/>
      <c r="V7853" s="62"/>
    </row>
    <row r="7854" spans="21:22" hidden="1">
      <c r="U7854" s="77"/>
      <c r="V7854" s="62"/>
    </row>
    <row r="7855" spans="21:22" hidden="1">
      <c r="U7855" s="77"/>
      <c r="V7855" s="62"/>
    </row>
    <row r="7856" spans="21:22" hidden="1">
      <c r="U7856" s="77"/>
      <c r="V7856" s="62"/>
    </row>
    <row r="7857" spans="21:22" hidden="1">
      <c r="U7857" s="77"/>
      <c r="V7857" s="62"/>
    </row>
    <row r="7858" spans="21:22" hidden="1">
      <c r="U7858" s="77"/>
      <c r="V7858" s="62"/>
    </row>
    <row r="7859" spans="21:22" hidden="1">
      <c r="U7859" s="77"/>
      <c r="V7859" s="62"/>
    </row>
    <row r="7860" spans="21:22" hidden="1">
      <c r="U7860" s="77"/>
      <c r="V7860" s="62"/>
    </row>
    <row r="7861" spans="21:22" hidden="1">
      <c r="U7861" s="77"/>
      <c r="V7861" s="62"/>
    </row>
    <row r="7862" spans="21:22" hidden="1">
      <c r="U7862" s="77"/>
      <c r="V7862" s="62"/>
    </row>
    <row r="7863" spans="21:22" hidden="1">
      <c r="U7863" s="77"/>
      <c r="V7863" s="62"/>
    </row>
    <row r="7864" spans="21:22" hidden="1">
      <c r="U7864" s="77"/>
      <c r="V7864" s="62"/>
    </row>
    <row r="7865" spans="21:22" hidden="1">
      <c r="U7865" s="77"/>
      <c r="V7865" s="62"/>
    </row>
    <row r="7866" spans="21:22" hidden="1">
      <c r="U7866" s="77"/>
      <c r="V7866" s="62"/>
    </row>
    <row r="7867" spans="21:22" hidden="1">
      <c r="U7867" s="77"/>
      <c r="V7867" s="62"/>
    </row>
    <row r="7868" spans="21:22" hidden="1">
      <c r="U7868" s="77"/>
      <c r="V7868" s="62"/>
    </row>
    <row r="7869" spans="21:22" hidden="1">
      <c r="U7869" s="77"/>
      <c r="V7869" s="62"/>
    </row>
    <row r="7870" spans="21:22" hidden="1">
      <c r="U7870" s="77"/>
      <c r="V7870" s="62"/>
    </row>
    <row r="7871" spans="21:22" hidden="1">
      <c r="U7871" s="77"/>
      <c r="V7871" s="62"/>
    </row>
    <row r="7872" spans="21:22" hidden="1">
      <c r="U7872" s="77"/>
      <c r="V7872" s="62"/>
    </row>
    <row r="7873" spans="21:22" hidden="1">
      <c r="U7873" s="77"/>
      <c r="V7873" s="62"/>
    </row>
    <row r="7874" spans="21:22" hidden="1">
      <c r="U7874" s="77"/>
      <c r="V7874" s="62"/>
    </row>
    <row r="7875" spans="21:22" hidden="1">
      <c r="U7875" s="77"/>
      <c r="V7875" s="62"/>
    </row>
    <row r="7876" spans="21:22" hidden="1">
      <c r="U7876" s="77"/>
      <c r="V7876" s="62"/>
    </row>
    <row r="7877" spans="21:22" hidden="1">
      <c r="U7877" s="77"/>
      <c r="V7877" s="62"/>
    </row>
    <row r="7878" spans="21:22" hidden="1">
      <c r="U7878" s="77"/>
      <c r="V7878" s="62"/>
    </row>
    <row r="7879" spans="21:22" hidden="1">
      <c r="U7879" s="77"/>
      <c r="V7879" s="62"/>
    </row>
    <row r="7880" spans="21:22" hidden="1">
      <c r="U7880" s="77"/>
      <c r="V7880" s="62"/>
    </row>
    <row r="7881" spans="21:22" hidden="1">
      <c r="U7881" s="77"/>
      <c r="V7881" s="62"/>
    </row>
    <row r="7882" spans="21:22" hidden="1">
      <c r="U7882" s="77"/>
      <c r="V7882" s="62"/>
    </row>
    <row r="7883" spans="21:22" hidden="1">
      <c r="U7883" s="77"/>
      <c r="V7883" s="62"/>
    </row>
    <row r="7884" spans="21:22" hidden="1">
      <c r="U7884" s="77"/>
      <c r="V7884" s="62"/>
    </row>
    <row r="7885" spans="21:22" hidden="1">
      <c r="U7885" s="77"/>
      <c r="V7885" s="62"/>
    </row>
    <row r="7886" spans="21:22" hidden="1">
      <c r="U7886" s="77"/>
      <c r="V7886" s="62"/>
    </row>
    <row r="7887" spans="21:22" hidden="1">
      <c r="U7887" s="77"/>
      <c r="V7887" s="62"/>
    </row>
    <row r="7888" spans="21:22" hidden="1">
      <c r="U7888" s="77"/>
      <c r="V7888" s="62"/>
    </row>
    <row r="7889" spans="21:22" hidden="1">
      <c r="U7889" s="77"/>
      <c r="V7889" s="62"/>
    </row>
    <row r="7890" spans="21:22" hidden="1">
      <c r="U7890" s="77"/>
      <c r="V7890" s="62"/>
    </row>
    <row r="7891" spans="21:22" hidden="1">
      <c r="U7891" s="77"/>
      <c r="V7891" s="62"/>
    </row>
    <row r="7892" spans="21:22" hidden="1">
      <c r="U7892" s="77"/>
      <c r="V7892" s="62"/>
    </row>
    <row r="7893" spans="21:22" hidden="1">
      <c r="U7893" s="77"/>
      <c r="V7893" s="62"/>
    </row>
    <row r="7894" spans="21:22" hidden="1">
      <c r="U7894" s="77"/>
      <c r="V7894" s="62"/>
    </row>
    <row r="7895" spans="21:22" hidden="1">
      <c r="U7895" s="77"/>
      <c r="V7895" s="62"/>
    </row>
    <row r="7896" spans="21:22" hidden="1">
      <c r="U7896" s="77"/>
      <c r="V7896" s="62"/>
    </row>
    <row r="7897" spans="21:22" hidden="1">
      <c r="U7897" s="77"/>
      <c r="V7897" s="62"/>
    </row>
    <row r="7898" spans="21:22" hidden="1">
      <c r="U7898" s="77"/>
      <c r="V7898" s="62"/>
    </row>
    <row r="7899" spans="21:22" hidden="1">
      <c r="U7899" s="77"/>
      <c r="V7899" s="62"/>
    </row>
    <row r="7900" spans="21:22" hidden="1">
      <c r="U7900" s="77"/>
      <c r="V7900" s="62"/>
    </row>
    <row r="7901" spans="21:22" hidden="1">
      <c r="U7901" s="77"/>
      <c r="V7901" s="62"/>
    </row>
    <row r="7902" spans="21:22" hidden="1">
      <c r="U7902" s="77"/>
      <c r="V7902" s="62"/>
    </row>
    <row r="7903" spans="21:22" hidden="1">
      <c r="U7903" s="77"/>
      <c r="V7903" s="62"/>
    </row>
    <row r="7904" spans="21:22" hidden="1">
      <c r="U7904" s="77"/>
      <c r="V7904" s="62"/>
    </row>
    <row r="7905" spans="21:22" hidden="1">
      <c r="U7905" s="77"/>
      <c r="V7905" s="62"/>
    </row>
    <row r="7906" spans="21:22" hidden="1">
      <c r="U7906" s="77"/>
      <c r="V7906" s="62"/>
    </row>
    <row r="7907" spans="21:22" hidden="1">
      <c r="U7907" s="77"/>
      <c r="V7907" s="62"/>
    </row>
    <row r="7908" spans="21:22" hidden="1">
      <c r="U7908" s="77"/>
      <c r="V7908" s="62"/>
    </row>
    <row r="7909" spans="21:22" hidden="1">
      <c r="U7909" s="77"/>
      <c r="V7909" s="62"/>
    </row>
    <row r="7910" spans="21:22" hidden="1">
      <c r="U7910" s="77"/>
      <c r="V7910" s="62"/>
    </row>
    <row r="7911" spans="21:22" hidden="1">
      <c r="U7911" s="77"/>
      <c r="V7911" s="62"/>
    </row>
    <row r="7912" spans="21:22" hidden="1">
      <c r="U7912" s="77"/>
      <c r="V7912" s="62"/>
    </row>
    <row r="7913" spans="21:22" hidden="1">
      <c r="U7913" s="77"/>
      <c r="V7913" s="62"/>
    </row>
    <row r="7914" spans="21:22" hidden="1">
      <c r="U7914" s="77"/>
      <c r="V7914" s="62"/>
    </row>
    <row r="7915" spans="21:22" hidden="1">
      <c r="U7915" s="77"/>
      <c r="V7915" s="62"/>
    </row>
    <row r="7916" spans="21:22" hidden="1">
      <c r="U7916" s="77"/>
      <c r="V7916" s="62"/>
    </row>
    <row r="7917" spans="21:22" hidden="1">
      <c r="U7917" s="77"/>
      <c r="V7917" s="62"/>
    </row>
    <row r="7918" spans="21:22" hidden="1">
      <c r="U7918" s="77"/>
      <c r="V7918" s="62"/>
    </row>
    <row r="7919" spans="21:22" hidden="1">
      <c r="U7919" s="77"/>
      <c r="V7919" s="62"/>
    </row>
    <row r="7920" spans="21:22" hidden="1">
      <c r="U7920" s="77"/>
      <c r="V7920" s="62"/>
    </row>
    <row r="7921" spans="21:22" hidden="1">
      <c r="U7921" s="77"/>
      <c r="V7921" s="62"/>
    </row>
    <row r="7922" spans="21:22" hidden="1">
      <c r="U7922" s="77"/>
      <c r="V7922" s="62"/>
    </row>
    <row r="7923" spans="21:22" hidden="1">
      <c r="U7923" s="77"/>
      <c r="V7923" s="62"/>
    </row>
    <row r="7924" spans="21:22" hidden="1">
      <c r="U7924" s="77"/>
      <c r="V7924" s="62"/>
    </row>
    <row r="7925" spans="21:22" hidden="1">
      <c r="U7925" s="77"/>
      <c r="V7925" s="62"/>
    </row>
    <row r="7926" spans="21:22" hidden="1">
      <c r="U7926" s="77"/>
      <c r="V7926" s="62"/>
    </row>
    <row r="7927" spans="21:22" hidden="1">
      <c r="U7927" s="77"/>
      <c r="V7927" s="62"/>
    </row>
    <row r="7928" spans="21:22" hidden="1">
      <c r="U7928" s="77"/>
      <c r="V7928" s="62"/>
    </row>
    <row r="7929" spans="21:22" hidden="1">
      <c r="U7929" s="77"/>
      <c r="V7929" s="62"/>
    </row>
    <row r="7930" spans="21:22" hidden="1">
      <c r="U7930" s="77"/>
      <c r="V7930" s="62"/>
    </row>
    <row r="7931" spans="21:22" hidden="1">
      <c r="U7931" s="77"/>
      <c r="V7931" s="62"/>
    </row>
    <row r="7932" spans="21:22" hidden="1">
      <c r="U7932" s="77"/>
      <c r="V7932" s="62"/>
    </row>
    <row r="7933" spans="21:22" hidden="1">
      <c r="U7933" s="77"/>
      <c r="V7933" s="62"/>
    </row>
    <row r="7934" spans="21:22" hidden="1">
      <c r="U7934" s="77"/>
      <c r="V7934" s="62"/>
    </row>
    <row r="7935" spans="21:22" hidden="1">
      <c r="U7935" s="77"/>
      <c r="V7935" s="62"/>
    </row>
    <row r="7936" spans="21:22" hidden="1">
      <c r="U7936" s="77"/>
      <c r="V7936" s="62"/>
    </row>
    <row r="7937" spans="21:22" hidden="1">
      <c r="U7937" s="77"/>
      <c r="V7937" s="62"/>
    </row>
    <row r="7938" spans="21:22" hidden="1">
      <c r="U7938" s="77"/>
      <c r="V7938" s="62"/>
    </row>
    <row r="7939" spans="21:22" hidden="1">
      <c r="U7939" s="77"/>
      <c r="V7939" s="62"/>
    </row>
    <row r="7940" spans="21:22" hidden="1">
      <c r="U7940" s="77"/>
      <c r="V7940" s="62"/>
    </row>
    <row r="7941" spans="21:22" hidden="1">
      <c r="U7941" s="77"/>
      <c r="V7941" s="62"/>
    </row>
    <row r="7942" spans="21:22" hidden="1">
      <c r="U7942" s="77"/>
      <c r="V7942" s="62"/>
    </row>
    <row r="7943" spans="21:22" hidden="1">
      <c r="U7943" s="77"/>
      <c r="V7943" s="62"/>
    </row>
    <row r="7944" spans="21:22" hidden="1">
      <c r="U7944" s="77"/>
      <c r="V7944" s="62"/>
    </row>
    <row r="7945" spans="21:22" hidden="1">
      <c r="U7945" s="77"/>
      <c r="V7945" s="62"/>
    </row>
    <row r="7946" spans="21:22" hidden="1">
      <c r="U7946" s="77"/>
      <c r="V7946" s="62"/>
    </row>
    <row r="7947" spans="21:22" hidden="1">
      <c r="U7947" s="77"/>
      <c r="V7947" s="62"/>
    </row>
    <row r="7948" spans="21:22" hidden="1">
      <c r="U7948" s="77"/>
      <c r="V7948" s="62"/>
    </row>
    <row r="7949" spans="21:22" hidden="1">
      <c r="U7949" s="77"/>
      <c r="V7949" s="62"/>
    </row>
    <row r="7950" spans="21:22" hidden="1">
      <c r="U7950" s="77"/>
      <c r="V7950" s="62"/>
    </row>
    <row r="7951" spans="21:22" hidden="1">
      <c r="U7951" s="77"/>
      <c r="V7951" s="62"/>
    </row>
    <row r="7952" spans="21:22" hidden="1">
      <c r="U7952" s="77"/>
      <c r="V7952" s="62"/>
    </row>
    <row r="7953" spans="21:22" hidden="1">
      <c r="U7953" s="77"/>
      <c r="V7953" s="62"/>
    </row>
    <row r="7954" spans="21:22" hidden="1">
      <c r="U7954" s="77"/>
      <c r="V7954" s="62"/>
    </row>
    <row r="7955" spans="21:22" hidden="1">
      <c r="U7955" s="77"/>
      <c r="V7955" s="62"/>
    </row>
    <row r="7956" spans="21:22" hidden="1">
      <c r="U7956" s="77"/>
      <c r="V7956" s="62"/>
    </row>
    <row r="7957" spans="21:22" hidden="1">
      <c r="U7957" s="77"/>
      <c r="V7957" s="62"/>
    </row>
    <row r="7958" spans="21:22" hidden="1">
      <c r="U7958" s="77"/>
      <c r="V7958" s="62"/>
    </row>
    <row r="7959" spans="21:22" hidden="1">
      <c r="U7959" s="77"/>
      <c r="V7959" s="62"/>
    </row>
    <row r="7960" spans="21:22" hidden="1">
      <c r="U7960" s="77"/>
      <c r="V7960" s="62"/>
    </row>
    <row r="7961" spans="21:22" hidden="1">
      <c r="U7961" s="77"/>
      <c r="V7961" s="62"/>
    </row>
    <row r="7962" spans="21:22" hidden="1">
      <c r="U7962" s="77"/>
      <c r="V7962" s="62"/>
    </row>
    <row r="7963" spans="21:22" hidden="1">
      <c r="U7963" s="77"/>
      <c r="V7963" s="62"/>
    </row>
    <row r="7964" spans="21:22" hidden="1">
      <c r="U7964" s="77"/>
      <c r="V7964" s="62"/>
    </row>
    <row r="7965" spans="21:22" hidden="1">
      <c r="U7965" s="77"/>
      <c r="V7965" s="62"/>
    </row>
    <row r="7966" spans="21:22" hidden="1">
      <c r="U7966" s="77"/>
      <c r="V7966" s="62"/>
    </row>
    <row r="7967" spans="21:22" hidden="1">
      <c r="U7967" s="77"/>
      <c r="V7967" s="62"/>
    </row>
    <row r="7968" spans="21:22" hidden="1">
      <c r="U7968" s="77"/>
      <c r="V7968" s="62"/>
    </row>
    <row r="7969" spans="21:22" hidden="1">
      <c r="U7969" s="77"/>
      <c r="V7969" s="62"/>
    </row>
    <row r="7970" spans="21:22" hidden="1">
      <c r="U7970" s="77"/>
      <c r="V7970" s="62"/>
    </row>
    <row r="7971" spans="21:22" hidden="1">
      <c r="U7971" s="77"/>
      <c r="V7971" s="62"/>
    </row>
    <row r="7972" spans="21:22" hidden="1">
      <c r="U7972" s="77"/>
      <c r="V7972" s="62"/>
    </row>
    <row r="7973" spans="21:22" hidden="1">
      <c r="U7973" s="77"/>
      <c r="V7973" s="62"/>
    </row>
    <row r="7974" spans="21:22" hidden="1">
      <c r="U7974" s="77"/>
      <c r="V7974" s="62"/>
    </row>
    <row r="7975" spans="21:22" hidden="1">
      <c r="U7975" s="77"/>
      <c r="V7975" s="62"/>
    </row>
    <row r="7976" spans="21:22" hidden="1">
      <c r="U7976" s="77"/>
      <c r="V7976" s="62"/>
    </row>
    <row r="7977" spans="21:22" hidden="1">
      <c r="U7977" s="77"/>
      <c r="V7977" s="62"/>
    </row>
    <row r="7978" spans="21:22" hidden="1">
      <c r="U7978" s="77"/>
      <c r="V7978" s="62"/>
    </row>
    <row r="7979" spans="21:22" hidden="1">
      <c r="U7979" s="77"/>
      <c r="V7979" s="62"/>
    </row>
    <row r="7980" spans="21:22" hidden="1">
      <c r="U7980" s="77"/>
      <c r="V7980" s="62"/>
    </row>
    <row r="7981" spans="21:22" hidden="1">
      <c r="U7981" s="77"/>
      <c r="V7981" s="62"/>
    </row>
    <row r="7982" spans="21:22" hidden="1">
      <c r="U7982" s="77"/>
      <c r="V7982" s="62"/>
    </row>
    <row r="7983" spans="21:22" hidden="1">
      <c r="U7983" s="77"/>
      <c r="V7983" s="62"/>
    </row>
    <row r="7984" spans="21:22" hidden="1">
      <c r="U7984" s="77"/>
      <c r="V7984" s="62"/>
    </row>
    <row r="7985" spans="21:22" hidden="1">
      <c r="U7985" s="77"/>
      <c r="V7985" s="62"/>
    </row>
    <row r="7986" spans="21:22" hidden="1">
      <c r="U7986" s="77"/>
      <c r="V7986" s="62"/>
    </row>
    <row r="7987" spans="21:22" hidden="1">
      <c r="U7987" s="77"/>
      <c r="V7987" s="62"/>
    </row>
    <row r="7988" spans="21:22" hidden="1">
      <c r="U7988" s="77"/>
      <c r="V7988" s="62"/>
    </row>
    <row r="7989" spans="21:22" hidden="1">
      <c r="U7989" s="77"/>
      <c r="V7989" s="62"/>
    </row>
    <row r="7990" spans="21:22" hidden="1">
      <c r="U7990" s="77"/>
      <c r="V7990" s="62"/>
    </row>
    <row r="7991" spans="21:22" hidden="1">
      <c r="U7991" s="77"/>
      <c r="V7991" s="62"/>
    </row>
    <row r="7992" spans="21:22" hidden="1">
      <c r="U7992" s="77"/>
      <c r="V7992" s="62"/>
    </row>
    <row r="7993" spans="21:22" hidden="1">
      <c r="U7993" s="77"/>
      <c r="V7993" s="62"/>
    </row>
    <row r="7994" spans="21:22" hidden="1">
      <c r="U7994" s="77"/>
      <c r="V7994" s="62"/>
    </row>
    <row r="7995" spans="21:22" hidden="1">
      <c r="U7995" s="77"/>
      <c r="V7995" s="62"/>
    </row>
    <row r="7996" spans="21:22" hidden="1">
      <c r="U7996" s="77"/>
      <c r="V7996" s="62"/>
    </row>
    <row r="7997" spans="21:22" hidden="1">
      <c r="U7997" s="77"/>
      <c r="V7997" s="62"/>
    </row>
    <row r="7998" spans="21:22" hidden="1">
      <c r="U7998" s="77"/>
      <c r="V7998" s="62"/>
    </row>
    <row r="7999" spans="21:22" hidden="1">
      <c r="U7999" s="77"/>
      <c r="V7999" s="62"/>
    </row>
    <row r="8000" spans="21:22" hidden="1">
      <c r="U8000" s="77"/>
      <c r="V8000" s="62"/>
    </row>
    <row r="8001" spans="21:22" hidden="1">
      <c r="U8001" s="77"/>
      <c r="V8001" s="62"/>
    </row>
    <row r="8002" spans="21:22" hidden="1">
      <c r="U8002" s="77"/>
      <c r="V8002" s="62"/>
    </row>
    <row r="8003" spans="21:22" hidden="1">
      <c r="U8003" s="77"/>
      <c r="V8003" s="62"/>
    </row>
    <row r="8004" spans="21:22" hidden="1">
      <c r="U8004" s="77"/>
      <c r="V8004" s="62"/>
    </row>
    <row r="8005" spans="21:22" hidden="1">
      <c r="U8005" s="77"/>
      <c r="V8005" s="62"/>
    </row>
    <row r="8006" spans="21:22" hidden="1">
      <c r="U8006" s="77"/>
      <c r="V8006" s="62"/>
    </row>
    <row r="8007" spans="21:22" hidden="1">
      <c r="U8007" s="77"/>
      <c r="V8007" s="62"/>
    </row>
    <row r="8008" spans="21:22" hidden="1">
      <c r="U8008" s="77"/>
      <c r="V8008" s="62"/>
    </row>
    <row r="8009" spans="21:22" hidden="1">
      <c r="U8009" s="77"/>
      <c r="V8009" s="62"/>
    </row>
    <row r="8010" spans="21:22" hidden="1">
      <c r="U8010" s="77"/>
      <c r="V8010" s="62"/>
    </row>
    <row r="8011" spans="21:22" hidden="1">
      <c r="U8011" s="77"/>
      <c r="V8011" s="62"/>
    </row>
    <row r="8012" spans="21:22" hidden="1">
      <c r="U8012" s="77"/>
      <c r="V8012" s="62"/>
    </row>
    <row r="8013" spans="21:22" hidden="1">
      <c r="U8013" s="77"/>
      <c r="V8013" s="62"/>
    </row>
    <row r="8014" spans="21:22" hidden="1">
      <c r="U8014" s="77"/>
      <c r="V8014" s="62"/>
    </row>
    <row r="8015" spans="21:22" hidden="1">
      <c r="U8015" s="77"/>
      <c r="V8015" s="62"/>
    </row>
    <row r="8016" spans="21:22" hidden="1">
      <c r="U8016" s="77"/>
      <c r="V8016" s="62"/>
    </row>
    <row r="8017" spans="21:22" hidden="1">
      <c r="U8017" s="77"/>
      <c r="V8017" s="62"/>
    </row>
    <row r="8018" spans="21:22" hidden="1">
      <c r="U8018" s="77"/>
      <c r="V8018" s="62"/>
    </row>
    <row r="8019" spans="21:22" hidden="1">
      <c r="U8019" s="77"/>
      <c r="V8019" s="62"/>
    </row>
    <row r="8020" spans="21:22" hidden="1">
      <c r="U8020" s="77"/>
      <c r="V8020" s="62"/>
    </row>
    <row r="8021" spans="21:22" hidden="1">
      <c r="U8021" s="77"/>
      <c r="V8021" s="62"/>
    </row>
    <row r="8022" spans="21:22" hidden="1">
      <c r="U8022" s="77"/>
      <c r="V8022" s="62"/>
    </row>
    <row r="8023" spans="21:22" hidden="1">
      <c r="U8023" s="77"/>
      <c r="V8023" s="62"/>
    </row>
    <row r="8024" spans="21:22" hidden="1">
      <c r="U8024" s="77"/>
      <c r="V8024" s="62"/>
    </row>
    <row r="8025" spans="21:22" hidden="1">
      <c r="U8025" s="77"/>
      <c r="V8025" s="62"/>
    </row>
    <row r="8026" spans="21:22" hidden="1">
      <c r="U8026" s="77"/>
      <c r="V8026" s="62"/>
    </row>
    <row r="8027" spans="21:22" hidden="1">
      <c r="U8027" s="77"/>
      <c r="V8027" s="62"/>
    </row>
    <row r="8028" spans="21:22" hidden="1">
      <c r="U8028" s="77"/>
      <c r="V8028" s="62"/>
    </row>
    <row r="8029" spans="21:22" hidden="1">
      <c r="U8029" s="77"/>
      <c r="V8029" s="62"/>
    </row>
    <row r="8030" spans="21:22" hidden="1">
      <c r="U8030" s="77"/>
      <c r="V8030" s="62"/>
    </row>
    <row r="8031" spans="21:22" hidden="1">
      <c r="U8031" s="77"/>
      <c r="V8031" s="62"/>
    </row>
    <row r="8032" spans="21:22" hidden="1">
      <c r="U8032" s="77"/>
      <c r="V8032" s="62"/>
    </row>
    <row r="8033" spans="21:22" hidden="1">
      <c r="U8033" s="77"/>
      <c r="V8033" s="62"/>
    </row>
    <row r="8034" spans="21:22" hidden="1">
      <c r="U8034" s="77"/>
      <c r="V8034" s="62"/>
    </row>
    <row r="8035" spans="21:22" hidden="1">
      <c r="U8035" s="77"/>
      <c r="V8035" s="62"/>
    </row>
    <row r="8036" spans="21:22" hidden="1">
      <c r="U8036" s="77"/>
      <c r="V8036" s="62"/>
    </row>
    <row r="8037" spans="21:22" hidden="1">
      <c r="U8037" s="77"/>
      <c r="V8037" s="62"/>
    </row>
    <row r="8038" spans="21:22" hidden="1">
      <c r="U8038" s="77"/>
      <c r="V8038" s="62"/>
    </row>
    <row r="8039" spans="21:22" hidden="1">
      <c r="U8039" s="77"/>
      <c r="V8039" s="62"/>
    </row>
    <row r="8040" spans="21:22" hidden="1">
      <c r="U8040" s="77"/>
      <c r="V8040" s="62"/>
    </row>
    <row r="8041" spans="21:22" hidden="1">
      <c r="U8041" s="77"/>
      <c r="V8041" s="62"/>
    </row>
    <row r="8042" spans="21:22" hidden="1">
      <c r="U8042" s="77"/>
      <c r="V8042" s="62"/>
    </row>
    <row r="8043" spans="21:22" hidden="1">
      <c r="U8043" s="77"/>
      <c r="V8043" s="62"/>
    </row>
    <row r="8044" spans="21:22" hidden="1">
      <c r="U8044" s="77"/>
      <c r="V8044" s="62"/>
    </row>
    <row r="8045" spans="21:22" hidden="1">
      <c r="U8045" s="77"/>
      <c r="V8045" s="62"/>
    </row>
    <row r="8046" spans="21:22" hidden="1">
      <c r="U8046" s="77"/>
      <c r="V8046" s="62"/>
    </row>
    <row r="8047" spans="21:22" hidden="1">
      <c r="U8047" s="77"/>
      <c r="V8047" s="62"/>
    </row>
    <row r="8048" spans="21:22" hidden="1">
      <c r="U8048" s="77"/>
      <c r="V8048" s="62"/>
    </row>
    <row r="8049" spans="21:22" hidden="1">
      <c r="U8049" s="77"/>
      <c r="V8049" s="62"/>
    </row>
    <row r="8050" spans="21:22" hidden="1">
      <c r="U8050" s="77"/>
      <c r="V8050" s="62"/>
    </row>
    <row r="8051" spans="21:22" hidden="1">
      <c r="U8051" s="77"/>
      <c r="V8051" s="62"/>
    </row>
    <row r="8052" spans="21:22" hidden="1">
      <c r="U8052" s="77"/>
      <c r="V8052" s="62"/>
    </row>
    <row r="8053" spans="21:22" hidden="1">
      <c r="U8053" s="77"/>
      <c r="V8053" s="62"/>
    </row>
    <row r="8054" spans="21:22" hidden="1">
      <c r="U8054" s="77"/>
      <c r="V8054" s="62"/>
    </row>
    <row r="8055" spans="21:22" hidden="1">
      <c r="U8055" s="77"/>
      <c r="V8055" s="62"/>
    </row>
    <row r="8056" spans="21:22" hidden="1">
      <c r="U8056" s="77"/>
      <c r="V8056" s="62"/>
    </row>
    <row r="8057" spans="21:22" hidden="1">
      <c r="U8057" s="77"/>
      <c r="V8057" s="62"/>
    </row>
    <row r="8058" spans="21:22" hidden="1">
      <c r="U8058" s="77"/>
      <c r="V8058" s="62"/>
    </row>
    <row r="8059" spans="21:22" hidden="1">
      <c r="U8059" s="77"/>
      <c r="V8059" s="62"/>
    </row>
    <row r="8060" spans="21:22" hidden="1">
      <c r="U8060" s="77"/>
      <c r="V8060" s="62"/>
    </row>
    <row r="8061" spans="21:22" hidden="1">
      <c r="U8061" s="77"/>
      <c r="V8061" s="62"/>
    </row>
    <row r="8062" spans="21:22" hidden="1">
      <c r="U8062" s="77"/>
      <c r="V8062" s="62"/>
    </row>
    <row r="8063" spans="21:22" hidden="1">
      <c r="U8063" s="77"/>
      <c r="V8063" s="62"/>
    </row>
    <row r="8064" spans="21:22" hidden="1">
      <c r="U8064" s="77"/>
      <c r="V8064" s="62"/>
    </row>
    <row r="8065" spans="21:22" hidden="1">
      <c r="U8065" s="77"/>
      <c r="V8065" s="62"/>
    </row>
    <row r="8066" spans="21:22" hidden="1">
      <c r="U8066" s="77"/>
      <c r="V8066" s="62"/>
    </row>
    <row r="8067" spans="21:22" hidden="1">
      <c r="U8067" s="77"/>
      <c r="V8067" s="62"/>
    </row>
    <row r="8068" spans="21:22" hidden="1">
      <c r="U8068" s="77"/>
      <c r="V8068" s="62"/>
    </row>
    <row r="8069" spans="21:22" hidden="1">
      <c r="U8069" s="77"/>
      <c r="V8069" s="62"/>
    </row>
    <row r="8070" spans="21:22" hidden="1">
      <c r="U8070" s="77"/>
      <c r="V8070" s="62"/>
    </row>
    <row r="8071" spans="21:22" hidden="1">
      <c r="U8071" s="77"/>
      <c r="V8071" s="62"/>
    </row>
    <row r="8072" spans="21:22" hidden="1">
      <c r="U8072" s="77"/>
      <c r="V8072" s="62"/>
    </row>
    <row r="8073" spans="21:22" hidden="1">
      <c r="U8073" s="77"/>
      <c r="V8073" s="62"/>
    </row>
    <row r="8074" spans="21:22" hidden="1">
      <c r="U8074" s="77"/>
      <c r="V8074" s="62"/>
    </row>
    <row r="8075" spans="21:22" hidden="1">
      <c r="U8075" s="77"/>
      <c r="V8075" s="62"/>
    </row>
    <row r="8076" spans="21:22" hidden="1">
      <c r="U8076" s="77"/>
      <c r="V8076" s="62"/>
    </row>
    <row r="8077" spans="21:22" hidden="1">
      <c r="U8077" s="77"/>
      <c r="V8077" s="62"/>
    </row>
    <row r="8078" spans="21:22" hidden="1">
      <c r="U8078" s="77"/>
      <c r="V8078" s="62"/>
    </row>
    <row r="8079" spans="21:22" hidden="1">
      <c r="U8079" s="77"/>
      <c r="V8079" s="62"/>
    </row>
    <row r="8080" spans="21:22" hidden="1">
      <c r="U8080" s="77"/>
      <c r="V8080" s="62"/>
    </row>
    <row r="8081" spans="21:22" hidden="1">
      <c r="U8081" s="77"/>
      <c r="V8081" s="62"/>
    </row>
    <row r="8082" spans="21:22" hidden="1">
      <c r="U8082" s="77"/>
      <c r="V8082" s="62"/>
    </row>
    <row r="8083" spans="21:22" hidden="1">
      <c r="U8083" s="77"/>
      <c r="V8083" s="62"/>
    </row>
    <row r="8084" spans="21:22" hidden="1">
      <c r="U8084" s="77"/>
      <c r="V8084" s="62"/>
    </row>
    <row r="8085" spans="21:22" hidden="1">
      <c r="U8085" s="77"/>
      <c r="V8085" s="62"/>
    </row>
    <row r="8086" spans="21:22" hidden="1">
      <c r="U8086" s="77"/>
      <c r="V8086" s="62"/>
    </row>
    <row r="8087" spans="21:22" hidden="1">
      <c r="U8087" s="77"/>
      <c r="V8087" s="62"/>
    </row>
    <row r="8088" spans="21:22" hidden="1">
      <c r="U8088" s="77"/>
      <c r="V8088" s="62"/>
    </row>
    <row r="8089" spans="21:22" hidden="1">
      <c r="U8089" s="77"/>
      <c r="V8089" s="62"/>
    </row>
    <row r="8090" spans="21:22" hidden="1">
      <c r="U8090" s="77"/>
      <c r="V8090" s="62"/>
    </row>
    <row r="8091" spans="21:22" hidden="1">
      <c r="U8091" s="77"/>
      <c r="V8091" s="62"/>
    </row>
    <row r="8092" spans="21:22" hidden="1">
      <c r="U8092" s="77"/>
      <c r="V8092" s="62"/>
    </row>
    <row r="8093" spans="21:22" hidden="1">
      <c r="U8093" s="77"/>
      <c r="V8093" s="62"/>
    </row>
    <row r="8094" spans="21:22" hidden="1">
      <c r="U8094" s="77"/>
      <c r="V8094" s="62"/>
    </row>
    <row r="8095" spans="21:22" hidden="1">
      <c r="U8095" s="77"/>
      <c r="V8095" s="62"/>
    </row>
    <row r="8096" spans="21:22" hidden="1">
      <c r="U8096" s="77"/>
      <c r="V8096" s="62"/>
    </row>
    <row r="8097" spans="21:22" hidden="1">
      <c r="U8097" s="77"/>
      <c r="V8097" s="62"/>
    </row>
    <row r="8098" spans="21:22" hidden="1">
      <c r="U8098" s="77"/>
      <c r="V8098" s="62"/>
    </row>
    <row r="8099" spans="21:22" hidden="1">
      <c r="U8099" s="77"/>
      <c r="V8099" s="62"/>
    </row>
    <row r="8100" spans="21:22" hidden="1">
      <c r="U8100" s="77"/>
      <c r="V8100" s="62"/>
    </row>
    <row r="8101" spans="21:22" hidden="1">
      <c r="U8101" s="77"/>
      <c r="V8101" s="62"/>
    </row>
    <row r="8102" spans="21:22" hidden="1">
      <c r="U8102" s="77"/>
      <c r="V8102" s="62"/>
    </row>
    <row r="8103" spans="21:22" hidden="1">
      <c r="U8103" s="77"/>
      <c r="V8103" s="62"/>
    </row>
    <row r="8104" spans="21:22" hidden="1">
      <c r="U8104" s="77"/>
      <c r="V8104" s="62"/>
    </row>
    <row r="8105" spans="21:22" hidden="1">
      <c r="U8105" s="77"/>
      <c r="V8105" s="62"/>
    </row>
    <row r="8106" spans="21:22" hidden="1">
      <c r="U8106" s="77"/>
      <c r="V8106" s="62"/>
    </row>
    <row r="8107" spans="21:22" hidden="1">
      <c r="U8107" s="77"/>
      <c r="V8107" s="62"/>
    </row>
    <row r="8108" spans="21:22" hidden="1">
      <c r="U8108" s="77"/>
      <c r="V8108" s="62"/>
    </row>
    <row r="8109" spans="21:22" hidden="1">
      <c r="U8109" s="77"/>
      <c r="V8109" s="62"/>
    </row>
    <row r="8110" spans="21:22" hidden="1">
      <c r="U8110" s="77"/>
      <c r="V8110" s="62"/>
    </row>
    <row r="8111" spans="21:22" hidden="1">
      <c r="U8111" s="77"/>
      <c r="V8111" s="62"/>
    </row>
    <row r="8112" spans="21:22" hidden="1">
      <c r="U8112" s="77"/>
      <c r="V8112" s="62"/>
    </row>
    <row r="8113" spans="21:22" hidden="1">
      <c r="U8113" s="77"/>
      <c r="V8113" s="62"/>
    </row>
    <row r="8114" spans="21:22" hidden="1">
      <c r="U8114" s="77"/>
      <c r="V8114" s="62"/>
    </row>
    <row r="8115" spans="21:22" hidden="1">
      <c r="U8115" s="77"/>
      <c r="V8115" s="62"/>
    </row>
    <row r="8116" spans="21:22" hidden="1">
      <c r="U8116" s="77"/>
      <c r="V8116" s="62"/>
    </row>
    <row r="8117" spans="21:22" hidden="1">
      <c r="U8117" s="77"/>
      <c r="V8117" s="62"/>
    </row>
    <row r="8118" spans="21:22" hidden="1">
      <c r="U8118" s="77"/>
      <c r="V8118" s="62"/>
    </row>
    <row r="8119" spans="21:22" hidden="1">
      <c r="U8119" s="77"/>
      <c r="V8119" s="62"/>
    </row>
    <row r="8120" spans="21:22" hidden="1">
      <c r="U8120" s="77"/>
      <c r="V8120" s="62"/>
    </row>
    <row r="8121" spans="21:22" hidden="1">
      <c r="U8121" s="77"/>
      <c r="V8121" s="62"/>
    </row>
    <row r="8122" spans="21:22" hidden="1">
      <c r="U8122" s="77"/>
      <c r="V8122" s="62"/>
    </row>
    <row r="8123" spans="21:22" hidden="1">
      <c r="U8123" s="77"/>
      <c r="V8123" s="62"/>
    </row>
    <row r="8124" spans="21:22" hidden="1">
      <c r="U8124" s="77"/>
      <c r="V8124" s="62"/>
    </row>
    <row r="8125" spans="21:22" hidden="1">
      <c r="U8125" s="77"/>
      <c r="V8125" s="62"/>
    </row>
    <row r="8126" spans="21:22" hidden="1">
      <c r="U8126" s="77"/>
      <c r="V8126" s="62"/>
    </row>
    <row r="8127" spans="21:22" hidden="1">
      <c r="U8127" s="77"/>
      <c r="V8127" s="62"/>
    </row>
    <row r="8128" spans="21:22" hidden="1">
      <c r="U8128" s="77"/>
      <c r="V8128" s="62"/>
    </row>
    <row r="8129" spans="21:22" hidden="1">
      <c r="U8129" s="77"/>
      <c r="V8129" s="62"/>
    </row>
    <row r="8130" spans="21:22" hidden="1">
      <c r="U8130" s="77"/>
      <c r="V8130" s="62"/>
    </row>
    <row r="8131" spans="21:22" hidden="1">
      <c r="U8131" s="77"/>
      <c r="V8131" s="62"/>
    </row>
    <row r="8132" spans="21:22" hidden="1">
      <c r="U8132" s="77"/>
      <c r="V8132" s="62"/>
    </row>
    <row r="8133" spans="21:22" hidden="1">
      <c r="U8133" s="77"/>
      <c r="V8133" s="62"/>
    </row>
    <row r="8134" spans="21:22" hidden="1">
      <c r="U8134" s="77"/>
      <c r="V8134" s="62"/>
    </row>
    <row r="8135" spans="21:22" hidden="1">
      <c r="U8135" s="77"/>
      <c r="V8135" s="62"/>
    </row>
    <row r="8136" spans="21:22" hidden="1">
      <c r="U8136" s="77"/>
      <c r="V8136" s="62"/>
    </row>
    <row r="8137" spans="21:22" hidden="1">
      <c r="U8137" s="77"/>
      <c r="V8137" s="62"/>
    </row>
    <row r="8138" spans="21:22" hidden="1">
      <c r="U8138" s="77"/>
      <c r="V8138" s="62"/>
    </row>
    <row r="8139" spans="21:22" hidden="1">
      <c r="U8139" s="77"/>
      <c r="V8139" s="62"/>
    </row>
    <row r="8140" spans="21:22" hidden="1">
      <c r="U8140" s="77"/>
      <c r="V8140" s="62"/>
    </row>
    <row r="8141" spans="21:22" hidden="1">
      <c r="U8141" s="77"/>
      <c r="V8141" s="62"/>
    </row>
    <row r="8142" spans="21:22" hidden="1">
      <c r="U8142" s="77"/>
      <c r="V8142" s="62"/>
    </row>
    <row r="8143" spans="21:22" hidden="1">
      <c r="U8143" s="77"/>
      <c r="V8143" s="62"/>
    </row>
    <row r="8144" spans="21:22" hidden="1">
      <c r="U8144" s="77"/>
      <c r="V8144" s="62"/>
    </row>
    <row r="8145" spans="21:22" hidden="1">
      <c r="U8145" s="77"/>
      <c r="V8145" s="62"/>
    </row>
    <row r="8146" spans="21:22" hidden="1">
      <c r="U8146" s="77"/>
      <c r="V8146" s="62"/>
    </row>
    <row r="8147" spans="21:22" hidden="1">
      <c r="U8147" s="77"/>
      <c r="V8147" s="62"/>
    </row>
    <row r="8148" spans="21:22" hidden="1">
      <c r="U8148" s="77"/>
      <c r="V8148" s="62"/>
    </row>
    <row r="8149" spans="21:22" hidden="1">
      <c r="U8149" s="77"/>
      <c r="V8149" s="62"/>
    </row>
    <row r="8150" spans="21:22" hidden="1">
      <c r="U8150" s="77"/>
      <c r="V8150" s="62"/>
    </row>
    <row r="8151" spans="21:22" hidden="1">
      <c r="U8151" s="77"/>
      <c r="V8151" s="62"/>
    </row>
    <row r="8152" spans="21:22" hidden="1">
      <c r="U8152" s="77"/>
      <c r="V8152" s="62"/>
    </row>
    <row r="8153" spans="21:22" hidden="1">
      <c r="U8153" s="77"/>
      <c r="V8153" s="62"/>
    </row>
    <row r="8154" spans="21:22" hidden="1">
      <c r="U8154" s="77"/>
      <c r="V8154" s="62"/>
    </row>
    <row r="8155" spans="21:22" hidden="1">
      <c r="U8155" s="77"/>
      <c r="V8155" s="62"/>
    </row>
    <row r="8156" spans="21:22" hidden="1">
      <c r="U8156" s="77"/>
      <c r="V8156" s="62"/>
    </row>
    <row r="8157" spans="21:22" hidden="1">
      <c r="U8157" s="77"/>
      <c r="V8157" s="62"/>
    </row>
    <row r="8158" spans="21:22" hidden="1">
      <c r="U8158" s="77"/>
      <c r="V8158" s="62"/>
    </row>
    <row r="8159" spans="21:22" hidden="1">
      <c r="U8159" s="77"/>
      <c r="V8159" s="62"/>
    </row>
    <row r="8160" spans="21:22" hidden="1">
      <c r="U8160" s="77"/>
      <c r="V8160" s="62"/>
    </row>
    <row r="8161" spans="21:22" hidden="1">
      <c r="U8161" s="77"/>
      <c r="V8161" s="62"/>
    </row>
    <row r="8162" spans="21:22" hidden="1">
      <c r="U8162" s="77"/>
      <c r="V8162" s="62"/>
    </row>
    <row r="8163" spans="21:22" hidden="1">
      <c r="U8163" s="77"/>
      <c r="V8163" s="62"/>
    </row>
    <row r="8164" spans="21:22" hidden="1">
      <c r="U8164" s="77"/>
      <c r="V8164" s="62"/>
    </row>
    <row r="8165" spans="21:22" hidden="1">
      <c r="U8165" s="77"/>
      <c r="V8165" s="62"/>
    </row>
    <row r="8166" spans="21:22" hidden="1">
      <c r="U8166" s="77"/>
      <c r="V8166" s="62"/>
    </row>
    <row r="8167" spans="21:22" hidden="1">
      <c r="U8167" s="77"/>
      <c r="V8167" s="62"/>
    </row>
    <row r="8168" spans="21:22" hidden="1">
      <c r="U8168" s="77"/>
      <c r="V8168" s="62"/>
    </row>
    <row r="8169" spans="21:22" hidden="1">
      <c r="U8169" s="77"/>
      <c r="V8169" s="62"/>
    </row>
    <row r="8170" spans="21:22" hidden="1">
      <c r="U8170" s="77"/>
      <c r="V8170" s="62"/>
    </row>
    <row r="8171" spans="21:22" hidden="1">
      <c r="U8171" s="77"/>
      <c r="V8171" s="62"/>
    </row>
    <row r="8172" spans="21:22" hidden="1">
      <c r="U8172" s="77"/>
      <c r="V8172" s="62"/>
    </row>
    <row r="8173" spans="21:22" hidden="1">
      <c r="U8173" s="77"/>
      <c r="V8173" s="62"/>
    </row>
    <row r="8174" spans="21:22" hidden="1">
      <c r="U8174" s="77"/>
      <c r="V8174" s="62"/>
    </row>
    <row r="8175" spans="21:22" hidden="1">
      <c r="U8175" s="77"/>
      <c r="V8175" s="62"/>
    </row>
    <row r="8176" spans="21:22" hidden="1">
      <c r="U8176" s="77"/>
      <c r="V8176" s="62"/>
    </row>
    <row r="8177" spans="21:22" hidden="1">
      <c r="U8177" s="77"/>
      <c r="V8177" s="62"/>
    </row>
    <row r="8178" spans="21:22" hidden="1">
      <c r="U8178" s="77"/>
      <c r="V8178" s="62"/>
    </row>
    <row r="8179" spans="21:22" hidden="1">
      <c r="U8179" s="77"/>
      <c r="V8179" s="62"/>
    </row>
    <row r="8180" spans="21:22" hidden="1">
      <c r="U8180" s="77"/>
      <c r="V8180" s="62"/>
    </row>
    <row r="8181" spans="21:22" hidden="1">
      <c r="U8181" s="77"/>
      <c r="V8181" s="62"/>
    </row>
    <row r="8182" spans="21:22" hidden="1">
      <c r="U8182" s="77"/>
      <c r="V8182" s="62"/>
    </row>
    <row r="8183" spans="21:22" hidden="1">
      <c r="U8183" s="77"/>
      <c r="V8183" s="62"/>
    </row>
    <row r="8184" spans="21:22" hidden="1">
      <c r="U8184" s="77"/>
      <c r="V8184" s="62"/>
    </row>
    <row r="8185" spans="21:22" hidden="1">
      <c r="U8185" s="77"/>
      <c r="V8185" s="62"/>
    </row>
    <row r="8186" spans="21:22" hidden="1">
      <c r="U8186" s="77"/>
      <c r="V8186" s="62"/>
    </row>
    <row r="8187" spans="21:22" hidden="1">
      <c r="U8187" s="77"/>
      <c r="V8187" s="62"/>
    </row>
    <row r="8188" spans="21:22" hidden="1">
      <c r="U8188" s="77"/>
      <c r="V8188" s="62"/>
    </row>
    <row r="8189" spans="21:22" hidden="1">
      <c r="U8189" s="77"/>
      <c r="V8189" s="62"/>
    </row>
    <row r="8190" spans="21:22" hidden="1">
      <c r="U8190" s="77"/>
      <c r="V8190" s="62"/>
    </row>
    <row r="8191" spans="21:22" hidden="1">
      <c r="U8191" s="77"/>
      <c r="V8191" s="62"/>
    </row>
    <row r="8192" spans="21:22" hidden="1">
      <c r="U8192" s="77"/>
      <c r="V8192" s="62"/>
    </row>
    <row r="8193" spans="21:22" hidden="1">
      <c r="U8193" s="77"/>
      <c r="V8193" s="62"/>
    </row>
    <row r="8194" spans="21:22" hidden="1">
      <c r="U8194" s="77"/>
      <c r="V8194" s="62"/>
    </row>
    <row r="8195" spans="21:22" hidden="1">
      <c r="U8195" s="77"/>
      <c r="V8195" s="62"/>
    </row>
    <row r="8196" spans="21:22" hidden="1">
      <c r="U8196" s="77"/>
      <c r="V8196" s="62"/>
    </row>
    <row r="8197" spans="21:22" hidden="1">
      <c r="U8197" s="77"/>
      <c r="V8197" s="62"/>
    </row>
    <row r="8198" spans="21:22" hidden="1">
      <c r="U8198" s="77"/>
      <c r="V8198" s="62"/>
    </row>
    <row r="8199" spans="21:22" hidden="1">
      <c r="U8199" s="77"/>
      <c r="V8199" s="62"/>
    </row>
    <row r="8200" spans="21:22" hidden="1">
      <c r="U8200" s="77"/>
      <c r="V8200" s="62"/>
    </row>
    <row r="8201" spans="21:22" hidden="1">
      <c r="U8201" s="77"/>
      <c r="V8201" s="62"/>
    </row>
    <row r="8202" spans="21:22" hidden="1">
      <c r="U8202" s="77"/>
      <c r="V8202" s="62"/>
    </row>
    <row r="8203" spans="21:22" hidden="1">
      <c r="U8203" s="77"/>
      <c r="V8203" s="62"/>
    </row>
    <row r="8204" spans="21:22" hidden="1">
      <c r="U8204" s="77"/>
      <c r="V8204" s="62"/>
    </row>
    <row r="8205" spans="21:22" hidden="1">
      <c r="U8205" s="77"/>
      <c r="V8205" s="62"/>
    </row>
    <row r="8206" spans="21:22" hidden="1">
      <c r="U8206" s="77"/>
      <c r="V8206" s="62"/>
    </row>
    <row r="8207" spans="21:22" hidden="1">
      <c r="U8207" s="77"/>
      <c r="V8207" s="62"/>
    </row>
    <row r="8208" spans="21:22" hidden="1">
      <c r="U8208" s="77"/>
      <c r="V8208" s="62"/>
    </row>
    <row r="8209" spans="21:22" hidden="1">
      <c r="U8209" s="77"/>
      <c r="V8209" s="62"/>
    </row>
    <row r="8210" spans="21:22" hidden="1">
      <c r="U8210" s="77"/>
      <c r="V8210" s="62"/>
    </row>
    <row r="8211" spans="21:22" hidden="1">
      <c r="U8211" s="77"/>
      <c r="V8211" s="62"/>
    </row>
    <row r="8212" spans="21:22" hidden="1">
      <c r="U8212" s="77"/>
      <c r="V8212" s="62"/>
    </row>
    <row r="8213" spans="21:22" hidden="1">
      <c r="U8213" s="77"/>
      <c r="V8213" s="62"/>
    </row>
    <row r="8214" spans="21:22" hidden="1">
      <c r="U8214" s="77"/>
      <c r="V8214" s="62"/>
    </row>
    <row r="8215" spans="21:22" hidden="1">
      <c r="U8215" s="77"/>
      <c r="V8215" s="62"/>
    </row>
    <row r="8216" spans="21:22" hidden="1">
      <c r="U8216" s="77"/>
      <c r="V8216" s="62"/>
    </row>
    <row r="8217" spans="21:22" hidden="1">
      <c r="U8217" s="77"/>
      <c r="V8217" s="62"/>
    </row>
    <row r="8218" spans="21:22" hidden="1">
      <c r="U8218" s="77"/>
      <c r="V8218" s="62"/>
    </row>
    <row r="8219" spans="21:22" hidden="1">
      <c r="U8219" s="77"/>
      <c r="V8219" s="62"/>
    </row>
    <row r="8220" spans="21:22" hidden="1">
      <c r="U8220" s="77"/>
      <c r="V8220" s="62"/>
    </row>
    <row r="8221" spans="21:22" hidden="1">
      <c r="U8221" s="77"/>
      <c r="V8221" s="62"/>
    </row>
    <row r="8222" spans="21:22" hidden="1">
      <c r="U8222" s="77"/>
      <c r="V8222" s="62"/>
    </row>
    <row r="8223" spans="21:22" hidden="1">
      <c r="U8223" s="77"/>
      <c r="V8223" s="62"/>
    </row>
    <row r="8224" spans="21:22" hidden="1">
      <c r="U8224" s="77"/>
      <c r="V8224" s="62"/>
    </row>
    <row r="8225" spans="21:22" hidden="1">
      <c r="U8225" s="77"/>
      <c r="V8225" s="62"/>
    </row>
    <row r="8226" spans="21:22" hidden="1">
      <c r="U8226" s="77"/>
      <c r="V8226" s="62"/>
    </row>
    <row r="8227" spans="21:22" hidden="1">
      <c r="U8227" s="77"/>
      <c r="V8227" s="62"/>
    </row>
    <row r="8228" spans="21:22" hidden="1">
      <c r="U8228" s="77"/>
      <c r="V8228" s="62"/>
    </row>
    <row r="8229" spans="21:22" hidden="1">
      <c r="U8229" s="77"/>
      <c r="V8229" s="62"/>
    </row>
    <row r="8230" spans="21:22" hidden="1">
      <c r="U8230" s="77"/>
      <c r="V8230" s="62"/>
    </row>
    <row r="8231" spans="21:22" hidden="1">
      <c r="U8231" s="77"/>
      <c r="V8231" s="62"/>
    </row>
    <row r="8232" spans="21:22" hidden="1">
      <c r="U8232" s="77"/>
      <c r="V8232" s="62"/>
    </row>
    <row r="8233" spans="21:22" hidden="1">
      <c r="U8233" s="77"/>
      <c r="V8233" s="62"/>
    </row>
    <row r="8234" spans="21:22" hidden="1">
      <c r="U8234" s="77"/>
      <c r="V8234" s="62"/>
    </row>
    <row r="8235" spans="21:22" hidden="1">
      <c r="U8235" s="77"/>
      <c r="V8235" s="62"/>
    </row>
    <row r="8236" spans="21:22" hidden="1">
      <c r="U8236" s="77"/>
      <c r="V8236" s="62"/>
    </row>
    <row r="8237" spans="21:22" hidden="1">
      <c r="U8237" s="77"/>
      <c r="V8237" s="62"/>
    </row>
    <row r="8238" spans="21:22" hidden="1">
      <c r="U8238" s="77"/>
      <c r="V8238" s="62"/>
    </row>
    <row r="8239" spans="21:22" hidden="1">
      <c r="U8239" s="77"/>
      <c r="V8239" s="62"/>
    </row>
    <row r="8240" spans="21:22" hidden="1">
      <c r="U8240" s="77"/>
      <c r="V8240" s="62"/>
    </row>
    <row r="8241" spans="21:22" hidden="1">
      <c r="U8241" s="77"/>
      <c r="V8241" s="62"/>
    </row>
    <row r="8242" spans="21:22" hidden="1">
      <c r="U8242" s="77"/>
      <c r="V8242" s="62"/>
    </row>
    <row r="8243" spans="21:22" hidden="1">
      <c r="U8243" s="77"/>
      <c r="V8243" s="62"/>
    </row>
    <row r="8244" spans="21:22" hidden="1">
      <c r="U8244" s="77"/>
      <c r="V8244" s="62"/>
    </row>
    <row r="8245" spans="21:22" hidden="1">
      <c r="U8245" s="77"/>
      <c r="V8245" s="62"/>
    </row>
    <row r="8246" spans="21:22" hidden="1">
      <c r="U8246" s="77"/>
      <c r="V8246" s="62"/>
    </row>
    <row r="8247" spans="21:22" hidden="1">
      <c r="U8247" s="77"/>
      <c r="V8247" s="62"/>
    </row>
    <row r="8248" spans="21:22" hidden="1">
      <c r="U8248" s="77"/>
      <c r="V8248" s="62"/>
    </row>
    <row r="8249" spans="21:22" hidden="1">
      <c r="U8249" s="77"/>
      <c r="V8249" s="62"/>
    </row>
    <row r="8250" spans="21:22" hidden="1">
      <c r="U8250" s="77"/>
      <c r="V8250" s="62"/>
    </row>
    <row r="8251" spans="21:22" hidden="1">
      <c r="U8251" s="77"/>
      <c r="V8251" s="62"/>
    </row>
    <row r="8252" spans="21:22" hidden="1">
      <c r="U8252" s="77"/>
      <c r="V8252" s="62"/>
    </row>
    <row r="8253" spans="21:22" hidden="1">
      <c r="U8253" s="77"/>
      <c r="V8253" s="62"/>
    </row>
    <row r="8254" spans="21:22" hidden="1">
      <c r="U8254" s="77"/>
      <c r="V8254" s="62"/>
    </row>
    <row r="8255" spans="21:22" hidden="1">
      <c r="U8255" s="77"/>
      <c r="V8255" s="62"/>
    </row>
    <row r="8256" spans="21:22" hidden="1">
      <c r="U8256" s="77"/>
      <c r="V8256" s="62"/>
    </row>
    <row r="8257" spans="21:22" hidden="1">
      <c r="U8257" s="77"/>
      <c r="V8257" s="62"/>
    </row>
    <row r="8258" spans="21:22" hidden="1">
      <c r="U8258" s="77"/>
      <c r="V8258" s="62"/>
    </row>
    <row r="8259" spans="21:22" hidden="1">
      <c r="U8259" s="77"/>
      <c r="V8259" s="62"/>
    </row>
    <row r="8260" spans="21:22" hidden="1">
      <c r="U8260" s="77"/>
      <c r="V8260" s="62"/>
    </row>
    <row r="8261" spans="21:22" hidden="1">
      <c r="U8261" s="77"/>
      <c r="V8261" s="62"/>
    </row>
    <row r="8262" spans="21:22" hidden="1">
      <c r="U8262" s="77"/>
      <c r="V8262" s="62"/>
    </row>
    <row r="8263" spans="21:22" hidden="1">
      <c r="U8263" s="77"/>
      <c r="V8263" s="62"/>
    </row>
    <row r="8264" spans="21:22" hidden="1">
      <c r="U8264" s="77"/>
      <c r="V8264" s="62"/>
    </row>
    <row r="8265" spans="21:22" hidden="1">
      <c r="U8265" s="77"/>
      <c r="V8265" s="62"/>
    </row>
    <row r="8266" spans="21:22" hidden="1">
      <c r="U8266" s="77"/>
      <c r="V8266" s="62"/>
    </row>
    <row r="8267" spans="21:22" hidden="1">
      <c r="U8267" s="77"/>
      <c r="V8267" s="62"/>
    </row>
    <row r="8268" spans="21:22" hidden="1">
      <c r="U8268" s="77"/>
      <c r="V8268" s="62"/>
    </row>
    <row r="8269" spans="21:22" hidden="1">
      <c r="U8269" s="77"/>
      <c r="V8269" s="62"/>
    </row>
    <row r="8270" spans="21:22" hidden="1">
      <c r="U8270" s="77"/>
      <c r="V8270" s="62"/>
    </row>
    <row r="8271" spans="21:22" hidden="1">
      <c r="U8271" s="77"/>
      <c r="V8271" s="62"/>
    </row>
    <row r="8272" spans="21:22" hidden="1">
      <c r="U8272" s="77"/>
      <c r="V8272" s="62"/>
    </row>
    <row r="8273" spans="21:22" hidden="1">
      <c r="U8273" s="77"/>
      <c r="V8273" s="62"/>
    </row>
    <row r="8274" spans="21:22" hidden="1">
      <c r="U8274" s="77"/>
      <c r="V8274" s="62"/>
    </row>
    <row r="8275" spans="21:22" hidden="1">
      <c r="U8275" s="77"/>
      <c r="V8275" s="62"/>
    </row>
    <row r="8276" spans="21:22" hidden="1">
      <c r="U8276" s="77"/>
      <c r="V8276" s="62"/>
    </row>
    <row r="8277" spans="21:22" hidden="1">
      <c r="U8277" s="77"/>
      <c r="V8277" s="62"/>
    </row>
    <row r="8278" spans="21:22" hidden="1">
      <c r="U8278" s="77"/>
      <c r="V8278" s="62"/>
    </row>
    <row r="8279" spans="21:22" hidden="1">
      <c r="U8279" s="77"/>
      <c r="V8279" s="62"/>
    </row>
    <row r="8280" spans="21:22" hidden="1">
      <c r="U8280" s="77"/>
      <c r="V8280" s="62"/>
    </row>
    <row r="8281" spans="21:22" hidden="1">
      <c r="U8281" s="77"/>
      <c r="V8281" s="62"/>
    </row>
    <row r="8282" spans="21:22" hidden="1">
      <c r="U8282" s="77"/>
      <c r="V8282" s="62"/>
    </row>
    <row r="8283" spans="21:22" hidden="1">
      <c r="U8283" s="77"/>
      <c r="V8283" s="62"/>
    </row>
    <row r="8284" spans="21:22" hidden="1">
      <c r="U8284" s="77"/>
      <c r="V8284" s="62"/>
    </row>
    <row r="8285" spans="21:22" hidden="1">
      <c r="U8285" s="77"/>
      <c r="V8285" s="62"/>
    </row>
    <row r="8286" spans="21:22" hidden="1">
      <c r="U8286" s="77"/>
      <c r="V8286" s="62"/>
    </row>
    <row r="8287" spans="21:22" hidden="1">
      <c r="U8287" s="77"/>
      <c r="V8287" s="62"/>
    </row>
    <row r="8288" spans="21:22" hidden="1">
      <c r="U8288" s="77"/>
      <c r="V8288" s="62"/>
    </row>
    <row r="8289" spans="21:22" hidden="1">
      <c r="U8289" s="77"/>
      <c r="V8289" s="62"/>
    </row>
    <row r="8290" spans="21:22" hidden="1">
      <c r="U8290" s="77"/>
      <c r="V8290" s="62"/>
    </row>
    <row r="8291" spans="21:22" hidden="1">
      <c r="U8291" s="77"/>
      <c r="V8291" s="62"/>
    </row>
    <row r="8292" spans="21:22" hidden="1">
      <c r="U8292" s="77"/>
      <c r="V8292" s="62"/>
    </row>
    <row r="8293" spans="21:22" hidden="1">
      <c r="U8293" s="77"/>
      <c r="V8293" s="62"/>
    </row>
    <row r="8294" spans="21:22" hidden="1">
      <c r="U8294" s="77"/>
      <c r="V8294" s="62"/>
    </row>
    <row r="8295" spans="21:22" hidden="1">
      <c r="U8295" s="77"/>
      <c r="V8295" s="62"/>
    </row>
    <row r="8296" spans="21:22" hidden="1">
      <c r="U8296" s="77"/>
      <c r="V8296" s="62"/>
    </row>
    <row r="8297" spans="21:22" hidden="1">
      <c r="U8297" s="77"/>
      <c r="V8297" s="62"/>
    </row>
    <row r="8298" spans="21:22" hidden="1">
      <c r="U8298" s="77"/>
      <c r="V8298" s="62"/>
    </row>
    <row r="8299" spans="21:22" hidden="1">
      <c r="U8299" s="77"/>
      <c r="V8299" s="62"/>
    </row>
    <row r="8300" spans="21:22" hidden="1">
      <c r="U8300" s="77"/>
      <c r="V8300" s="62"/>
    </row>
    <row r="8301" spans="21:22" hidden="1">
      <c r="U8301" s="77"/>
      <c r="V8301" s="62"/>
    </row>
    <row r="8302" spans="21:22" hidden="1">
      <c r="U8302" s="77"/>
      <c r="V8302" s="62"/>
    </row>
    <row r="8303" spans="21:22" hidden="1">
      <c r="U8303" s="77"/>
      <c r="V8303" s="62"/>
    </row>
    <row r="8304" spans="21:22" hidden="1">
      <c r="U8304" s="77"/>
      <c r="V8304" s="62"/>
    </row>
    <row r="8305" spans="21:22" hidden="1">
      <c r="U8305" s="77"/>
      <c r="V8305" s="62"/>
    </row>
    <row r="8306" spans="21:22" hidden="1">
      <c r="U8306" s="77"/>
      <c r="V8306" s="62"/>
    </row>
    <row r="8307" spans="21:22" hidden="1">
      <c r="U8307" s="77"/>
      <c r="V8307" s="62"/>
    </row>
    <row r="8308" spans="21:22" hidden="1">
      <c r="U8308" s="77"/>
      <c r="V8308" s="62"/>
    </row>
    <row r="8309" spans="21:22" hidden="1">
      <c r="U8309" s="77"/>
      <c r="V8309" s="62"/>
    </row>
    <row r="8310" spans="21:22" hidden="1">
      <c r="U8310" s="77"/>
      <c r="V8310" s="62"/>
    </row>
    <row r="8311" spans="21:22" hidden="1">
      <c r="U8311" s="77"/>
      <c r="V8311" s="62"/>
    </row>
    <row r="8312" spans="21:22" hidden="1">
      <c r="U8312" s="77"/>
      <c r="V8312" s="62"/>
    </row>
    <row r="8313" spans="21:22" hidden="1">
      <c r="U8313" s="77"/>
      <c r="V8313" s="62"/>
    </row>
    <row r="8314" spans="21:22" hidden="1">
      <c r="U8314" s="77"/>
      <c r="V8314" s="62"/>
    </row>
    <row r="8315" spans="21:22" hidden="1">
      <c r="U8315" s="77"/>
      <c r="V8315" s="62"/>
    </row>
    <row r="8316" spans="21:22" hidden="1">
      <c r="U8316" s="77"/>
      <c r="V8316" s="62"/>
    </row>
    <row r="8317" spans="21:22" hidden="1">
      <c r="U8317" s="77"/>
      <c r="V8317" s="62"/>
    </row>
    <row r="8318" spans="21:22" hidden="1">
      <c r="U8318" s="77"/>
      <c r="V8318" s="62"/>
    </row>
    <row r="8319" spans="21:22" hidden="1">
      <c r="U8319" s="77"/>
      <c r="V8319" s="62"/>
    </row>
    <row r="8320" spans="21:22" hidden="1">
      <c r="U8320" s="77"/>
      <c r="V8320" s="62"/>
    </row>
    <row r="8321" spans="21:22" hidden="1">
      <c r="U8321" s="77"/>
      <c r="V8321" s="62"/>
    </row>
    <row r="8322" spans="21:22" hidden="1">
      <c r="U8322" s="77"/>
      <c r="V8322" s="62"/>
    </row>
    <row r="8323" spans="21:22" hidden="1">
      <c r="U8323" s="77"/>
      <c r="V8323" s="62"/>
    </row>
    <row r="8324" spans="21:22" hidden="1">
      <c r="U8324" s="77"/>
      <c r="V8324" s="62"/>
    </row>
    <row r="8325" spans="21:22" hidden="1">
      <c r="U8325" s="77"/>
      <c r="V8325" s="62"/>
    </row>
    <row r="8326" spans="21:22" hidden="1">
      <c r="U8326" s="77"/>
      <c r="V8326" s="62"/>
    </row>
    <row r="8327" spans="21:22" hidden="1">
      <c r="U8327" s="77"/>
      <c r="V8327" s="62"/>
    </row>
    <row r="8328" spans="21:22" hidden="1">
      <c r="U8328" s="77"/>
      <c r="V8328" s="62"/>
    </row>
    <row r="8329" spans="21:22" hidden="1">
      <c r="U8329" s="77"/>
      <c r="V8329" s="62"/>
    </row>
    <row r="8330" spans="21:22" hidden="1">
      <c r="U8330" s="77"/>
      <c r="V8330" s="62"/>
    </row>
    <row r="8331" spans="21:22" hidden="1">
      <c r="U8331" s="77"/>
      <c r="V8331" s="62"/>
    </row>
    <row r="8332" spans="21:22" hidden="1">
      <c r="U8332" s="77"/>
      <c r="V8332" s="62"/>
    </row>
    <row r="8333" spans="21:22" hidden="1">
      <c r="U8333" s="77"/>
      <c r="V8333" s="62"/>
    </row>
    <row r="8334" spans="21:22" hidden="1">
      <c r="U8334" s="77"/>
      <c r="V8334" s="62"/>
    </row>
    <row r="8335" spans="21:22" hidden="1">
      <c r="U8335" s="77"/>
      <c r="V8335" s="62"/>
    </row>
    <row r="8336" spans="21:22" hidden="1">
      <c r="U8336" s="77"/>
      <c r="V8336" s="62"/>
    </row>
    <row r="8337" spans="21:22" hidden="1">
      <c r="U8337" s="77"/>
      <c r="V8337" s="62"/>
    </row>
    <row r="8338" spans="21:22" hidden="1">
      <c r="U8338" s="77"/>
      <c r="V8338" s="62"/>
    </row>
    <row r="8339" spans="21:22" hidden="1">
      <c r="U8339" s="77"/>
      <c r="V8339" s="62"/>
    </row>
    <row r="8340" spans="21:22" hidden="1">
      <c r="U8340" s="77"/>
      <c r="V8340" s="62"/>
    </row>
    <row r="8341" spans="21:22" hidden="1">
      <c r="U8341" s="77"/>
      <c r="V8341" s="62"/>
    </row>
    <row r="8342" spans="21:22" hidden="1">
      <c r="U8342" s="77"/>
      <c r="V8342" s="62"/>
    </row>
    <row r="8343" spans="21:22" hidden="1">
      <c r="U8343" s="77"/>
      <c r="V8343" s="62"/>
    </row>
    <row r="8344" spans="21:22" hidden="1">
      <c r="U8344" s="77"/>
      <c r="V8344" s="62"/>
    </row>
    <row r="8345" spans="21:22" hidden="1">
      <c r="U8345" s="77"/>
      <c r="V8345" s="62"/>
    </row>
    <row r="8346" spans="21:22" hidden="1">
      <c r="U8346" s="77"/>
      <c r="V8346" s="62"/>
    </row>
    <row r="8347" spans="21:22" hidden="1">
      <c r="U8347" s="77"/>
      <c r="V8347" s="62"/>
    </row>
    <row r="8348" spans="21:22" hidden="1">
      <c r="U8348" s="77"/>
      <c r="V8348" s="62"/>
    </row>
    <row r="8349" spans="21:22" hidden="1">
      <c r="U8349" s="77"/>
      <c r="V8349" s="62"/>
    </row>
    <row r="8350" spans="21:22" hidden="1">
      <c r="U8350" s="77"/>
      <c r="V8350" s="62"/>
    </row>
    <row r="8351" spans="21:22" hidden="1">
      <c r="U8351" s="77"/>
      <c r="V8351" s="62"/>
    </row>
    <row r="8352" spans="21:22" hidden="1">
      <c r="U8352" s="77"/>
      <c r="V8352" s="62"/>
    </row>
    <row r="8353" spans="21:22" hidden="1">
      <c r="U8353" s="77"/>
      <c r="V8353" s="62"/>
    </row>
    <row r="8354" spans="21:22" hidden="1">
      <c r="U8354" s="77"/>
      <c r="V8354" s="62"/>
    </row>
    <row r="8355" spans="21:22" hidden="1">
      <c r="U8355" s="77"/>
      <c r="V8355" s="62"/>
    </row>
    <row r="8356" spans="21:22" hidden="1">
      <c r="U8356" s="77"/>
      <c r="V8356" s="62"/>
    </row>
    <row r="8357" spans="21:22" hidden="1">
      <c r="U8357" s="77"/>
      <c r="V8357" s="62"/>
    </row>
    <row r="8358" spans="21:22" hidden="1">
      <c r="U8358" s="77"/>
      <c r="V8358" s="62"/>
    </row>
    <row r="8359" spans="21:22" hidden="1">
      <c r="U8359" s="77"/>
      <c r="V8359" s="62"/>
    </row>
    <row r="8360" spans="21:22" hidden="1">
      <c r="U8360" s="77"/>
      <c r="V8360" s="62"/>
    </row>
    <row r="8361" spans="21:22" hidden="1">
      <c r="U8361" s="77"/>
      <c r="V8361" s="62"/>
    </row>
    <row r="8362" spans="21:22" hidden="1">
      <c r="U8362" s="77"/>
      <c r="V8362" s="62"/>
    </row>
    <row r="8363" spans="21:22" hidden="1">
      <c r="U8363" s="77"/>
      <c r="V8363" s="62"/>
    </row>
    <row r="8364" spans="21:22" hidden="1">
      <c r="U8364" s="77"/>
      <c r="V8364" s="62"/>
    </row>
    <row r="8365" spans="21:22" hidden="1">
      <c r="U8365" s="77"/>
      <c r="V8365" s="62"/>
    </row>
    <row r="8366" spans="21:22" hidden="1">
      <c r="U8366" s="77"/>
      <c r="V8366" s="62"/>
    </row>
    <row r="8367" spans="21:22" hidden="1">
      <c r="U8367" s="77"/>
      <c r="V8367" s="62"/>
    </row>
    <row r="8368" spans="21:22" hidden="1">
      <c r="U8368" s="77"/>
      <c r="V8368" s="62"/>
    </row>
    <row r="8369" spans="21:22" hidden="1">
      <c r="U8369" s="77"/>
      <c r="V8369" s="62"/>
    </row>
    <row r="8370" spans="21:22" hidden="1">
      <c r="U8370" s="77"/>
      <c r="V8370" s="62"/>
    </row>
    <row r="8371" spans="21:22" hidden="1">
      <c r="U8371" s="77"/>
      <c r="V8371" s="62"/>
    </row>
    <row r="8372" spans="21:22" hidden="1">
      <c r="U8372" s="77"/>
      <c r="V8372" s="62"/>
    </row>
    <row r="8373" spans="21:22" hidden="1">
      <c r="U8373" s="77"/>
      <c r="V8373" s="62"/>
    </row>
    <row r="8374" spans="21:22" hidden="1">
      <c r="U8374" s="77"/>
      <c r="V8374" s="62"/>
    </row>
    <row r="8375" spans="21:22" hidden="1">
      <c r="U8375" s="77"/>
      <c r="V8375" s="62"/>
    </row>
    <row r="8376" spans="21:22" hidden="1">
      <c r="U8376" s="77"/>
      <c r="V8376" s="62"/>
    </row>
    <row r="8377" spans="21:22" hidden="1">
      <c r="U8377" s="77"/>
      <c r="V8377" s="62"/>
    </row>
    <row r="8378" spans="21:22" hidden="1">
      <c r="U8378" s="77"/>
      <c r="V8378" s="62"/>
    </row>
    <row r="8379" spans="21:22" hidden="1">
      <c r="U8379" s="77"/>
      <c r="V8379" s="62"/>
    </row>
    <row r="8380" spans="21:22" hidden="1">
      <c r="U8380" s="77"/>
      <c r="V8380" s="62"/>
    </row>
    <row r="8381" spans="21:22" hidden="1">
      <c r="U8381" s="77"/>
      <c r="V8381" s="62"/>
    </row>
    <row r="8382" spans="21:22" hidden="1">
      <c r="U8382" s="77"/>
      <c r="V8382" s="62"/>
    </row>
    <row r="8383" spans="21:22" hidden="1">
      <c r="U8383" s="77"/>
      <c r="V8383" s="62"/>
    </row>
    <row r="8384" spans="21:22" hidden="1">
      <c r="U8384" s="77"/>
      <c r="V8384" s="62"/>
    </row>
    <row r="8385" spans="21:22" hidden="1">
      <c r="U8385" s="77"/>
      <c r="V8385" s="62"/>
    </row>
    <row r="8386" spans="21:22" hidden="1">
      <c r="U8386" s="77"/>
      <c r="V8386" s="62"/>
    </row>
    <row r="8387" spans="21:22" hidden="1">
      <c r="U8387" s="77"/>
      <c r="V8387" s="62"/>
    </row>
    <row r="8388" spans="21:22" hidden="1">
      <c r="U8388" s="77"/>
      <c r="V8388" s="62"/>
    </row>
    <row r="8389" spans="21:22" hidden="1">
      <c r="U8389" s="77"/>
      <c r="V8389" s="62"/>
    </row>
    <row r="8390" spans="21:22" hidden="1">
      <c r="U8390" s="77"/>
      <c r="V8390" s="62"/>
    </row>
    <row r="8391" spans="21:22" hidden="1">
      <c r="U8391" s="77"/>
      <c r="V8391" s="62"/>
    </row>
    <row r="8392" spans="21:22" hidden="1">
      <c r="U8392" s="77"/>
      <c r="V8392" s="62"/>
    </row>
    <row r="8393" spans="21:22" hidden="1">
      <c r="U8393" s="77"/>
      <c r="V8393" s="62"/>
    </row>
    <row r="8394" spans="21:22" hidden="1">
      <c r="U8394" s="77"/>
      <c r="V8394" s="62"/>
    </row>
    <row r="8395" spans="21:22" hidden="1">
      <c r="U8395" s="77"/>
      <c r="V8395" s="62"/>
    </row>
    <row r="8396" spans="21:22" hidden="1">
      <c r="U8396" s="77"/>
      <c r="V8396" s="62"/>
    </row>
    <row r="8397" spans="21:22" hidden="1">
      <c r="U8397" s="77"/>
      <c r="V8397" s="62"/>
    </row>
    <row r="8398" spans="21:22" hidden="1">
      <c r="U8398" s="77"/>
      <c r="V8398" s="62"/>
    </row>
    <row r="8399" spans="21:22" hidden="1">
      <c r="U8399" s="77"/>
      <c r="V8399" s="62"/>
    </row>
    <row r="8400" spans="21:22" hidden="1">
      <c r="U8400" s="77"/>
      <c r="V8400" s="62"/>
    </row>
    <row r="8401" spans="21:22" hidden="1">
      <c r="U8401" s="77"/>
      <c r="V8401" s="62"/>
    </row>
    <row r="8402" spans="21:22" hidden="1">
      <c r="U8402" s="77"/>
      <c r="V8402" s="62"/>
    </row>
    <row r="8403" spans="21:22" hidden="1">
      <c r="U8403" s="77"/>
      <c r="V8403" s="62"/>
    </row>
    <row r="8404" spans="21:22" hidden="1">
      <c r="U8404" s="77"/>
      <c r="V8404" s="62"/>
    </row>
    <row r="8405" spans="21:22" hidden="1">
      <c r="U8405" s="77"/>
      <c r="V8405" s="62"/>
    </row>
    <row r="8406" spans="21:22" hidden="1">
      <c r="U8406" s="77"/>
      <c r="V8406" s="62"/>
    </row>
    <row r="8407" spans="21:22" hidden="1">
      <c r="U8407" s="77"/>
      <c r="V8407" s="62"/>
    </row>
    <row r="8408" spans="21:22" hidden="1">
      <c r="U8408" s="77"/>
      <c r="V8408" s="62"/>
    </row>
    <row r="8409" spans="21:22" hidden="1">
      <c r="U8409" s="77"/>
      <c r="V8409" s="62"/>
    </row>
    <row r="8410" spans="21:22" hidden="1">
      <c r="U8410" s="77"/>
      <c r="V8410" s="62"/>
    </row>
    <row r="8411" spans="21:22" hidden="1">
      <c r="U8411" s="77"/>
      <c r="V8411" s="62"/>
    </row>
    <row r="8412" spans="21:22" hidden="1">
      <c r="U8412" s="77"/>
      <c r="V8412" s="62"/>
    </row>
    <row r="8413" spans="21:22" hidden="1">
      <c r="U8413" s="77"/>
      <c r="V8413" s="62"/>
    </row>
    <row r="8414" spans="21:22" hidden="1">
      <c r="U8414" s="77"/>
      <c r="V8414" s="62"/>
    </row>
    <row r="8415" spans="21:22" hidden="1">
      <c r="U8415" s="77"/>
      <c r="V8415" s="62"/>
    </row>
    <row r="8416" spans="21:22" hidden="1">
      <c r="U8416" s="77"/>
      <c r="V8416" s="62"/>
    </row>
    <row r="8417" spans="21:22" hidden="1">
      <c r="U8417" s="77"/>
      <c r="V8417" s="62"/>
    </row>
    <row r="8418" spans="21:22" hidden="1">
      <c r="U8418" s="77"/>
      <c r="V8418" s="62"/>
    </row>
    <row r="8419" spans="21:22" hidden="1">
      <c r="U8419" s="77"/>
      <c r="V8419" s="62"/>
    </row>
    <row r="8420" spans="21:22" hidden="1">
      <c r="U8420" s="77"/>
      <c r="V8420" s="62"/>
    </row>
    <row r="8421" spans="21:22" hidden="1">
      <c r="U8421" s="77"/>
      <c r="V8421" s="62"/>
    </row>
    <row r="8422" spans="21:22" hidden="1">
      <c r="U8422" s="77"/>
      <c r="V8422" s="62"/>
    </row>
    <row r="8423" spans="21:22" hidden="1">
      <c r="U8423" s="77"/>
      <c r="V8423" s="62"/>
    </row>
    <row r="8424" spans="21:22" hidden="1">
      <c r="U8424" s="77"/>
      <c r="V8424" s="62"/>
    </row>
    <row r="8425" spans="21:22" hidden="1">
      <c r="U8425" s="77"/>
      <c r="V8425" s="62"/>
    </row>
    <row r="8426" spans="21:22" hidden="1">
      <c r="U8426" s="77"/>
      <c r="V8426" s="62"/>
    </row>
    <row r="8427" spans="21:22" hidden="1">
      <c r="U8427" s="77"/>
      <c r="V8427" s="62"/>
    </row>
    <row r="8428" spans="21:22" hidden="1">
      <c r="U8428" s="77"/>
      <c r="V8428" s="62"/>
    </row>
    <row r="8429" spans="21:22" hidden="1">
      <c r="U8429" s="77"/>
      <c r="V8429" s="62"/>
    </row>
    <row r="8430" spans="21:22" hidden="1">
      <c r="U8430" s="77"/>
      <c r="V8430" s="62"/>
    </row>
    <row r="8431" spans="21:22" hidden="1">
      <c r="U8431" s="77"/>
      <c r="V8431" s="62"/>
    </row>
    <row r="8432" spans="21:22" hidden="1">
      <c r="U8432" s="77"/>
      <c r="V8432" s="62"/>
    </row>
    <row r="8433" spans="21:22" hidden="1">
      <c r="U8433" s="77"/>
      <c r="V8433" s="62"/>
    </row>
    <row r="8434" spans="21:22" hidden="1">
      <c r="U8434" s="77"/>
      <c r="V8434" s="62"/>
    </row>
    <row r="8435" spans="21:22" hidden="1">
      <c r="U8435" s="77"/>
      <c r="V8435" s="62"/>
    </row>
    <row r="8436" spans="21:22" hidden="1">
      <c r="U8436" s="77"/>
      <c r="V8436" s="62"/>
    </row>
    <row r="8437" spans="21:22" hidden="1">
      <c r="U8437" s="77"/>
      <c r="V8437" s="62"/>
    </row>
    <row r="8438" spans="21:22" hidden="1">
      <c r="U8438" s="77"/>
      <c r="V8438" s="62"/>
    </row>
    <row r="8439" spans="21:22" hidden="1">
      <c r="U8439" s="77"/>
      <c r="V8439" s="62"/>
    </row>
    <row r="8440" spans="21:22" hidden="1">
      <c r="U8440" s="77"/>
      <c r="V8440" s="62"/>
    </row>
    <row r="8441" spans="21:22" hidden="1">
      <c r="U8441" s="77"/>
      <c r="V8441" s="62"/>
    </row>
    <row r="8442" spans="21:22" hidden="1">
      <c r="U8442" s="77"/>
      <c r="V8442" s="62"/>
    </row>
    <row r="8443" spans="21:22" hidden="1">
      <c r="U8443" s="77"/>
      <c r="V8443" s="62"/>
    </row>
    <row r="8444" spans="21:22" hidden="1">
      <c r="U8444" s="77"/>
      <c r="V8444" s="62"/>
    </row>
    <row r="8445" spans="21:22" hidden="1">
      <c r="U8445" s="77"/>
      <c r="V8445" s="62"/>
    </row>
    <row r="8446" spans="21:22" hidden="1">
      <c r="U8446" s="77"/>
      <c r="V8446" s="62"/>
    </row>
    <row r="8447" spans="21:22" hidden="1">
      <c r="U8447" s="77"/>
      <c r="V8447" s="62"/>
    </row>
    <row r="8448" spans="21:22" hidden="1">
      <c r="U8448" s="77"/>
      <c r="V8448" s="62"/>
    </row>
    <row r="8449" spans="21:22" hidden="1">
      <c r="U8449" s="77"/>
      <c r="V8449" s="62"/>
    </row>
    <row r="8450" spans="21:22" hidden="1">
      <c r="U8450" s="77"/>
      <c r="V8450" s="62"/>
    </row>
    <row r="8451" spans="21:22" hidden="1">
      <c r="U8451" s="77"/>
      <c r="V8451" s="62"/>
    </row>
    <row r="8452" spans="21:22" hidden="1">
      <c r="U8452" s="77"/>
      <c r="V8452" s="62"/>
    </row>
    <row r="8453" spans="21:22" hidden="1">
      <c r="U8453" s="77"/>
      <c r="V8453" s="62"/>
    </row>
    <row r="8454" spans="21:22" hidden="1">
      <c r="U8454" s="77"/>
      <c r="V8454" s="62"/>
    </row>
    <row r="8455" spans="21:22" hidden="1">
      <c r="U8455" s="77"/>
      <c r="V8455" s="62"/>
    </row>
    <row r="8456" spans="21:22" hidden="1">
      <c r="U8456" s="77"/>
      <c r="V8456" s="62"/>
    </row>
    <row r="8457" spans="21:22" hidden="1">
      <c r="U8457" s="77"/>
      <c r="V8457" s="62"/>
    </row>
    <row r="8458" spans="21:22" hidden="1">
      <c r="U8458" s="77"/>
      <c r="V8458" s="62"/>
    </row>
    <row r="8459" spans="21:22" hidden="1">
      <c r="U8459" s="77"/>
      <c r="V8459" s="62"/>
    </row>
    <row r="8460" spans="21:22" hidden="1">
      <c r="U8460" s="77"/>
      <c r="V8460" s="62"/>
    </row>
    <row r="8461" spans="21:22" hidden="1">
      <c r="U8461" s="77"/>
      <c r="V8461" s="62"/>
    </row>
    <row r="8462" spans="21:22" hidden="1">
      <c r="U8462" s="77"/>
      <c r="V8462" s="62"/>
    </row>
    <row r="8463" spans="21:22" hidden="1">
      <c r="U8463" s="77"/>
      <c r="V8463" s="62"/>
    </row>
    <row r="8464" spans="21:22" hidden="1">
      <c r="U8464" s="77"/>
      <c r="V8464" s="62"/>
    </row>
    <row r="8465" spans="21:22" hidden="1">
      <c r="U8465" s="77"/>
      <c r="V8465" s="62"/>
    </row>
    <row r="8466" spans="21:22" hidden="1">
      <c r="U8466" s="77"/>
      <c r="V8466" s="62"/>
    </row>
    <row r="8467" spans="21:22" hidden="1">
      <c r="U8467" s="77"/>
      <c r="V8467" s="62"/>
    </row>
    <row r="8468" spans="21:22" hidden="1">
      <c r="U8468" s="77"/>
      <c r="V8468" s="62"/>
    </row>
    <row r="8469" spans="21:22" hidden="1">
      <c r="U8469" s="77"/>
      <c r="V8469" s="62"/>
    </row>
    <row r="8470" spans="21:22" hidden="1">
      <c r="U8470" s="77"/>
      <c r="V8470" s="62"/>
    </row>
    <row r="8471" spans="21:22" hidden="1">
      <c r="U8471" s="77"/>
      <c r="V8471" s="62"/>
    </row>
    <row r="8472" spans="21:22" hidden="1">
      <c r="U8472" s="77"/>
      <c r="V8472" s="62"/>
    </row>
    <row r="8473" spans="21:22" hidden="1">
      <c r="U8473" s="77"/>
      <c r="V8473" s="62"/>
    </row>
    <row r="8474" spans="21:22" hidden="1">
      <c r="U8474" s="77"/>
      <c r="V8474" s="62"/>
    </row>
    <row r="8475" spans="21:22" hidden="1">
      <c r="U8475" s="77"/>
      <c r="V8475" s="62"/>
    </row>
    <row r="8476" spans="21:22" hidden="1">
      <c r="U8476" s="77"/>
      <c r="V8476" s="62"/>
    </row>
    <row r="8477" spans="21:22" hidden="1">
      <c r="U8477" s="77"/>
      <c r="V8477" s="62"/>
    </row>
    <row r="8478" spans="21:22" hidden="1">
      <c r="U8478" s="77"/>
      <c r="V8478" s="62"/>
    </row>
    <row r="8479" spans="21:22" hidden="1">
      <c r="U8479" s="77"/>
      <c r="V8479" s="62"/>
    </row>
    <row r="8480" spans="21:22" hidden="1">
      <c r="U8480" s="77"/>
      <c r="V8480" s="62"/>
    </row>
    <row r="8481" spans="21:22" hidden="1">
      <c r="U8481" s="77"/>
      <c r="V8481" s="62"/>
    </row>
    <row r="8482" spans="21:22" hidden="1">
      <c r="U8482" s="77"/>
      <c r="V8482" s="62"/>
    </row>
    <row r="8483" spans="21:22" hidden="1">
      <c r="U8483" s="77"/>
      <c r="V8483" s="62"/>
    </row>
    <row r="8484" spans="21:22" hidden="1">
      <c r="U8484" s="77"/>
      <c r="V8484" s="62"/>
    </row>
    <row r="8485" spans="21:22" hidden="1">
      <c r="U8485" s="77"/>
      <c r="V8485" s="62"/>
    </row>
    <row r="8486" spans="21:22" hidden="1">
      <c r="U8486" s="77"/>
      <c r="V8486" s="62"/>
    </row>
    <row r="8487" spans="21:22" hidden="1">
      <c r="U8487" s="77"/>
      <c r="V8487" s="62"/>
    </row>
    <row r="8488" spans="21:22" hidden="1">
      <c r="U8488" s="77"/>
      <c r="V8488" s="62"/>
    </row>
    <row r="8489" spans="21:22" hidden="1">
      <c r="U8489" s="77"/>
      <c r="V8489" s="62"/>
    </row>
    <row r="8490" spans="21:22" hidden="1">
      <c r="U8490" s="77"/>
      <c r="V8490" s="62"/>
    </row>
    <row r="8491" spans="21:22" hidden="1">
      <c r="U8491" s="77"/>
      <c r="V8491" s="62"/>
    </row>
    <row r="8492" spans="21:22" hidden="1">
      <c r="U8492" s="77"/>
      <c r="V8492" s="62"/>
    </row>
    <row r="8493" spans="21:22" hidden="1">
      <c r="U8493" s="77"/>
      <c r="V8493" s="62"/>
    </row>
    <row r="8494" spans="21:22" hidden="1">
      <c r="U8494" s="77"/>
      <c r="V8494" s="62"/>
    </row>
    <row r="8495" spans="21:22" hidden="1">
      <c r="U8495" s="77"/>
      <c r="V8495" s="62"/>
    </row>
    <row r="8496" spans="21:22" hidden="1">
      <c r="U8496" s="77"/>
      <c r="V8496" s="62"/>
    </row>
    <row r="8497" spans="21:22" hidden="1">
      <c r="U8497" s="77"/>
      <c r="V8497" s="62"/>
    </row>
    <row r="8498" spans="21:22" hidden="1">
      <c r="U8498" s="77"/>
      <c r="V8498" s="62"/>
    </row>
    <row r="8499" spans="21:22" hidden="1">
      <c r="U8499" s="77"/>
      <c r="V8499" s="62"/>
    </row>
    <row r="8500" spans="21:22" hidden="1">
      <c r="U8500" s="77"/>
      <c r="V8500" s="62"/>
    </row>
    <row r="8501" spans="21:22" hidden="1">
      <c r="U8501" s="77"/>
      <c r="V8501" s="62"/>
    </row>
    <row r="8502" spans="21:22" hidden="1">
      <c r="U8502" s="77"/>
      <c r="V8502" s="62"/>
    </row>
    <row r="8503" spans="21:22" hidden="1">
      <c r="U8503" s="77"/>
      <c r="V8503" s="62"/>
    </row>
    <row r="8504" spans="21:22" hidden="1">
      <c r="U8504" s="77"/>
      <c r="V8504" s="62"/>
    </row>
    <row r="8505" spans="21:22" hidden="1">
      <c r="U8505" s="77"/>
      <c r="V8505" s="62"/>
    </row>
    <row r="8506" spans="21:22" hidden="1">
      <c r="U8506" s="77"/>
      <c r="V8506" s="62"/>
    </row>
    <row r="8507" spans="21:22" hidden="1">
      <c r="U8507" s="77"/>
      <c r="V8507" s="62"/>
    </row>
    <row r="8508" spans="21:22" hidden="1">
      <c r="U8508" s="77"/>
      <c r="V8508" s="62"/>
    </row>
    <row r="8509" spans="21:22" hidden="1">
      <c r="U8509" s="77"/>
      <c r="V8509" s="62"/>
    </row>
    <row r="8510" spans="21:22" hidden="1">
      <c r="U8510" s="77"/>
      <c r="V8510" s="62"/>
    </row>
    <row r="8511" spans="21:22" hidden="1">
      <c r="U8511" s="77"/>
      <c r="V8511" s="62"/>
    </row>
    <row r="8512" spans="21:22" hidden="1">
      <c r="U8512" s="77"/>
      <c r="V8512" s="62"/>
    </row>
    <row r="8513" spans="21:22" hidden="1">
      <c r="U8513" s="77"/>
      <c r="V8513" s="62"/>
    </row>
    <row r="8514" spans="21:22" hidden="1">
      <c r="U8514" s="77"/>
      <c r="V8514" s="62"/>
    </row>
    <row r="8515" spans="21:22" hidden="1">
      <c r="U8515" s="77"/>
      <c r="V8515" s="62"/>
    </row>
    <row r="8516" spans="21:22" hidden="1">
      <c r="U8516" s="77"/>
      <c r="V8516" s="62"/>
    </row>
    <row r="8517" spans="21:22" hidden="1">
      <c r="U8517" s="77"/>
      <c r="V8517" s="62"/>
    </row>
    <row r="8518" spans="21:22" hidden="1">
      <c r="U8518" s="77"/>
      <c r="V8518" s="62"/>
    </row>
    <row r="8519" spans="21:22" hidden="1">
      <c r="U8519" s="77"/>
      <c r="V8519" s="62"/>
    </row>
    <row r="8520" spans="21:22" hidden="1">
      <c r="U8520" s="77"/>
      <c r="V8520" s="62"/>
    </row>
    <row r="8521" spans="21:22" hidden="1">
      <c r="U8521" s="77"/>
      <c r="V8521" s="62"/>
    </row>
    <row r="8522" spans="21:22" hidden="1">
      <c r="U8522" s="77"/>
      <c r="V8522" s="62"/>
    </row>
    <row r="8523" spans="21:22" hidden="1">
      <c r="U8523" s="77"/>
      <c r="V8523" s="62"/>
    </row>
    <row r="8524" spans="21:22" hidden="1">
      <c r="U8524" s="77"/>
      <c r="V8524" s="62"/>
    </row>
    <row r="8525" spans="21:22" hidden="1">
      <c r="U8525" s="77"/>
      <c r="V8525" s="62"/>
    </row>
    <row r="8526" spans="21:22" hidden="1">
      <c r="U8526" s="77"/>
      <c r="V8526" s="62"/>
    </row>
    <row r="8527" spans="21:22" hidden="1">
      <c r="U8527" s="77"/>
      <c r="V8527" s="62"/>
    </row>
    <row r="8528" spans="21:22" hidden="1">
      <c r="U8528" s="77"/>
      <c r="V8528" s="62"/>
    </row>
    <row r="8529" spans="21:22" hidden="1">
      <c r="U8529" s="77"/>
      <c r="V8529" s="62"/>
    </row>
    <row r="8530" spans="21:22" hidden="1">
      <c r="U8530" s="77"/>
      <c r="V8530" s="62"/>
    </row>
    <row r="8531" spans="21:22" hidden="1">
      <c r="U8531" s="77"/>
      <c r="V8531" s="62"/>
    </row>
    <row r="8532" spans="21:22" hidden="1">
      <c r="U8532" s="77"/>
      <c r="V8532" s="62"/>
    </row>
    <row r="8533" spans="21:22" hidden="1">
      <c r="U8533" s="77"/>
      <c r="V8533" s="62"/>
    </row>
    <row r="8534" spans="21:22" hidden="1">
      <c r="U8534" s="77"/>
      <c r="V8534" s="62"/>
    </row>
    <row r="8535" spans="21:22" hidden="1">
      <c r="U8535" s="77"/>
      <c r="V8535" s="62"/>
    </row>
    <row r="8536" spans="21:22" hidden="1">
      <c r="U8536" s="77"/>
      <c r="V8536" s="62"/>
    </row>
    <row r="8537" spans="21:22" hidden="1">
      <c r="U8537" s="77"/>
      <c r="V8537" s="62"/>
    </row>
    <row r="8538" spans="21:22" hidden="1">
      <c r="U8538" s="77"/>
      <c r="V8538" s="62"/>
    </row>
    <row r="8539" spans="21:22" hidden="1">
      <c r="U8539" s="77"/>
      <c r="V8539" s="62"/>
    </row>
    <row r="8540" spans="21:22" hidden="1">
      <c r="U8540" s="77"/>
      <c r="V8540" s="62"/>
    </row>
    <row r="8541" spans="21:22" hidden="1">
      <c r="U8541" s="77"/>
      <c r="V8541" s="62"/>
    </row>
    <row r="8542" spans="21:22" hidden="1">
      <c r="U8542" s="77"/>
      <c r="V8542" s="62"/>
    </row>
    <row r="8543" spans="21:22" hidden="1">
      <c r="U8543" s="77"/>
      <c r="V8543" s="62"/>
    </row>
    <row r="8544" spans="21:22" hidden="1">
      <c r="U8544" s="77"/>
      <c r="V8544" s="62"/>
    </row>
    <row r="8545" spans="21:22" hidden="1">
      <c r="U8545" s="77"/>
      <c r="V8545" s="62"/>
    </row>
    <row r="8546" spans="21:22" hidden="1">
      <c r="U8546" s="77"/>
      <c r="V8546" s="62"/>
    </row>
    <row r="8547" spans="21:22" hidden="1">
      <c r="U8547" s="77"/>
      <c r="V8547" s="62"/>
    </row>
    <row r="8548" spans="21:22" hidden="1">
      <c r="U8548" s="77"/>
      <c r="V8548" s="62"/>
    </row>
    <row r="8549" spans="21:22" hidden="1">
      <c r="U8549" s="77"/>
      <c r="V8549" s="62"/>
    </row>
    <row r="8550" spans="21:22" hidden="1">
      <c r="U8550" s="77"/>
      <c r="V8550" s="62"/>
    </row>
    <row r="8551" spans="21:22" hidden="1">
      <c r="U8551" s="77"/>
      <c r="V8551" s="62"/>
    </row>
    <row r="8552" spans="21:22" hidden="1">
      <c r="U8552" s="77"/>
      <c r="V8552" s="62"/>
    </row>
    <row r="8553" spans="21:22" hidden="1">
      <c r="U8553" s="77"/>
      <c r="V8553" s="62"/>
    </row>
    <row r="8554" spans="21:22" hidden="1">
      <c r="U8554" s="77"/>
      <c r="V8554" s="62"/>
    </row>
    <row r="8555" spans="21:22" hidden="1">
      <c r="U8555" s="77"/>
      <c r="V8555" s="62"/>
    </row>
    <row r="8556" spans="21:22" hidden="1">
      <c r="U8556" s="77"/>
      <c r="V8556" s="62"/>
    </row>
    <row r="8557" spans="21:22" hidden="1">
      <c r="U8557" s="77"/>
      <c r="V8557" s="62"/>
    </row>
    <row r="8558" spans="21:22" hidden="1">
      <c r="U8558" s="77"/>
      <c r="V8558" s="62"/>
    </row>
    <row r="8559" spans="21:22" hidden="1">
      <c r="U8559" s="77"/>
      <c r="V8559" s="62"/>
    </row>
    <row r="8560" spans="21:22" hidden="1">
      <c r="U8560" s="77"/>
      <c r="V8560" s="62"/>
    </row>
    <row r="8561" spans="21:22" hidden="1">
      <c r="U8561" s="77"/>
      <c r="V8561" s="62"/>
    </row>
    <row r="8562" spans="21:22" hidden="1">
      <c r="U8562" s="77"/>
      <c r="V8562" s="62"/>
    </row>
    <row r="8563" spans="21:22" hidden="1">
      <c r="U8563" s="77"/>
      <c r="V8563" s="62"/>
    </row>
    <row r="8564" spans="21:22" hidden="1">
      <c r="U8564" s="77"/>
      <c r="V8564" s="62"/>
    </row>
    <row r="8565" spans="21:22" hidden="1">
      <c r="U8565" s="77"/>
      <c r="V8565" s="62"/>
    </row>
    <row r="8566" spans="21:22" hidden="1">
      <c r="U8566" s="77"/>
      <c r="V8566" s="62"/>
    </row>
    <row r="8567" spans="21:22" hidden="1">
      <c r="U8567" s="77"/>
      <c r="V8567" s="62"/>
    </row>
    <row r="8568" spans="21:22" hidden="1">
      <c r="U8568" s="77"/>
      <c r="V8568" s="62"/>
    </row>
    <row r="8569" spans="21:22" hidden="1">
      <c r="U8569" s="77"/>
      <c r="V8569" s="62"/>
    </row>
    <row r="8570" spans="21:22" hidden="1">
      <c r="U8570" s="77"/>
      <c r="V8570" s="62"/>
    </row>
    <row r="8571" spans="21:22" hidden="1">
      <c r="U8571" s="77"/>
      <c r="V8571" s="62"/>
    </row>
    <row r="8572" spans="21:22" hidden="1">
      <c r="U8572" s="77"/>
      <c r="V8572" s="62"/>
    </row>
    <row r="8573" spans="21:22" hidden="1">
      <c r="U8573" s="77"/>
      <c r="V8573" s="62"/>
    </row>
    <row r="8574" spans="21:22" hidden="1">
      <c r="U8574" s="77"/>
      <c r="V8574" s="62"/>
    </row>
    <row r="8575" spans="21:22" hidden="1">
      <c r="U8575" s="77"/>
      <c r="V8575" s="62"/>
    </row>
    <row r="8576" spans="21:22" hidden="1">
      <c r="U8576" s="77"/>
      <c r="V8576" s="62"/>
    </row>
    <row r="8577" spans="21:22" hidden="1">
      <c r="U8577" s="77"/>
      <c r="V8577" s="62"/>
    </row>
    <row r="8578" spans="21:22" hidden="1">
      <c r="U8578" s="77"/>
      <c r="V8578" s="62"/>
    </row>
    <row r="8579" spans="21:22" hidden="1">
      <c r="U8579" s="77"/>
      <c r="V8579" s="62"/>
    </row>
    <row r="8580" spans="21:22" hidden="1">
      <c r="U8580" s="77"/>
      <c r="V8580" s="62"/>
    </row>
    <row r="8581" spans="21:22" hidden="1">
      <c r="U8581" s="77"/>
      <c r="V8581" s="62"/>
    </row>
    <row r="8582" spans="21:22" hidden="1">
      <c r="U8582" s="77"/>
      <c r="V8582" s="62"/>
    </row>
    <row r="8583" spans="21:22" hidden="1">
      <c r="U8583" s="77"/>
      <c r="V8583" s="62"/>
    </row>
    <row r="8584" spans="21:22" hidden="1">
      <c r="U8584" s="77"/>
      <c r="V8584" s="62"/>
    </row>
    <row r="8585" spans="21:22" hidden="1">
      <c r="U8585" s="77"/>
      <c r="V8585" s="62"/>
    </row>
    <row r="8586" spans="21:22" hidden="1">
      <c r="U8586" s="77"/>
      <c r="V8586" s="62"/>
    </row>
    <row r="8587" spans="21:22" hidden="1">
      <c r="U8587" s="77"/>
      <c r="V8587" s="62"/>
    </row>
    <row r="8588" spans="21:22" hidden="1">
      <c r="U8588" s="77"/>
      <c r="V8588" s="62"/>
    </row>
    <row r="8589" spans="21:22" hidden="1">
      <c r="U8589" s="77"/>
      <c r="V8589" s="62"/>
    </row>
    <row r="8590" spans="21:22" hidden="1">
      <c r="U8590" s="77"/>
      <c r="V8590" s="62"/>
    </row>
    <row r="8591" spans="21:22" hidden="1">
      <c r="U8591" s="77"/>
      <c r="V8591" s="62"/>
    </row>
    <row r="8592" spans="21:22" hidden="1">
      <c r="U8592" s="77"/>
      <c r="V8592" s="62"/>
    </row>
    <row r="8593" spans="21:22" hidden="1">
      <c r="U8593" s="77"/>
      <c r="V8593" s="62"/>
    </row>
    <row r="8594" spans="21:22" hidden="1">
      <c r="U8594" s="77"/>
      <c r="V8594" s="62"/>
    </row>
    <row r="8595" spans="21:22" hidden="1">
      <c r="U8595" s="77"/>
      <c r="V8595" s="62"/>
    </row>
    <row r="8596" spans="21:22" hidden="1">
      <c r="U8596" s="77"/>
      <c r="V8596" s="62"/>
    </row>
    <row r="8597" spans="21:22" hidden="1">
      <c r="U8597" s="77"/>
      <c r="V8597" s="62"/>
    </row>
    <row r="8598" spans="21:22" hidden="1">
      <c r="U8598" s="77"/>
      <c r="V8598" s="62"/>
    </row>
    <row r="8599" spans="21:22" hidden="1">
      <c r="U8599" s="77"/>
      <c r="V8599" s="62"/>
    </row>
    <row r="8600" spans="21:22" hidden="1">
      <c r="U8600" s="77"/>
      <c r="V8600" s="62"/>
    </row>
    <row r="8601" spans="21:22" hidden="1">
      <c r="U8601" s="77"/>
      <c r="V8601" s="62"/>
    </row>
    <row r="8602" spans="21:22" hidden="1">
      <c r="U8602" s="77"/>
      <c r="V8602" s="62"/>
    </row>
    <row r="8603" spans="21:22" hidden="1">
      <c r="U8603" s="77"/>
      <c r="V8603" s="62"/>
    </row>
    <row r="8604" spans="21:22" hidden="1">
      <c r="U8604" s="77"/>
      <c r="V8604" s="62"/>
    </row>
    <row r="8605" spans="21:22" hidden="1">
      <c r="U8605" s="77"/>
      <c r="V8605" s="62"/>
    </row>
    <row r="8606" spans="21:22" hidden="1">
      <c r="U8606" s="77"/>
      <c r="V8606" s="62"/>
    </row>
    <row r="8607" spans="21:22" hidden="1">
      <c r="U8607" s="77"/>
      <c r="V8607" s="62"/>
    </row>
    <row r="8608" spans="21:22" hidden="1">
      <c r="U8608" s="77"/>
      <c r="V8608" s="62"/>
    </row>
    <row r="8609" spans="21:22" hidden="1">
      <c r="U8609" s="77"/>
      <c r="V8609" s="62"/>
    </row>
    <row r="8610" spans="21:22" hidden="1">
      <c r="U8610" s="77"/>
      <c r="V8610" s="62"/>
    </row>
    <row r="8611" spans="21:22" hidden="1">
      <c r="U8611" s="77"/>
      <c r="V8611" s="62"/>
    </row>
    <row r="8612" spans="21:22" hidden="1">
      <c r="U8612" s="77"/>
      <c r="V8612" s="62"/>
    </row>
    <row r="8613" spans="21:22" hidden="1">
      <c r="U8613" s="77"/>
      <c r="V8613" s="62"/>
    </row>
    <row r="8614" spans="21:22" hidden="1">
      <c r="U8614" s="77"/>
      <c r="V8614" s="62"/>
    </row>
    <row r="8615" spans="21:22" hidden="1">
      <c r="U8615" s="77"/>
      <c r="V8615" s="62"/>
    </row>
    <row r="8616" spans="21:22" hidden="1">
      <c r="U8616" s="77"/>
      <c r="V8616" s="62"/>
    </row>
    <row r="8617" spans="21:22" hidden="1">
      <c r="U8617" s="77"/>
      <c r="V8617" s="62"/>
    </row>
    <row r="8618" spans="21:22" hidden="1">
      <c r="U8618" s="77"/>
      <c r="V8618" s="62"/>
    </row>
    <row r="8619" spans="21:22" hidden="1">
      <c r="U8619" s="77"/>
      <c r="V8619" s="62"/>
    </row>
    <row r="8620" spans="21:22" hidden="1">
      <c r="U8620" s="77"/>
      <c r="V8620" s="62"/>
    </row>
    <row r="8621" spans="21:22" hidden="1">
      <c r="U8621" s="77"/>
      <c r="V8621" s="62"/>
    </row>
    <row r="8622" spans="21:22" hidden="1">
      <c r="U8622" s="77"/>
      <c r="V8622" s="62"/>
    </row>
    <row r="8623" spans="21:22" hidden="1">
      <c r="U8623" s="77"/>
      <c r="V8623" s="62"/>
    </row>
    <row r="8624" spans="21:22" hidden="1">
      <c r="U8624" s="77"/>
      <c r="V8624" s="62"/>
    </row>
    <row r="8625" spans="21:22" hidden="1">
      <c r="U8625" s="77"/>
      <c r="V8625" s="62"/>
    </row>
    <row r="8626" spans="21:22" hidden="1">
      <c r="U8626" s="77"/>
      <c r="V8626" s="62"/>
    </row>
    <row r="8627" spans="21:22" hidden="1">
      <c r="U8627" s="77"/>
      <c r="V8627" s="62"/>
    </row>
    <row r="8628" spans="21:22" hidden="1">
      <c r="U8628" s="77"/>
      <c r="V8628" s="62"/>
    </row>
    <row r="8629" spans="21:22" hidden="1">
      <c r="U8629" s="77"/>
      <c r="V8629" s="62"/>
    </row>
    <row r="8630" spans="21:22" hidden="1">
      <c r="U8630" s="77"/>
      <c r="V8630" s="62"/>
    </row>
    <row r="8631" spans="21:22" hidden="1">
      <c r="U8631" s="77"/>
      <c r="V8631" s="62"/>
    </row>
    <row r="8632" spans="21:22" hidden="1">
      <c r="U8632" s="77"/>
      <c r="V8632" s="62"/>
    </row>
    <row r="8633" spans="21:22" hidden="1">
      <c r="U8633" s="77"/>
      <c r="V8633" s="62"/>
    </row>
    <row r="8634" spans="21:22" hidden="1">
      <c r="U8634" s="77"/>
      <c r="V8634" s="62"/>
    </row>
    <row r="8635" spans="21:22" hidden="1">
      <c r="U8635" s="77"/>
      <c r="V8635" s="62"/>
    </row>
    <row r="8636" spans="21:22" hidden="1">
      <c r="U8636" s="77"/>
      <c r="V8636" s="62"/>
    </row>
    <row r="8637" spans="21:22" hidden="1">
      <c r="U8637" s="77"/>
      <c r="V8637" s="62"/>
    </row>
    <row r="8638" spans="21:22" hidden="1">
      <c r="U8638" s="77"/>
      <c r="V8638" s="62"/>
    </row>
    <row r="8639" spans="21:22" hidden="1">
      <c r="U8639" s="77"/>
      <c r="V8639" s="62"/>
    </row>
    <row r="8640" spans="21:22" hidden="1">
      <c r="U8640" s="77"/>
      <c r="V8640" s="62"/>
    </row>
    <row r="8641" spans="21:22" hidden="1">
      <c r="U8641" s="77"/>
      <c r="V8641" s="62"/>
    </row>
    <row r="8642" spans="21:22" hidden="1">
      <c r="U8642" s="77"/>
      <c r="V8642" s="62"/>
    </row>
    <row r="8643" spans="21:22" hidden="1">
      <c r="U8643" s="77"/>
      <c r="V8643" s="62"/>
    </row>
    <row r="8644" spans="21:22" hidden="1">
      <c r="U8644" s="77"/>
      <c r="V8644" s="62"/>
    </row>
    <row r="8645" spans="21:22" hidden="1">
      <c r="U8645" s="77"/>
      <c r="V8645" s="62"/>
    </row>
    <row r="8646" spans="21:22" hidden="1">
      <c r="U8646" s="77"/>
      <c r="V8646" s="62"/>
    </row>
    <row r="8647" spans="21:22" hidden="1">
      <c r="U8647" s="77"/>
      <c r="V8647" s="62"/>
    </row>
    <row r="8648" spans="21:22" hidden="1">
      <c r="U8648" s="77"/>
      <c r="V8648" s="62"/>
    </row>
    <row r="8649" spans="21:22" hidden="1">
      <c r="U8649" s="77"/>
      <c r="V8649" s="62"/>
    </row>
    <row r="8650" spans="21:22" hidden="1">
      <c r="U8650" s="77"/>
      <c r="V8650" s="62"/>
    </row>
    <row r="8651" spans="21:22" hidden="1">
      <c r="U8651" s="77"/>
      <c r="V8651" s="62"/>
    </row>
    <row r="8652" spans="21:22" hidden="1">
      <c r="U8652" s="77"/>
      <c r="V8652" s="62"/>
    </row>
    <row r="8653" spans="21:22" hidden="1">
      <c r="U8653" s="77"/>
      <c r="V8653" s="62"/>
    </row>
    <row r="8654" spans="21:22" hidden="1">
      <c r="U8654" s="77"/>
      <c r="V8654" s="62"/>
    </row>
    <row r="8655" spans="21:22" hidden="1">
      <c r="U8655" s="77"/>
      <c r="V8655" s="62"/>
    </row>
    <row r="8656" spans="21:22" hidden="1">
      <c r="U8656" s="77"/>
      <c r="V8656" s="62"/>
    </row>
    <row r="8657" spans="21:22" hidden="1">
      <c r="U8657" s="77"/>
      <c r="V8657" s="62"/>
    </row>
    <row r="8658" spans="21:22" hidden="1">
      <c r="U8658" s="77"/>
      <c r="V8658" s="62"/>
    </row>
    <row r="8659" spans="21:22" hidden="1">
      <c r="U8659" s="77"/>
      <c r="V8659" s="62"/>
    </row>
    <row r="8660" spans="21:22" hidden="1">
      <c r="U8660" s="77"/>
      <c r="V8660" s="62"/>
    </row>
    <row r="8661" spans="21:22" hidden="1">
      <c r="U8661" s="77"/>
      <c r="V8661" s="62"/>
    </row>
    <row r="8662" spans="21:22" hidden="1">
      <c r="U8662" s="77"/>
      <c r="V8662" s="62"/>
    </row>
    <row r="8663" spans="21:22" hidden="1">
      <c r="U8663" s="77"/>
      <c r="V8663" s="62"/>
    </row>
    <row r="8664" spans="21:22" hidden="1">
      <c r="U8664" s="77"/>
      <c r="V8664" s="62"/>
    </row>
    <row r="8665" spans="21:22" hidden="1">
      <c r="U8665" s="77"/>
      <c r="V8665" s="62"/>
    </row>
    <row r="8666" spans="21:22" hidden="1">
      <c r="U8666" s="77"/>
      <c r="V8666" s="62"/>
    </row>
    <row r="8667" spans="21:22" hidden="1">
      <c r="U8667" s="77"/>
      <c r="V8667" s="62"/>
    </row>
    <row r="8668" spans="21:22" hidden="1">
      <c r="U8668" s="77"/>
      <c r="V8668" s="62"/>
    </row>
    <row r="8669" spans="21:22" hidden="1">
      <c r="U8669" s="77"/>
      <c r="V8669" s="62"/>
    </row>
    <row r="8670" spans="21:22" hidden="1">
      <c r="U8670" s="77"/>
      <c r="V8670" s="62"/>
    </row>
    <row r="8671" spans="21:22" hidden="1">
      <c r="U8671" s="77"/>
      <c r="V8671" s="62"/>
    </row>
    <row r="8672" spans="21:22" hidden="1">
      <c r="U8672" s="77"/>
      <c r="V8672" s="62"/>
    </row>
    <row r="8673" spans="21:22" hidden="1">
      <c r="U8673" s="77"/>
      <c r="V8673" s="62"/>
    </row>
    <row r="8674" spans="21:22" hidden="1">
      <c r="U8674" s="77"/>
      <c r="V8674" s="62"/>
    </row>
    <row r="8675" spans="21:22" hidden="1">
      <c r="U8675" s="77"/>
      <c r="V8675" s="62"/>
    </row>
    <row r="8676" spans="21:22" hidden="1">
      <c r="U8676" s="77"/>
      <c r="V8676" s="62"/>
    </row>
    <row r="8677" spans="21:22" hidden="1">
      <c r="U8677" s="77"/>
      <c r="V8677" s="62"/>
    </row>
    <row r="8678" spans="21:22" hidden="1">
      <c r="U8678" s="77"/>
      <c r="V8678" s="62"/>
    </row>
    <row r="8679" spans="21:22" hidden="1">
      <c r="U8679" s="77"/>
      <c r="V8679" s="62"/>
    </row>
    <row r="8680" spans="21:22" hidden="1">
      <c r="U8680" s="77"/>
      <c r="V8680" s="62"/>
    </row>
    <row r="8681" spans="21:22" hidden="1">
      <c r="U8681" s="77"/>
      <c r="V8681" s="62"/>
    </row>
    <row r="8682" spans="21:22" hidden="1">
      <c r="U8682" s="77"/>
      <c r="V8682" s="62"/>
    </row>
    <row r="8683" spans="21:22" hidden="1">
      <c r="U8683" s="77"/>
      <c r="V8683" s="62"/>
    </row>
    <row r="8684" spans="21:22" hidden="1">
      <c r="U8684" s="77"/>
      <c r="V8684" s="62"/>
    </row>
    <row r="8685" spans="21:22" hidden="1">
      <c r="U8685" s="77"/>
      <c r="V8685" s="62"/>
    </row>
    <row r="8686" spans="21:22" hidden="1">
      <c r="U8686" s="77"/>
      <c r="V8686" s="62"/>
    </row>
    <row r="8687" spans="21:22" hidden="1">
      <c r="U8687" s="77"/>
      <c r="V8687" s="62"/>
    </row>
    <row r="8688" spans="21:22" hidden="1">
      <c r="U8688" s="77"/>
      <c r="V8688" s="62"/>
    </row>
    <row r="8689" spans="21:22" hidden="1">
      <c r="U8689" s="77"/>
      <c r="V8689" s="62"/>
    </row>
    <row r="8690" spans="21:22" hidden="1">
      <c r="U8690" s="77"/>
      <c r="V8690" s="62"/>
    </row>
    <row r="8691" spans="21:22" hidden="1">
      <c r="U8691" s="77"/>
      <c r="V8691" s="62"/>
    </row>
    <row r="8692" spans="21:22" hidden="1">
      <c r="U8692" s="77"/>
      <c r="V8692" s="62"/>
    </row>
    <row r="8693" spans="21:22" hidden="1">
      <c r="U8693" s="77"/>
      <c r="V8693" s="62"/>
    </row>
    <row r="8694" spans="21:22" hidden="1">
      <c r="U8694" s="77"/>
      <c r="V8694" s="62"/>
    </row>
    <row r="8695" spans="21:22" hidden="1">
      <c r="U8695" s="77"/>
      <c r="V8695" s="62"/>
    </row>
    <row r="8696" spans="21:22" hidden="1">
      <c r="U8696" s="77"/>
      <c r="V8696" s="62"/>
    </row>
    <row r="8697" spans="21:22" hidden="1">
      <c r="U8697" s="77"/>
      <c r="V8697" s="62"/>
    </row>
    <row r="8698" spans="21:22" hidden="1">
      <c r="U8698" s="77"/>
      <c r="V8698" s="62"/>
    </row>
    <row r="8699" spans="21:22" hidden="1">
      <c r="U8699" s="77"/>
      <c r="V8699" s="62"/>
    </row>
    <row r="8700" spans="21:22" hidden="1">
      <c r="U8700" s="77"/>
      <c r="V8700" s="62"/>
    </row>
    <row r="8701" spans="21:22" hidden="1">
      <c r="U8701" s="77"/>
      <c r="V8701" s="62"/>
    </row>
    <row r="8702" spans="21:22" hidden="1">
      <c r="U8702" s="77"/>
      <c r="V8702" s="62"/>
    </row>
    <row r="8703" spans="21:22" hidden="1">
      <c r="U8703" s="77"/>
      <c r="V8703" s="62"/>
    </row>
    <row r="8704" spans="21:22" hidden="1">
      <c r="U8704" s="77"/>
      <c r="V8704" s="62"/>
    </row>
    <row r="8705" spans="21:22" hidden="1">
      <c r="U8705" s="77"/>
      <c r="V8705" s="62"/>
    </row>
    <row r="8706" spans="21:22" hidden="1">
      <c r="U8706" s="77"/>
      <c r="V8706" s="62"/>
    </row>
    <row r="8707" spans="21:22" hidden="1">
      <c r="U8707" s="77"/>
      <c r="V8707" s="62"/>
    </row>
    <row r="8708" spans="21:22" hidden="1">
      <c r="U8708" s="77"/>
      <c r="V8708" s="62"/>
    </row>
    <row r="8709" spans="21:22" hidden="1">
      <c r="U8709" s="77"/>
      <c r="V8709" s="62"/>
    </row>
    <row r="8710" spans="21:22" hidden="1">
      <c r="U8710" s="77"/>
      <c r="V8710" s="62"/>
    </row>
    <row r="8711" spans="21:22" hidden="1">
      <c r="U8711" s="77"/>
      <c r="V8711" s="62"/>
    </row>
    <row r="8712" spans="21:22" hidden="1">
      <c r="U8712" s="77"/>
      <c r="V8712" s="62"/>
    </row>
    <row r="8713" spans="21:22" hidden="1">
      <c r="U8713" s="77"/>
      <c r="V8713" s="62"/>
    </row>
    <row r="8714" spans="21:22" hidden="1">
      <c r="U8714" s="77"/>
      <c r="V8714" s="62"/>
    </row>
    <row r="8715" spans="21:22" hidden="1">
      <c r="U8715" s="77"/>
      <c r="V8715" s="62"/>
    </row>
    <row r="8716" spans="21:22" hidden="1">
      <c r="U8716" s="77"/>
      <c r="V8716" s="62"/>
    </row>
    <row r="8717" spans="21:22" hidden="1">
      <c r="U8717" s="77"/>
      <c r="V8717" s="62"/>
    </row>
    <row r="8718" spans="21:22" hidden="1">
      <c r="U8718" s="77"/>
      <c r="V8718" s="62"/>
    </row>
    <row r="8719" spans="21:22" hidden="1">
      <c r="U8719" s="77"/>
      <c r="V8719" s="62"/>
    </row>
    <row r="8720" spans="21:22" hidden="1">
      <c r="U8720" s="77"/>
      <c r="V8720" s="62"/>
    </row>
    <row r="8721" spans="21:22" hidden="1">
      <c r="U8721" s="77"/>
      <c r="V8721" s="62"/>
    </row>
    <row r="8722" spans="21:22" hidden="1">
      <c r="U8722" s="77"/>
      <c r="V8722" s="62"/>
    </row>
    <row r="8723" spans="21:22" hidden="1">
      <c r="U8723" s="77"/>
      <c r="V8723" s="62"/>
    </row>
    <row r="8724" spans="21:22" hidden="1">
      <c r="U8724" s="77"/>
      <c r="V8724" s="62"/>
    </row>
    <row r="8725" spans="21:22" hidden="1">
      <c r="U8725" s="77"/>
      <c r="V8725" s="62"/>
    </row>
    <row r="8726" spans="21:22" hidden="1">
      <c r="U8726" s="77"/>
      <c r="V8726" s="62"/>
    </row>
    <row r="8727" spans="21:22" hidden="1">
      <c r="U8727" s="77"/>
      <c r="V8727" s="62"/>
    </row>
    <row r="8728" spans="21:22" hidden="1">
      <c r="U8728" s="77"/>
      <c r="V8728" s="62"/>
    </row>
    <row r="8729" spans="21:22" hidden="1">
      <c r="U8729" s="77"/>
      <c r="V8729" s="62"/>
    </row>
    <row r="8730" spans="21:22" hidden="1">
      <c r="U8730" s="77"/>
      <c r="V8730" s="62"/>
    </row>
    <row r="8731" spans="21:22" hidden="1">
      <c r="U8731" s="77"/>
      <c r="V8731" s="62"/>
    </row>
    <row r="8732" spans="21:22" hidden="1">
      <c r="U8732" s="77"/>
      <c r="V8732" s="62"/>
    </row>
    <row r="8733" spans="21:22" hidden="1">
      <c r="U8733" s="77"/>
      <c r="V8733" s="62"/>
    </row>
    <row r="8734" spans="21:22" hidden="1">
      <c r="U8734" s="77"/>
      <c r="V8734" s="62"/>
    </row>
    <row r="8735" spans="21:22" hidden="1">
      <c r="U8735" s="77"/>
      <c r="V8735" s="62"/>
    </row>
    <row r="8736" spans="21:22" hidden="1">
      <c r="U8736" s="77"/>
      <c r="V8736" s="62"/>
    </row>
    <row r="8737" spans="21:22" hidden="1">
      <c r="U8737" s="77"/>
      <c r="V8737" s="62"/>
    </row>
    <row r="8738" spans="21:22" hidden="1">
      <c r="U8738" s="77"/>
      <c r="V8738" s="62"/>
    </row>
    <row r="8739" spans="21:22" hidden="1">
      <c r="U8739" s="77"/>
      <c r="V8739" s="62"/>
    </row>
    <row r="8740" spans="21:22" hidden="1">
      <c r="U8740" s="77"/>
      <c r="V8740" s="62"/>
    </row>
    <row r="8741" spans="21:22" hidden="1">
      <c r="U8741" s="77"/>
      <c r="V8741" s="62"/>
    </row>
    <row r="8742" spans="21:22" hidden="1">
      <c r="U8742" s="77"/>
      <c r="V8742" s="62"/>
    </row>
    <row r="8743" spans="21:22" hidden="1">
      <c r="U8743" s="77"/>
      <c r="V8743" s="62"/>
    </row>
    <row r="8744" spans="21:22" hidden="1">
      <c r="U8744" s="77"/>
      <c r="V8744" s="62"/>
    </row>
    <row r="8745" spans="21:22" hidden="1">
      <c r="U8745" s="77"/>
      <c r="V8745" s="62"/>
    </row>
    <row r="8746" spans="21:22" hidden="1">
      <c r="U8746" s="77"/>
      <c r="V8746" s="62"/>
    </row>
    <row r="8747" spans="21:22" hidden="1">
      <c r="U8747" s="77"/>
      <c r="V8747" s="62"/>
    </row>
    <row r="8748" spans="21:22" hidden="1">
      <c r="U8748" s="77"/>
      <c r="V8748" s="62"/>
    </row>
    <row r="8749" spans="21:22" hidden="1">
      <c r="U8749" s="77"/>
      <c r="V8749" s="62"/>
    </row>
    <row r="8750" spans="21:22" hidden="1">
      <c r="U8750" s="77"/>
      <c r="V8750" s="62"/>
    </row>
    <row r="8751" spans="21:22" hidden="1">
      <c r="U8751" s="77"/>
      <c r="V8751" s="62"/>
    </row>
    <row r="8752" spans="21:22" hidden="1">
      <c r="U8752" s="77"/>
      <c r="V8752" s="62"/>
    </row>
    <row r="8753" spans="21:22" hidden="1">
      <c r="U8753" s="77"/>
      <c r="V8753" s="62"/>
    </row>
    <row r="8754" spans="21:22" hidden="1">
      <c r="U8754" s="77"/>
      <c r="V8754" s="62"/>
    </row>
    <row r="8755" spans="21:22" hidden="1">
      <c r="U8755" s="77"/>
      <c r="V8755" s="62"/>
    </row>
    <row r="8756" spans="21:22" hidden="1">
      <c r="U8756" s="77"/>
      <c r="V8756" s="62"/>
    </row>
    <row r="8757" spans="21:22" hidden="1">
      <c r="U8757" s="77"/>
      <c r="V8757" s="62"/>
    </row>
    <row r="8758" spans="21:22" hidden="1">
      <c r="U8758" s="77"/>
      <c r="V8758" s="62"/>
    </row>
    <row r="8759" spans="21:22" hidden="1">
      <c r="U8759" s="77"/>
      <c r="V8759" s="62"/>
    </row>
    <row r="8760" spans="21:22" hidden="1">
      <c r="U8760" s="77"/>
      <c r="V8760" s="62"/>
    </row>
    <row r="8761" spans="21:22" hidden="1">
      <c r="U8761" s="77"/>
      <c r="V8761" s="62"/>
    </row>
    <row r="8762" spans="21:22" hidden="1">
      <c r="U8762" s="77"/>
      <c r="V8762" s="62"/>
    </row>
    <row r="8763" spans="21:22" hidden="1">
      <c r="U8763" s="77"/>
      <c r="V8763" s="62"/>
    </row>
    <row r="8764" spans="21:22" hidden="1">
      <c r="U8764" s="77"/>
      <c r="V8764" s="62"/>
    </row>
    <row r="8765" spans="21:22" hidden="1">
      <c r="U8765" s="77"/>
      <c r="V8765" s="62"/>
    </row>
    <row r="8766" spans="21:22" hidden="1">
      <c r="U8766" s="77"/>
      <c r="V8766" s="62"/>
    </row>
    <row r="8767" spans="21:22" hidden="1">
      <c r="U8767" s="77"/>
      <c r="V8767" s="62"/>
    </row>
    <row r="8768" spans="21:22" hidden="1">
      <c r="U8768" s="77"/>
      <c r="V8768" s="62"/>
    </row>
    <row r="8769" spans="21:22" hidden="1">
      <c r="U8769" s="77"/>
      <c r="V8769" s="62"/>
    </row>
    <row r="8770" spans="21:22" hidden="1">
      <c r="U8770" s="77"/>
      <c r="V8770" s="62"/>
    </row>
    <row r="8771" spans="21:22" hidden="1">
      <c r="U8771" s="77"/>
      <c r="V8771" s="62"/>
    </row>
    <row r="8772" spans="21:22" hidden="1">
      <c r="U8772" s="77"/>
      <c r="V8772" s="62"/>
    </row>
    <row r="8773" spans="21:22" hidden="1">
      <c r="U8773" s="77"/>
      <c r="V8773" s="62"/>
    </row>
    <row r="8774" spans="21:22" hidden="1">
      <c r="U8774" s="77"/>
      <c r="V8774" s="62"/>
    </row>
    <row r="8775" spans="21:22" hidden="1">
      <c r="U8775" s="77"/>
      <c r="V8775" s="62"/>
    </row>
    <row r="8776" spans="21:22" hidden="1">
      <c r="U8776" s="77"/>
      <c r="V8776" s="62"/>
    </row>
    <row r="8777" spans="21:22" hidden="1">
      <c r="U8777" s="77"/>
      <c r="V8777" s="62"/>
    </row>
    <row r="8778" spans="21:22" hidden="1">
      <c r="U8778" s="77"/>
      <c r="V8778" s="62"/>
    </row>
    <row r="8779" spans="21:22" hidden="1">
      <c r="U8779" s="77"/>
      <c r="V8779" s="62"/>
    </row>
    <row r="8780" spans="21:22" hidden="1">
      <c r="U8780" s="77"/>
      <c r="V8780" s="62"/>
    </row>
    <row r="8781" spans="21:22" hidden="1">
      <c r="U8781" s="77"/>
      <c r="V8781" s="62"/>
    </row>
    <row r="8782" spans="21:22" hidden="1">
      <c r="U8782" s="77"/>
      <c r="V8782" s="62"/>
    </row>
    <row r="8783" spans="21:22" hidden="1">
      <c r="U8783" s="77"/>
      <c r="V8783" s="62"/>
    </row>
    <row r="8784" spans="21:22" hidden="1">
      <c r="U8784" s="77"/>
      <c r="V8784" s="62"/>
    </row>
    <row r="8785" spans="21:22" hidden="1">
      <c r="U8785" s="77"/>
      <c r="V8785" s="62"/>
    </row>
    <row r="8786" spans="21:22" hidden="1">
      <c r="U8786" s="77"/>
      <c r="V8786" s="62"/>
    </row>
    <row r="8787" spans="21:22" hidden="1">
      <c r="U8787" s="77"/>
      <c r="V8787" s="62"/>
    </row>
    <row r="8788" spans="21:22" hidden="1">
      <c r="U8788" s="77"/>
      <c r="V8788" s="62"/>
    </row>
    <row r="8789" spans="21:22" hidden="1">
      <c r="U8789" s="77"/>
      <c r="V8789" s="62"/>
    </row>
    <row r="8790" spans="21:22" hidden="1">
      <c r="U8790" s="77"/>
      <c r="V8790" s="62"/>
    </row>
    <row r="8791" spans="21:22" hidden="1">
      <c r="U8791" s="77"/>
      <c r="V8791" s="62"/>
    </row>
    <row r="8792" spans="21:22" hidden="1">
      <c r="U8792" s="77"/>
      <c r="V8792" s="62"/>
    </row>
    <row r="8793" spans="21:22" hidden="1">
      <c r="U8793" s="77"/>
      <c r="V8793" s="62"/>
    </row>
    <row r="8794" spans="21:22" hidden="1">
      <c r="U8794" s="77"/>
      <c r="V8794" s="62"/>
    </row>
    <row r="8795" spans="21:22" hidden="1">
      <c r="U8795" s="77"/>
      <c r="V8795" s="62"/>
    </row>
    <row r="8796" spans="21:22" hidden="1">
      <c r="U8796" s="77"/>
      <c r="V8796" s="62"/>
    </row>
    <row r="8797" spans="21:22" hidden="1">
      <c r="U8797" s="77"/>
      <c r="V8797" s="62"/>
    </row>
    <row r="8798" spans="21:22" hidden="1">
      <c r="U8798" s="77"/>
      <c r="V8798" s="62"/>
    </row>
    <row r="8799" spans="21:22" hidden="1">
      <c r="U8799" s="77"/>
      <c r="V8799" s="62"/>
    </row>
    <row r="8800" spans="21:22" hidden="1">
      <c r="U8800" s="77"/>
      <c r="V8800" s="62"/>
    </row>
    <row r="8801" spans="21:22" hidden="1">
      <c r="U8801" s="77"/>
      <c r="V8801" s="62"/>
    </row>
    <row r="8802" spans="21:22" hidden="1">
      <c r="U8802" s="77"/>
      <c r="V8802" s="62"/>
    </row>
    <row r="8803" spans="21:22" hidden="1">
      <c r="U8803" s="77"/>
      <c r="V8803" s="62"/>
    </row>
    <row r="8804" spans="21:22" hidden="1">
      <c r="U8804" s="77"/>
      <c r="V8804" s="62"/>
    </row>
    <row r="8805" spans="21:22" hidden="1">
      <c r="U8805" s="77"/>
      <c r="V8805" s="62"/>
    </row>
    <row r="8806" spans="21:22" hidden="1">
      <c r="U8806" s="77"/>
      <c r="V8806" s="62"/>
    </row>
    <row r="8807" spans="21:22" hidden="1">
      <c r="U8807" s="77"/>
      <c r="V8807" s="62"/>
    </row>
    <row r="8808" spans="21:22" hidden="1">
      <c r="U8808" s="77"/>
      <c r="V8808" s="62"/>
    </row>
    <row r="8809" spans="21:22" hidden="1">
      <c r="U8809" s="77"/>
      <c r="V8809" s="62"/>
    </row>
    <row r="8810" spans="21:22" hidden="1">
      <c r="U8810" s="77"/>
      <c r="V8810" s="62"/>
    </row>
    <row r="8811" spans="21:22" hidden="1">
      <c r="U8811" s="77"/>
      <c r="V8811" s="62"/>
    </row>
    <row r="8812" spans="21:22" hidden="1">
      <c r="U8812" s="77"/>
      <c r="V8812" s="62"/>
    </row>
    <row r="8813" spans="21:22" hidden="1">
      <c r="U8813" s="77"/>
      <c r="V8813" s="62"/>
    </row>
    <row r="8814" spans="21:22" hidden="1">
      <c r="U8814" s="77"/>
      <c r="V8814" s="62"/>
    </row>
    <row r="8815" spans="21:22" hidden="1">
      <c r="U8815" s="77"/>
      <c r="V8815" s="62"/>
    </row>
    <row r="8816" spans="21:22" hidden="1">
      <c r="U8816" s="77"/>
      <c r="V8816" s="62"/>
    </row>
    <row r="8817" spans="21:22" hidden="1">
      <c r="U8817" s="77"/>
      <c r="V8817" s="62"/>
    </row>
    <row r="8818" spans="21:22" hidden="1">
      <c r="U8818" s="77"/>
      <c r="V8818" s="62"/>
    </row>
    <row r="8819" spans="21:22" hidden="1">
      <c r="U8819" s="77"/>
      <c r="V8819" s="62"/>
    </row>
    <row r="8820" spans="21:22" hidden="1">
      <c r="U8820" s="77"/>
      <c r="V8820" s="62"/>
    </row>
    <row r="8821" spans="21:22" hidden="1">
      <c r="U8821" s="77"/>
      <c r="V8821" s="62"/>
    </row>
    <row r="8822" spans="21:22" hidden="1">
      <c r="U8822" s="77"/>
      <c r="V8822" s="62"/>
    </row>
    <row r="8823" spans="21:22" hidden="1">
      <c r="U8823" s="77"/>
      <c r="V8823" s="62"/>
    </row>
    <row r="8824" spans="21:22" hidden="1">
      <c r="U8824" s="77"/>
      <c r="V8824" s="62"/>
    </row>
    <row r="8825" spans="21:22" hidden="1">
      <c r="U8825" s="77"/>
      <c r="V8825" s="62"/>
    </row>
    <row r="8826" spans="21:22" hidden="1">
      <c r="U8826" s="77"/>
      <c r="V8826" s="62"/>
    </row>
    <row r="8827" spans="21:22" hidden="1">
      <c r="U8827" s="77"/>
      <c r="V8827" s="62"/>
    </row>
    <row r="8828" spans="21:22" hidden="1">
      <c r="U8828" s="77"/>
      <c r="V8828" s="62"/>
    </row>
    <row r="8829" spans="21:22" hidden="1">
      <c r="U8829" s="77"/>
      <c r="V8829" s="62"/>
    </row>
    <row r="8830" spans="21:22" hidden="1">
      <c r="U8830" s="77"/>
      <c r="V8830" s="62"/>
    </row>
    <row r="8831" spans="21:22" hidden="1">
      <c r="U8831" s="77"/>
      <c r="V8831" s="62"/>
    </row>
    <row r="8832" spans="21:22" hidden="1">
      <c r="U8832" s="77"/>
      <c r="V8832" s="62"/>
    </row>
    <row r="8833" spans="21:22" hidden="1">
      <c r="U8833" s="77"/>
      <c r="V8833" s="62"/>
    </row>
    <row r="8834" spans="21:22" hidden="1">
      <c r="U8834" s="77"/>
      <c r="V8834" s="62"/>
    </row>
    <row r="8835" spans="21:22" hidden="1">
      <c r="U8835" s="77"/>
      <c r="V8835" s="62"/>
    </row>
    <row r="8836" spans="21:22" hidden="1">
      <c r="U8836" s="77"/>
      <c r="V8836" s="62"/>
    </row>
    <row r="8837" spans="21:22" hidden="1">
      <c r="U8837" s="77"/>
      <c r="V8837" s="62"/>
    </row>
    <row r="8838" spans="21:22" hidden="1">
      <c r="U8838" s="77"/>
      <c r="V8838" s="62"/>
    </row>
    <row r="8839" spans="21:22" hidden="1">
      <c r="U8839" s="77"/>
      <c r="V8839" s="62"/>
    </row>
    <row r="8840" spans="21:22" hidden="1">
      <c r="U8840" s="77"/>
      <c r="V8840" s="62"/>
    </row>
    <row r="8841" spans="21:22" hidden="1">
      <c r="U8841" s="77"/>
      <c r="V8841" s="62"/>
    </row>
    <row r="8842" spans="21:22" hidden="1">
      <c r="U8842" s="77"/>
      <c r="V8842" s="62"/>
    </row>
    <row r="8843" spans="21:22" hidden="1">
      <c r="U8843" s="77"/>
      <c r="V8843" s="62"/>
    </row>
    <row r="8844" spans="21:22" hidden="1">
      <c r="U8844" s="77"/>
      <c r="V8844" s="62"/>
    </row>
    <row r="8845" spans="21:22" hidden="1">
      <c r="U8845" s="77"/>
      <c r="V8845" s="62"/>
    </row>
    <row r="8846" spans="21:22" hidden="1">
      <c r="U8846" s="77"/>
      <c r="V8846" s="62"/>
    </row>
    <row r="8847" spans="21:22" hidden="1">
      <c r="U8847" s="77"/>
      <c r="V8847" s="62"/>
    </row>
    <row r="8848" spans="21:22" hidden="1">
      <c r="U8848" s="77"/>
      <c r="V8848" s="62"/>
    </row>
    <row r="8849" spans="21:22" hidden="1">
      <c r="U8849" s="77"/>
      <c r="V8849" s="62"/>
    </row>
    <row r="8850" spans="21:22" hidden="1">
      <c r="U8850" s="77"/>
      <c r="V8850" s="62"/>
    </row>
    <row r="8851" spans="21:22" hidden="1">
      <c r="U8851" s="77"/>
      <c r="V8851" s="62"/>
    </row>
    <row r="8852" spans="21:22" hidden="1">
      <c r="U8852" s="77"/>
      <c r="V8852" s="62"/>
    </row>
    <row r="8853" spans="21:22" hidden="1">
      <c r="U8853" s="77"/>
      <c r="V8853" s="62"/>
    </row>
    <row r="8854" spans="21:22" hidden="1">
      <c r="U8854" s="77"/>
      <c r="V8854" s="62"/>
    </row>
    <row r="8855" spans="21:22" hidden="1">
      <c r="U8855" s="77"/>
      <c r="V8855" s="62"/>
    </row>
    <row r="8856" spans="21:22" hidden="1">
      <c r="U8856" s="77"/>
      <c r="V8856" s="62"/>
    </row>
    <row r="8857" spans="21:22" hidden="1">
      <c r="U8857" s="77"/>
      <c r="V8857" s="62"/>
    </row>
    <row r="8858" spans="21:22" hidden="1">
      <c r="U8858" s="77"/>
      <c r="V8858" s="62"/>
    </row>
    <row r="8859" spans="21:22" hidden="1">
      <c r="U8859" s="77"/>
      <c r="V8859" s="62"/>
    </row>
    <row r="8860" spans="21:22" hidden="1">
      <c r="U8860" s="77"/>
      <c r="V8860" s="62"/>
    </row>
    <row r="8861" spans="21:22" hidden="1">
      <c r="U8861" s="77"/>
      <c r="V8861" s="62"/>
    </row>
    <row r="8862" spans="21:22" hidden="1">
      <c r="U8862" s="77"/>
      <c r="V8862" s="62"/>
    </row>
    <row r="8863" spans="21:22" hidden="1">
      <c r="U8863" s="77"/>
      <c r="V8863" s="62"/>
    </row>
    <row r="8864" spans="21:22" hidden="1">
      <c r="U8864" s="77"/>
      <c r="V8864" s="62"/>
    </row>
    <row r="8865" spans="21:22" hidden="1">
      <c r="U8865" s="77"/>
      <c r="V8865" s="62"/>
    </row>
    <row r="8866" spans="21:22" hidden="1">
      <c r="U8866" s="77"/>
      <c r="V8866" s="62"/>
    </row>
    <row r="8867" spans="21:22" hidden="1">
      <c r="U8867" s="77"/>
      <c r="V8867" s="62"/>
    </row>
    <row r="8868" spans="21:22" hidden="1">
      <c r="U8868" s="77"/>
      <c r="V8868" s="62"/>
    </row>
    <row r="8869" spans="21:22" hidden="1">
      <c r="U8869" s="77"/>
      <c r="V8869" s="62"/>
    </row>
    <row r="8870" spans="21:22" hidden="1">
      <c r="U8870" s="77"/>
      <c r="V8870" s="62"/>
    </row>
    <row r="8871" spans="21:22" hidden="1">
      <c r="U8871" s="77"/>
      <c r="V8871" s="62"/>
    </row>
    <row r="8872" spans="21:22" hidden="1">
      <c r="U8872" s="77"/>
      <c r="V8872" s="62"/>
    </row>
    <row r="8873" spans="21:22" hidden="1">
      <c r="U8873" s="77"/>
      <c r="V8873" s="62"/>
    </row>
    <row r="8874" spans="21:22" hidden="1">
      <c r="U8874" s="77"/>
      <c r="V8874" s="62"/>
    </row>
    <row r="8875" spans="21:22" hidden="1">
      <c r="U8875" s="77"/>
      <c r="V8875" s="62"/>
    </row>
    <row r="8876" spans="21:22" hidden="1">
      <c r="U8876" s="77"/>
      <c r="V8876" s="62"/>
    </row>
    <row r="8877" spans="21:22" hidden="1">
      <c r="U8877" s="77"/>
      <c r="V8877" s="62"/>
    </row>
    <row r="8878" spans="21:22" hidden="1">
      <c r="U8878" s="77"/>
      <c r="V8878" s="62"/>
    </row>
    <row r="8879" spans="21:22" hidden="1">
      <c r="U8879" s="77"/>
      <c r="V8879" s="62"/>
    </row>
    <row r="8880" spans="21:22" hidden="1">
      <c r="U8880" s="77"/>
      <c r="V8880" s="62"/>
    </row>
    <row r="8881" spans="21:22" hidden="1">
      <c r="U8881" s="77"/>
      <c r="V8881" s="62"/>
    </row>
    <row r="8882" spans="21:22" hidden="1">
      <c r="U8882" s="77"/>
      <c r="V8882" s="62"/>
    </row>
    <row r="8883" spans="21:22" hidden="1">
      <c r="U8883" s="77"/>
      <c r="V8883" s="62"/>
    </row>
    <row r="8884" spans="21:22" hidden="1">
      <c r="U8884" s="77"/>
      <c r="V8884" s="62"/>
    </row>
    <row r="8885" spans="21:22" hidden="1">
      <c r="U8885" s="77"/>
      <c r="V8885" s="62"/>
    </row>
    <row r="8886" spans="21:22" hidden="1">
      <c r="U8886" s="77"/>
      <c r="V8886" s="62"/>
    </row>
    <row r="8887" spans="21:22" hidden="1">
      <c r="U8887" s="77"/>
      <c r="V8887" s="62"/>
    </row>
    <row r="8888" spans="21:22" hidden="1">
      <c r="U8888" s="77"/>
      <c r="V8888" s="62"/>
    </row>
    <row r="8889" spans="21:22" hidden="1">
      <c r="U8889" s="77"/>
      <c r="V8889" s="62"/>
    </row>
    <row r="8890" spans="21:22" hidden="1">
      <c r="U8890" s="77"/>
      <c r="V8890" s="62"/>
    </row>
    <row r="8891" spans="21:22" hidden="1">
      <c r="U8891" s="77"/>
      <c r="V8891" s="62"/>
    </row>
    <row r="8892" spans="21:22" hidden="1">
      <c r="U8892" s="77"/>
      <c r="V8892" s="62"/>
    </row>
    <row r="8893" spans="21:22" hidden="1">
      <c r="U8893" s="77"/>
      <c r="V8893" s="62"/>
    </row>
    <row r="8894" spans="21:22" hidden="1">
      <c r="U8894" s="77"/>
      <c r="V8894" s="62"/>
    </row>
    <row r="8895" spans="21:22" hidden="1">
      <c r="U8895" s="77"/>
      <c r="V8895" s="62"/>
    </row>
    <row r="8896" spans="21:22" hidden="1">
      <c r="U8896" s="77"/>
      <c r="V8896" s="62"/>
    </row>
    <row r="8897" spans="21:22" hidden="1">
      <c r="U8897" s="77"/>
      <c r="V8897" s="62"/>
    </row>
    <row r="8898" spans="21:22" hidden="1">
      <c r="U8898" s="77"/>
      <c r="V8898" s="62"/>
    </row>
    <row r="8899" spans="21:22" hidden="1">
      <c r="U8899" s="77"/>
      <c r="V8899" s="62"/>
    </row>
    <row r="8900" spans="21:22" hidden="1">
      <c r="U8900" s="77"/>
      <c r="V8900" s="62"/>
    </row>
    <row r="8901" spans="21:22" hidden="1">
      <c r="U8901" s="77"/>
      <c r="V8901" s="62"/>
    </row>
    <row r="8902" spans="21:22" hidden="1">
      <c r="U8902" s="77"/>
      <c r="V8902" s="62"/>
    </row>
    <row r="8903" spans="21:22" hidden="1">
      <c r="U8903" s="77"/>
      <c r="V8903" s="62"/>
    </row>
    <row r="8904" spans="21:22" hidden="1">
      <c r="U8904" s="77"/>
      <c r="V8904" s="62"/>
    </row>
    <row r="8905" spans="21:22" hidden="1">
      <c r="U8905" s="77"/>
      <c r="V8905" s="62"/>
    </row>
    <row r="8906" spans="21:22" hidden="1">
      <c r="U8906" s="77"/>
      <c r="V8906" s="62"/>
    </row>
    <row r="8907" spans="21:22" hidden="1">
      <c r="U8907" s="77"/>
      <c r="V8907" s="62"/>
    </row>
    <row r="8908" spans="21:22" hidden="1">
      <c r="U8908" s="77"/>
      <c r="V8908" s="62"/>
    </row>
    <row r="8909" spans="21:22" hidden="1">
      <c r="U8909" s="77"/>
      <c r="V8909" s="62"/>
    </row>
    <row r="8910" spans="21:22" hidden="1">
      <c r="U8910" s="77"/>
      <c r="V8910" s="62"/>
    </row>
    <row r="8911" spans="21:22" hidden="1">
      <c r="U8911" s="77"/>
      <c r="V8911" s="62"/>
    </row>
    <row r="8912" spans="21:22" hidden="1">
      <c r="U8912" s="77"/>
      <c r="V8912" s="62"/>
    </row>
    <row r="8913" spans="21:22" hidden="1">
      <c r="U8913" s="77"/>
      <c r="V8913" s="62"/>
    </row>
    <row r="8914" spans="21:22" hidden="1">
      <c r="U8914" s="77"/>
      <c r="V8914" s="62"/>
    </row>
    <row r="8915" spans="21:22" hidden="1">
      <c r="U8915" s="77"/>
      <c r="V8915" s="62"/>
    </row>
    <row r="8916" spans="21:22" hidden="1">
      <c r="U8916" s="77"/>
      <c r="V8916" s="62"/>
    </row>
    <row r="8917" spans="21:22" hidden="1">
      <c r="U8917" s="77"/>
      <c r="V8917" s="62"/>
    </row>
    <row r="8918" spans="21:22" hidden="1">
      <c r="U8918" s="77"/>
      <c r="V8918" s="62"/>
    </row>
    <row r="8919" spans="21:22" hidden="1">
      <c r="U8919" s="77"/>
      <c r="V8919" s="62"/>
    </row>
    <row r="8920" spans="21:22" hidden="1">
      <c r="U8920" s="77"/>
      <c r="V8920" s="62"/>
    </row>
    <row r="8921" spans="21:22" hidden="1">
      <c r="U8921" s="77"/>
      <c r="V8921" s="62"/>
    </row>
    <row r="8922" spans="21:22" hidden="1">
      <c r="U8922" s="77"/>
      <c r="V8922" s="62"/>
    </row>
    <row r="8923" spans="21:22" hidden="1">
      <c r="U8923" s="77"/>
      <c r="V8923" s="62"/>
    </row>
    <row r="8924" spans="21:22" hidden="1">
      <c r="U8924" s="77"/>
      <c r="V8924" s="62"/>
    </row>
    <row r="8925" spans="21:22" hidden="1">
      <c r="U8925" s="77"/>
      <c r="V8925" s="62"/>
    </row>
    <row r="8926" spans="21:22" hidden="1">
      <c r="U8926" s="77"/>
      <c r="V8926" s="62"/>
    </row>
    <row r="8927" spans="21:22" hidden="1">
      <c r="U8927" s="77"/>
      <c r="V8927" s="62"/>
    </row>
    <row r="8928" spans="21:22" hidden="1">
      <c r="U8928" s="77"/>
      <c r="V8928" s="62"/>
    </row>
    <row r="8929" spans="21:22" hidden="1">
      <c r="U8929" s="77"/>
      <c r="V8929" s="62"/>
    </row>
    <row r="8930" spans="21:22" hidden="1">
      <c r="U8930" s="77"/>
      <c r="V8930" s="62"/>
    </row>
    <row r="8931" spans="21:22" hidden="1">
      <c r="U8931" s="77"/>
      <c r="V8931" s="62"/>
    </row>
    <row r="8932" spans="21:22" hidden="1">
      <c r="U8932" s="77"/>
      <c r="V8932" s="62"/>
    </row>
    <row r="8933" spans="21:22" hidden="1">
      <c r="U8933" s="77"/>
      <c r="V8933" s="62"/>
    </row>
    <row r="8934" spans="21:22" hidden="1">
      <c r="U8934" s="77"/>
      <c r="V8934" s="62"/>
    </row>
    <row r="8935" spans="21:22" hidden="1">
      <c r="U8935" s="77"/>
      <c r="V8935" s="62"/>
    </row>
    <row r="8936" spans="21:22" hidden="1">
      <c r="U8936" s="77"/>
      <c r="V8936" s="62"/>
    </row>
    <row r="8937" spans="21:22" hidden="1">
      <c r="U8937" s="77"/>
      <c r="V8937" s="62"/>
    </row>
    <row r="8938" spans="21:22" hidden="1">
      <c r="U8938" s="77"/>
      <c r="V8938" s="62"/>
    </row>
    <row r="8939" spans="21:22" hidden="1">
      <c r="U8939" s="77"/>
      <c r="V8939" s="62"/>
    </row>
    <row r="8940" spans="21:22" hidden="1">
      <c r="U8940" s="77"/>
      <c r="V8940" s="62"/>
    </row>
    <row r="8941" spans="21:22" hidden="1">
      <c r="U8941" s="77"/>
      <c r="V8941" s="62"/>
    </row>
    <row r="8942" spans="21:22" hidden="1">
      <c r="U8942" s="77"/>
      <c r="V8942" s="62"/>
    </row>
    <row r="8943" spans="21:22" hidden="1">
      <c r="U8943" s="77"/>
      <c r="V8943" s="62"/>
    </row>
    <row r="8944" spans="21:22" hidden="1">
      <c r="U8944" s="77"/>
      <c r="V8944" s="62"/>
    </row>
    <row r="8945" spans="21:22" hidden="1">
      <c r="U8945" s="77"/>
      <c r="V8945" s="62"/>
    </row>
    <row r="8946" spans="21:22" hidden="1">
      <c r="U8946" s="77"/>
      <c r="V8946" s="62"/>
    </row>
    <row r="8947" spans="21:22" hidden="1">
      <c r="U8947" s="77"/>
      <c r="V8947" s="62"/>
    </row>
    <row r="8948" spans="21:22" hidden="1">
      <c r="U8948" s="77"/>
      <c r="V8948" s="62"/>
    </row>
    <row r="8949" spans="21:22" hidden="1">
      <c r="U8949" s="77"/>
      <c r="V8949" s="62"/>
    </row>
    <row r="8950" spans="21:22" hidden="1">
      <c r="U8950" s="77"/>
      <c r="V8950" s="62"/>
    </row>
    <row r="8951" spans="21:22" hidden="1">
      <c r="U8951" s="77"/>
      <c r="V8951" s="62"/>
    </row>
    <row r="8952" spans="21:22" hidden="1">
      <c r="U8952" s="77"/>
      <c r="V8952" s="62"/>
    </row>
    <row r="8953" spans="21:22" hidden="1">
      <c r="U8953" s="77"/>
      <c r="V8953" s="62"/>
    </row>
    <row r="8954" spans="21:22" hidden="1">
      <c r="U8954" s="77"/>
      <c r="V8954" s="62"/>
    </row>
    <row r="8955" spans="21:22" hidden="1">
      <c r="U8955" s="77"/>
      <c r="V8955" s="62"/>
    </row>
    <row r="8956" spans="21:22" hidden="1">
      <c r="U8956" s="77"/>
      <c r="V8956" s="62"/>
    </row>
    <row r="8957" spans="21:22" hidden="1">
      <c r="U8957" s="77"/>
      <c r="V8957" s="62"/>
    </row>
    <row r="8958" spans="21:22" hidden="1">
      <c r="U8958" s="77"/>
      <c r="V8958" s="62"/>
    </row>
    <row r="8959" spans="21:22" hidden="1">
      <c r="U8959" s="77"/>
      <c r="V8959" s="62"/>
    </row>
    <row r="8960" spans="21:22" hidden="1">
      <c r="U8960" s="77"/>
      <c r="V8960" s="62"/>
    </row>
    <row r="8961" spans="21:22" hidden="1">
      <c r="U8961" s="77"/>
      <c r="V8961" s="62"/>
    </row>
    <row r="8962" spans="21:22" hidden="1">
      <c r="U8962" s="77"/>
      <c r="V8962" s="62"/>
    </row>
    <row r="8963" spans="21:22" hidden="1">
      <c r="U8963" s="77"/>
      <c r="V8963" s="62"/>
    </row>
    <row r="8964" spans="21:22" hidden="1">
      <c r="U8964" s="77"/>
      <c r="V8964" s="62"/>
    </row>
    <row r="8965" spans="21:22" hidden="1">
      <c r="U8965" s="77"/>
      <c r="V8965" s="62"/>
    </row>
    <row r="8966" spans="21:22" hidden="1">
      <c r="U8966" s="77"/>
      <c r="V8966" s="62"/>
    </row>
    <row r="8967" spans="21:22" hidden="1">
      <c r="U8967" s="77"/>
      <c r="V8967" s="62"/>
    </row>
    <row r="8968" spans="21:22" hidden="1">
      <c r="U8968" s="77"/>
      <c r="V8968" s="62"/>
    </row>
    <row r="8969" spans="21:22" hidden="1">
      <c r="U8969" s="77"/>
      <c r="V8969" s="62"/>
    </row>
    <row r="8970" spans="21:22" hidden="1">
      <c r="U8970" s="77"/>
      <c r="V8970" s="62"/>
    </row>
    <row r="8971" spans="21:22" hidden="1">
      <c r="U8971" s="77"/>
      <c r="V8971" s="62"/>
    </row>
    <row r="8972" spans="21:22" hidden="1">
      <c r="U8972" s="77"/>
      <c r="V8972" s="62"/>
    </row>
    <row r="8973" spans="21:22" hidden="1">
      <c r="U8973" s="77"/>
      <c r="V8973" s="62"/>
    </row>
    <row r="8974" spans="21:22" hidden="1">
      <c r="U8974" s="77"/>
      <c r="V8974" s="62"/>
    </row>
    <row r="8975" spans="21:22" hidden="1">
      <c r="U8975" s="77"/>
      <c r="V8975" s="62"/>
    </row>
    <row r="8976" spans="21:22" hidden="1">
      <c r="U8976" s="77"/>
      <c r="V8976" s="62"/>
    </row>
    <row r="8977" spans="21:22" hidden="1">
      <c r="U8977" s="77"/>
      <c r="V8977" s="62"/>
    </row>
    <row r="8978" spans="21:22" hidden="1">
      <c r="U8978" s="77"/>
      <c r="V8978" s="62"/>
    </row>
    <row r="8979" spans="21:22" hidden="1">
      <c r="U8979" s="77"/>
      <c r="V8979" s="62"/>
    </row>
    <row r="8980" spans="21:22" hidden="1">
      <c r="U8980" s="77"/>
      <c r="V8980" s="62"/>
    </row>
    <row r="8981" spans="21:22" hidden="1">
      <c r="U8981" s="77"/>
      <c r="V8981" s="62"/>
    </row>
    <row r="8982" spans="21:22" hidden="1">
      <c r="U8982" s="77"/>
      <c r="V8982" s="62"/>
    </row>
    <row r="8983" spans="21:22" hidden="1">
      <c r="U8983" s="77"/>
      <c r="V8983" s="62"/>
    </row>
    <row r="8984" spans="21:22" hidden="1">
      <c r="U8984" s="77"/>
      <c r="V8984" s="62"/>
    </row>
    <row r="8985" spans="21:22" hidden="1">
      <c r="U8985" s="77"/>
      <c r="V8985" s="62"/>
    </row>
    <row r="8986" spans="21:22" hidden="1">
      <c r="U8986" s="77"/>
      <c r="V8986" s="62"/>
    </row>
    <row r="8987" spans="21:22" hidden="1">
      <c r="U8987" s="77"/>
      <c r="V8987" s="62"/>
    </row>
    <row r="8988" spans="21:22" hidden="1">
      <c r="U8988" s="77"/>
      <c r="V8988" s="62"/>
    </row>
    <row r="8989" spans="21:22" hidden="1">
      <c r="U8989" s="77"/>
      <c r="V8989" s="62"/>
    </row>
    <row r="8990" spans="21:22" hidden="1">
      <c r="U8990" s="77"/>
      <c r="V8990" s="62"/>
    </row>
    <row r="8991" spans="21:22" hidden="1">
      <c r="U8991" s="77"/>
      <c r="V8991" s="62"/>
    </row>
    <row r="8992" spans="21:22" hidden="1">
      <c r="U8992" s="77"/>
      <c r="V8992" s="62"/>
    </row>
    <row r="8993" spans="21:22" hidden="1">
      <c r="U8993" s="77"/>
      <c r="V8993" s="62"/>
    </row>
    <row r="8994" spans="21:22" hidden="1">
      <c r="U8994" s="77"/>
      <c r="V8994" s="62"/>
    </row>
    <row r="8995" spans="21:22" hidden="1">
      <c r="U8995" s="77"/>
      <c r="V8995" s="62"/>
    </row>
    <row r="8996" spans="21:22" hidden="1">
      <c r="U8996" s="77"/>
      <c r="V8996" s="62"/>
    </row>
    <row r="8997" spans="21:22" hidden="1">
      <c r="U8997" s="77"/>
      <c r="V8997" s="62"/>
    </row>
    <row r="8998" spans="21:22" hidden="1">
      <c r="U8998" s="77"/>
      <c r="V8998" s="62"/>
    </row>
    <row r="8999" spans="21:22" hidden="1">
      <c r="U8999" s="77"/>
      <c r="V8999" s="62"/>
    </row>
    <row r="9000" spans="21:22" hidden="1">
      <c r="U9000" s="77"/>
      <c r="V9000" s="62"/>
    </row>
    <row r="9001" spans="21:22" hidden="1">
      <c r="U9001" s="77"/>
      <c r="V9001" s="62"/>
    </row>
    <row r="9002" spans="21:22" hidden="1">
      <c r="U9002" s="77"/>
      <c r="V9002" s="62"/>
    </row>
    <row r="9003" spans="21:22" hidden="1">
      <c r="U9003" s="77"/>
      <c r="V9003" s="62"/>
    </row>
    <row r="9004" spans="21:22" hidden="1">
      <c r="U9004" s="77"/>
      <c r="V9004" s="62"/>
    </row>
    <row r="9005" spans="21:22" hidden="1">
      <c r="U9005" s="77"/>
      <c r="V9005" s="62"/>
    </row>
    <row r="9006" spans="21:22" hidden="1">
      <c r="U9006" s="77"/>
      <c r="V9006" s="62"/>
    </row>
    <row r="9007" spans="21:22" hidden="1">
      <c r="U9007" s="77"/>
      <c r="V9007" s="62"/>
    </row>
    <row r="9008" spans="21:22" hidden="1">
      <c r="U9008" s="77"/>
      <c r="V9008" s="62"/>
    </row>
    <row r="9009" spans="21:22" hidden="1">
      <c r="U9009" s="77"/>
      <c r="V9009" s="62"/>
    </row>
    <row r="9010" spans="21:22" hidden="1">
      <c r="U9010" s="77"/>
      <c r="V9010" s="62"/>
    </row>
    <row r="9011" spans="21:22" hidden="1">
      <c r="U9011" s="77"/>
      <c r="V9011" s="62"/>
    </row>
    <row r="9012" spans="21:22" hidden="1">
      <c r="U9012" s="77"/>
      <c r="V9012" s="62"/>
    </row>
    <row r="9013" spans="21:22" hidden="1">
      <c r="U9013" s="77"/>
      <c r="V9013" s="62"/>
    </row>
    <row r="9014" spans="21:22" hidden="1">
      <c r="U9014" s="77"/>
      <c r="V9014" s="62"/>
    </row>
    <row r="9015" spans="21:22" hidden="1">
      <c r="U9015" s="77"/>
      <c r="V9015" s="62"/>
    </row>
    <row r="9016" spans="21:22" hidden="1">
      <c r="U9016" s="77"/>
      <c r="V9016" s="62"/>
    </row>
    <row r="9017" spans="21:22" hidden="1">
      <c r="U9017" s="77"/>
      <c r="V9017" s="62"/>
    </row>
    <row r="9018" spans="21:22" hidden="1">
      <c r="U9018" s="77"/>
      <c r="V9018" s="62"/>
    </row>
    <row r="9019" spans="21:22" hidden="1">
      <c r="U9019" s="77"/>
      <c r="V9019" s="62"/>
    </row>
    <row r="9020" spans="21:22" hidden="1">
      <c r="U9020" s="77"/>
      <c r="V9020" s="62"/>
    </row>
    <row r="9021" spans="21:22" hidden="1">
      <c r="U9021" s="77"/>
      <c r="V9021" s="62"/>
    </row>
    <row r="9022" spans="21:22" hidden="1">
      <c r="U9022" s="77"/>
      <c r="V9022" s="62"/>
    </row>
    <row r="9023" spans="21:22" hidden="1">
      <c r="U9023" s="77"/>
      <c r="V9023" s="62"/>
    </row>
    <row r="9024" spans="21:22" hidden="1">
      <c r="U9024" s="77"/>
      <c r="V9024" s="62"/>
    </row>
    <row r="9025" spans="21:22" hidden="1">
      <c r="U9025" s="77"/>
      <c r="V9025" s="62"/>
    </row>
    <row r="9026" spans="21:22" hidden="1">
      <c r="U9026" s="77"/>
      <c r="V9026" s="62"/>
    </row>
    <row r="9027" spans="21:22" hidden="1">
      <c r="U9027" s="77"/>
      <c r="V9027" s="62"/>
    </row>
    <row r="9028" spans="21:22" hidden="1">
      <c r="U9028" s="77"/>
      <c r="V9028" s="62"/>
    </row>
    <row r="9029" spans="21:22" hidden="1">
      <c r="U9029" s="77"/>
      <c r="V9029" s="62"/>
    </row>
    <row r="9030" spans="21:22" hidden="1">
      <c r="U9030" s="77"/>
      <c r="V9030" s="62"/>
    </row>
    <row r="9031" spans="21:22" hidden="1">
      <c r="U9031" s="77"/>
      <c r="V9031" s="62"/>
    </row>
    <row r="9032" spans="21:22" hidden="1">
      <c r="U9032" s="77"/>
      <c r="V9032" s="62"/>
    </row>
    <row r="9033" spans="21:22" hidden="1">
      <c r="U9033" s="77"/>
      <c r="V9033" s="62"/>
    </row>
    <row r="9034" spans="21:22" hidden="1">
      <c r="U9034" s="77"/>
      <c r="V9034" s="62"/>
    </row>
    <row r="9035" spans="21:22" hidden="1">
      <c r="U9035" s="77"/>
      <c r="V9035" s="62"/>
    </row>
    <row r="9036" spans="21:22" hidden="1">
      <c r="U9036" s="77"/>
      <c r="V9036" s="62"/>
    </row>
    <row r="9037" spans="21:22" hidden="1">
      <c r="U9037" s="77"/>
      <c r="V9037" s="62"/>
    </row>
    <row r="9038" spans="21:22" hidden="1">
      <c r="U9038" s="77"/>
      <c r="V9038" s="62"/>
    </row>
    <row r="9039" spans="21:22" hidden="1">
      <c r="U9039" s="77"/>
      <c r="V9039" s="62"/>
    </row>
    <row r="9040" spans="21:22" hidden="1">
      <c r="U9040" s="77"/>
      <c r="V9040" s="62"/>
    </row>
    <row r="9041" spans="21:22" hidden="1">
      <c r="U9041" s="77"/>
      <c r="V9041" s="62"/>
    </row>
    <row r="9042" spans="21:22" hidden="1">
      <c r="U9042" s="77"/>
      <c r="V9042" s="62"/>
    </row>
    <row r="9043" spans="21:22" hidden="1">
      <c r="U9043" s="77"/>
      <c r="V9043" s="62"/>
    </row>
    <row r="9044" spans="21:22" hidden="1">
      <c r="U9044" s="77"/>
      <c r="V9044" s="62"/>
    </row>
    <row r="9045" spans="21:22" hidden="1">
      <c r="U9045" s="77"/>
      <c r="V9045" s="62"/>
    </row>
    <row r="9046" spans="21:22" hidden="1">
      <c r="U9046" s="77"/>
      <c r="V9046" s="62"/>
    </row>
    <row r="9047" spans="21:22" hidden="1">
      <c r="U9047" s="77"/>
      <c r="V9047" s="62"/>
    </row>
    <row r="9048" spans="21:22" hidden="1">
      <c r="U9048" s="77"/>
      <c r="V9048" s="62"/>
    </row>
    <row r="9049" spans="21:22" hidden="1">
      <c r="U9049" s="77"/>
      <c r="V9049" s="62"/>
    </row>
    <row r="9050" spans="21:22" hidden="1">
      <c r="U9050" s="77"/>
      <c r="V9050" s="62"/>
    </row>
    <row r="9051" spans="21:22" hidden="1">
      <c r="U9051" s="77"/>
      <c r="V9051" s="62"/>
    </row>
    <row r="9052" spans="21:22" hidden="1">
      <c r="U9052" s="77"/>
      <c r="V9052" s="62"/>
    </row>
    <row r="9053" spans="21:22" hidden="1">
      <c r="U9053" s="77"/>
      <c r="V9053" s="62"/>
    </row>
    <row r="9054" spans="21:22" hidden="1">
      <c r="U9054" s="77"/>
      <c r="V9054" s="62"/>
    </row>
    <row r="9055" spans="21:22" hidden="1">
      <c r="U9055" s="77"/>
      <c r="V9055" s="62"/>
    </row>
    <row r="9056" spans="21:22" hidden="1">
      <c r="U9056" s="77"/>
      <c r="V9056" s="62"/>
    </row>
    <row r="9057" spans="21:22" hidden="1">
      <c r="U9057" s="77"/>
      <c r="V9057" s="62"/>
    </row>
    <row r="9058" spans="21:22" hidden="1">
      <c r="U9058" s="77"/>
      <c r="V9058" s="62"/>
    </row>
    <row r="9059" spans="21:22" hidden="1">
      <c r="U9059" s="77"/>
      <c r="V9059" s="62"/>
    </row>
    <row r="9060" spans="21:22" hidden="1">
      <c r="U9060" s="77"/>
      <c r="V9060" s="62"/>
    </row>
    <row r="9061" spans="21:22" hidden="1">
      <c r="U9061" s="77"/>
      <c r="V9061" s="62"/>
    </row>
    <row r="9062" spans="21:22" hidden="1">
      <c r="U9062" s="77"/>
      <c r="V9062" s="62"/>
    </row>
    <row r="9063" spans="21:22" hidden="1">
      <c r="U9063" s="77"/>
      <c r="V9063" s="62"/>
    </row>
    <row r="9064" spans="21:22" hidden="1">
      <c r="U9064" s="77"/>
      <c r="V9064" s="62"/>
    </row>
    <row r="9065" spans="21:22" hidden="1">
      <c r="U9065" s="77"/>
      <c r="V9065" s="62"/>
    </row>
    <row r="9066" spans="21:22" hidden="1">
      <c r="U9066" s="77"/>
      <c r="V9066" s="62"/>
    </row>
    <row r="9067" spans="21:22" hidden="1">
      <c r="U9067" s="77"/>
      <c r="V9067" s="62"/>
    </row>
    <row r="9068" spans="21:22" hidden="1">
      <c r="U9068" s="77"/>
      <c r="V9068" s="62"/>
    </row>
    <row r="9069" spans="21:22" hidden="1">
      <c r="U9069" s="77"/>
      <c r="V9069" s="62"/>
    </row>
    <row r="9070" spans="21:22" hidden="1">
      <c r="U9070" s="77"/>
      <c r="V9070" s="62"/>
    </row>
    <row r="9071" spans="21:22" hidden="1">
      <c r="U9071" s="77"/>
      <c r="V9071" s="62"/>
    </row>
    <row r="9072" spans="21:22" hidden="1">
      <c r="U9072" s="77"/>
      <c r="V9072" s="62"/>
    </row>
    <row r="9073" spans="21:22" hidden="1">
      <c r="U9073" s="77"/>
      <c r="V9073" s="62"/>
    </row>
    <row r="9074" spans="21:22" hidden="1">
      <c r="U9074" s="77"/>
      <c r="V9074" s="62"/>
    </row>
    <row r="9075" spans="21:22" hidden="1">
      <c r="U9075" s="77"/>
      <c r="V9075" s="62"/>
    </row>
    <row r="9076" spans="21:22" hidden="1">
      <c r="U9076" s="77"/>
      <c r="V9076" s="62"/>
    </row>
    <row r="9077" spans="21:22" hidden="1">
      <c r="U9077" s="77"/>
      <c r="V9077" s="62"/>
    </row>
    <row r="9078" spans="21:22" hidden="1">
      <c r="U9078" s="77"/>
      <c r="V9078" s="62"/>
    </row>
    <row r="9079" spans="21:22" hidden="1">
      <c r="U9079" s="77"/>
      <c r="V9079" s="62"/>
    </row>
    <row r="9080" spans="21:22" hidden="1">
      <c r="U9080" s="77"/>
      <c r="V9080" s="62"/>
    </row>
    <row r="9081" spans="21:22" hidden="1">
      <c r="U9081" s="77"/>
      <c r="V9081" s="62"/>
    </row>
    <row r="9082" spans="21:22" hidden="1">
      <c r="U9082" s="77"/>
      <c r="V9082" s="62"/>
    </row>
    <row r="9083" spans="21:22" hidden="1">
      <c r="U9083" s="77"/>
      <c r="V9083" s="62"/>
    </row>
    <row r="9084" spans="21:22" hidden="1">
      <c r="U9084" s="77"/>
      <c r="V9084" s="62"/>
    </row>
    <row r="9085" spans="21:22" hidden="1">
      <c r="U9085" s="77"/>
      <c r="V9085" s="62"/>
    </row>
    <row r="9086" spans="21:22" hidden="1">
      <c r="U9086" s="77"/>
      <c r="V9086" s="62"/>
    </row>
    <row r="9087" spans="21:22" hidden="1">
      <c r="U9087" s="77"/>
      <c r="V9087" s="62"/>
    </row>
    <row r="9088" spans="21:22" hidden="1">
      <c r="U9088" s="77"/>
      <c r="V9088" s="62"/>
    </row>
    <row r="9089" spans="21:22" hidden="1">
      <c r="U9089" s="77"/>
      <c r="V9089" s="62"/>
    </row>
    <row r="9090" spans="21:22" hidden="1">
      <c r="U9090" s="77"/>
      <c r="V9090" s="62"/>
    </row>
    <row r="9091" spans="21:22" hidden="1">
      <c r="U9091" s="77"/>
      <c r="V9091" s="62"/>
    </row>
    <row r="9092" spans="21:22" hidden="1">
      <c r="U9092" s="77"/>
      <c r="V9092" s="62"/>
    </row>
    <row r="9093" spans="21:22" hidden="1">
      <c r="U9093" s="77"/>
      <c r="V9093" s="62"/>
    </row>
    <row r="9094" spans="21:22" hidden="1">
      <c r="U9094" s="77"/>
      <c r="V9094" s="62"/>
    </row>
    <row r="9095" spans="21:22" hidden="1">
      <c r="U9095" s="77"/>
      <c r="V9095" s="62"/>
    </row>
    <row r="9096" spans="21:22" hidden="1">
      <c r="U9096" s="77"/>
      <c r="V9096" s="62"/>
    </row>
    <row r="9097" spans="21:22" hidden="1">
      <c r="U9097" s="77"/>
      <c r="V9097" s="62"/>
    </row>
    <row r="9098" spans="21:22" hidden="1">
      <c r="U9098" s="77"/>
      <c r="V9098" s="62"/>
    </row>
    <row r="9099" spans="21:22" hidden="1">
      <c r="U9099" s="77"/>
      <c r="V9099" s="62"/>
    </row>
    <row r="9100" spans="21:22" hidden="1">
      <c r="U9100" s="77"/>
      <c r="V9100" s="62"/>
    </row>
    <row r="9101" spans="21:22" hidden="1">
      <c r="U9101" s="77"/>
      <c r="V9101" s="62"/>
    </row>
    <row r="9102" spans="21:22" hidden="1">
      <c r="U9102" s="77"/>
      <c r="V9102" s="62"/>
    </row>
    <row r="9103" spans="21:22" hidden="1">
      <c r="U9103" s="77"/>
      <c r="V9103" s="62"/>
    </row>
    <row r="9104" spans="21:22" hidden="1">
      <c r="U9104" s="77"/>
      <c r="V9104" s="62"/>
    </row>
    <row r="9105" spans="21:22" hidden="1">
      <c r="U9105" s="77"/>
      <c r="V9105" s="62"/>
    </row>
    <row r="9106" spans="21:22" hidden="1">
      <c r="U9106" s="77"/>
      <c r="V9106" s="62"/>
    </row>
    <row r="9107" spans="21:22" hidden="1">
      <c r="U9107" s="77"/>
      <c r="V9107" s="62"/>
    </row>
    <row r="9108" spans="21:22" hidden="1">
      <c r="U9108" s="77"/>
      <c r="V9108" s="62"/>
    </row>
    <row r="9109" spans="21:22" hidden="1">
      <c r="U9109" s="77"/>
      <c r="V9109" s="62"/>
    </row>
    <row r="9110" spans="21:22" hidden="1">
      <c r="U9110" s="77"/>
      <c r="V9110" s="62"/>
    </row>
    <row r="9111" spans="21:22" hidden="1">
      <c r="U9111" s="77"/>
      <c r="V9111" s="62"/>
    </row>
    <row r="9112" spans="21:22" hidden="1">
      <c r="U9112" s="77"/>
      <c r="V9112" s="62"/>
    </row>
    <row r="9113" spans="21:22" hidden="1">
      <c r="U9113" s="77"/>
      <c r="V9113" s="62"/>
    </row>
    <row r="9114" spans="21:22" hidden="1">
      <c r="U9114" s="77"/>
      <c r="V9114" s="62"/>
    </row>
    <row r="9115" spans="21:22" hidden="1">
      <c r="U9115" s="77"/>
      <c r="V9115" s="62"/>
    </row>
    <row r="9116" spans="21:22" hidden="1">
      <c r="U9116" s="77"/>
      <c r="V9116" s="62"/>
    </row>
    <row r="9117" spans="21:22" hidden="1">
      <c r="U9117" s="77"/>
      <c r="V9117" s="62"/>
    </row>
    <row r="9118" spans="21:22" hidden="1">
      <c r="U9118" s="77"/>
      <c r="V9118" s="62"/>
    </row>
    <row r="9119" spans="21:22" hidden="1">
      <c r="U9119" s="77"/>
      <c r="V9119" s="62"/>
    </row>
    <row r="9120" spans="21:22" hidden="1">
      <c r="U9120" s="77"/>
      <c r="V9120" s="62"/>
    </row>
    <row r="9121" spans="21:22" hidden="1">
      <c r="U9121" s="77"/>
      <c r="V9121" s="62"/>
    </row>
    <row r="9122" spans="21:22" hidden="1">
      <c r="U9122" s="77"/>
      <c r="V9122" s="62"/>
    </row>
    <row r="9123" spans="21:22" hidden="1">
      <c r="U9123" s="77"/>
      <c r="V9123" s="62"/>
    </row>
    <row r="9124" spans="21:22" hidden="1">
      <c r="U9124" s="77"/>
      <c r="V9124" s="62"/>
    </row>
    <row r="9125" spans="21:22" hidden="1">
      <c r="U9125" s="77"/>
      <c r="V9125" s="62"/>
    </row>
    <row r="9126" spans="21:22" hidden="1">
      <c r="U9126" s="77"/>
      <c r="V9126" s="62"/>
    </row>
    <row r="9127" spans="21:22" hidden="1">
      <c r="U9127" s="77"/>
      <c r="V9127" s="62"/>
    </row>
    <row r="9128" spans="21:22" hidden="1">
      <c r="U9128" s="77"/>
      <c r="V9128" s="62"/>
    </row>
    <row r="9129" spans="21:22" hidden="1">
      <c r="U9129" s="77"/>
      <c r="V9129" s="62"/>
    </row>
    <row r="9130" spans="21:22" hidden="1">
      <c r="U9130" s="77"/>
      <c r="V9130" s="62"/>
    </row>
    <row r="9131" spans="21:22" hidden="1">
      <c r="U9131" s="77"/>
      <c r="V9131" s="62"/>
    </row>
    <row r="9132" spans="21:22" hidden="1">
      <c r="U9132" s="77"/>
      <c r="V9132" s="62"/>
    </row>
    <row r="9133" spans="21:22" hidden="1">
      <c r="U9133" s="77"/>
      <c r="V9133" s="62"/>
    </row>
    <row r="9134" spans="21:22" hidden="1">
      <c r="U9134" s="77"/>
      <c r="V9134" s="62"/>
    </row>
    <row r="9135" spans="21:22" hidden="1">
      <c r="U9135" s="77"/>
      <c r="V9135" s="62"/>
    </row>
    <row r="9136" spans="21:22" hidden="1">
      <c r="U9136" s="77"/>
      <c r="V9136" s="62"/>
    </row>
    <row r="9137" spans="21:22" hidden="1">
      <c r="U9137" s="77"/>
      <c r="V9137" s="62"/>
    </row>
    <row r="9138" spans="21:22" hidden="1">
      <c r="U9138" s="77"/>
      <c r="V9138" s="62"/>
    </row>
    <row r="9139" spans="21:22" hidden="1">
      <c r="U9139" s="77"/>
      <c r="V9139" s="62"/>
    </row>
    <row r="9140" spans="21:22" hidden="1">
      <c r="U9140" s="77"/>
      <c r="V9140" s="62"/>
    </row>
    <row r="9141" spans="21:22" hidden="1">
      <c r="U9141" s="77"/>
      <c r="V9141" s="62"/>
    </row>
    <row r="9142" spans="21:22" hidden="1">
      <c r="U9142" s="77"/>
      <c r="V9142" s="62"/>
    </row>
    <row r="9143" spans="21:22" hidden="1">
      <c r="U9143" s="77"/>
      <c r="V9143" s="62"/>
    </row>
    <row r="9144" spans="21:22" hidden="1">
      <c r="U9144" s="77"/>
      <c r="V9144" s="62"/>
    </row>
    <row r="9145" spans="21:22" hidden="1">
      <c r="U9145" s="77"/>
      <c r="V9145" s="62"/>
    </row>
    <row r="9146" spans="21:22" hidden="1">
      <c r="U9146" s="77"/>
      <c r="V9146" s="62"/>
    </row>
    <row r="9147" spans="21:22" hidden="1">
      <c r="U9147" s="77"/>
      <c r="V9147" s="62"/>
    </row>
    <row r="9148" spans="21:22" hidden="1">
      <c r="U9148" s="77"/>
      <c r="V9148" s="62"/>
    </row>
    <row r="9149" spans="21:22" hidden="1">
      <c r="U9149" s="77"/>
      <c r="V9149" s="62"/>
    </row>
    <row r="9150" spans="21:22" hidden="1">
      <c r="U9150" s="77"/>
      <c r="V9150" s="62"/>
    </row>
    <row r="9151" spans="21:22" hidden="1">
      <c r="U9151" s="77"/>
      <c r="V9151" s="62"/>
    </row>
    <row r="9152" spans="21:22" hidden="1">
      <c r="U9152" s="77"/>
      <c r="V9152" s="62"/>
    </row>
    <row r="9153" spans="21:22" hidden="1">
      <c r="U9153" s="77"/>
      <c r="V9153" s="62"/>
    </row>
    <row r="9154" spans="21:22" hidden="1">
      <c r="U9154" s="77"/>
      <c r="V9154" s="62"/>
    </row>
    <row r="9155" spans="21:22" hidden="1">
      <c r="U9155" s="77"/>
      <c r="V9155" s="62"/>
    </row>
    <row r="9156" spans="21:22" hidden="1">
      <c r="U9156" s="77"/>
      <c r="V9156" s="62"/>
    </row>
    <row r="9157" spans="21:22" hidden="1">
      <c r="U9157" s="77"/>
      <c r="V9157" s="62"/>
    </row>
    <row r="9158" spans="21:22" hidden="1">
      <c r="U9158" s="77"/>
      <c r="V9158" s="62"/>
    </row>
    <row r="9159" spans="21:22" hidden="1">
      <c r="U9159" s="77"/>
      <c r="V9159" s="62"/>
    </row>
    <row r="9160" spans="21:22" hidden="1">
      <c r="U9160" s="77"/>
      <c r="V9160" s="62"/>
    </row>
    <row r="9161" spans="21:22" hidden="1">
      <c r="U9161" s="77"/>
      <c r="V9161" s="62"/>
    </row>
    <row r="9162" spans="21:22" hidden="1">
      <c r="U9162" s="77"/>
      <c r="V9162" s="62"/>
    </row>
    <row r="9163" spans="21:22" hidden="1">
      <c r="U9163" s="77"/>
      <c r="V9163" s="62"/>
    </row>
    <row r="9164" spans="21:22" hidden="1">
      <c r="U9164" s="77"/>
      <c r="V9164" s="62"/>
    </row>
    <row r="9165" spans="21:22" hidden="1">
      <c r="U9165" s="77"/>
      <c r="V9165" s="62"/>
    </row>
    <row r="9166" spans="21:22" hidden="1">
      <c r="U9166" s="77"/>
      <c r="V9166" s="62"/>
    </row>
    <row r="9167" spans="21:22" hidden="1">
      <c r="U9167" s="77"/>
      <c r="V9167" s="62"/>
    </row>
    <row r="9168" spans="21:22" hidden="1">
      <c r="U9168" s="77"/>
      <c r="V9168" s="62"/>
    </row>
    <row r="9169" spans="21:22" hidden="1">
      <c r="U9169" s="77"/>
      <c r="V9169" s="62"/>
    </row>
    <row r="9170" spans="21:22" hidden="1">
      <c r="U9170" s="77"/>
      <c r="V9170" s="62"/>
    </row>
    <row r="9171" spans="21:22" hidden="1">
      <c r="U9171" s="77"/>
      <c r="V9171" s="62"/>
    </row>
    <row r="9172" spans="21:22" hidden="1">
      <c r="U9172" s="77"/>
      <c r="V9172" s="62"/>
    </row>
    <row r="9173" spans="21:22" hidden="1">
      <c r="U9173" s="77"/>
      <c r="V9173" s="62"/>
    </row>
    <row r="9174" spans="21:22" hidden="1">
      <c r="U9174" s="77"/>
      <c r="V9174" s="62"/>
    </row>
    <row r="9175" spans="21:22" hidden="1">
      <c r="U9175" s="77"/>
      <c r="V9175" s="62"/>
    </row>
    <row r="9176" spans="21:22" hidden="1">
      <c r="U9176" s="77"/>
      <c r="V9176" s="62"/>
    </row>
    <row r="9177" spans="21:22" hidden="1">
      <c r="U9177" s="77"/>
      <c r="V9177" s="62"/>
    </row>
    <row r="9178" spans="21:22" hidden="1">
      <c r="U9178" s="77"/>
      <c r="V9178" s="62"/>
    </row>
    <row r="9179" spans="21:22" hidden="1">
      <c r="U9179" s="77"/>
      <c r="V9179" s="62"/>
    </row>
    <row r="9180" spans="21:22" hidden="1">
      <c r="U9180" s="77"/>
      <c r="V9180" s="62"/>
    </row>
    <row r="9181" spans="21:22" hidden="1">
      <c r="U9181" s="77"/>
      <c r="V9181" s="62"/>
    </row>
    <row r="9182" spans="21:22" hidden="1">
      <c r="U9182" s="77"/>
      <c r="V9182" s="62"/>
    </row>
    <row r="9183" spans="21:22" hidden="1">
      <c r="U9183" s="77"/>
      <c r="V9183" s="62"/>
    </row>
    <row r="9184" spans="21:22" hidden="1">
      <c r="U9184" s="77"/>
      <c r="V9184" s="62"/>
    </row>
    <row r="9185" spans="21:22" hidden="1">
      <c r="U9185" s="77"/>
      <c r="V9185" s="62"/>
    </row>
    <row r="9186" spans="21:22" hidden="1">
      <c r="U9186" s="77"/>
      <c r="V9186" s="62"/>
    </row>
    <row r="9187" spans="21:22" hidden="1">
      <c r="U9187" s="77"/>
      <c r="V9187" s="62"/>
    </row>
    <row r="9188" spans="21:22" hidden="1">
      <c r="U9188" s="77"/>
      <c r="V9188" s="62"/>
    </row>
    <row r="9189" spans="21:22" hidden="1">
      <c r="U9189" s="77"/>
      <c r="V9189" s="62"/>
    </row>
    <row r="9190" spans="21:22" hidden="1">
      <c r="U9190" s="77"/>
      <c r="V9190" s="62"/>
    </row>
    <row r="9191" spans="21:22" hidden="1">
      <c r="U9191" s="77"/>
      <c r="V9191" s="62"/>
    </row>
    <row r="9192" spans="21:22" hidden="1">
      <c r="U9192" s="77"/>
      <c r="V9192" s="62"/>
    </row>
    <row r="9193" spans="21:22" hidden="1">
      <c r="U9193" s="77"/>
      <c r="V9193" s="62"/>
    </row>
    <row r="9194" spans="21:22" hidden="1">
      <c r="U9194" s="77"/>
      <c r="V9194" s="62"/>
    </row>
    <row r="9195" spans="21:22" hidden="1">
      <c r="U9195" s="77"/>
      <c r="V9195" s="62"/>
    </row>
    <row r="9196" spans="21:22" hidden="1">
      <c r="U9196" s="77"/>
      <c r="V9196" s="62"/>
    </row>
    <row r="9197" spans="21:22" hidden="1">
      <c r="U9197" s="77"/>
      <c r="V9197" s="62"/>
    </row>
    <row r="9198" spans="21:22" hidden="1">
      <c r="U9198" s="77"/>
      <c r="V9198" s="62"/>
    </row>
    <row r="9199" spans="21:22" hidden="1">
      <c r="U9199" s="77"/>
      <c r="V9199" s="62"/>
    </row>
    <row r="9200" spans="21:22" hidden="1">
      <c r="U9200" s="77"/>
      <c r="V9200" s="62"/>
    </row>
    <row r="9201" spans="21:22" hidden="1">
      <c r="U9201" s="77"/>
      <c r="V9201" s="62"/>
    </row>
    <row r="9202" spans="21:22" hidden="1">
      <c r="U9202" s="77"/>
      <c r="V9202" s="62"/>
    </row>
    <row r="9203" spans="21:22" hidden="1">
      <c r="U9203" s="77"/>
      <c r="V9203" s="62"/>
    </row>
    <row r="9204" spans="21:22" hidden="1">
      <c r="U9204" s="77"/>
      <c r="V9204" s="62"/>
    </row>
    <row r="9205" spans="21:22" hidden="1">
      <c r="U9205" s="77"/>
      <c r="V9205" s="62"/>
    </row>
    <row r="9206" spans="21:22" hidden="1">
      <c r="U9206" s="77"/>
      <c r="V9206" s="62"/>
    </row>
    <row r="9207" spans="21:22" hidden="1">
      <c r="U9207" s="77"/>
      <c r="V9207" s="62"/>
    </row>
    <row r="9208" spans="21:22" hidden="1">
      <c r="U9208" s="77"/>
      <c r="V9208" s="62"/>
    </row>
    <row r="9209" spans="21:22" hidden="1">
      <c r="U9209" s="77"/>
      <c r="V9209" s="62"/>
    </row>
    <row r="9210" spans="21:22" hidden="1">
      <c r="U9210" s="77"/>
      <c r="V9210" s="62"/>
    </row>
    <row r="9211" spans="21:22" hidden="1">
      <c r="U9211" s="77"/>
      <c r="V9211" s="62"/>
    </row>
    <row r="9212" spans="21:22" hidden="1">
      <c r="U9212" s="77"/>
      <c r="V9212" s="62"/>
    </row>
    <row r="9213" spans="21:22" hidden="1">
      <c r="U9213" s="77"/>
      <c r="V9213" s="62"/>
    </row>
    <row r="9214" spans="21:22" hidden="1">
      <c r="U9214" s="77"/>
      <c r="V9214" s="62"/>
    </row>
    <row r="9215" spans="21:22" hidden="1">
      <c r="U9215" s="77"/>
      <c r="V9215" s="62"/>
    </row>
    <row r="9216" spans="21:22" hidden="1">
      <c r="U9216" s="77"/>
      <c r="V9216" s="62"/>
    </row>
    <row r="9217" spans="21:22" hidden="1">
      <c r="U9217" s="77"/>
      <c r="V9217" s="62"/>
    </row>
    <row r="9218" spans="21:22" hidden="1">
      <c r="U9218" s="77"/>
      <c r="V9218" s="62"/>
    </row>
    <row r="9219" spans="21:22" hidden="1">
      <c r="U9219" s="77"/>
      <c r="V9219" s="62"/>
    </row>
    <row r="9220" spans="21:22" hidden="1">
      <c r="U9220" s="77"/>
      <c r="V9220" s="62"/>
    </row>
    <row r="9221" spans="21:22" hidden="1">
      <c r="U9221" s="77"/>
      <c r="V9221" s="62"/>
    </row>
    <row r="9222" spans="21:22" hidden="1">
      <c r="U9222" s="77"/>
      <c r="V9222" s="62"/>
    </row>
    <row r="9223" spans="21:22" hidden="1">
      <c r="U9223" s="77"/>
      <c r="V9223" s="62"/>
    </row>
    <row r="9224" spans="21:22" hidden="1">
      <c r="U9224" s="77"/>
      <c r="V9224" s="62"/>
    </row>
    <row r="9225" spans="21:22" hidden="1">
      <c r="U9225" s="77"/>
      <c r="V9225" s="62"/>
    </row>
    <row r="9226" spans="21:22" hidden="1">
      <c r="U9226" s="77"/>
      <c r="V9226" s="62"/>
    </row>
    <row r="9227" spans="21:22" hidden="1">
      <c r="U9227" s="77"/>
      <c r="V9227" s="62"/>
    </row>
    <row r="9228" spans="21:22" hidden="1">
      <c r="U9228" s="77"/>
      <c r="V9228" s="62"/>
    </row>
    <row r="9229" spans="21:22" hidden="1">
      <c r="U9229" s="77"/>
      <c r="V9229" s="62"/>
    </row>
    <row r="9230" spans="21:22" hidden="1">
      <c r="U9230" s="77"/>
      <c r="V9230" s="62"/>
    </row>
    <row r="9231" spans="21:22" hidden="1">
      <c r="U9231" s="77"/>
      <c r="V9231" s="62"/>
    </row>
    <row r="9232" spans="21:22" hidden="1">
      <c r="U9232" s="77"/>
      <c r="V9232" s="62"/>
    </row>
    <row r="9233" spans="21:22" hidden="1">
      <c r="U9233" s="77"/>
      <c r="V9233" s="62"/>
    </row>
    <row r="9234" spans="21:22" hidden="1">
      <c r="U9234" s="77"/>
      <c r="V9234" s="62"/>
    </row>
    <row r="9235" spans="21:22" hidden="1">
      <c r="U9235" s="77"/>
      <c r="V9235" s="62"/>
    </row>
    <row r="9236" spans="21:22" hidden="1">
      <c r="U9236" s="77"/>
      <c r="V9236" s="62"/>
    </row>
    <row r="9237" spans="21:22" hidden="1">
      <c r="U9237" s="77"/>
      <c r="V9237" s="62"/>
    </row>
    <row r="9238" spans="21:22" hidden="1">
      <c r="U9238" s="77"/>
      <c r="V9238" s="62"/>
    </row>
    <row r="9239" spans="21:22" hidden="1">
      <c r="U9239" s="77"/>
      <c r="V9239" s="62"/>
    </row>
    <row r="9240" spans="21:22" hidden="1">
      <c r="U9240" s="77"/>
      <c r="V9240" s="62"/>
    </row>
    <row r="9241" spans="21:22" hidden="1">
      <c r="U9241" s="77"/>
      <c r="V9241" s="62"/>
    </row>
    <row r="9242" spans="21:22" hidden="1">
      <c r="U9242" s="77"/>
      <c r="V9242" s="62"/>
    </row>
    <row r="9243" spans="21:22" hidden="1">
      <c r="U9243" s="77"/>
      <c r="V9243" s="62"/>
    </row>
    <row r="9244" spans="21:22" hidden="1">
      <c r="U9244" s="77"/>
      <c r="V9244" s="62"/>
    </row>
    <row r="9245" spans="21:22" hidden="1">
      <c r="U9245" s="77"/>
      <c r="V9245" s="62"/>
    </row>
    <row r="9246" spans="21:22" hidden="1">
      <c r="U9246" s="77"/>
      <c r="V9246" s="62"/>
    </row>
    <row r="9247" spans="21:22" hidden="1">
      <c r="U9247" s="77"/>
      <c r="V9247" s="62"/>
    </row>
    <row r="9248" spans="21:22" hidden="1">
      <c r="U9248" s="77"/>
      <c r="V9248" s="62"/>
    </row>
    <row r="9249" spans="21:22" hidden="1">
      <c r="U9249" s="77"/>
      <c r="V9249" s="62"/>
    </row>
    <row r="9250" spans="21:22" hidden="1">
      <c r="U9250" s="77"/>
      <c r="V9250" s="62"/>
    </row>
    <row r="9251" spans="21:22" hidden="1">
      <c r="U9251" s="77"/>
      <c r="V9251" s="62"/>
    </row>
    <row r="9252" spans="21:22" hidden="1">
      <c r="U9252" s="77"/>
      <c r="V9252" s="62"/>
    </row>
    <row r="9253" spans="21:22" hidden="1">
      <c r="U9253" s="77"/>
      <c r="V9253" s="62"/>
    </row>
    <row r="9254" spans="21:22" hidden="1">
      <c r="U9254" s="77"/>
      <c r="V9254" s="62"/>
    </row>
    <row r="9255" spans="21:22" hidden="1">
      <c r="U9255" s="77"/>
      <c r="V9255" s="62"/>
    </row>
    <row r="9256" spans="21:22" hidden="1">
      <c r="U9256" s="77"/>
      <c r="V9256" s="62"/>
    </row>
    <row r="9257" spans="21:22" hidden="1">
      <c r="U9257" s="77"/>
      <c r="V9257" s="62"/>
    </row>
    <row r="9258" spans="21:22" hidden="1">
      <c r="U9258" s="77"/>
      <c r="V9258" s="62"/>
    </row>
    <row r="9259" spans="21:22" hidden="1">
      <c r="U9259" s="77"/>
      <c r="V9259" s="62"/>
    </row>
    <row r="9260" spans="21:22" hidden="1">
      <c r="U9260" s="77"/>
      <c r="V9260" s="62"/>
    </row>
    <row r="9261" spans="21:22" hidden="1">
      <c r="U9261" s="77"/>
      <c r="V9261" s="62"/>
    </row>
    <row r="9262" spans="21:22" hidden="1">
      <c r="U9262" s="77"/>
      <c r="V9262" s="62"/>
    </row>
    <row r="9263" spans="21:22" hidden="1">
      <c r="U9263" s="77"/>
      <c r="V9263" s="62"/>
    </row>
    <row r="9264" spans="21:22" hidden="1">
      <c r="U9264" s="77"/>
      <c r="V9264" s="62"/>
    </row>
    <row r="9265" spans="21:22" hidden="1">
      <c r="U9265" s="77"/>
      <c r="V9265" s="62"/>
    </row>
    <row r="9266" spans="21:22" hidden="1">
      <c r="U9266" s="77"/>
      <c r="V9266" s="62"/>
    </row>
    <row r="9267" spans="21:22" hidden="1">
      <c r="U9267" s="77"/>
      <c r="V9267" s="62"/>
    </row>
    <row r="9268" spans="21:22" hidden="1">
      <c r="U9268" s="77"/>
      <c r="V9268" s="62"/>
    </row>
    <row r="9269" spans="21:22" hidden="1">
      <c r="U9269" s="77"/>
      <c r="V9269" s="62"/>
    </row>
    <row r="9270" spans="21:22" hidden="1">
      <c r="U9270" s="77"/>
      <c r="V9270" s="62"/>
    </row>
    <row r="9271" spans="21:22" hidden="1">
      <c r="U9271" s="77"/>
      <c r="V9271" s="62"/>
    </row>
    <row r="9272" spans="21:22" hidden="1">
      <c r="U9272" s="77"/>
      <c r="V9272" s="62"/>
    </row>
    <row r="9273" spans="21:22" hidden="1">
      <c r="U9273" s="77"/>
      <c r="V9273" s="62"/>
    </row>
    <row r="9274" spans="21:22" hidden="1">
      <c r="U9274" s="77"/>
      <c r="V9274" s="62"/>
    </row>
    <row r="9275" spans="21:22" hidden="1">
      <c r="U9275" s="77"/>
      <c r="V9275" s="62"/>
    </row>
    <row r="9276" spans="21:22" hidden="1">
      <c r="U9276" s="77"/>
      <c r="V9276" s="62"/>
    </row>
    <row r="9277" spans="21:22" hidden="1">
      <c r="U9277" s="77"/>
      <c r="V9277" s="62"/>
    </row>
    <row r="9278" spans="21:22" hidden="1">
      <c r="U9278" s="77"/>
      <c r="V9278" s="62"/>
    </row>
    <row r="9279" spans="21:22" hidden="1">
      <c r="U9279" s="77"/>
      <c r="V9279" s="62"/>
    </row>
    <row r="9280" spans="21:22" hidden="1">
      <c r="U9280" s="77"/>
      <c r="V9280" s="62"/>
    </row>
    <row r="9281" spans="21:22" hidden="1">
      <c r="U9281" s="77"/>
      <c r="V9281" s="62"/>
    </row>
    <row r="9282" spans="21:22" hidden="1">
      <c r="U9282" s="77"/>
      <c r="V9282" s="62"/>
    </row>
    <row r="9283" spans="21:22" hidden="1">
      <c r="U9283" s="77"/>
      <c r="V9283" s="62"/>
    </row>
    <row r="9284" spans="21:22" hidden="1">
      <c r="U9284" s="77"/>
      <c r="V9284" s="62"/>
    </row>
    <row r="9285" spans="21:22" hidden="1">
      <c r="U9285" s="77"/>
      <c r="V9285" s="62"/>
    </row>
    <row r="9286" spans="21:22" hidden="1">
      <c r="U9286" s="77"/>
      <c r="V9286" s="62"/>
    </row>
    <row r="9287" spans="21:22" hidden="1">
      <c r="U9287" s="77"/>
      <c r="V9287" s="62"/>
    </row>
    <row r="9288" spans="21:22" hidden="1">
      <c r="U9288" s="77"/>
      <c r="V9288" s="62"/>
    </row>
    <row r="9289" spans="21:22" hidden="1">
      <c r="U9289" s="77"/>
      <c r="V9289" s="62"/>
    </row>
    <row r="9290" spans="21:22" hidden="1">
      <c r="U9290" s="77"/>
      <c r="V9290" s="62"/>
    </row>
    <row r="9291" spans="21:22" hidden="1">
      <c r="U9291" s="77"/>
      <c r="V9291" s="62"/>
    </row>
    <row r="9292" spans="21:22" hidden="1">
      <c r="U9292" s="77"/>
      <c r="V9292" s="62"/>
    </row>
    <row r="9293" spans="21:22" hidden="1">
      <c r="U9293" s="77"/>
      <c r="V9293" s="62"/>
    </row>
    <row r="9294" spans="21:22" hidden="1">
      <c r="U9294" s="77"/>
      <c r="V9294" s="62"/>
    </row>
    <row r="9295" spans="21:22" hidden="1">
      <c r="U9295" s="77"/>
      <c r="V9295" s="62"/>
    </row>
    <row r="9296" spans="21:22" hidden="1">
      <c r="U9296" s="77"/>
      <c r="V9296" s="62"/>
    </row>
    <row r="9297" spans="21:22" hidden="1">
      <c r="U9297" s="77"/>
      <c r="V9297" s="62"/>
    </row>
    <row r="9298" spans="21:22" hidden="1">
      <c r="U9298" s="77"/>
      <c r="V9298" s="62"/>
    </row>
    <row r="9299" spans="21:22" hidden="1">
      <c r="U9299" s="77"/>
      <c r="V9299" s="62"/>
    </row>
    <row r="9300" spans="21:22" hidden="1">
      <c r="U9300" s="77"/>
      <c r="V9300" s="62"/>
    </row>
    <row r="9301" spans="21:22" hidden="1">
      <c r="U9301" s="77"/>
      <c r="V9301" s="62"/>
    </row>
    <row r="9302" spans="21:22" hidden="1">
      <c r="U9302" s="77"/>
      <c r="V9302" s="62"/>
    </row>
    <row r="9303" spans="21:22" hidden="1">
      <c r="U9303" s="77"/>
      <c r="V9303" s="62"/>
    </row>
    <row r="9304" spans="21:22" hidden="1">
      <c r="U9304" s="77"/>
      <c r="V9304" s="62"/>
    </row>
    <row r="9305" spans="21:22" hidden="1">
      <c r="U9305" s="77"/>
      <c r="V9305" s="62"/>
    </row>
    <row r="9306" spans="21:22" hidden="1">
      <c r="U9306" s="77"/>
      <c r="V9306" s="62"/>
    </row>
    <row r="9307" spans="21:22" hidden="1">
      <c r="U9307" s="77"/>
      <c r="V9307" s="62"/>
    </row>
    <row r="9308" spans="21:22" hidden="1">
      <c r="U9308" s="77"/>
      <c r="V9308" s="62"/>
    </row>
    <row r="9309" spans="21:22" hidden="1">
      <c r="U9309" s="77"/>
      <c r="V9309" s="62"/>
    </row>
    <row r="9310" spans="21:22" hidden="1">
      <c r="U9310" s="77"/>
      <c r="V9310" s="62"/>
    </row>
    <row r="9311" spans="21:22" hidden="1">
      <c r="U9311" s="77"/>
      <c r="V9311" s="62"/>
    </row>
    <row r="9312" spans="21:22" hidden="1">
      <c r="U9312" s="77"/>
      <c r="V9312" s="62"/>
    </row>
    <row r="9313" spans="21:22" hidden="1">
      <c r="U9313" s="77"/>
      <c r="V9313" s="62"/>
    </row>
    <row r="9314" spans="21:22" hidden="1">
      <c r="U9314" s="77"/>
      <c r="V9314" s="62"/>
    </row>
    <row r="9315" spans="21:22" hidden="1">
      <c r="U9315" s="77"/>
      <c r="V9315" s="62"/>
    </row>
    <row r="9316" spans="21:22" hidden="1">
      <c r="U9316" s="77"/>
      <c r="V9316" s="62"/>
    </row>
    <row r="9317" spans="21:22" hidden="1">
      <c r="U9317" s="77"/>
      <c r="V9317" s="62"/>
    </row>
    <row r="9318" spans="21:22" hidden="1">
      <c r="U9318" s="77"/>
      <c r="V9318" s="62"/>
    </row>
    <row r="9319" spans="21:22" hidden="1">
      <c r="U9319" s="77"/>
      <c r="V9319" s="62"/>
    </row>
    <row r="9320" spans="21:22" hidden="1">
      <c r="U9320" s="77"/>
      <c r="V9320" s="62"/>
    </row>
    <row r="9321" spans="21:22" hidden="1">
      <c r="U9321" s="77"/>
      <c r="V9321" s="62"/>
    </row>
    <row r="9322" spans="21:22" hidden="1">
      <c r="U9322" s="77"/>
      <c r="V9322" s="62"/>
    </row>
    <row r="9323" spans="21:22" hidden="1">
      <c r="U9323" s="77"/>
      <c r="V9323" s="62"/>
    </row>
    <row r="9324" spans="21:22" hidden="1">
      <c r="U9324" s="77"/>
      <c r="V9324" s="62"/>
    </row>
    <row r="9325" spans="21:22" hidden="1">
      <c r="U9325" s="77"/>
      <c r="V9325" s="62"/>
    </row>
    <row r="9326" spans="21:22" hidden="1">
      <c r="U9326" s="77"/>
      <c r="V9326" s="62"/>
    </row>
    <row r="9327" spans="21:22" hidden="1">
      <c r="U9327" s="77"/>
      <c r="V9327" s="62"/>
    </row>
    <row r="9328" spans="21:22" hidden="1">
      <c r="U9328" s="77"/>
      <c r="V9328" s="62"/>
    </row>
    <row r="9329" spans="21:22" hidden="1">
      <c r="U9329" s="77"/>
      <c r="V9329" s="62"/>
    </row>
    <row r="9330" spans="21:22" hidden="1">
      <c r="U9330" s="77"/>
      <c r="V9330" s="62"/>
    </row>
    <row r="9331" spans="21:22" hidden="1">
      <c r="U9331" s="77"/>
      <c r="V9331" s="62"/>
    </row>
    <row r="9332" spans="21:22" hidden="1">
      <c r="U9332" s="77"/>
      <c r="V9332" s="62"/>
    </row>
    <row r="9333" spans="21:22" hidden="1">
      <c r="U9333" s="77"/>
      <c r="V9333" s="62"/>
    </row>
    <row r="9334" spans="21:22" hidden="1">
      <c r="U9334" s="77"/>
      <c r="V9334" s="62"/>
    </row>
    <row r="9335" spans="21:22" hidden="1">
      <c r="U9335" s="77"/>
      <c r="V9335" s="62"/>
    </row>
    <row r="9336" spans="21:22" hidden="1">
      <c r="U9336" s="77"/>
      <c r="V9336" s="62"/>
    </row>
    <row r="9337" spans="21:22" hidden="1">
      <c r="U9337" s="77"/>
      <c r="V9337" s="62"/>
    </row>
    <row r="9338" spans="21:22" hidden="1">
      <c r="U9338" s="77"/>
      <c r="V9338" s="62"/>
    </row>
    <row r="9339" spans="21:22" hidden="1">
      <c r="U9339" s="77"/>
      <c r="V9339" s="62"/>
    </row>
    <row r="9340" spans="21:22" hidden="1">
      <c r="U9340" s="77"/>
      <c r="V9340" s="62"/>
    </row>
    <row r="9341" spans="21:22" hidden="1">
      <c r="U9341" s="77"/>
      <c r="V9341" s="62"/>
    </row>
    <row r="9342" spans="21:22" hidden="1">
      <c r="U9342" s="77"/>
      <c r="V9342" s="62"/>
    </row>
    <row r="9343" spans="21:22" hidden="1">
      <c r="U9343" s="77"/>
      <c r="V9343" s="62"/>
    </row>
    <row r="9344" spans="21:22" hidden="1">
      <c r="U9344" s="77"/>
      <c r="V9344" s="62"/>
    </row>
    <row r="9345" spans="21:22" hidden="1">
      <c r="U9345" s="77"/>
      <c r="V9345" s="62"/>
    </row>
    <row r="9346" spans="21:22" hidden="1">
      <c r="U9346" s="77"/>
      <c r="V9346" s="62"/>
    </row>
    <row r="9347" spans="21:22" hidden="1">
      <c r="U9347" s="77"/>
      <c r="V9347" s="62"/>
    </row>
    <row r="9348" spans="21:22" hidden="1">
      <c r="U9348" s="77"/>
      <c r="V9348" s="62"/>
    </row>
    <row r="9349" spans="21:22" hidden="1">
      <c r="U9349" s="77"/>
      <c r="V9349" s="62"/>
    </row>
    <row r="9350" spans="21:22" hidden="1">
      <c r="U9350" s="77"/>
      <c r="V9350" s="62"/>
    </row>
    <row r="9351" spans="21:22" hidden="1">
      <c r="U9351" s="77"/>
      <c r="V9351" s="62"/>
    </row>
    <row r="9352" spans="21:22" hidden="1">
      <c r="U9352" s="77"/>
      <c r="V9352" s="62"/>
    </row>
    <row r="9353" spans="21:22" hidden="1">
      <c r="U9353" s="77"/>
      <c r="V9353" s="62"/>
    </row>
    <row r="9354" spans="21:22" hidden="1">
      <c r="U9354" s="77"/>
      <c r="V9354" s="62"/>
    </row>
    <row r="9355" spans="21:22" hidden="1">
      <c r="U9355" s="77"/>
      <c r="V9355" s="62"/>
    </row>
    <row r="9356" spans="21:22" hidden="1">
      <c r="U9356" s="77"/>
      <c r="V9356" s="62"/>
    </row>
    <row r="9357" spans="21:22" hidden="1">
      <c r="U9357" s="77"/>
      <c r="V9357" s="62"/>
    </row>
    <row r="9358" spans="21:22" hidden="1">
      <c r="U9358" s="77"/>
      <c r="V9358" s="62"/>
    </row>
    <row r="9359" spans="21:22" hidden="1">
      <c r="U9359" s="77"/>
      <c r="V9359" s="62"/>
    </row>
    <row r="9360" spans="21:22" hidden="1">
      <c r="U9360" s="77"/>
      <c r="V9360" s="62"/>
    </row>
    <row r="9361" spans="21:22" hidden="1">
      <c r="U9361" s="77"/>
      <c r="V9361" s="62"/>
    </row>
    <row r="9362" spans="21:22" hidden="1">
      <c r="U9362" s="77"/>
      <c r="V9362" s="62"/>
    </row>
    <row r="9363" spans="21:22" hidden="1">
      <c r="U9363" s="77"/>
      <c r="V9363" s="62"/>
    </row>
    <row r="9364" spans="21:22" hidden="1">
      <c r="U9364" s="77"/>
      <c r="V9364" s="62"/>
    </row>
    <row r="9365" spans="21:22" hidden="1">
      <c r="U9365" s="77"/>
      <c r="V9365" s="62"/>
    </row>
    <row r="9366" spans="21:22" hidden="1">
      <c r="U9366" s="77"/>
      <c r="V9366" s="62"/>
    </row>
    <row r="9367" spans="21:22" hidden="1">
      <c r="U9367" s="77"/>
      <c r="V9367" s="62"/>
    </row>
    <row r="9368" spans="21:22" hidden="1">
      <c r="U9368" s="77"/>
      <c r="V9368" s="62"/>
    </row>
    <row r="9369" spans="21:22" hidden="1">
      <c r="U9369" s="77"/>
      <c r="V9369" s="62"/>
    </row>
    <row r="9370" spans="21:22" hidden="1">
      <c r="U9370" s="77"/>
      <c r="V9370" s="62"/>
    </row>
    <row r="9371" spans="21:22" hidden="1">
      <c r="U9371" s="77"/>
      <c r="V9371" s="62"/>
    </row>
    <row r="9372" spans="21:22" hidden="1">
      <c r="U9372" s="77"/>
      <c r="V9372" s="62"/>
    </row>
    <row r="9373" spans="21:22" hidden="1">
      <c r="U9373" s="77"/>
      <c r="V9373" s="62"/>
    </row>
    <row r="9374" spans="21:22" hidden="1">
      <c r="U9374" s="77"/>
      <c r="V9374" s="62"/>
    </row>
    <row r="9375" spans="21:22" hidden="1">
      <c r="U9375" s="77"/>
      <c r="V9375" s="62"/>
    </row>
    <row r="9376" spans="21:22" hidden="1">
      <c r="U9376" s="77"/>
      <c r="V9376" s="62"/>
    </row>
    <row r="9377" spans="21:22" hidden="1">
      <c r="U9377" s="77"/>
      <c r="V9377" s="62"/>
    </row>
    <row r="9378" spans="21:22" hidden="1">
      <c r="U9378" s="77"/>
      <c r="V9378" s="62"/>
    </row>
    <row r="9379" spans="21:22" hidden="1">
      <c r="U9379" s="77"/>
      <c r="V9379" s="62"/>
    </row>
    <row r="9380" spans="21:22" hidden="1">
      <c r="U9380" s="77"/>
      <c r="V9380" s="62"/>
    </row>
    <row r="9381" spans="21:22" hidden="1">
      <c r="U9381" s="77"/>
      <c r="V9381" s="62"/>
    </row>
    <row r="9382" spans="21:22" hidden="1">
      <c r="U9382" s="77"/>
      <c r="V9382" s="62"/>
    </row>
    <row r="9383" spans="21:22" hidden="1">
      <c r="U9383" s="77"/>
      <c r="V9383" s="62"/>
    </row>
    <row r="9384" spans="21:22" hidden="1">
      <c r="U9384" s="77"/>
      <c r="V9384" s="62"/>
    </row>
    <row r="9385" spans="21:22" hidden="1">
      <c r="U9385" s="77"/>
      <c r="V9385" s="62"/>
    </row>
    <row r="9386" spans="21:22" hidden="1">
      <c r="U9386" s="77"/>
      <c r="V9386" s="62"/>
    </row>
    <row r="9387" spans="21:22" hidden="1">
      <c r="U9387" s="77"/>
      <c r="V9387" s="62"/>
    </row>
    <row r="9388" spans="21:22" hidden="1">
      <c r="U9388" s="77"/>
      <c r="V9388" s="62"/>
    </row>
    <row r="9389" spans="21:22" hidden="1">
      <c r="U9389" s="77"/>
      <c r="V9389" s="62"/>
    </row>
    <row r="9390" spans="21:22" hidden="1">
      <c r="U9390" s="77"/>
      <c r="V9390" s="62"/>
    </row>
    <row r="9391" spans="21:22" hidden="1">
      <c r="U9391" s="77"/>
      <c r="V9391" s="62"/>
    </row>
    <row r="9392" spans="21:22" hidden="1">
      <c r="U9392" s="77"/>
      <c r="V9392" s="62"/>
    </row>
    <row r="9393" spans="21:22" hidden="1">
      <c r="U9393" s="77"/>
      <c r="V9393" s="62"/>
    </row>
    <row r="9394" spans="21:22" hidden="1">
      <c r="U9394" s="77"/>
      <c r="V9394" s="62"/>
    </row>
    <row r="9395" spans="21:22" hidden="1">
      <c r="U9395" s="77"/>
      <c r="V9395" s="62"/>
    </row>
    <row r="9396" spans="21:22" hidden="1">
      <c r="U9396" s="77"/>
      <c r="V9396" s="62"/>
    </row>
    <row r="9397" spans="21:22" hidden="1">
      <c r="U9397" s="77"/>
      <c r="V9397" s="62"/>
    </row>
    <row r="9398" spans="21:22" hidden="1">
      <c r="U9398" s="77"/>
      <c r="V9398" s="62"/>
    </row>
    <row r="9399" spans="21:22" hidden="1">
      <c r="U9399" s="77"/>
      <c r="V9399" s="62"/>
    </row>
    <row r="9400" spans="21:22" hidden="1">
      <c r="U9400" s="77"/>
      <c r="V9400" s="62"/>
    </row>
    <row r="9401" spans="21:22" hidden="1">
      <c r="U9401" s="77"/>
      <c r="V9401" s="62"/>
    </row>
    <row r="9402" spans="21:22" hidden="1">
      <c r="U9402" s="77"/>
      <c r="V9402" s="62"/>
    </row>
    <row r="9403" spans="21:22" hidden="1">
      <c r="U9403" s="77"/>
      <c r="V9403" s="62"/>
    </row>
    <row r="9404" spans="21:22" hidden="1">
      <c r="U9404" s="77"/>
      <c r="V9404" s="62"/>
    </row>
    <row r="9405" spans="21:22" hidden="1">
      <c r="U9405" s="77"/>
      <c r="V9405" s="62"/>
    </row>
    <row r="9406" spans="21:22" hidden="1">
      <c r="U9406" s="77"/>
      <c r="V9406" s="62"/>
    </row>
    <row r="9407" spans="21:22" hidden="1">
      <c r="U9407" s="77"/>
      <c r="V9407" s="62"/>
    </row>
    <row r="9408" spans="21:22" hidden="1">
      <c r="U9408" s="77"/>
      <c r="V9408" s="62"/>
    </row>
    <row r="9409" spans="21:22" hidden="1">
      <c r="U9409" s="77"/>
      <c r="V9409" s="62"/>
    </row>
    <row r="9410" spans="21:22" hidden="1">
      <c r="U9410" s="77"/>
      <c r="V9410" s="62"/>
    </row>
    <row r="9411" spans="21:22" hidden="1">
      <c r="U9411" s="77"/>
      <c r="V9411" s="62"/>
    </row>
    <row r="9412" spans="21:22" hidden="1">
      <c r="U9412" s="77"/>
      <c r="V9412" s="62"/>
    </row>
    <row r="9413" spans="21:22" hidden="1">
      <c r="U9413" s="77"/>
      <c r="V9413" s="62"/>
    </row>
    <row r="9414" spans="21:22" hidden="1">
      <c r="U9414" s="77"/>
      <c r="V9414" s="62"/>
    </row>
    <row r="9415" spans="21:22" hidden="1">
      <c r="U9415" s="77"/>
      <c r="V9415" s="62"/>
    </row>
    <row r="9416" spans="21:22" hidden="1">
      <c r="U9416" s="77"/>
      <c r="V9416" s="62"/>
    </row>
    <row r="9417" spans="21:22" hidden="1">
      <c r="U9417" s="77"/>
      <c r="V9417" s="62"/>
    </row>
    <row r="9418" spans="21:22" hidden="1">
      <c r="U9418" s="77"/>
      <c r="V9418" s="62"/>
    </row>
    <row r="9419" spans="21:22" hidden="1">
      <c r="U9419" s="77"/>
      <c r="V9419" s="62"/>
    </row>
    <row r="9420" spans="21:22" hidden="1">
      <c r="U9420" s="77"/>
      <c r="V9420" s="62"/>
    </row>
    <row r="9421" spans="21:22" hidden="1">
      <c r="U9421" s="77"/>
      <c r="V9421" s="62"/>
    </row>
    <row r="9422" spans="21:22" hidden="1">
      <c r="U9422" s="77"/>
      <c r="V9422" s="62"/>
    </row>
    <row r="9423" spans="21:22" hidden="1">
      <c r="U9423" s="77"/>
      <c r="V9423" s="62"/>
    </row>
    <row r="9424" spans="21:22" hidden="1">
      <c r="U9424" s="77"/>
      <c r="V9424" s="62"/>
    </row>
    <row r="9425" spans="21:22" hidden="1">
      <c r="U9425" s="77"/>
      <c r="V9425" s="62"/>
    </row>
    <row r="9426" spans="21:22" hidden="1">
      <c r="U9426" s="77"/>
      <c r="V9426" s="62"/>
    </row>
    <row r="9427" spans="21:22" hidden="1">
      <c r="U9427" s="77"/>
      <c r="V9427" s="62"/>
    </row>
    <row r="9428" spans="21:22" hidden="1">
      <c r="U9428" s="77"/>
      <c r="V9428" s="62"/>
    </row>
    <row r="9429" spans="21:22" hidden="1">
      <c r="U9429" s="77"/>
      <c r="V9429" s="62"/>
    </row>
    <row r="9430" spans="21:22" hidden="1">
      <c r="U9430" s="77"/>
      <c r="V9430" s="62"/>
    </row>
    <row r="9431" spans="21:22" hidden="1">
      <c r="U9431" s="77"/>
      <c r="V9431" s="62"/>
    </row>
    <row r="9432" spans="21:22" hidden="1">
      <c r="U9432" s="77"/>
      <c r="V9432" s="62"/>
    </row>
    <row r="9433" spans="21:22" hidden="1">
      <c r="U9433" s="77"/>
      <c r="V9433" s="62"/>
    </row>
    <row r="9434" spans="21:22" hidden="1">
      <c r="U9434" s="77"/>
      <c r="V9434" s="62"/>
    </row>
    <row r="9435" spans="21:22" hidden="1">
      <c r="U9435" s="77"/>
      <c r="V9435" s="62"/>
    </row>
    <row r="9436" spans="21:22" hidden="1">
      <c r="U9436" s="77"/>
      <c r="V9436" s="62"/>
    </row>
    <row r="9437" spans="21:22" hidden="1">
      <c r="U9437" s="77"/>
      <c r="V9437" s="62"/>
    </row>
    <row r="9438" spans="21:22" hidden="1">
      <c r="U9438" s="77"/>
      <c r="V9438" s="62"/>
    </row>
    <row r="9439" spans="21:22" hidden="1">
      <c r="U9439" s="77"/>
      <c r="V9439" s="62"/>
    </row>
    <row r="9440" spans="21:22" hidden="1">
      <c r="U9440" s="77"/>
      <c r="V9440" s="62"/>
    </row>
    <row r="9441" spans="21:22" hidden="1">
      <c r="U9441" s="77"/>
      <c r="V9441" s="62"/>
    </row>
    <row r="9442" spans="21:22" hidden="1">
      <c r="U9442" s="77"/>
      <c r="V9442" s="62"/>
    </row>
    <row r="9443" spans="21:22" hidden="1">
      <c r="U9443" s="77"/>
      <c r="V9443" s="62"/>
    </row>
    <row r="9444" spans="21:22" hidden="1">
      <c r="U9444" s="77"/>
      <c r="V9444" s="62"/>
    </row>
    <row r="9445" spans="21:22" hidden="1">
      <c r="U9445" s="77"/>
      <c r="V9445" s="62"/>
    </row>
    <row r="9446" spans="21:22" hidden="1">
      <c r="U9446" s="77"/>
      <c r="V9446" s="62"/>
    </row>
    <row r="9447" spans="21:22" hidden="1">
      <c r="U9447" s="77"/>
      <c r="V9447" s="62"/>
    </row>
    <row r="9448" spans="21:22" hidden="1">
      <c r="U9448" s="77"/>
      <c r="V9448" s="62"/>
    </row>
    <row r="9449" spans="21:22" hidden="1">
      <c r="U9449" s="77"/>
      <c r="V9449" s="62"/>
    </row>
    <row r="9450" spans="21:22" hidden="1">
      <c r="U9450" s="77"/>
      <c r="V9450" s="62"/>
    </row>
    <row r="9451" spans="21:22" hidden="1">
      <c r="U9451" s="77"/>
      <c r="V9451" s="62"/>
    </row>
    <row r="9452" spans="21:22" hidden="1">
      <c r="U9452" s="77"/>
      <c r="V9452" s="62"/>
    </row>
    <row r="9453" spans="21:22" hidden="1">
      <c r="U9453" s="77"/>
      <c r="V9453" s="62"/>
    </row>
    <row r="9454" spans="21:22" hidden="1">
      <c r="U9454" s="77"/>
      <c r="V9454" s="62"/>
    </row>
    <row r="9455" spans="21:22" hidden="1">
      <c r="U9455" s="77"/>
      <c r="V9455" s="62"/>
    </row>
    <row r="9456" spans="21:22" hidden="1">
      <c r="U9456" s="77"/>
      <c r="V9456" s="62"/>
    </row>
    <row r="9457" spans="21:22" hidden="1">
      <c r="U9457" s="77"/>
      <c r="V9457" s="62"/>
    </row>
    <row r="9458" spans="21:22" hidden="1">
      <c r="U9458" s="77"/>
      <c r="V9458" s="62"/>
    </row>
    <row r="9459" spans="21:22" hidden="1">
      <c r="U9459" s="77"/>
      <c r="V9459" s="62"/>
    </row>
    <row r="9460" spans="21:22" hidden="1">
      <c r="U9460" s="77"/>
      <c r="V9460" s="62"/>
    </row>
    <row r="9461" spans="21:22" hidden="1">
      <c r="U9461" s="77"/>
      <c r="V9461" s="62"/>
    </row>
    <row r="9462" spans="21:22" hidden="1">
      <c r="U9462" s="77"/>
      <c r="V9462" s="62"/>
    </row>
    <row r="9463" spans="21:22" hidden="1">
      <c r="U9463" s="77"/>
      <c r="V9463" s="62"/>
    </row>
    <row r="9464" spans="21:22" hidden="1">
      <c r="U9464" s="77"/>
      <c r="V9464" s="62"/>
    </row>
    <row r="9465" spans="21:22" hidden="1">
      <c r="U9465" s="77"/>
      <c r="V9465" s="62"/>
    </row>
    <row r="9466" spans="21:22" hidden="1">
      <c r="U9466" s="77"/>
      <c r="V9466" s="62"/>
    </row>
    <row r="9467" spans="21:22" hidden="1">
      <c r="U9467" s="77"/>
      <c r="V9467" s="62"/>
    </row>
    <row r="9468" spans="21:22" hidden="1">
      <c r="U9468" s="77"/>
      <c r="V9468" s="62"/>
    </row>
    <row r="9469" spans="21:22" hidden="1">
      <c r="U9469" s="77"/>
      <c r="V9469" s="62"/>
    </row>
    <row r="9470" spans="21:22" hidden="1">
      <c r="U9470" s="77"/>
      <c r="V9470" s="62"/>
    </row>
    <row r="9471" spans="21:22" hidden="1">
      <c r="U9471" s="77"/>
      <c r="V9471" s="62"/>
    </row>
    <row r="9472" spans="21:22" hidden="1">
      <c r="U9472" s="77"/>
      <c r="V9472" s="62"/>
    </row>
    <row r="9473" spans="21:22" hidden="1">
      <c r="U9473" s="77"/>
      <c r="V9473" s="62"/>
    </row>
    <row r="9474" spans="21:22" hidden="1">
      <c r="U9474" s="77"/>
      <c r="V9474" s="62"/>
    </row>
    <row r="9475" spans="21:22" hidden="1">
      <c r="U9475" s="77"/>
      <c r="V9475" s="62"/>
    </row>
    <row r="9476" spans="21:22" hidden="1">
      <c r="U9476" s="77"/>
      <c r="V9476" s="62"/>
    </row>
    <row r="9477" spans="21:22" hidden="1">
      <c r="U9477" s="77"/>
      <c r="V9477" s="62"/>
    </row>
    <row r="9478" spans="21:22" hidden="1">
      <c r="U9478" s="77"/>
      <c r="V9478" s="62"/>
    </row>
    <row r="9479" spans="21:22" hidden="1">
      <c r="U9479" s="77"/>
      <c r="V9479" s="62"/>
    </row>
    <row r="9480" spans="21:22" hidden="1">
      <c r="U9480" s="77"/>
      <c r="V9480" s="62"/>
    </row>
    <row r="9481" spans="21:22" hidden="1">
      <c r="U9481" s="77"/>
      <c r="V9481" s="62"/>
    </row>
    <row r="9482" spans="21:22" hidden="1">
      <c r="U9482" s="77"/>
      <c r="V9482" s="62"/>
    </row>
    <row r="9483" spans="21:22" hidden="1">
      <c r="U9483" s="77"/>
      <c r="V9483" s="62"/>
    </row>
    <row r="9484" spans="21:22" hidden="1">
      <c r="U9484" s="77"/>
      <c r="V9484" s="62"/>
    </row>
    <row r="9485" spans="21:22" hidden="1">
      <c r="U9485" s="77"/>
      <c r="V9485" s="62"/>
    </row>
    <row r="9486" spans="21:22" hidden="1">
      <c r="U9486" s="77"/>
      <c r="V9486" s="62"/>
    </row>
    <row r="9487" spans="21:22" hidden="1">
      <c r="U9487" s="77"/>
      <c r="V9487" s="62"/>
    </row>
    <row r="9488" spans="21:22" hidden="1">
      <c r="U9488" s="77"/>
      <c r="V9488" s="62"/>
    </row>
    <row r="9489" spans="21:22" hidden="1">
      <c r="U9489" s="77"/>
      <c r="V9489" s="62"/>
    </row>
    <row r="9490" spans="21:22" hidden="1">
      <c r="U9490" s="77"/>
      <c r="V9490" s="62"/>
    </row>
    <row r="9491" spans="21:22" hidden="1">
      <c r="U9491" s="77"/>
      <c r="V9491" s="62"/>
    </row>
    <row r="9492" spans="21:22" hidden="1">
      <c r="U9492" s="77"/>
      <c r="V9492" s="62"/>
    </row>
    <row r="9493" spans="21:22" hidden="1">
      <c r="U9493" s="77"/>
      <c r="V9493" s="62"/>
    </row>
    <row r="9494" spans="21:22" hidden="1">
      <c r="U9494" s="77"/>
      <c r="V9494" s="62"/>
    </row>
    <row r="9495" spans="21:22" hidden="1">
      <c r="U9495" s="77"/>
      <c r="V9495" s="62"/>
    </row>
    <row r="9496" spans="21:22" hidden="1">
      <c r="U9496" s="77"/>
      <c r="V9496" s="62"/>
    </row>
    <row r="9497" spans="21:22" hidden="1">
      <c r="U9497" s="77"/>
      <c r="V9497" s="62"/>
    </row>
    <row r="9498" spans="21:22" hidden="1">
      <c r="U9498" s="77"/>
      <c r="V9498" s="62"/>
    </row>
    <row r="9499" spans="21:22" hidden="1">
      <c r="U9499" s="77"/>
      <c r="V9499" s="62"/>
    </row>
    <row r="9500" spans="21:22" hidden="1">
      <c r="U9500" s="77"/>
      <c r="V9500" s="62"/>
    </row>
    <row r="9501" spans="21:22" hidden="1">
      <c r="U9501" s="77"/>
      <c r="V9501" s="62"/>
    </row>
    <row r="9502" spans="21:22" hidden="1">
      <c r="U9502" s="77"/>
      <c r="V9502" s="62"/>
    </row>
    <row r="9503" spans="21:22" hidden="1">
      <c r="U9503" s="77"/>
      <c r="V9503" s="62"/>
    </row>
    <row r="9504" spans="21:22" hidden="1">
      <c r="U9504" s="77"/>
      <c r="V9504" s="62"/>
    </row>
    <row r="9505" spans="21:22" hidden="1">
      <c r="U9505" s="77"/>
      <c r="V9505" s="62"/>
    </row>
    <row r="9506" spans="21:22" hidden="1">
      <c r="U9506" s="77"/>
      <c r="V9506" s="62"/>
    </row>
    <row r="9507" spans="21:22" hidden="1">
      <c r="U9507" s="77"/>
      <c r="V9507" s="62"/>
    </row>
    <row r="9508" spans="21:22" hidden="1">
      <c r="U9508" s="77"/>
      <c r="V9508" s="62"/>
    </row>
    <row r="9509" spans="21:22" hidden="1">
      <c r="U9509" s="77"/>
      <c r="V9509" s="62"/>
    </row>
    <row r="9510" spans="21:22" hidden="1">
      <c r="U9510" s="77"/>
      <c r="V9510" s="62"/>
    </row>
    <row r="9511" spans="21:22" hidden="1">
      <c r="U9511" s="77"/>
      <c r="V9511" s="62"/>
    </row>
    <row r="9512" spans="21:22" hidden="1">
      <c r="U9512" s="77"/>
      <c r="V9512" s="62"/>
    </row>
    <row r="9513" spans="21:22" hidden="1">
      <c r="U9513" s="77"/>
      <c r="V9513" s="62"/>
    </row>
    <row r="9514" spans="21:22" hidden="1">
      <c r="U9514" s="77"/>
      <c r="V9514" s="62"/>
    </row>
    <row r="9515" spans="21:22" hidden="1">
      <c r="U9515" s="77"/>
      <c r="V9515" s="62"/>
    </row>
    <row r="9516" spans="21:22" hidden="1">
      <c r="U9516" s="77"/>
      <c r="V9516" s="62"/>
    </row>
    <row r="9517" spans="21:22" hidden="1">
      <c r="U9517" s="77"/>
      <c r="V9517" s="62"/>
    </row>
    <row r="9518" spans="21:22" hidden="1">
      <c r="U9518" s="77"/>
      <c r="V9518" s="62"/>
    </row>
    <row r="9519" spans="21:22" hidden="1">
      <c r="U9519" s="77"/>
      <c r="V9519" s="62"/>
    </row>
    <row r="9520" spans="21:22" hidden="1">
      <c r="U9520" s="77"/>
      <c r="V9520" s="62"/>
    </row>
    <row r="9521" spans="21:22" hidden="1">
      <c r="U9521" s="77"/>
      <c r="V9521" s="62"/>
    </row>
    <row r="9522" spans="21:22" hidden="1">
      <c r="U9522" s="77"/>
      <c r="V9522" s="62"/>
    </row>
    <row r="9523" spans="21:22" hidden="1">
      <c r="U9523" s="77"/>
      <c r="V9523" s="62"/>
    </row>
    <row r="9524" spans="21:22" hidden="1">
      <c r="U9524" s="77"/>
      <c r="V9524" s="62"/>
    </row>
    <row r="9525" spans="21:22" hidden="1">
      <c r="U9525" s="77"/>
      <c r="V9525" s="62"/>
    </row>
    <row r="9526" spans="21:22" hidden="1">
      <c r="U9526" s="77"/>
      <c r="V9526" s="62"/>
    </row>
    <row r="9527" spans="21:22" hidden="1">
      <c r="U9527" s="77"/>
      <c r="V9527" s="62"/>
    </row>
    <row r="9528" spans="21:22" hidden="1">
      <c r="U9528" s="77"/>
      <c r="V9528" s="62"/>
    </row>
    <row r="9529" spans="21:22" hidden="1">
      <c r="U9529" s="77"/>
      <c r="V9529" s="62"/>
    </row>
    <row r="9530" spans="21:22" hidden="1">
      <c r="U9530" s="77"/>
      <c r="V9530" s="62"/>
    </row>
    <row r="9531" spans="21:22" hidden="1">
      <c r="U9531" s="77"/>
      <c r="V9531" s="62"/>
    </row>
    <row r="9532" spans="21:22" hidden="1">
      <c r="U9532" s="77"/>
      <c r="V9532" s="62"/>
    </row>
    <row r="9533" spans="21:22" hidden="1">
      <c r="U9533" s="77"/>
      <c r="V9533" s="62"/>
    </row>
    <row r="9534" spans="21:22" hidden="1">
      <c r="U9534" s="77"/>
      <c r="V9534" s="62"/>
    </row>
    <row r="9535" spans="21:22" hidden="1">
      <c r="U9535" s="77"/>
      <c r="V9535" s="62"/>
    </row>
    <row r="9536" spans="21:22" hidden="1">
      <c r="U9536" s="77"/>
      <c r="V9536" s="62"/>
    </row>
    <row r="9537" spans="21:22" hidden="1">
      <c r="U9537" s="77"/>
      <c r="V9537" s="62"/>
    </row>
    <row r="9538" spans="21:22" hidden="1">
      <c r="U9538" s="77"/>
      <c r="V9538" s="62"/>
    </row>
    <row r="9539" spans="21:22" hidden="1">
      <c r="U9539" s="77"/>
      <c r="V9539" s="62"/>
    </row>
    <row r="9540" spans="21:22" hidden="1">
      <c r="U9540" s="77"/>
      <c r="V9540" s="62"/>
    </row>
    <row r="9541" spans="21:22" hidden="1">
      <c r="U9541" s="77"/>
      <c r="V9541" s="62"/>
    </row>
    <row r="9542" spans="21:22" hidden="1">
      <c r="U9542" s="77"/>
      <c r="V9542" s="62"/>
    </row>
    <row r="9543" spans="21:22" hidden="1">
      <c r="U9543" s="77"/>
      <c r="V9543" s="62"/>
    </row>
    <row r="9544" spans="21:22" hidden="1">
      <c r="U9544" s="77"/>
      <c r="V9544" s="62"/>
    </row>
    <row r="9545" spans="21:22" hidden="1">
      <c r="U9545" s="77"/>
      <c r="V9545" s="62"/>
    </row>
    <row r="9546" spans="21:22" hidden="1">
      <c r="U9546" s="77"/>
      <c r="V9546" s="62"/>
    </row>
    <row r="9547" spans="21:22" hidden="1">
      <c r="U9547" s="77"/>
      <c r="V9547" s="62"/>
    </row>
    <row r="9548" spans="21:22" hidden="1">
      <c r="U9548" s="77"/>
      <c r="V9548" s="62"/>
    </row>
    <row r="9549" spans="21:22" hidden="1">
      <c r="U9549" s="77"/>
      <c r="V9549" s="62"/>
    </row>
    <row r="9550" spans="21:22" hidden="1">
      <c r="U9550" s="77"/>
      <c r="V9550" s="62"/>
    </row>
    <row r="9551" spans="21:22" hidden="1">
      <c r="U9551" s="77"/>
      <c r="V9551" s="62"/>
    </row>
    <row r="9552" spans="21:22" hidden="1">
      <c r="U9552" s="77"/>
      <c r="V9552" s="62"/>
    </row>
    <row r="9553" spans="21:22" hidden="1">
      <c r="U9553" s="77"/>
      <c r="V9553" s="62"/>
    </row>
    <row r="9554" spans="21:22" hidden="1">
      <c r="U9554" s="77"/>
      <c r="V9554" s="62"/>
    </row>
    <row r="9555" spans="21:22" hidden="1">
      <c r="U9555" s="77"/>
      <c r="V9555" s="62"/>
    </row>
    <row r="9556" spans="21:22" hidden="1">
      <c r="U9556" s="77"/>
      <c r="V9556" s="62"/>
    </row>
    <row r="9557" spans="21:22" hidden="1">
      <c r="U9557" s="77"/>
      <c r="V9557" s="62"/>
    </row>
    <row r="9558" spans="21:22" hidden="1">
      <c r="U9558" s="77"/>
      <c r="V9558" s="62"/>
    </row>
    <row r="9559" spans="21:22" hidden="1">
      <c r="U9559" s="77"/>
      <c r="V9559" s="62"/>
    </row>
    <row r="9560" spans="21:22" hidden="1">
      <c r="U9560" s="77"/>
      <c r="V9560" s="62"/>
    </row>
    <row r="9561" spans="21:22" hidden="1">
      <c r="U9561" s="77"/>
      <c r="V9561" s="62"/>
    </row>
    <row r="9562" spans="21:22" hidden="1">
      <c r="U9562" s="77"/>
      <c r="V9562" s="62"/>
    </row>
    <row r="9563" spans="21:22" hidden="1">
      <c r="U9563" s="77"/>
      <c r="V9563" s="62"/>
    </row>
    <row r="9564" spans="21:22" hidden="1">
      <c r="U9564" s="77"/>
      <c r="V9564" s="62"/>
    </row>
    <row r="9565" spans="21:22" hidden="1">
      <c r="U9565" s="77"/>
      <c r="V9565" s="62"/>
    </row>
    <row r="9566" spans="21:22" hidden="1">
      <c r="U9566" s="77"/>
      <c r="V9566" s="62"/>
    </row>
    <row r="9567" spans="21:22" hidden="1">
      <c r="U9567" s="77"/>
      <c r="V9567" s="62"/>
    </row>
    <row r="9568" spans="21:22" hidden="1">
      <c r="U9568" s="77"/>
      <c r="V9568" s="62"/>
    </row>
    <row r="9569" spans="21:22" hidden="1">
      <c r="U9569" s="77"/>
      <c r="V9569" s="62"/>
    </row>
    <row r="9570" spans="21:22" hidden="1">
      <c r="U9570" s="77"/>
      <c r="V9570" s="62"/>
    </row>
    <row r="9571" spans="21:22" hidden="1">
      <c r="U9571" s="77"/>
      <c r="V9571" s="62"/>
    </row>
    <row r="9572" spans="21:22" hidden="1">
      <c r="U9572" s="77"/>
      <c r="V9572" s="62"/>
    </row>
    <row r="9573" spans="21:22" hidden="1">
      <c r="U9573" s="77"/>
      <c r="V9573" s="62"/>
    </row>
    <row r="9574" spans="21:22" hidden="1">
      <c r="U9574" s="77"/>
      <c r="V9574" s="62"/>
    </row>
    <row r="9575" spans="21:22" hidden="1">
      <c r="U9575" s="77"/>
      <c r="V9575" s="62"/>
    </row>
    <row r="9576" spans="21:22" hidden="1">
      <c r="U9576" s="77"/>
      <c r="V9576" s="62"/>
    </row>
    <row r="9577" spans="21:22" hidden="1">
      <c r="U9577" s="77"/>
      <c r="V9577" s="62"/>
    </row>
    <row r="9578" spans="21:22" hidden="1">
      <c r="U9578" s="77"/>
      <c r="V9578" s="62"/>
    </row>
    <row r="9579" spans="21:22" hidden="1">
      <c r="U9579" s="77"/>
      <c r="V9579" s="62"/>
    </row>
    <row r="9580" spans="21:22" hidden="1">
      <c r="U9580" s="77"/>
      <c r="V9580" s="62"/>
    </row>
    <row r="9581" spans="21:22" hidden="1">
      <c r="U9581" s="77"/>
      <c r="V9581" s="62"/>
    </row>
    <row r="9582" spans="21:22" hidden="1">
      <c r="U9582" s="77"/>
      <c r="V9582" s="62"/>
    </row>
    <row r="9583" spans="21:22" hidden="1">
      <c r="U9583" s="77"/>
      <c r="V9583" s="62"/>
    </row>
    <row r="9584" spans="21:22" hidden="1">
      <c r="U9584" s="77"/>
      <c r="V9584" s="62"/>
    </row>
    <row r="9585" spans="21:22" hidden="1">
      <c r="U9585" s="77"/>
      <c r="V9585" s="62"/>
    </row>
    <row r="9586" spans="21:22" hidden="1">
      <c r="U9586" s="77"/>
      <c r="V9586" s="62"/>
    </row>
    <row r="9587" spans="21:22" hidden="1">
      <c r="U9587" s="77"/>
      <c r="V9587" s="62"/>
    </row>
    <row r="9588" spans="21:22" hidden="1">
      <c r="U9588" s="77"/>
      <c r="V9588" s="62"/>
    </row>
    <row r="9589" spans="21:22" hidden="1">
      <c r="U9589" s="77"/>
      <c r="V9589" s="62"/>
    </row>
    <row r="9590" spans="21:22" hidden="1">
      <c r="U9590" s="77"/>
      <c r="V9590" s="62"/>
    </row>
    <row r="9591" spans="21:22" hidden="1">
      <c r="U9591" s="77"/>
      <c r="V9591" s="62"/>
    </row>
    <row r="9592" spans="21:22" hidden="1">
      <c r="U9592" s="77"/>
      <c r="V9592" s="62"/>
    </row>
    <row r="9593" spans="21:22" hidden="1">
      <c r="U9593" s="77"/>
      <c r="V9593" s="62"/>
    </row>
    <row r="9594" spans="21:22" hidden="1">
      <c r="U9594" s="77"/>
      <c r="V9594" s="62"/>
    </row>
    <row r="9595" spans="21:22" hidden="1">
      <c r="U9595" s="77"/>
      <c r="V9595" s="62"/>
    </row>
    <row r="9596" spans="21:22" hidden="1">
      <c r="U9596" s="77"/>
      <c r="V9596" s="62"/>
    </row>
    <row r="9597" spans="21:22" hidden="1">
      <c r="U9597" s="77"/>
      <c r="V9597" s="62"/>
    </row>
    <row r="9598" spans="21:22" hidden="1">
      <c r="U9598" s="77"/>
      <c r="V9598" s="62"/>
    </row>
    <row r="9599" spans="21:22" hidden="1">
      <c r="U9599" s="77"/>
      <c r="V9599" s="62"/>
    </row>
    <row r="9600" spans="21:22" hidden="1">
      <c r="U9600" s="77"/>
      <c r="V9600" s="62"/>
    </row>
    <row r="9601" spans="21:22" hidden="1">
      <c r="U9601" s="77"/>
      <c r="V9601" s="62"/>
    </row>
    <row r="9602" spans="21:22" hidden="1">
      <c r="U9602" s="77"/>
      <c r="V9602" s="62"/>
    </row>
    <row r="9603" spans="21:22" hidden="1">
      <c r="U9603" s="77"/>
      <c r="V9603" s="62"/>
    </row>
    <row r="9604" spans="21:22" hidden="1">
      <c r="U9604" s="77"/>
      <c r="V9604" s="62"/>
    </row>
    <row r="9605" spans="21:22" hidden="1">
      <c r="U9605" s="77"/>
      <c r="V9605" s="62"/>
    </row>
    <row r="9606" spans="21:22" hidden="1">
      <c r="U9606" s="77"/>
      <c r="V9606" s="62"/>
    </row>
    <row r="9607" spans="21:22" hidden="1">
      <c r="U9607" s="77"/>
      <c r="V9607" s="62"/>
    </row>
    <row r="9608" spans="21:22" hidden="1">
      <c r="U9608" s="77"/>
      <c r="V9608" s="62"/>
    </row>
    <row r="9609" spans="21:22" hidden="1">
      <c r="U9609" s="77"/>
      <c r="V9609" s="62"/>
    </row>
    <row r="9610" spans="21:22" hidden="1">
      <c r="U9610" s="77"/>
      <c r="V9610" s="62"/>
    </row>
    <row r="9611" spans="21:22" hidden="1">
      <c r="U9611" s="77"/>
      <c r="V9611" s="62"/>
    </row>
    <row r="9612" spans="21:22" hidden="1">
      <c r="U9612" s="77"/>
      <c r="V9612" s="62"/>
    </row>
    <row r="9613" spans="21:22" hidden="1">
      <c r="U9613" s="77"/>
      <c r="V9613" s="62"/>
    </row>
    <row r="9614" spans="21:22" hidden="1">
      <c r="U9614" s="77"/>
      <c r="V9614" s="62"/>
    </row>
    <row r="9615" spans="21:22" hidden="1">
      <c r="U9615" s="77"/>
      <c r="V9615" s="62"/>
    </row>
    <row r="9616" spans="21:22" hidden="1">
      <c r="U9616" s="77"/>
      <c r="V9616" s="62"/>
    </row>
    <row r="9617" spans="21:22" hidden="1">
      <c r="U9617" s="77"/>
      <c r="V9617" s="62"/>
    </row>
    <row r="9618" spans="21:22" hidden="1">
      <c r="U9618" s="77"/>
      <c r="V9618" s="62"/>
    </row>
    <row r="9619" spans="21:22" hidden="1">
      <c r="U9619" s="77"/>
      <c r="V9619" s="62"/>
    </row>
    <row r="9620" spans="21:22" hidden="1">
      <c r="U9620" s="77"/>
      <c r="V9620" s="62"/>
    </row>
    <row r="9621" spans="21:22" hidden="1">
      <c r="U9621" s="77"/>
      <c r="V9621" s="62"/>
    </row>
    <row r="9622" spans="21:22" hidden="1">
      <c r="U9622" s="77"/>
      <c r="V9622" s="62"/>
    </row>
    <row r="9623" spans="21:22" hidden="1">
      <c r="U9623" s="77"/>
      <c r="V9623" s="62"/>
    </row>
    <row r="9624" spans="21:22" hidden="1">
      <c r="U9624" s="77"/>
      <c r="V9624" s="62"/>
    </row>
    <row r="9625" spans="21:22" hidden="1">
      <c r="U9625" s="77"/>
      <c r="V9625" s="62"/>
    </row>
    <row r="9626" spans="21:22" hidden="1">
      <c r="U9626" s="77"/>
      <c r="V9626" s="62"/>
    </row>
    <row r="9627" spans="21:22" hidden="1">
      <c r="U9627" s="77"/>
      <c r="V9627" s="62"/>
    </row>
    <row r="9628" spans="21:22" hidden="1">
      <c r="U9628" s="77"/>
      <c r="V9628" s="62"/>
    </row>
    <row r="9629" spans="21:22" hidden="1">
      <c r="U9629" s="77"/>
      <c r="V9629" s="62"/>
    </row>
    <row r="9630" spans="21:22" hidden="1">
      <c r="U9630" s="77"/>
      <c r="V9630" s="62"/>
    </row>
    <row r="9631" spans="21:22" hidden="1">
      <c r="U9631" s="77"/>
      <c r="V9631" s="62"/>
    </row>
    <row r="9632" spans="21:22" hidden="1">
      <c r="U9632" s="77"/>
      <c r="V9632" s="62"/>
    </row>
    <row r="9633" spans="21:22" hidden="1">
      <c r="U9633" s="77"/>
      <c r="V9633" s="62"/>
    </row>
    <row r="9634" spans="21:22" hidden="1">
      <c r="U9634" s="77"/>
      <c r="V9634" s="62"/>
    </row>
    <row r="9635" spans="21:22" hidden="1">
      <c r="U9635" s="77"/>
      <c r="V9635" s="62"/>
    </row>
    <row r="9636" spans="21:22" hidden="1">
      <c r="U9636" s="77"/>
      <c r="V9636" s="62"/>
    </row>
    <row r="9637" spans="21:22" hidden="1">
      <c r="U9637" s="77"/>
      <c r="V9637" s="62"/>
    </row>
    <row r="9638" spans="21:22" hidden="1">
      <c r="U9638" s="77"/>
      <c r="V9638" s="62"/>
    </row>
    <row r="9639" spans="21:22" hidden="1">
      <c r="U9639" s="77"/>
      <c r="V9639" s="62"/>
    </row>
    <row r="9640" spans="21:22" hidden="1">
      <c r="U9640" s="77"/>
      <c r="V9640" s="62"/>
    </row>
    <row r="9641" spans="21:22" hidden="1">
      <c r="U9641" s="77"/>
      <c r="V9641" s="62"/>
    </row>
    <row r="9642" spans="21:22" hidden="1">
      <c r="U9642" s="77"/>
      <c r="V9642" s="62"/>
    </row>
    <row r="9643" spans="21:22" hidden="1">
      <c r="U9643" s="77"/>
      <c r="V9643" s="62"/>
    </row>
    <row r="9644" spans="21:22" hidden="1">
      <c r="U9644" s="77"/>
      <c r="V9644" s="62"/>
    </row>
    <row r="9645" spans="21:22" hidden="1">
      <c r="U9645" s="77"/>
      <c r="V9645" s="62"/>
    </row>
    <row r="9646" spans="21:22" hidden="1">
      <c r="U9646" s="77"/>
      <c r="V9646" s="62"/>
    </row>
    <row r="9647" spans="21:22" hidden="1">
      <c r="U9647" s="77"/>
      <c r="V9647" s="62"/>
    </row>
    <row r="9648" spans="21:22" hidden="1">
      <c r="U9648" s="77"/>
      <c r="V9648" s="62"/>
    </row>
    <row r="9649" spans="21:22" hidden="1">
      <c r="U9649" s="77"/>
      <c r="V9649" s="62"/>
    </row>
    <row r="9650" spans="21:22" hidden="1">
      <c r="U9650" s="77"/>
      <c r="V9650" s="62"/>
    </row>
    <row r="9651" spans="21:22" hidden="1">
      <c r="U9651" s="77"/>
      <c r="V9651" s="62"/>
    </row>
    <row r="9652" spans="21:22" hidden="1">
      <c r="U9652" s="77"/>
      <c r="V9652" s="62"/>
    </row>
    <row r="9653" spans="21:22" hidden="1">
      <c r="U9653" s="77"/>
      <c r="V9653" s="62"/>
    </row>
    <row r="9654" spans="21:22" hidden="1">
      <c r="U9654" s="77"/>
      <c r="V9654" s="62"/>
    </row>
    <row r="9655" spans="21:22" hidden="1">
      <c r="U9655" s="77"/>
      <c r="V9655" s="62"/>
    </row>
    <row r="9656" spans="21:22" hidden="1">
      <c r="U9656" s="77"/>
      <c r="V9656" s="62"/>
    </row>
    <row r="9657" spans="21:22" hidden="1">
      <c r="U9657" s="77"/>
      <c r="V9657" s="62"/>
    </row>
    <row r="9658" spans="21:22" hidden="1">
      <c r="U9658" s="77"/>
      <c r="V9658" s="62"/>
    </row>
    <row r="9659" spans="21:22" hidden="1">
      <c r="U9659" s="77"/>
      <c r="V9659" s="62"/>
    </row>
    <row r="9660" spans="21:22" hidden="1">
      <c r="U9660" s="77"/>
      <c r="V9660" s="62"/>
    </row>
    <row r="9661" spans="21:22" hidden="1">
      <c r="U9661" s="77"/>
      <c r="V9661" s="62"/>
    </row>
    <row r="9662" spans="21:22" hidden="1">
      <c r="U9662" s="77"/>
      <c r="V9662" s="62"/>
    </row>
    <row r="9663" spans="21:22" hidden="1">
      <c r="U9663" s="77"/>
      <c r="V9663" s="62"/>
    </row>
    <row r="9664" spans="21:22" hidden="1">
      <c r="U9664" s="77"/>
      <c r="V9664" s="62"/>
    </row>
    <row r="9665" spans="21:22" hidden="1">
      <c r="U9665" s="77"/>
      <c r="V9665" s="62"/>
    </row>
    <row r="9666" spans="21:22" hidden="1">
      <c r="U9666" s="77"/>
      <c r="V9666" s="62"/>
    </row>
    <row r="9667" spans="21:22" hidden="1">
      <c r="U9667" s="77"/>
      <c r="V9667" s="62"/>
    </row>
    <row r="9668" spans="21:22" hidden="1">
      <c r="U9668" s="77"/>
      <c r="V9668" s="62"/>
    </row>
    <row r="9669" spans="21:22" hidden="1">
      <c r="U9669" s="77"/>
      <c r="V9669" s="62"/>
    </row>
    <row r="9670" spans="21:22" hidden="1">
      <c r="U9670" s="77"/>
      <c r="V9670" s="62"/>
    </row>
    <row r="9671" spans="21:22" hidden="1">
      <c r="U9671" s="77"/>
      <c r="V9671" s="62"/>
    </row>
    <row r="9672" spans="21:22" hidden="1">
      <c r="U9672" s="77"/>
      <c r="V9672" s="62"/>
    </row>
    <row r="9673" spans="21:22" hidden="1">
      <c r="U9673" s="77"/>
      <c r="V9673" s="62"/>
    </row>
    <row r="9674" spans="21:22" hidden="1">
      <c r="U9674" s="77"/>
      <c r="V9674" s="62"/>
    </row>
    <row r="9675" spans="21:22" hidden="1">
      <c r="U9675" s="77"/>
      <c r="V9675" s="62"/>
    </row>
    <row r="9676" spans="21:22" hidden="1">
      <c r="U9676" s="77"/>
      <c r="V9676" s="62"/>
    </row>
    <row r="9677" spans="21:22" hidden="1">
      <c r="U9677" s="77"/>
      <c r="V9677" s="62"/>
    </row>
    <row r="9678" spans="21:22" hidden="1">
      <c r="U9678" s="77"/>
      <c r="V9678" s="62"/>
    </row>
    <row r="9679" spans="21:22" hidden="1">
      <c r="U9679" s="77"/>
      <c r="V9679" s="62"/>
    </row>
    <row r="9680" spans="21:22" hidden="1">
      <c r="U9680" s="77"/>
      <c r="V9680" s="62"/>
    </row>
    <row r="9681" spans="21:22" hidden="1">
      <c r="U9681" s="77"/>
      <c r="V9681" s="62"/>
    </row>
    <row r="9682" spans="21:22" hidden="1">
      <c r="U9682" s="77"/>
      <c r="V9682" s="62"/>
    </row>
    <row r="9683" spans="21:22" hidden="1">
      <c r="U9683" s="77"/>
      <c r="V9683" s="62"/>
    </row>
    <row r="9684" spans="21:22" hidden="1">
      <c r="U9684" s="77"/>
      <c r="V9684" s="62"/>
    </row>
    <row r="9685" spans="21:22" hidden="1">
      <c r="U9685" s="77"/>
      <c r="V9685" s="62"/>
    </row>
    <row r="9686" spans="21:22" hidden="1">
      <c r="U9686" s="77"/>
      <c r="V9686" s="62"/>
    </row>
    <row r="9687" spans="21:22" hidden="1">
      <c r="U9687" s="77"/>
      <c r="V9687" s="62"/>
    </row>
    <row r="9688" spans="21:22" hidden="1">
      <c r="U9688" s="77"/>
      <c r="V9688" s="62"/>
    </row>
    <row r="9689" spans="21:22" hidden="1">
      <c r="U9689" s="77"/>
      <c r="V9689" s="62"/>
    </row>
    <row r="9690" spans="21:22" hidden="1">
      <c r="U9690" s="77"/>
      <c r="V9690" s="62"/>
    </row>
    <row r="9691" spans="21:22" hidden="1">
      <c r="U9691" s="77"/>
      <c r="V9691" s="62"/>
    </row>
    <row r="9692" spans="21:22" hidden="1">
      <c r="U9692" s="77"/>
      <c r="V9692" s="62"/>
    </row>
    <row r="9693" spans="21:22" hidden="1">
      <c r="U9693" s="77"/>
      <c r="V9693" s="62"/>
    </row>
    <row r="9694" spans="21:22" hidden="1">
      <c r="U9694" s="77"/>
      <c r="V9694" s="62"/>
    </row>
    <row r="9695" spans="21:22" hidden="1">
      <c r="U9695" s="77"/>
      <c r="V9695" s="62"/>
    </row>
    <row r="9696" spans="21:22" hidden="1">
      <c r="U9696" s="77"/>
      <c r="V9696" s="62"/>
    </row>
    <row r="9697" spans="21:22" hidden="1">
      <c r="U9697" s="77"/>
      <c r="V9697" s="62"/>
    </row>
    <row r="9698" spans="21:22" hidden="1">
      <c r="U9698" s="77"/>
      <c r="V9698" s="62"/>
    </row>
    <row r="9699" spans="21:22" hidden="1">
      <c r="U9699" s="77"/>
      <c r="V9699" s="62"/>
    </row>
    <row r="9700" spans="21:22" hidden="1">
      <c r="U9700" s="77"/>
      <c r="V9700" s="62"/>
    </row>
    <row r="9701" spans="21:22" hidden="1">
      <c r="U9701" s="77"/>
      <c r="V9701" s="62"/>
    </row>
    <row r="9702" spans="21:22" hidden="1">
      <c r="U9702" s="77"/>
      <c r="V9702" s="62"/>
    </row>
    <row r="9703" spans="21:22" hidden="1">
      <c r="U9703" s="77"/>
      <c r="V9703" s="62"/>
    </row>
    <row r="9704" spans="21:22" hidden="1">
      <c r="U9704" s="77"/>
      <c r="V9704" s="62"/>
    </row>
    <row r="9705" spans="21:22" hidden="1">
      <c r="U9705" s="77"/>
      <c r="V9705" s="62"/>
    </row>
    <row r="9706" spans="21:22" hidden="1">
      <c r="U9706" s="77"/>
      <c r="V9706" s="62"/>
    </row>
    <row r="9707" spans="21:22" hidden="1">
      <c r="U9707" s="77"/>
      <c r="V9707" s="62"/>
    </row>
    <row r="9708" spans="21:22" hidden="1">
      <c r="U9708" s="77"/>
      <c r="V9708" s="62"/>
    </row>
    <row r="9709" spans="21:22" hidden="1">
      <c r="U9709" s="77"/>
      <c r="V9709" s="62"/>
    </row>
    <row r="9710" spans="21:22" hidden="1">
      <c r="U9710" s="77"/>
      <c r="V9710" s="62"/>
    </row>
    <row r="9711" spans="21:22" hidden="1">
      <c r="U9711" s="77"/>
      <c r="V9711" s="62"/>
    </row>
    <row r="9712" spans="21:22" hidden="1">
      <c r="U9712" s="77"/>
      <c r="V9712" s="62"/>
    </row>
    <row r="9713" spans="21:22" hidden="1">
      <c r="U9713" s="77"/>
      <c r="V9713" s="62"/>
    </row>
    <row r="9714" spans="21:22" hidden="1">
      <c r="U9714" s="77"/>
      <c r="V9714" s="62"/>
    </row>
    <row r="9715" spans="21:22" hidden="1">
      <c r="U9715" s="77"/>
      <c r="V9715" s="62"/>
    </row>
    <row r="9716" spans="21:22" hidden="1">
      <c r="U9716" s="77"/>
      <c r="V9716" s="62"/>
    </row>
    <row r="9717" spans="21:22" hidden="1">
      <c r="U9717" s="77"/>
      <c r="V9717" s="62"/>
    </row>
    <row r="9718" spans="21:22" hidden="1">
      <c r="U9718" s="77"/>
      <c r="V9718" s="62"/>
    </row>
    <row r="9719" spans="21:22" hidden="1">
      <c r="U9719" s="77"/>
      <c r="V9719" s="62"/>
    </row>
    <row r="9720" spans="21:22" hidden="1">
      <c r="U9720" s="77"/>
      <c r="V9720" s="62"/>
    </row>
    <row r="9721" spans="21:22" hidden="1">
      <c r="U9721" s="77"/>
      <c r="V9721" s="62"/>
    </row>
    <row r="9722" spans="21:22" hidden="1">
      <c r="U9722" s="77"/>
      <c r="V9722" s="62"/>
    </row>
    <row r="9723" spans="21:22" hidden="1">
      <c r="U9723" s="77"/>
      <c r="V9723" s="62"/>
    </row>
    <row r="9724" spans="21:22" hidden="1">
      <c r="U9724" s="77"/>
      <c r="V9724" s="62"/>
    </row>
    <row r="9725" spans="21:22" hidden="1">
      <c r="U9725" s="77"/>
      <c r="V9725" s="62"/>
    </row>
    <row r="9726" spans="21:22" hidden="1">
      <c r="U9726" s="77"/>
      <c r="V9726" s="62"/>
    </row>
    <row r="9727" spans="21:22" hidden="1">
      <c r="U9727" s="77"/>
      <c r="V9727" s="62"/>
    </row>
    <row r="9728" spans="21:22" hidden="1">
      <c r="U9728" s="77"/>
      <c r="V9728" s="62"/>
    </row>
    <row r="9729" spans="21:22" hidden="1">
      <c r="U9729" s="77"/>
      <c r="V9729" s="62"/>
    </row>
    <row r="9730" spans="21:22" hidden="1">
      <c r="U9730" s="77"/>
      <c r="V9730" s="62"/>
    </row>
    <row r="9731" spans="21:22" hidden="1">
      <c r="U9731" s="77"/>
      <c r="V9731" s="62"/>
    </row>
    <row r="9732" spans="21:22" hidden="1">
      <c r="U9732" s="77"/>
      <c r="V9732" s="62"/>
    </row>
    <row r="9733" spans="21:22" hidden="1">
      <c r="U9733" s="77"/>
      <c r="V9733" s="62"/>
    </row>
    <row r="9734" spans="21:22" hidden="1">
      <c r="U9734" s="77"/>
      <c r="V9734" s="62"/>
    </row>
    <row r="9735" spans="21:22" hidden="1">
      <c r="U9735" s="77"/>
      <c r="V9735" s="62"/>
    </row>
    <row r="9736" spans="21:22" hidden="1">
      <c r="U9736" s="77"/>
      <c r="V9736" s="62"/>
    </row>
    <row r="9737" spans="21:22" hidden="1">
      <c r="U9737" s="77"/>
      <c r="V9737" s="62"/>
    </row>
    <row r="9738" spans="21:22" hidden="1">
      <c r="U9738" s="77"/>
      <c r="V9738" s="62"/>
    </row>
    <row r="9739" spans="21:22" hidden="1">
      <c r="U9739" s="77"/>
      <c r="V9739" s="62"/>
    </row>
    <row r="9740" spans="21:22" hidden="1">
      <c r="U9740" s="77"/>
      <c r="V9740" s="62"/>
    </row>
    <row r="9741" spans="21:22" hidden="1">
      <c r="U9741" s="77"/>
      <c r="V9741" s="62"/>
    </row>
    <row r="9742" spans="21:22" hidden="1">
      <c r="U9742" s="77"/>
      <c r="V9742" s="62"/>
    </row>
    <row r="9743" spans="21:22" hidden="1">
      <c r="U9743" s="77"/>
      <c r="V9743" s="62"/>
    </row>
    <row r="9744" spans="21:22" hidden="1">
      <c r="U9744" s="77"/>
      <c r="V9744" s="62"/>
    </row>
    <row r="9745" spans="21:22" hidden="1">
      <c r="U9745" s="77"/>
      <c r="V9745" s="62"/>
    </row>
    <row r="9746" spans="21:22" hidden="1">
      <c r="U9746" s="77"/>
      <c r="V9746" s="62"/>
    </row>
    <row r="9747" spans="21:22" hidden="1">
      <c r="U9747" s="77"/>
      <c r="V9747" s="62"/>
    </row>
    <row r="9748" spans="21:22" hidden="1">
      <c r="U9748" s="77"/>
      <c r="V9748" s="62"/>
    </row>
    <row r="9749" spans="21:22" hidden="1">
      <c r="U9749" s="77"/>
      <c r="V9749" s="62"/>
    </row>
    <row r="9750" spans="21:22" hidden="1">
      <c r="U9750" s="77"/>
      <c r="V9750" s="62"/>
    </row>
    <row r="9751" spans="21:22" hidden="1">
      <c r="U9751" s="77"/>
      <c r="V9751" s="62"/>
    </row>
    <row r="9752" spans="21:22" hidden="1">
      <c r="U9752" s="77"/>
      <c r="V9752" s="62"/>
    </row>
    <row r="9753" spans="21:22" hidden="1">
      <c r="U9753" s="77"/>
      <c r="V9753" s="62"/>
    </row>
    <row r="9754" spans="21:22" hidden="1">
      <c r="U9754" s="77"/>
      <c r="V9754" s="62"/>
    </row>
    <row r="9755" spans="21:22" hidden="1">
      <c r="U9755" s="77"/>
      <c r="V9755" s="62"/>
    </row>
    <row r="9756" spans="21:22" hidden="1">
      <c r="U9756" s="77"/>
      <c r="V9756" s="62"/>
    </row>
    <row r="9757" spans="21:22" hidden="1">
      <c r="U9757" s="77"/>
      <c r="V9757" s="62"/>
    </row>
    <row r="9758" spans="21:22" hidden="1">
      <c r="U9758" s="77"/>
      <c r="V9758" s="62"/>
    </row>
    <row r="9759" spans="21:22" hidden="1">
      <c r="U9759" s="77"/>
      <c r="V9759" s="62"/>
    </row>
    <row r="9760" spans="21:22" hidden="1">
      <c r="U9760" s="77"/>
      <c r="V9760" s="62"/>
    </row>
    <row r="9761" spans="21:22" hidden="1">
      <c r="U9761" s="77"/>
      <c r="V9761" s="62"/>
    </row>
    <row r="9762" spans="21:22" hidden="1">
      <c r="U9762" s="77"/>
      <c r="V9762" s="62"/>
    </row>
    <row r="9763" spans="21:22" hidden="1">
      <c r="U9763" s="77"/>
      <c r="V9763" s="62"/>
    </row>
    <row r="9764" spans="21:22" hidden="1">
      <c r="U9764" s="77"/>
      <c r="V9764" s="62"/>
    </row>
    <row r="9765" spans="21:22" hidden="1">
      <c r="U9765" s="77"/>
      <c r="V9765" s="62"/>
    </row>
    <row r="9766" spans="21:22" hidden="1">
      <c r="U9766" s="77"/>
      <c r="V9766" s="62"/>
    </row>
    <row r="9767" spans="21:22" hidden="1">
      <c r="U9767" s="77"/>
      <c r="V9767" s="62"/>
    </row>
    <row r="9768" spans="21:22" hidden="1">
      <c r="U9768" s="77"/>
      <c r="V9768" s="62"/>
    </row>
    <row r="9769" spans="21:22" hidden="1">
      <c r="U9769" s="77"/>
      <c r="V9769" s="62"/>
    </row>
    <row r="9770" spans="21:22" hidden="1">
      <c r="U9770" s="77"/>
      <c r="V9770" s="62"/>
    </row>
    <row r="9771" spans="21:22" hidden="1">
      <c r="U9771" s="77"/>
      <c r="V9771" s="62"/>
    </row>
    <row r="9772" spans="21:22" hidden="1">
      <c r="U9772" s="77"/>
      <c r="V9772" s="62"/>
    </row>
    <row r="9773" spans="21:22" hidden="1">
      <c r="U9773" s="77"/>
      <c r="V9773" s="62"/>
    </row>
    <row r="9774" spans="21:22" hidden="1">
      <c r="U9774" s="77"/>
      <c r="V9774" s="62"/>
    </row>
    <row r="9775" spans="21:22" hidden="1">
      <c r="U9775" s="77"/>
      <c r="V9775" s="62"/>
    </row>
    <row r="9776" spans="21:22" hidden="1">
      <c r="U9776" s="77"/>
      <c r="V9776" s="62"/>
    </row>
    <row r="9777" spans="21:22" hidden="1">
      <c r="U9777" s="77"/>
      <c r="V9777" s="62"/>
    </row>
    <row r="9778" spans="21:22" hidden="1">
      <c r="U9778" s="77"/>
      <c r="V9778" s="62"/>
    </row>
    <row r="9779" spans="21:22" hidden="1">
      <c r="U9779" s="77"/>
      <c r="V9779" s="62"/>
    </row>
    <row r="9780" spans="21:22" hidden="1">
      <c r="U9780" s="77"/>
      <c r="V9780" s="62"/>
    </row>
    <row r="9781" spans="21:22" hidden="1">
      <c r="U9781" s="77"/>
      <c r="V9781" s="62"/>
    </row>
    <row r="9782" spans="21:22" hidden="1">
      <c r="U9782" s="77"/>
      <c r="V9782" s="62"/>
    </row>
    <row r="9783" spans="21:22" hidden="1">
      <c r="U9783" s="77"/>
      <c r="V9783" s="62"/>
    </row>
    <row r="9784" spans="21:22" hidden="1">
      <c r="U9784" s="77"/>
      <c r="V9784" s="62"/>
    </row>
    <row r="9785" spans="21:22" hidden="1">
      <c r="U9785" s="77"/>
      <c r="V9785" s="62"/>
    </row>
    <row r="9786" spans="21:22" hidden="1">
      <c r="U9786" s="77"/>
      <c r="V9786" s="62"/>
    </row>
    <row r="9787" spans="21:22" hidden="1">
      <c r="U9787" s="77"/>
      <c r="V9787" s="62"/>
    </row>
    <row r="9788" spans="21:22" hidden="1">
      <c r="U9788" s="77"/>
      <c r="V9788" s="62"/>
    </row>
    <row r="9789" spans="21:22" hidden="1">
      <c r="U9789" s="77"/>
      <c r="V9789" s="62"/>
    </row>
    <row r="9790" spans="21:22" hidden="1">
      <c r="U9790" s="77"/>
      <c r="V9790" s="62"/>
    </row>
    <row r="9791" spans="21:22" hidden="1">
      <c r="U9791" s="77"/>
      <c r="V9791" s="62"/>
    </row>
    <row r="9792" spans="21:22" hidden="1">
      <c r="U9792" s="77"/>
      <c r="V9792" s="62"/>
    </row>
    <row r="9793" spans="21:22" hidden="1">
      <c r="U9793" s="77"/>
      <c r="V9793" s="62"/>
    </row>
    <row r="9794" spans="21:22" hidden="1">
      <c r="U9794" s="77"/>
      <c r="V9794" s="62"/>
    </row>
    <row r="9795" spans="21:22" hidden="1">
      <c r="U9795" s="77"/>
      <c r="V9795" s="62"/>
    </row>
    <row r="9796" spans="21:22" hidden="1">
      <c r="U9796" s="77"/>
      <c r="V9796" s="62"/>
    </row>
    <row r="9797" spans="21:22" hidden="1">
      <c r="U9797" s="77"/>
      <c r="V9797" s="62"/>
    </row>
    <row r="9798" spans="21:22" hidden="1">
      <c r="U9798" s="77"/>
      <c r="V9798" s="62"/>
    </row>
    <row r="9799" spans="21:22" hidden="1">
      <c r="U9799" s="77"/>
      <c r="V9799" s="62"/>
    </row>
    <row r="9800" spans="21:22" hidden="1">
      <c r="U9800" s="77"/>
      <c r="V9800" s="62"/>
    </row>
    <row r="9801" spans="21:22" hidden="1">
      <c r="U9801" s="77"/>
      <c r="V9801" s="62"/>
    </row>
    <row r="9802" spans="21:22" hidden="1">
      <c r="U9802" s="77"/>
      <c r="V9802" s="62"/>
    </row>
    <row r="9803" spans="21:22" hidden="1">
      <c r="U9803" s="77"/>
      <c r="V9803" s="62"/>
    </row>
    <row r="9804" spans="21:22" hidden="1">
      <c r="U9804" s="77"/>
      <c r="V9804" s="62"/>
    </row>
    <row r="9805" spans="21:22" hidden="1">
      <c r="U9805" s="77"/>
      <c r="V9805" s="62"/>
    </row>
    <row r="9806" spans="21:22" hidden="1">
      <c r="U9806" s="77"/>
      <c r="V9806" s="62"/>
    </row>
    <row r="9807" spans="21:22" hidden="1">
      <c r="U9807" s="77"/>
      <c r="V9807" s="62"/>
    </row>
    <row r="9808" spans="21:22" hidden="1">
      <c r="U9808" s="77"/>
      <c r="V9808" s="62"/>
    </row>
    <row r="9809" spans="21:22" hidden="1">
      <c r="U9809" s="77"/>
      <c r="V9809" s="62"/>
    </row>
    <row r="9810" spans="21:22" hidden="1">
      <c r="U9810" s="77"/>
      <c r="V9810" s="62"/>
    </row>
    <row r="9811" spans="21:22" hidden="1">
      <c r="U9811" s="77"/>
      <c r="V9811" s="62"/>
    </row>
    <row r="9812" spans="21:22" hidden="1">
      <c r="U9812" s="77"/>
      <c r="V9812" s="62"/>
    </row>
    <row r="9813" spans="21:22" hidden="1">
      <c r="U9813" s="77"/>
      <c r="V9813" s="62"/>
    </row>
    <row r="9814" spans="21:22" hidden="1">
      <c r="U9814" s="77"/>
      <c r="V9814" s="62"/>
    </row>
    <row r="9815" spans="21:22" hidden="1">
      <c r="U9815" s="77"/>
      <c r="V9815" s="62"/>
    </row>
    <row r="9816" spans="21:22" hidden="1">
      <c r="U9816" s="77"/>
      <c r="V9816" s="62"/>
    </row>
    <row r="9817" spans="21:22" hidden="1">
      <c r="U9817" s="77"/>
      <c r="V9817" s="62"/>
    </row>
    <row r="9818" spans="21:22" hidden="1">
      <c r="U9818" s="77"/>
      <c r="V9818" s="62"/>
    </row>
    <row r="9819" spans="21:22" hidden="1">
      <c r="U9819" s="77"/>
      <c r="V9819" s="62"/>
    </row>
    <row r="9820" spans="21:22" hidden="1">
      <c r="U9820" s="77"/>
      <c r="V9820" s="62"/>
    </row>
    <row r="9821" spans="21:22" hidden="1">
      <c r="U9821" s="77"/>
      <c r="V9821" s="62"/>
    </row>
    <row r="9822" spans="21:22" hidden="1">
      <c r="U9822" s="77"/>
      <c r="V9822" s="62"/>
    </row>
    <row r="9823" spans="21:22" hidden="1">
      <c r="U9823" s="77"/>
      <c r="V9823" s="62"/>
    </row>
    <row r="9824" spans="21:22" hidden="1">
      <c r="U9824" s="77"/>
      <c r="V9824" s="62"/>
    </row>
    <row r="9825" spans="21:22" hidden="1">
      <c r="U9825" s="77"/>
      <c r="V9825" s="62"/>
    </row>
    <row r="9826" spans="21:22" hidden="1">
      <c r="U9826" s="77"/>
      <c r="V9826" s="62"/>
    </row>
    <row r="9827" spans="21:22" hidden="1">
      <c r="U9827" s="77"/>
      <c r="V9827" s="62"/>
    </row>
    <row r="9828" spans="21:22" hidden="1">
      <c r="U9828" s="77"/>
      <c r="V9828" s="62"/>
    </row>
    <row r="9829" spans="21:22" hidden="1">
      <c r="U9829" s="77"/>
      <c r="V9829" s="62"/>
    </row>
    <row r="9830" spans="21:22" hidden="1">
      <c r="U9830" s="77"/>
      <c r="V9830" s="62"/>
    </row>
    <row r="9831" spans="21:22" hidden="1">
      <c r="U9831" s="77"/>
      <c r="V9831" s="62"/>
    </row>
    <row r="9832" spans="21:22" hidden="1">
      <c r="U9832" s="77"/>
      <c r="V9832" s="62"/>
    </row>
    <row r="9833" spans="21:22" hidden="1">
      <c r="U9833" s="77"/>
      <c r="V9833" s="62"/>
    </row>
    <row r="9834" spans="21:22" hidden="1">
      <c r="U9834" s="77"/>
      <c r="V9834" s="62"/>
    </row>
    <row r="9835" spans="21:22" hidden="1">
      <c r="U9835" s="77"/>
      <c r="V9835" s="62"/>
    </row>
    <row r="9836" spans="21:22" hidden="1">
      <c r="U9836" s="77"/>
      <c r="V9836" s="62"/>
    </row>
    <row r="9837" spans="21:22" hidden="1">
      <c r="U9837" s="77"/>
      <c r="V9837" s="62"/>
    </row>
    <row r="9838" spans="21:22" hidden="1">
      <c r="U9838" s="77"/>
      <c r="V9838" s="62"/>
    </row>
    <row r="9839" spans="21:22" hidden="1">
      <c r="U9839" s="77"/>
      <c r="V9839" s="62"/>
    </row>
    <row r="9840" spans="21:22" hidden="1">
      <c r="U9840" s="77"/>
      <c r="V9840" s="62"/>
    </row>
    <row r="9841" spans="21:22" hidden="1">
      <c r="U9841" s="77"/>
      <c r="V9841" s="62"/>
    </row>
    <row r="9842" spans="21:22" hidden="1">
      <c r="U9842" s="77"/>
      <c r="V9842" s="62"/>
    </row>
    <row r="9843" spans="21:22" hidden="1">
      <c r="U9843" s="77"/>
      <c r="V9843" s="62"/>
    </row>
    <row r="9844" spans="21:22" hidden="1">
      <c r="U9844" s="77"/>
      <c r="V9844" s="62"/>
    </row>
    <row r="9845" spans="21:22" hidden="1">
      <c r="U9845" s="77"/>
      <c r="V9845" s="62"/>
    </row>
    <row r="9846" spans="21:22" hidden="1">
      <c r="U9846" s="77"/>
      <c r="V9846" s="62"/>
    </row>
    <row r="9847" spans="21:22" hidden="1">
      <c r="U9847" s="77"/>
      <c r="V9847" s="62"/>
    </row>
    <row r="9848" spans="21:22" hidden="1">
      <c r="U9848" s="77"/>
      <c r="V9848" s="62"/>
    </row>
    <row r="9849" spans="21:22" hidden="1">
      <c r="U9849" s="77"/>
      <c r="V9849" s="62"/>
    </row>
    <row r="9850" spans="21:22" hidden="1">
      <c r="U9850" s="77"/>
      <c r="V9850" s="62"/>
    </row>
    <row r="9851" spans="21:22" hidden="1">
      <c r="U9851" s="77"/>
      <c r="V9851" s="62"/>
    </row>
    <row r="9852" spans="21:22" hidden="1">
      <c r="U9852" s="77"/>
      <c r="V9852" s="62"/>
    </row>
    <row r="9853" spans="21:22" hidden="1">
      <c r="U9853" s="77"/>
      <c r="V9853" s="62"/>
    </row>
    <row r="9854" spans="21:22" hidden="1">
      <c r="U9854" s="77"/>
      <c r="V9854" s="62"/>
    </row>
    <row r="9855" spans="21:22" hidden="1">
      <c r="U9855" s="77"/>
      <c r="V9855" s="62"/>
    </row>
    <row r="9856" spans="21:22" hidden="1">
      <c r="U9856" s="77"/>
      <c r="V9856" s="62"/>
    </row>
    <row r="9857" spans="21:22" hidden="1">
      <c r="U9857" s="77"/>
      <c r="V9857" s="62"/>
    </row>
    <row r="9858" spans="21:22" hidden="1">
      <c r="U9858" s="77"/>
      <c r="V9858" s="62"/>
    </row>
    <row r="9859" spans="21:22" hidden="1">
      <c r="U9859" s="77"/>
      <c r="V9859" s="62"/>
    </row>
    <row r="9860" spans="21:22" hidden="1">
      <c r="U9860" s="77"/>
      <c r="V9860" s="62"/>
    </row>
    <row r="9861" spans="21:22" hidden="1">
      <c r="U9861" s="77"/>
      <c r="V9861" s="62"/>
    </row>
    <row r="9862" spans="21:22" hidden="1">
      <c r="U9862" s="77"/>
      <c r="V9862" s="62"/>
    </row>
    <row r="9863" spans="21:22" hidden="1">
      <c r="U9863" s="77"/>
      <c r="V9863" s="62"/>
    </row>
    <row r="9864" spans="21:22" hidden="1">
      <c r="U9864" s="77"/>
      <c r="V9864" s="62"/>
    </row>
    <row r="9865" spans="21:22" hidden="1">
      <c r="U9865" s="77"/>
      <c r="V9865" s="62"/>
    </row>
    <row r="9866" spans="21:22" hidden="1">
      <c r="U9866" s="77"/>
      <c r="V9866" s="62"/>
    </row>
    <row r="9867" spans="21:22" hidden="1">
      <c r="U9867" s="77"/>
      <c r="V9867" s="62"/>
    </row>
    <row r="9868" spans="21:22" hidden="1">
      <c r="U9868" s="77"/>
      <c r="V9868" s="62"/>
    </row>
    <row r="9869" spans="21:22" hidden="1">
      <c r="U9869" s="77"/>
      <c r="V9869" s="62"/>
    </row>
    <row r="9870" spans="21:22" hidden="1">
      <c r="U9870" s="77"/>
      <c r="V9870" s="62"/>
    </row>
    <row r="9871" spans="21:22" hidden="1">
      <c r="U9871" s="77"/>
      <c r="V9871" s="62"/>
    </row>
    <row r="9872" spans="21:22" hidden="1">
      <c r="U9872" s="77"/>
      <c r="V9872" s="62"/>
    </row>
    <row r="9873" spans="21:22" hidden="1">
      <c r="U9873" s="77"/>
      <c r="V9873" s="62"/>
    </row>
    <row r="9874" spans="21:22" hidden="1">
      <c r="U9874" s="77"/>
      <c r="V9874" s="62"/>
    </row>
    <row r="9875" spans="21:22" hidden="1">
      <c r="U9875" s="77"/>
      <c r="V9875" s="62"/>
    </row>
    <row r="9876" spans="21:22" hidden="1">
      <c r="U9876" s="77"/>
      <c r="V9876" s="62"/>
    </row>
    <row r="9877" spans="21:22" hidden="1">
      <c r="U9877" s="77"/>
      <c r="V9877" s="62"/>
    </row>
    <row r="9878" spans="21:22" hidden="1">
      <c r="U9878" s="77"/>
      <c r="V9878" s="62"/>
    </row>
    <row r="9879" spans="21:22" hidden="1">
      <c r="U9879" s="77"/>
      <c r="V9879" s="62"/>
    </row>
    <row r="9880" spans="21:22" hidden="1">
      <c r="U9880" s="77"/>
      <c r="V9880" s="62"/>
    </row>
    <row r="9881" spans="21:22" hidden="1">
      <c r="U9881" s="77"/>
      <c r="V9881" s="62"/>
    </row>
    <row r="9882" spans="21:22" hidden="1">
      <c r="U9882" s="77"/>
      <c r="V9882" s="62"/>
    </row>
    <row r="9883" spans="21:22" hidden="1">
      <c r="U9883" s="77"/>
      <c r="V9883" s="62"/>
    </row>
    <row r="9884" spans="21:22" hidden="1">
      <c r="U9884" s="77"/>
      <c r="V9884" s="62"/>
    </row>
    <row r="9885" spans="21:22" hidden="1">
      <c r="U9885" s="77"/>
      <c r="V9885" s="62"/>
    </row>
    <row r="9886" spans="21:22" hidden="1">
      <c r="U9886" s="77"/>
      <c r="V9886" s="62"/>
    </row>
    <row r="9887" spans="21:22" hidden="1">
      <c r="U9887" s="77"/>
      <c r="V9887" s="62"/>
    </row>
    <row r="9888" spans="21:22" hidden="1">
      <c r="U9888" s="77"/>
      <c r="V9888" s="62"/>
    </row>
    <row r="9889" spans="21:22" hidden="1">
      <c r="U9889" s="77"/>
      <c r="V9889" s="62"/>
    </row>
    <row r="9890" spans="21:22" hidden="1">
      <c r="U9890" s="77"/>
      <c r="V9890" s="62"/>
    </row>
    <row r="9891" spans="21:22" hidden="1">
      <c r="U9891" s="77"/>
      <c r="V9891" s="62"/>
    </row>
    <row r="9892" spans="21:22" hidden="1">
      <c r="U9892" s="77"/>
      <c r="V9892" s="62"/>
    </row>
    <row r="9893" spans="21:22" hidden="1">
      <c r="U9893" s="77"/>
      <c r="V9893" s="62"/>
    </row>
    <row r="9894" spans="21:22" hidden="1">
      <c r="U9894" s="77"/>
      <c r="V9894" s="62"/>
    </row>
    <row r="9895" spans="21:22" hidden="1">
      <c r="U9895" s="77"/>
      <c r="V9895" s="62"/>
    </row>
    <row r="9896" spans="21:22" hidden="1">
      <c r="U9896" s="77"/>
      <c r="V9896" s="62"/>
    </row>
    <row r="9897" spans="21:22" hidden="1">
      <c r="U9897" s="77"/>
      <c r="V9897" s="62"/>
    </row>
    <row r="9898" spans="21:22" hidden="1">
      <c r="U9898" s="77"/>
      <c r="V9898" s="62"/>
    </row>
    <row r="9899" spans="21:22" hidden="1">
      <c r="U9899" s="77"/>
      <c r="V9899" s="62"/>
    </row>
    <row r="9900" spans="21:22" hidden="1">
      <c r="U9900" s="77"/>
      <c r="V9900" s="62"/>
    </row>
    <row r="9901" spans="21:22" hidden="1">
      <c r="U9901" s="77"/>
      <c r="V9901" s="62"/>
    </row>
    <row r="9902" spans="21:22" hidden="1">
      <c r="U9902" s="77"/>
      <c r="V9902" s="62"/>
    </row>
    <row r="9903" spans="21:22" hidden="1">
      <c r="U9903" s="77"/>
      <c r="V9903" s="62"/>
    </row>
    <row r="9904" spans="21:22" hidden="1">
      <c r="U9904" s="77"/>
      <c r="V9904" s="62"/>
    </row>
    <row r="9905" spans="21:22" hidden="1">
      <c r="U9905" s="77"/>
      <c r="V9905" s="62"/>
    </row>
    <row r="9906" spans="21:22" hidden="1">
      <c r="U9906" s="77"/>
      <c r="V9906" s="62"/>
    </row>
    <row r="9907" spans="21:22" hidden="1">
      <c r="U9907" s="77"/>
      <c r="V9907" s="62"/>
    </row>
    <row r="9908" spans="21:22" hidden="1">
      <c r="U9908" s="77"/>
      <c r="V9908" s="62"/>
    </row>
    <row r="9909" spans="21:22" hidden="1">
      <c r="U9909" s="77"/>
      <c r="V9909" s="62"/>
    </row>
    <row r="9910" spans="21:22" hidden="1">
      <c r="U9910" s="77"/>
      <c r="V9910" s="62"/>
    </row>
    <row r="9911" spans="21:22" hidden="1">
      <c r="U9911" s="77"/>
      <c r="V9911" s="62"/>
    </row>
    <row r="9912" spans="21:22" hidden="1">
      <c r="U9912" s="77"/>
      <c r="V9912" s="62"/>
    </row>
    <row r="9913" spans="21:22" hidden="1">
      <c r="U9913" s="77"/>
      <c r="V9913" s="62"/>
    </row>
    <row r="9914" spans="21:22" hidden="1">
      <c r="U9914" s="77"/>
      <c r="V9914" s="62"/>
    </row>
    <row r="9915" spans="21:22" hidden="1">
      <c r="U9915" s="77"/>
      <c r="V9915" s="62"/>
    </row>
    <row r="9916" spans="21:22" hidden="1">
      <c r="U9916" s="77"/>
      <c r="V9916" s="62"/>
    </row>
    <row r="9917" spans="21:22" hidden="1">
      <c r="U9917" s="77"/>
      <c r="V9917" s="62"/>
    </row>
    <row r="9918" spans="21:22" hidden="1">
      <c r="U9918" s="77"/>
      <c r="V9918" s="62"/>
    </row>
    <row r="9919" spans="21:22" hidden="1">
      <c r="U9919" s="77"/>
      <c r="V9919" s="62"/>
    </row>
    <row r="9920" spans="21:22" hidden="1">
      <c r="U9920" s="77"/>
      <c r="V9920" s="62"/>
    </row>
    <row r="9921" spans="21:22" hidden="1">
      <c r="U9921" s="77"/>
      <c r="V9921" s="62"/>
    </row>
    <row r="9922" spans="21:22" hidden="1">
      <c r="U9922" s="77"/>
      <c r="V9922" s="62"/>
    </row>
    <row r="9923" spans="21:22" hidden="1">
      <c r="U9923" s="77"/>
      <c r="V9923" s="62"/>
    </row>
    <row r="9924" spans="21:22" hidden="1">
      <c r="U9924" s="77"/>
      <c r="V9924" s="62"/>
    </row>
    <row r="9925" spans="21:22" hidden="1">
      <c r="U9925" s="77"/>
      <c r="V9925" s="62"/>
    </row>
    <row r="9926" spans="21:22" hidden="1">
      <c r="U9926" s="77"/>
      <c r="V9926" s="62"/>
    </row>
    <row r="9927" spans="21:22" hidden="1">
      <c r="U9927" s="77"/>
      <c r="V9927" s="62"/>
    </row>
    <row r="9928" spans="21:22" hidden="1">
      <c r="U9928" s="77"/>
      <c r="V9928" s="62"/>
    </row>
    <row r="9929" spans="21:22" hidden="1">
      <c r="U9929" s="77"/>
      <c r="V9929" s="62"/>
    </row>
    <row r="9930" spans="21:22" hidden="1">
      <c r="U9930" s="77"/>
      <c r="V9930" s="62"/>
    </row>
    <row r="9931" spans="21:22" hidden="1">
      <c r="U9931" s="77"/>
      <c r="V9931" s="62"/>
    </row>
    <row r="9932" spans="21:22" hidden="1">
      <c r="U9932" s="77"/>
      <c r="V9932" s="62"/>
    </row>
    <row r="9933" spans="21:22" hidden="1">
      <c r="U9933" s="77"/>
      <c r="V9933" s="62"/>
    </row>
    <row r="9934" spans="21:22" hidden="1">
      <c r="U9934" s="77"/>
      <c r="V9934" s="62"/>
    </row>
    <row r="9935" spans="21:22" hidden="1">
      <c r="U9935" s="77"/>
      <c r="V9935" s="62"/>
    </row>
    <row r="9936" spans="21:22" hidden="1">
      <c r="U9936" s="77"/>
      <c r="V9936" s="62"/>
    </row>
    <row r="9937" spans="21:22" hidden="1">
      <c r="U9937" s="77"/>
      <c r="V9937" s="62"/>
    </row>
    <row r="9938" spans="21:22" hidden="1">
      <c r="U9938" s="77"/>
      <c r="V9938" s="62"/>
    </row>
    <row r="9939" spans="21:22" hidden="1">
      <c r="U9939" s="77"/>
      <c r="V9939" s="62"/>
    </row>
    <row r="9940" spans="21:22" hidden="1">
      <c r="U9940" s="77"/>
      <c r="V9940" s="62"/>
    </row>
    <row r="9941" spans="21:22" hidden="1">
      <c r="U9941" s="77"/>
      <c r="V9941" s="62"/>
    </row>
    <row r="9942" spans="21:22" hidden="1">
      <c r="U9942" s="77"/>
      <c r="V9942" s="62"/>
    </row>
    <row r="9943" spans="21:22" hidden="1">
      <c r="U9943" s="77"/>
      <c r="V9943" s="62"/>
    </row>
    <row r="9944" spans="21:22" hidden="1">
      <c r="U9944" s="77"/>
      <c r="V9944" s="62"/>
    </row>
    <row r="9945" spans="21:22" hidden="1">
      <c r="U9945" s="77"/>
      <c r="V9945" s="62"/>
    </row>
    <row r="9946" spans="21:22" hidden="1">
      <c r="U9946" s="77"/>
      <c r="V9946" s="62"/>
    </row>
    <row r="9947" spans="21:22" hidden="1">
      <c r="U9947" s="77"/>
      <c r="V9947" s="62"/>
    </row>
    <row r="9948" spans="21:22" hidden="1">
      <c r="U9948" s="77"/>
      <c r="V9948" s="62"/>
    </row>
    <row r="9949" spans="21:22" hidden="1">
      <c r="U9949" s="77"/>
      <c r="V9949" s="62"/>
    </row>
    <row r="9950" spans="21:22" hidden="1">
      <c r="U9950" s="77"/>
      <c r="V9950" s="62"/>
    </row>
    <row r="9951" spans="21:22" hidden="1">
      <c r="U9951" s="77"/>
      <c r="V9951" s="62"/>
    </row>
    <row r="9952" spans="21:22" hidden="1">
      <c r="U9952" s="77"/>
      <c r="V9952" s="62"/>
    </row>
    <row r="9953" spans="21:22" hidden="1">
      <c r="U9953" s="77"/>
      <c r="V9953" s="62"/>
    </row>
    <row r="9954" spans="21:22" hidden="1">
      <c r="U9954" s="77"/>
      <c r="V9954" s="62"/>
    </row>
    <row r="9955" spans="21:22" hidden="1">
      <c r="U9955" s="77"/>
      <c r="V9955" s="62"/>
    </row>
    <row r="9956" spans="21:22" hidden="1">
      <c r="U9956" s="77"/>
      <c r="V9956" s="62"/>
    </row>
    <row r="9957" spans="21:22" hidden="1">
      <c r="U9957" s="77"/>
      <c r="V9957" s="62"/>
    </row>
    <row r="9958" spans="21:22" hidden="1">
      <c r="U9958" s="77"/>
      <c r="V9958" s="62"/>
    </row>
    <row r="9959" spans="21:22" hidden="1">
      <c r="U9959" s="77"/>
      <c r="V9959" s="62"/>
    </row>
    <row r="9960" spans="21:22" hidden="1">
      <c r="U9960" s="77"/>
      <c r="V9960" s="62"/>
    </row>
    <row r="9961" spans="21:22" hidden="1">
      <c r="U9961" s="77"/>
      <c r="V9961" s="62"/>
    </row>
    <row r="9962" spans="21:22" hidden="1">
      <c r="U9962" s="77"/>
      <c r="V9962" s="62"/>
    </row>
    <row r="9963" spans="21:22" hidden="1">
      <c r="U9963" s="77"/>
      <c r="V9963" s="62"/>
    </row>
    <row r="9964" spans="21:22" hidden="1">
      <c r="U9964" s="77"/>
      <c r="V9964" s="62"/>
    </row>
    <row r="9965" spans="21:22" hidden="1">
      <c r="U9965" s="77"/>
      <c r="V9965" s="62"/>
    </row>
    <row r="9966" spans="21:22" hidden="1">
      <c r="U9966" s="77"/>
      <c r="V9966" s="62"/>
    </row>
    <row r="9967" spans="21:22" hidden="1">
      <c r="U9967" s="77"/>
      <c r="V9967" s="62"/>
    </row>
    <row r="9968" spans="21:22" hidden="1">
      <c r="U9968" s="77"/>
      <c r="V9968" s="62"/>
    </row>
    <row r="9969" spans="21:22" hidden="1">
      <c r="U9969" s="77"/>
      <c r="V9969" s="62"/>
    </row>
    <row r="9970" spans="21:22" hidden="1">
      <c r="U9970" s="77"/>
      <c r="V9970" s="62"/>
    </row>
    <row r="9971" spans="21:22" hidden="1">
      <c r="U9971" s="77"/>
      <c r="V9971" s="62"/>
    </row>
    <row r="9972" spans="21:22" hidden="1">
      <c r="U9972" s="77"/>
      <c r="V9972" s="62"/>
    </row>
    <row r="9973" spans="21:22" hidden="1">
      <c r="U9973" s="77"/>
      <c r="V9973" s="62"/>
    </row>
    <row r="9974" spans="21:22" hidden="1">
      <c r="U9974" s="77"/>
      <c r="V9974" s="62"/>
    </row>
    <row r="9975" spans="21:22" hidden="1">
      <c r="U9975" s="77"/>
      <c r="V9975" s="62"/>
    </row>
    <row r="9976" spans="21:22" hidden="1">
      <c r="U9976" s="77"/>
      <c r="V9976" s="62"/>
    </row>
    <row r="9977" spans="21:22" hidden="1">
      <c r="U9977" s="77"/>
      <c r="V9977" s="62"/>
    </row>
    <row r="9978" spans="21:22" hidden="1">
      <c r="U9978" s="77"/>
      <c r="V9978" s="62"/>
    </row>
    <row r="9979" spans="21:22" hidden="1">
      <c r="U9979" s="77"/>
      <c r="V9979" s="62"/>
    </row>
    <row r="9980" spans="21:22" hidden="1">
      <c r="U9980" s="77"/>
      <c r="V9980" s="62"/>
    </row>
    <row r="9981" spans="21:22" hidden="1">
      <c r="U9981" s="77"/>
      <c r="V9981" s="62"/>
    </row>
    <row r="9982" spans="21:22" hidden="1">
      <c r="U9982" s="77"/>
      <c r="V9982" s="62"/>
    </row>
    <row r="9983" spans="21:22" hidden="1">
      <c r="U9983" s="77"/>
      <c r="V9983" s="62"/>
    </row>
    <row r="9984" spans="21:22" hidden="1">
      <c r="U9984" s="77"/>
      <c r="V9984" s="62"/>
    </row>
    <row r="9985" spans="21:22" hidden="1">
      <c r="U9985" s="77"/>
      <c r="V9985" s="62"/>
    </row>
    <row r="9986" spans="21:22" hidden="1">
      <c r="U9986" s="77"/>
      <c r="V9986" s="62"/>
    </row>
    <row r="9987" spans="21:22" hidden="1">
      <c r="U9987" s="77"/>
      <c r="V9987" s="62"/>
    </row>
    <row r="9988" spans="21:22" hidden="1">
      <c r="U9988" s="77"/>
      <c r="V9988" s="62"/>
    </row>
    <row r="9989" spans="21:22" hidden="1">
      <c r="U9989" s="77"/>
      <c r="V9989" s="62"/>
    </row>
    <row r="9990" spans="21:22" hidden="1">
      <c r="U9990" s="77"/>
      <c r="V9990" s="62"/>
    </row>
    <row r="9991" spans="21:22" hidden="1">
      <c r="U9991" s="77"/>
      <c r="V9991" s="62"/>
    </row>
    <row r="9992" spans="21:22" hidden="1">
      <c r="U9992" s="77"/>
      <c r="V9992" s="62"/>
    </row>
    <row r="9993" spans="21:22" hidden="1">
      <c r="U9993" s="77"/>
      <c r="V9993" s="62"/>
    </row>
    <row r="9994" spans="21:22" hidden="1">
      <c r="U9994" s="77"/>
      <c r="V9994" s="62"/>
    </row>
    <row r="9995" spans="21:22" hidden="1">
      <c r="U9995" s="77"/>
      <c r="V9995" s="62"/>
    </row>
    <row r="9996" spans="21:22" hidden="1">
      <c r="U9996" s="77"/>
      <c r="V9996" s="62"/>
    </row>
    <row r="9997" spans="21:22" hidden="1">
      <c r="U9997" s="77"/>
      <c r="V9997" s="62"/>
    </row>
    <row r="9998" spans="21:22" hidden="1">
      <c r="U9998" s="77"/>
      <c r="V9998" s="62"/>
    </row>
    <row r="9999" spans="21:22" hidden="1">
      <c r="U9999" s="77"/>
      <c r="V9999" s="62"/>
    </row>
    <row r="10000" spans="21:22" hidden="1">
      <c r="U10000" s="77"/>
      <c r="V10000" s="62"/>
    </row>
    <row r="10001" spans="21:22" hidden="1">
      <c r="U10001" s="77"/>
      <c r="V10001" s="62"/>
    </row>
    <row r="10002" spans="21:22" hidden="1">
      <c r="U10002" s="77"/>
      <c r="V10002" s="62"/>
    </row>
    <row r="10003" spans="21:22" hidden="1">
      <c r="U10003" s="77"/>
      <c r="V10003" s="62"/>
    </row>
    <row r="10004" spans="21:22" hidden="1">
      <c r="U10004" s="77"/>
      <c r="V10004" s="62"/>
    </row>
    <row r="10005" spans="21:22" hidden="1">
      <c r="U10005" s="77"/>
      <c r="V10005" s="62"/>
    </row>
    <row r="10006" spans="21:22" hidden="1">
      <c r="U10006" s="77"/>
      <c r="V10006" s="62"/>
    </row>
    <row r="10007" spans="21:22" hidden="1">
      <c r="U10007" s="77"/>
      <c r="V10007" s="62"/>
    </row>
    <row r="10008" spans="21:22" hidden="1">
      <c r="U10008" s="77"/>
      <c r="V10008" s="62"/>
    </row>
    <row r="10009" spans="21:22" hidden="1">
      <c r="U10009" s="77"/>
      <c r="V10009" s="62"/>
    </row>
    <row r="10010" spans="21:22" hidden="1">
      <c r="U10010" s="77"/>
      <c r="V10010" s="62"/>
    </row>
    <row r="10011" spans="21:22" hidden="1">
      <c r="U10011" s="77"/>
      <c r="V10011" s="62"/>
    </row>
    <row r="10012" spans="21:22" hidden="1">
      <c r="U10012" s="77"/>
      <c r="V10012" s="62"/>
    </row>
    <row r="10013" spans="21:22" hidden="1">
      <c r="U10013" s="77"/>
      <c r="V10013" s="62"/>
    </row>
    <row r="10014" spans="21:22" hidden="1">
      <c r="U10014" s="77"/>
      <c r="V10014" s="62"/>
    </row>
    <row r="10015" spans="21:22" hidden="1">
      <c r="U10015" s="77"/>
      <c r="V10015" s="62"/>
    </row>
    <row r="10016" spans="21:22" hidden="1">
      <c r="U10016" s="77"/>
      <c r="V10016" s="62"/>
    </row>
    <row r="10017" spans="21:22" hidden="1">
      <c r="U10017" s="77"/>
      <c r="V10017" s="62"/>
    </row>
    <row r="10018" spans="21:22" hidden="1">
      <c r="U10018" s="77"/>
      <c r="V10018" s="62"/>
    </row>
    <row r="10019" spans="21:22" hidden="1">
      <c r="U10019" s="77"/>
      <c r="V10019" s="62"/>
    </row>
    <row r="10020" spans="21:22" hidden="1">
      <c r="U10020" s="77"/>
      <c r="V10020" s="62"/>
    </row>
    <row r="10021" spans="21:22" hidden="1">
      <c r="U10021" s="77"/>
      <c r="V10021" s="62"/>
    </row>
    <row r="10022" spans="21:22" hidden="1">
      <c r="U10022" s="77"/>
      <c r="V10022" s="62"/>
    </row>
    <row r="10023" spans="21:22" hidden="1">
      <c r="U10023" s="77"/>
      <c r="V10023" s="62"/>
    </row>
    <row r="10024" spans="21:22" hidden="1">
      <c r="U10024" s="77"/>
      <c r="V10024" s="62"/>
    </row>
    <row r="10025" spans="21:22" hidden="1">
      <c r="U10025" s="77"/>
      <c r="V10025" s="62"/>
    </row>
    <row r="10026" spans="21:22" hidden="1">
      <c r="U10026" s="77"/>
      <c r="V10026" s="62"/>
    </row>
    <row r="10027" spans="21:22" hidden="1">
      <c r="U10027" s="77"/>
      <c r="V10027" s="62"/>
    </row>
    <row r="10028" spans="21:22" hidden="1">
      <c r="U10028" s="77"/>
      <c r="V10028" s="62"/>
    </row>
    <row r="10029" spans="21:22" hidden="1">
      <c r="U10029" s="77"/>
      <c r="V10029" s="62"/>
    </row>
    <row r="10030" spans="21:22" hidden="1">
      <c r="U10030" s="77"/>
      <c r="V10030" s="62"/>
    </row>
    <row r="10031" spans="21:22" hidden="1">
      <c r="U10031" s="77"/>
      <c r="V10031" s="62"/>
    </row>
    <row r="10032" spans="21:22" hidden="1">
      <c r="U10032" s="77"/>
      <c r="V10032" s="62"/>
    </row>
    <row r="10033" spans="21:22" hidden="1">
      <c r="U10033" s="77"/>
      <c r="V10033" s="62"/>
    </row>
    <row r="10034" spans="21:22" hidden="1">
      <c r="U10034" s="77"/>
      <c r="V10034" s="62"/>
    </row>
    <row r="10035" spans="21:22" hidden="1">
      <c r="U10035" s="77"/>
      <c r="V10035" s="62"/>
    </row>
    <row r="10036" spans="21:22" hidden="1">
      <c r="U10036" s="77"/>
      <c r="V10036" s="62"/>
    </row>
    <row r="10037" spans="21:22" hidden="1">
      <c r="U10037" s="77"/>
      <c r="V10037" s="62"/>
    </row>
    <row r="10038" spans="21:22" hidden="1">
      <c r="U10038" s="77"/>
      <c r="V10038" s="62"/>
    </row>
    <row r="10039" spans="21:22" hidden="1">
      <c r="U10039" s="77"/>
      <c r="V10039" s="62"/>
    </row>
    <row r="10040" spans="21:22" hidden="1">
      <c r="U10040" s="77"/>
      <c r="V10040" s="62"/>
    </row>
    <row r="10041" spans="21:22" hidden="1">
      <c r="U10041" s="77"/>
      <c r="V10041" s="62"/>
    </row>
    <row r="10042" spans="21:22" hidden="1">
      <c r="U10042" s="77"/>
      <c r="V10042" s="62"/>
    </row>
    <row r="10043" spans="21:22" hidden="1">
      <c r="U10043" s="77"/>
      <c r="V10043" s="62"/>
    </row>
    <row r="10044" spans="21:22" hidden="1">
      <c r="U10044" s="77"/>
      <c r="V10044" s="62"/>
    </row>
    <row r="10045" spans="21:22" hidden="1">
      <c r="U10045" s="77"/>
      <c r="V10045" s="62"/>
    </row>
    <row r="10046" spans="21:22" hidden="1">
      <c r="U10046" s="77"/>
      <c r="V10046" s="62"/>
    </row>
    <row r="10047" spans="21:22" hidden="1">
      <c r="U10047" s="77"/>
      <c r="V10047" s="62"/>
    </row>
    <row r="10048" spans="21:22" hidden="1">
      <c r="U10048" s="77"/>
      <c r="V10048" s="62"/>
    </row>
    <row r="10049" spans="21:22" hidden="1">
      <c r="U10049" s="77"/>
      <c r="V10049" s="62"/>
    </row>
    <row r="10050" spans="21:22" hidden="1">
      <c r="U10050" s="77"/>
      <c r="V10050" s="62"/>
    </row>
    <row r="10051" spans="21:22" hidden="1">
      <c r="U10051" s="77"/>
      <c r="V10051" s="62"/>
    </row>
    <row r="10052" spans="21:22" hidden="1">
      <c r="U10052" s="77"/>
      <c r="V10052" s="62"/>
    </row>
    <row r="10053" spans="21:22" hidden="1">
      <c r="U10053" s="77"/>
      <c r="V10053" s="62"/>
    </row>
    <row r="10054" spans="21:22" hidden="1">
      <c r="U10054" s="77"/>
      <c r="V10054" s="62"/>
    </row>
    <row r="10055" spans="21:22" hidden="1">
      <c r="U10055" s="77"/>
      <c r="V10055" s="62"/>
    </row>
    <row r="10056" spans="21:22" hidden="1">
      <c r="U10056" s="77"/>
      <c r="V10056" s="62"/>
    </row>
    <row r="10057" spans="21:22" hidden="1">
      <c r="U10057" s="77"/>
      <c r="V10057" s="62"/>
    </row>
    <row r="10058" spans="21:22" hidden="1">
      <c r="U10058" s="77"/>
      <c r="V10058" s="62"/>
    </row>
    <row r="10059" spans="21:22" hidden="1">
      <c r="U10059" s="77"/>
      <c r="V10059" s="62"/>
    </row>
    <row r="10060" spans="21:22" hidden="1">
      <c r="U10060" s="77"/>
      <c r="V10060" s="62"/>
    </row>
    <row r="10061" spans="21:22" hidden="1">
      <c r="U10061" s="77"/>
      <c r="V10061" s="62"/>
    </row>
    <row r="10062" spans="21:22" hidden="1">
      <c r="U10062" s="77"/>
      <c r="V10062" s="62"/>
    </row>
    <row r="10063" spans="21:22" hidden="1">
      <c r="U10063" s="77"/>
      <c r="V10063" s="62"/>
    </row>
    <row r="10064" spans="21:22" hidden="1">
      <c r="U10064" s="77"/>
      <c r="V10064" s="62"/>
    </row>
    <row r="10065" spans="21:22" hidden="1">
      <c r="U10065" s="77"/>
      <c r="V10065" s="62"/>
    </row>
    <row r="10066" spans="21:22" hidden="1">
      <c r="U10066" s="77"/>
      <c r="V10066" s="62"/>
    </row>
    <row r="10067" spans="21:22" hidden="1">
      <c r="U10067" s="77"/>
      <c r="V10067" s="62"/>
    </row>
    <row r="10068" spans="21:22" hidden="1">
      <c r="U10068" s="77"/>
      <c r="V10068" s="62"/>
    </row>
    <row r="10069" spans="21:22" hidden="1">
      <c r="U10069" s="77"/>
      <c r="V10069" s="62"/>
    </row>
    <row r="10070" spans="21:22" hidden="1">
      <c r="U10070" s="77"/>
      <c r="V10070" s="62"/>
    </row>
    <row r="10071" spans="21:22" hidden="1">
      <c r="U10071" s="77"/>
      <c r="V10071" s="62"/>
    </row>
    <row r="10072" spans="21:22" hidden="1">
      <c r="U10072" s="77"/>
      <c r="V10072" s="62"/>
    </row>
    <row r="10073" spans="21:22" hidden="1">
      <c r="U10073" s="77"/>
      <c r="V10073" s="62"/>
    </row>
    <row r="10074" spans="21:22" hidden="1">
      <c r="U10074" s="77"/>
      <c r="V10074" s="62"/>
    </row>
    <row r="10075" spans="21:22" hidden="1">
      <c r="U10075" s="77"/>
      <c r="V10075" s="62"/>
    </row>
    <row r="10076" spans="21:22" hidden="1">
      <c r="U10076" s="77"/>
      <c r="V10076" s="62"/>
    </row>
    <row r="10077" spans="21:22" hidden="1">
      <c r="U10077" s="77"/>
      <c r="V10077" s="62"/>
    </row>
    <row r="10078" spans="21:22" hidden="1">
      <c r="U10078" s="77"/>
      <c r="V10078" s="62"/>
    </row>
    <row r="10079" spans="21:22" hidden="1">
      <c r="U10079" s="77"/>
      <c r="V10079" s="62"/>
    </row>
    <row r="10080" spans="21:22" hidden="1">
      <c r="U10080" s="77"/>
      <c r="V10080" s="62"/>
    </row>
    <row r="10081" spans="21:22" hidden="1">
      <c r="U10081" s="77"/>
      <c r="V10081" s="62"/>
    </row>
    <row r="10082" spans="21:22" hidden="1">
      <c r="U10082" s="77"/>
      <c r="V10082" s="62"/>
    </row>
    <row r="10083" spans="21:22" hidden="1">
      <c r="U10083" s="77"/>
      <c r="V10083" s="62"/>
    </row>
    <row r="10084" spans="21:22" hidden="1">
      <c r="U10084" s="77"/>
      <c r="V10084" s="62"/>
    </row>
    <row r="10085" spans="21:22" hidden="1">
      <c r="U10085" s="77"/>
      <c r="V10085" s="62"/>
    </row>
    <row r="10086" spans="21:22" hidden="1">
      <c r="U10086" s="77"/>
      <c r="V10086" s="62"/>
    </row>
    <row r="10087" spans="21:22" hidden="1">
      <c r="U10087" s="77"/>
      <c r="V10087" s="62"/>
    </row>
    <row r="10088" spans="21:22" hidden="1">
      <c r="U10088" s="77"/>
      <c r="V10088" s="62"/>
    </row>
    <row r="10089" spans="21:22" hidden="1">
      <c r="U10089" s="77"/>
      <c r="V10089" s="62"/>
    </row>
    <row r="10090" spans="21:22" hidden="1">
      <c r="U10090" s="77"/>
      <c r="V10090" s="62"/>
    </row>
    <row r="10091" spans="21:22" hidden="1">
      <c r="U10091" s="77"/>
      <c r="V10091" s="62"/>
    </row>
    <row r="10092" spans="21:22" hidden="1">
      <c r="U10092" s="77"/>
      <c r="V10092" s="62"/>
    </row>
    <row r="10093" spans="21:22" hidden="1">
      <c r="U10093" s="77"/>
      <c r="V10093" s="62"/>
    </row>
    <row r="10094" spans="21:22" hidden="1">
      <c r="U10094" s="77"/>
      <c r="V10094" s="62"/>
    </row>
    <row r="10095" spans="21:22" hidden="1">
      <c r="U10095" s="77"/>
      <c r="V10095" s="62"/>
    </row>
    <row r="10096" spans="21:22" hidden="1">
      <c r="U10096" s="77"/>
      <c r="V10096" s="62"/>
    </row>
    <row r="10097" spans="21:22" hidden="1">
      <c r="U10097" s="77"/>
      <c r="V10097" s="62"/>
    </row>
    <row r="10098" spans="21:22" hidden="1">
      <c r="U10098" s="77"/>
      <c r="V10098" s="62"/>
    </row>
    <row r="10099" spans="21:22" hidden="1">
      <c r="U10099" s="77"/>
      <c r="V10099" s="62"/>
    </row>
    <row r="10100" spans="21:22" hidden="1">
      <c r="U10100" s="77"/>
      <c r="V10100" s="62"/>
    </row>
    <row r="10101" spans="21:22" hidden="1">
      <c r="U10101" s="77"/>
      <c r="V10101" s="62"/>
    </row>
    <row r="10102" spans="21:22" hidden="1">
      <c r="U10102" s="77"/>
      <c r="V10102" s="62"/>
    </row>
    <row r="10103" spans="21:22" hidden="1">
      <c r="U10103" s="77"/>
      <c r="V10103" s="62"/>
    </row>
    <row r="10104" spans="21:22" hidden="1">
      <c r="U10104" s="77"/>
      <c r="V10104" s="62"/>
    </row>
    <row r="10105" spans="21:22" hidden="1">
      <c r="U10105" s="77"/>
      <c r="V10105" s="62"/>
    </row>
    <row r="10106" spans="21:22" hidden="1">
      <c r="U10106" s="77"/>
      <c r="V10106" s="62"/>
    </row>
    <row r="10107" spans="21:22" hidden="1">
      <c r="U10107" s="77"/>
      <c r="V10107" s="62"/>
    </row>
    <row r="10108" spans="21:22" hidden="1">
      <c r="U10108" s="77"/>
      <c r="V10108" s="62"/>
    </row>
    <row r="10109" spans="21:22" hidden="1">
      <c r="U10109" s="77"/>
      <c r="V10109" s="62"/>
    </row>
    <row r="10110" spans="21:22" hidden="1">
      <c r="U10110" s="77"/>
      <c r="V10110" s="62"/>
    </row>
    <row r="10111" spans="21:22" hidden="1">
      <c r="U10111" s="77"/>
      <c r="V10111" s="62"/>
    </row>
    <row r="10112" spans="21:22" hidden="1">
      <c r="U10112" s="77"/>
      <c r="V10112" s="62"/>
    </row>
    <row r="10113" spans="21:22" hidden="1">
      <c r="U10113" s="77"/>
      <c r="V10113" s="62"/>
    </row>
    <row r="10114" spans="21:22" hidden="1">
      <c r="U10114" s="77"/>
      <c r="V10114" s="62"/>
    </row>
    <row r="10115" spans="21:22" hidden="1">
      <c r="U10115" s="77"/>
      <c r="V10115" s="62"/>
    </row>
    <row r="10116" spans="21:22" hidden="1">
      <c r="U10116" s="77"/>
      <c r="V10116" s="62"/>
    </row>
    <row r="10117" spans="21:22" hidden="1">
      <c r="U10117" s="77"/>
      <c r="V10117" s="62"/>
    </row>
    <row r="10118" spans="21:22" hidden="1">
      <c r="U10118" s="77"/>
      <c r="V10118" s="62"/>
    </row>
    <row r="10119" spans="21:22" hidden="1">
      <c r="U10119" s="77"/>
      <c r="V10119" s="62"/>
    </row>
    <row r="10120" spans="21:22" hidden="1">
      <c r="U10120" s="77"/>
      <c r="V10120" s="62"/>
    </row>
    <row r="10121" spans="21:22" hidden="1">
      <c r="U10121" s="77"/>
      <c r="V10121" s="62"/>
    </row>
    <row r="10122" spans="21:22" hidden="1">
      <c r="U10122" s="77"/>
      <c r="V10122" s="62"/>
    </row>
    <row r="10123" spans="21:22" hidden="1">
      <c r="U10123" s="77"/>
      <c r="V10123" s="62"/>
    </row>
    <row r="10124" spans="21:22" hidden="1">
      <c r="U10124" s="77"/>
      <c r="V10124" s="62"/>
    </row>
    <row r="10125" spans="21:22" hidden="1">
      <c r="U10125" s="77"/>
      <c r="V10125" s="62"/>
    </row>
    <row r="10126" spans="21:22" hidden="1">
      <c r="U10126" s="77"/>
      <c r="V10126" s="62"/>
    </row>
    <row r="10127" spans="21:22" hidden="1">
      <c r="U10127" s="77"/>
      <c r="V10127" s="62"/>
    </row>
    <row r="10128" spans="21:22" hidden="1">
      <c r="U10128" s="77"/>
      <c r="V10128" s="62"/>
    </row>
    <row r="10129" spans="21:22" hidden="1">
      <c r="U10129" s="77"/>
      <c r="V10129" s="62"/>
    </row>
    <row r="10130" spans="21:22" hidden="1">
      <c r="U10130" s="77"/>
      <c r="V10130" s="62"/>
    </row>
    <row r="10131" spans="21:22" hidden="1">
      <c r="U10131" s="77"/>
      <c r="V10131" s="62"/>
    </row>
    <row r="10132" spans="21:22" hidden="1">
      <c r="U10132" s="77"/>
      <c r="V10132" s="62"/>
    </row>
    <row r="10133" spans="21:22" hidden="1">
      <c r="U10133" s="77"/>
      <c r="V10133" s="62"/>
    </row>
    <row r="10134" spans="21:22" hidden="1">
      <c r="U10134" s="77"/>
      <c r="V10134" s="62"/>
    </row>
    <row r="10135" spans="21:22" hidden="1">
      <c r="U10135" s="77"/>
      <c r="V10135" s="62"/>
    </row>
    <row r="10136" spans="21:22" hidden="1">
      <c r="U10136" s="77"/>
      <c r="V10136" s="62"/>
    </row>
    <row r="10137" spans="21:22" hidden="1">
      <c r="U10137" s="77"/>
      <c r="V10137" s="62"/>
    </row>
    <row r="10138" spans="21:22" hidden="1">
      <c r="U10138" s="77"/>
      <c r="V10138" s="62"/>
    </row>
    <row r="10139" spans="21:22" hidden="1">
      <c r="U10139" s="77"/>
      <c r="V10139" s="62"/>
    </row>
    <row r="10140" spans="21:22" hidden="1">
      <c r="U10140" s="77"/>
      <c r="V10140" s="62"/>
    </row>
    <row r="10141" spans="21:22" hidden="1">
      <c r="U10141" s="77"/>
      <c r="V10141" s="62"/>
    </row>
    <row r="10142" spans="21:22" hidden="1">
      <c r="U10142" s="77"/>
      <c r="V10142" s="62"/>
    </row>
    <row r="10143" spans="21:22" hidden="1">
      <c r="U10143" s="77"/>
      <c r="V10143" s="62"/>
    </row>
    <row r="10144" spans="21:22" hidden="1">
      <c r="U10144" s="77"/>
      <c r="V10144" s="62"/>
    </row>
    <row r="10145" spans="21:22" hidden="1">
      <c r="U10145" s="77"/>
      <c r="V10145" s="62"/>
    </row>
    <row r="10146" spans="21:22" hidden="1">
      <c r="U10146" s="77"/>
      <c r="V10146" s="62"/>
    </row>
    <row r="10147" spans="21:22" hidden="1">
      <c r="U10147" s="77"/>
      <c r="V10147" s="62"/>
    </row>
    <row r="10148" spans="21:22" hidden="1">
      <c r="U10148" s="77"/>
      <c r="V10148" s="62"/>
    </row>
    <row r="10149" spans="21:22" hidden="1">
      <c r="U10149" s="77"/>
      <c r="V10149" s="62"/>
    </row>
    <row r="10150" spans="21:22" hidden="1">
      <c r="U10150" s="77"/>
      <c r="V10150" s="62"/>
    </row>
    <row r="10151" spans="21:22" hidden="1">
      <c r="U10151" s="77"/>
      <c r="V10151" s="62"/>
    </row>
    <row r="10152" spans="21:22" hidden="1">
      <c r="U10152" s="77"/>
      <c r="V10152" s="62"/>
    </row>
    <row r="10153" spans="21:22" hidden="1">
      <c r="U10153" s="77"/>
      <c r="V10153" s="62"/>
    </row>
    <row r="10154" spans="21:22" hidden="1">
      <c r="U10154" s="77"/>
      <c r="V10154" s="62"/>
    </row>
    <row r="10155" spans="21:22" hidden="1">
      <c r="U10155" s="77"/>
      <c r="V10155" s="62"/>
    </row>
    <row r="10156" spans="21:22" hidden="1">
      <c r="U10156" s="77"/>
      <c r="V10156" s="62"/>
    </row>
    <row r="10157" spans="21:22" hidden="1">
      <c r="U10157" s="77"/>
      <c r="V10157" s="62"/>
    </row>
    <row r="10158" spans="21:22" hidden="1">
      <c r="U10158" s="77"/>
      <c r="V10158" s="62"/>
    </row>
    <row r="10159" spans="21:22" hidden="1">
      <c r="U10159" s="77"/>
      <c r="V10159" s="62"/>
    </row>
    <row r="10160" spans="21:22" hidden="1">
      <c r="U10160" s="77"/>
      <c r="V10160" s="62"/>
    </row>
    <row r="10161" spans="21:22" hidden="1">
      <c r="U10161" s="77"/>
      <c r="V10161" s="62"/>
    </row>
    <row r="10162" spans="21:22" hidden="1">
      <c r="U10162" s="77"/>
      <c r="V10162" s="62"/>
    </row>
    <row r="10163" spans="21:22" hidden="1">
      <c r="U10163" s="77"/>
      <c r="V10163" s="62"/>
    </row>
    <row r="10164" spans="21:22" hidden="1">
      <c r="U10164" s="77"/>
      <c r="V10164" s="62"/>
    </row>
    <row r="10165" spans="21:22" hidden="1">
      <c r="U10165" s="77"/>
      <c r="V10165" s="62"/>
    </row>
    <row r="10166" spans="21:22" hidden="1">
      <c r="U10166" s="77"/>
      <c r="V10166" s="62"/>
    </row>
    <row r="10167" spans="21:22" hidden="1">
      <c r="U10167" s="77"/>
      <c r="V10167" s="62"/>
    </row>
    <row r="10168" spans="21:22" hidden="1">
      <c r="U10168" s="77"/>
      <c r="V10168" s="62"/>
    </row>
    <row r="10169" spans="21:22" hidden="1">
      <c r="U10169" s="77"/>
      <c r="V10169" s="62"/>
    </row>
    <row r="10170" spans="21:22" hidden="1">
      <c r="U10170" s="77"/>
      <c r="V10170" s="62"/>
    </row>
    <row r="10171" spans="21:22" hidden="1">
      <c r="U10171" s="77"/>
      <c r="V10171" s="62"/>
    </row>
    <row r="10172" spans="21:22" hidden="1">
      <c r="U10172" s="77"/>
      <c r="V10172" s="62"/>
    </row>
    <row r="10173" spans="21:22" hidden="1">
      <c r="U10173" s="77"/>
      <c r="V10173" s="62"/>
    </row>
    <row r="10174" spans="21:22" hidden="1">
      <c r="U10174" s="77"/>
      <c r="V10174" s="62"/>
    </row>
    <row r="10175" spans="21:22" hidden="1">
      <c r="U10175" s="77"/>
      <c r="V10175" s="62"/>
    </row>
    <row r="10176" spans="21:22" hidden="1">
      <c r="U10176" s="77"/>
      <c r="V10176" s="62"/>
    </row>
    <row r="10177" spans="21:22" hidden="1">
      <c r="U10177" s="77"/>
      <c r="V10177" s="62"/>
    </row>
    <row r="10178" spans="21:22" hidden="1">
      <c r="U10178" s="77"/>
      <c r="V10178" s="62"/>
    </row>
    <row r="10179" spans="21:22" hidden="1">
      <c r="U10179" s="77"/>
      <c r="V10179" s="62"/>
    </row>
    <row r="10180" spans="21:22" hidden="1">
      <c r="U10180" s="77"/>
      <c r="V10180" s="62"/>
    </row>
    <row r="10181" spans="21:22" hidden="1">
      <c r="U10181" s="77"/>
      <c r="V10181" s="62"/>
    </row>
    <row r="10182" spans="21:22" hidden="1">
      <c r="U10182" s="77"/>
      <c r="V10182" s="62"/>
    </row>
    <row r="10183" spans="21:22" hidden="1">
      <c r="U10183" s="77"/>
      <c r="V10183" s="62"/>
    </row>
    <row r="10184" spans="21:22" hidden="1">
      <c r="U10184" s="77"/>
      <c r="V10184" s="62"/>
    </row>
    <row r="10185" spans="21:22" hidden="1">
      <c r="U10185" s="77"/>
      <c r="V10185" s="62"/>
    </row>
    <row r="10186" spans="21:22" hidden="1">
      <c r="U10186" s="77"/>
      <c r="V10186" s="62"/>
    </row>
    <row r="10187" spans="21:22" hidden="1">
      <c r="U10187" s="77"/>
      <c r="V10187" s="62"/>
    </row>
    <row r="10188" spans="21:22" hidden="1">
      <c r="U10188" s="77"/>
      <c r="V10188" s="62"/>
    </row>
    <row r="10189" spans="21:22" hidden="1">
      <c r="U10189" s="77"/>
      <c r="V10189" s="62"/>
    </row>
    <row r="10190" spans="21:22" hidden="1">
      <c r="U10190" s="77"/>
      <c r="V10190" s="62"/>
    </row>
    <row r="10191" spans="21:22" hidden="1">
      <c r="U10191" s="77"/>
      <c r="V10191" s="62"/>
    </row>
    <row r="10192" spans="21:22" hidden="1">
      <c r="U10192" s="77"/>
      <c r="V10192" s="62"/>
    </row>
    <row r="10193" spans="21:22" hidden="1">
      <c r="U10193" s="77"/>
      <c r="V10193" s="62"/>
    </row>
    <row r="10194" spans="21:22" hidden="1">
      <c r="U10194" s="77"/>
      <c r="V10194" s="62"/>
    </row>
    <row r="10195" spans="21:22" hidden="1">
      <c r="U10195" s="77"/>
      <c r="V10195" s="62"/>
    </row>
    <row r="10196" spans="21:22" hidden="1">
      <c r="U10196" s="77"/>
      <c r="V10196" s="62"/>
    </row>
    <row r="10197" spans="21:22" hidden="1">
      <c r="U10197" s="77"/>
      <c r="V10197" s="62"/>
    </row>
    <row r="10198" spans="21:22" hidden="1">
      <c r="U10198" s="77"/>
      <c r="V10198" s="62"/>
    </row>
    <row r="10199" spans="21:22" hidden="1">
      <c r="U10199" s="77"/>
      <c r="V10199" s="62"/>
    </row>
    <row r="10200" spans="21:22" hidden="1">
      <c r="U10200" s="77"/>
      <c r="V10200" s="62"/>
    </row>
    <row r="10201" spans="21:22" hidden="1">
      <c r="U10201" s="77"/>
      <c r="V10201" s="62"/>
    </row>
    <row r="10202" spans="21:22" hidden="1">
      <c r="U10202" s="77"/>
      <c r="V10202" s="62"/>
    </row>
    <row r="10203" spans="21:22" hidden="1">
      <c r="U10203" s="77"/>
      <c r="V10203" s="62"/>
    </row>
    <row r="10204" spans="21:22" hidden="1">
      <c r="U10204" s="77"/>
      <c r="V10204" s="62"/>
    </row>
    <row r="10205" spans="21:22" hidden="1">
      <c r="U10205" s="77"/>
      <c r="V10205" s="62"/>
    </row>
    <row r="10206" spans="21:22" hidden="1">
      <c r="U10206" s="77"/>
      <c r="V10206" s="62"/>
    </row>
    <row r="10207" spans="21:22" hidden="1">
      <c r="U10207" s="77"/>
      <c r="V10207" s="62"/>
    </row>
    <row r="10208" spans="21:22" hidden="1">
      <c r="U10208" s="77"/>
      <c r="V10208" s="62"/>
    </row>
    <row r="10209" spans="21:22" hidden="1">
      <c r="U10209" s="77"/>
      <c r="V10209" s="62"/>
    </row>
    <row r="10210" spans="21:22" hidden="1">
      <c r="U10210" s="77"/>
      <c r="V10210" s="62"/>
    </row>
    <row r="10211" spans="21:22" hidden="1">
      <c r="U10211" s="77"/>
      <c r="V10211" s="62"/>
    </row>
    <row r="10212" spans="21:22" hidden="1">
      <c r="U10212" s="77"/>
      <c r="V10212" s="62"/>
    </row>
    <row r="10213" spans="21:22" hidden="1">
      <c r="U10213" s="77"/>
      <c r="V10213" s="62"/>
    </row>
    <row r="10214" spans="21:22" hidden="1">
      <c r="U10214" s="77"/>
      <c r="V10214" s="62"/>
    </row>
    <row r="10215" spans="21:22" hidden="1">
      <c r="U10215" s="77"/>
      <c r="V10215" s="62"/>
    </row>
    <row r="10216" spans="21:22" hidden="1">
      <c r="U10216" s="77"/>
      <c r="V10216" s="62"/>
    </row>
    <row r="10217" spans="21:22" hidden="1">
      <c r="U10217" s="77"/>
      <c r="V10217" s="62"/>
    </row>
    <row r="10218" spans="21:22" hidden="1">
      <c r="U10218" s="77"/>
      <c r="V10218" s="62"/>
    </row>
    <row r="10219" spans="21:22" hidden="1">
      <c r="U10219" s="77"/>
      <c r="V10219" s="62"/>
    </row>
    <row r="10220" spans="21:22" hidden="1">
      <c r="U10220" s="77"/>
      <c r="V10220" s="62"/>
    </row>
    <row r="10221" spans="21:22" hidden="1">
      <c r="U10221" s="77"/>
      <c r="V10221" s="62"/>
    </row>
    <row r="10222" spans="21:22" hidden="1">
      <c r="U10222" s="77"/>
      <c r="V10222" s="62"/>
    </row>
    <row r="10223" spans="21:22" hidden="1">
      <c r="U10223" s="77"/>
      <c r="V10223" s="62"/>
    </row>
    <row r="10224" spans="21:22" hidden="1">
      <c r="U10224" s="77"/>
      <c r="V10224" s="62"/>
    </row>
    <row r="10225" spans="21:22" hidden="1">
      <c r="U10225" s="77"/>
      <c r="V10225" s="62"/>
    </row>
    <row r="10226" spans="21:22" hidden="1">
      <c r="U10226" s="77"/>
      <c r="V10226" s="62"/>
    </row>
    <row r="10227" spans="21:22" hidden="1">
      <c r="U10227" s="77"/>
      <c r="V10227" s="62"/>
    </row>
    <row r="10228" spans="21:22" hidden="1">
      <c r="U10228" s="77"/>
      <c r="V10228" s="62"/>
    </row>
    <row r="10229" spans="21:22" hidden="1">
      <c r="U10229" s="77"/>
      <c r="V10229" s="62"/>
    </row>
    <row r="10230" spans="21:22" hidden="1">
      <c r="U10230" s="77"/>
      <c r="V10230" s="62"/>
    </row>
    <row r="10231" spans="21:22" hidden="1">
      <c r="U10231" s="77"/>
      <c r="V10231" s="62"/>
    </row>
    <row r="10232" spans="21:22" hidden="1">
      <c r="U10232" s="77"/>
      <c r="V10232" s="62"/>
    </row>
    <row r="10233" spans="21:22" hidden="1">
      <c r="U10233" s="77"/>
      <c r="V10233" s="62"/>
    </row>
    <row r="10234" spans="21:22" hidden="1">
      <c r="U10234" s="77"/>
      <c r="V10234" s="62"/>
    </row>
    <row r="10235" spans="21:22" hidden="1">
      <c r="U10235" s="77"/>
      <c r="V10235" s="62"/>
    </row>
    <row r="10236" spans="21:22" hidden="1">
      <c r="U10236" s="77"/>
      <c r="V10236" s="62"/>
    </row>
    <row r="10237" spans="21:22" hidden="1">
      <c r="U10237" s="77"/>
      <c r="V10237" s="62"/>
    </row>
    <row r="10238" spans="21:22" hidden="1">
      <c r="U10238" s="77"/>
      <c r="V10238" s="62"/>
    </row>
    <row r="10239" spans="21:22" hidden="1">
      <c r="U10239" s="77"/>
      <c r="V10239" s="62"/>
    </row>
    <row r="10240" spans="21:22" hidden="1">
      <c r="U10240" s="77"/>
      <c r="V10240" s="62"/>
    </row>
    <row r="10241" spans="21:22" hidden="1">
      <c r="U10241" s="77"/>
      <c r="V10241" s="62"/>
    </row>
    <row r="10242" spans="21:22" hidden="1">
      <c r="U10242" s="77"/>
      <c r="V10242" s="62"/>
    </row>
    <row r="10243" spans="21:22" hidden="1">
      <c r="U10243" s="77"/>
      <c r="V10243" s="62"/>
    </row>
    <row r="10244" spans="21:22" hidden="1">
      <c r="U10244" s="77"/>
      <c r="V10244" s="62"/>
    </row>
    <row r="10245" spans="21:22" hidden="1">
      <c r="U10245" s="77"/>
      <c r="V10245" s="62"/>
    </row>
    <row r="10246" spans="21:22" hidden="1">
      <c r="U10246" s="77"/>
      <c r="V10246" s="62"/>
    </row>
    <row r="10247" spans="21:22" hidden="1">
      <c r="U10247" s="77"/>
      <c r="V10247" s="62"/>
    </row>
    <row r="10248" spans="21:22" hidden="1">
      <c r="U10248" s="77"/>
      <c r="V10248" s="62"/>
    </row>
    <row r="10249" spans="21:22" hidden="1">
      <c r="U10249" s="77"/>
      <c r="V10249" s="62"/>
    </row>
    <row r="10250" spans="21:22" hidden="1">
      <c r="U10250" s="77"/>
      <c r="V10250" s="62"/>
    </row>
    <row r="10251" spans="21:22" hidden="1">
      <c r="U10251" s="77"/>
      <c r="V10251" s="62"/>
    </row>
    <row r="10252" spans="21:22" hidden="1">
      <c r="U10252" s="77"/>
      <c r="V10252" s="62"/>
    </row>
    <row r="10253" spans="21:22" hidden="1">
      <c r="U10253" s="77"/>
      <c r="V10253" s="62"/>
    </row>
    <row r="10254" spans="21:22" hidden="1">
      <c r="U10254" s="77"/>
      <c r="V10254" s="62"/>
    </row>
    <row r="10255" spans="21:22" hidden="1">
      <c r="U10255" s="77"/>
      <c r="V10255" s="62"/>
    </row>
    <row r="10256" spans="21:22" hidden="1">
      <c r="U10256" s="77"/>
      <c r="V10256" s="62"/>
    </row>
    <row r="10257" spans="21:22" hidden="1">
      <c r="U10257" s="77"/>
      <c r="V10257" s="62"/>
    </row>
    <row r="10258" spans="21:22" hidden="1">
      <c r="U10258" s="77"/>
      <c r="V10258" s="62"/>
    </row>
    <row r="10259" spans="21:22" hidden="1">
      <c r="U10259" s="77"/>
      <c r="V10259" s="62"/>
    </row>
    <row r="10260" spans="21:22" hidden="1">
      <c r="U10260" s="77"/>
      <c r="V10260" s="62"/>
    </row>
    <row r="10261" spans="21:22" hidden="1">
      <c r="U10261" s="77"/>
      <c r="V10261" s="62"/>
    </row>
    <row r="10262" spans="21:22" hidden="1">
      <c r="U10262" s="77"/>
      <c r="V10262" s="62"/>
    </row>
    <row r="10263" spans="21:22" hidden="1">
      <c r="U10263" s="77"/>
      <c r="V10263" s="62"/>
    </row>
    <row r="10264" spans="21:22" hidden="1">
      <c r="U10264" s="77"/>
      <c r="V10264" s="62"/>
    </row>
    <row r="10265" spans="21:22" hidden="1">
      <c r="U10265" s="77"/>
      <c r="V10265" s="62"/>
    </row>
    <row r="10266" spans="21:22" hidden="1">
      <c r="U10266" s="77"/>
      <c r="V10266" s="62"/>
    </row>
    <row r="10267" spans="21:22" hidden="1">
      <c r="U10267" s="77"/>
      <c r="V10267" s="62"/>
    </row>
    <row r="10268" spans="21:22" hidden="1">
      <c r="U10268" s="77"/>
      <c r="V10268" s="62"/>
    </row>
    <row r="10269" spans="21:22" hidden="1">
      <c r="U10269" s="77"/>
      <c r="V10269" s="62"/>
    </row>
    <row r="10270" spans="21:22" hidden="1">
      <c r="U10270" s="77"/>
      <c r="V10270" s="62"/>
    </row>
    <row r="10271" spans="21:22" hidden="1">
      <c r="U10271" s="77"/>
      <c r="V10271" s="62"/>
    </row>
    <row r="10272" spans="21:22" hidden="1">
      <c r="U10272" s="77"/>
      <c r="V10272" s="62"/>
    </row>
    <row r="10273" spans="21:22" hidden="1">
      <c r="U10273" s="77"/>
      <c r="V10273" s="62"/>
    </row>
    <row r="10274" spans="21:22" hidden="1">
      <c r="U10274" s="77"/>
      <c r="V10274" s="62"/>
    </row>
    <row r="10275" spans="21:22" hidden="1">
      <c r="U10275" s="77"/>
      <c r="V10275" s="62"/>
    </row>
    <row r="10276" spans="21:22" hidden="1">
      <c r="U10276" s="77"/>
      <c r="V10276" s="62"/>
    </row>
    <row r="10277" spans="21:22" hidden="1">
      <c r="U10277" s="77"/>
      <c r="V10277" s="62"/>
    </row>
    <row r="10278" spans="21:22" hidden="1">
      <c r="U10278" s="77"/>
      <c r="V10278" s="62"/>
    </row>
    <row r="10279" spans="21:22" hidden="1">
      <c r="U10279" s="77"/>
      <c r="V10279" s="62"/>
    </row>
    <row r="10280" spans="21:22" hidden="1">
      <c r="U10280" s="77"/>
      <c r="V10280" s="62"/>
    </row>
    <row r="10281" spans="21:22" hidden="1">
      <c r="U10281" s="77"/>
      <c r="V10281" s="62"/>
    </row>
    <row r="10282" spans="21:22" hidden="1">
      <c r="U10282" s="77"/>
      <c r="V10282" s="62"/>
    </row>
    <row r="10283" spans="21:22" hidden="1">
      <c r="U10283" s="77"/>
      <c r="V10283" s="62"/>
    </row>
    <row r="10284" spans="21:22" hidden="1">
      <c r="U10284" s="77"/>
      <c r="V10284" s="62"/>
    </row>
    <row r="10285" spans="21:22" hidden="1">
      <c r="U10285" s="77"/>
      <c r="V10285" s="62"/>
    </row>
    <row r="10286" spans="21:22" hidden="1">
      <c r="U10286" s="77"/>
      <c r="V10286" s="62"/>
    </row>
    <row r="10287" spans="21:22" hidden="1">
      <c r="U10287" s="77"/>
      <c r="V10287" s="62"/>
    </row>
    <row r="10288" spans="21:22" hidden="1">
      <c r="U10288" s="77"/>
      <c r="V10288" s="62"/>
    </row>
    <row r="10289" spans="21:22" hidden="1">
      <c r="U10289" s="77"/>
      <c r="V10289" s="62"/>
    </row>
    <row r="10290" spans="21:22" hidden="1">
      <c r="U10290" s="77"/>
      <c r="V10290" s="62"/>
    </row>
    <row r="10291" spans="21:22" hidden="1">
      <c r="U10291" s="77"/>
      <c r="V10291" s="62"/>
    </row>
    <row r="10292" spans="21:22" hidden="1">
      <c r="U10292" s="77"/>
      <c r="V10292" s="62"/>
    </row>
    <row r="10293" spans="21:22" hidden="1">
      <c r="U10293" s="77"/>
      <c r="V10293" s="62"/>
    </row>
    <row r="10294" spans="21:22" hidden="1">
      <c r="U10294" s="77"/>
      <c r="V10294" s="62"/>
    </row>
    <row r="10295" spans="21:22" hidden="1">
      <c r="U10295" s="77"/>
      <c r="V10295" s="62"/>
    </row>
    <row r="10296" spans="21:22" hidden="1">
      <c r="U10296" s="77"/>
      <c r="V10296" s="62"/>
    </row>
    <row r="10297" spans="21:22" hidden="1">
      <c r="U10297" s="77"/>
      <c r="V10297" s="62"/>
    </row>
    <row r="10298" spans="21:22" hidden="1">
      <c r="U10298" s="77"/>
      <c r="V10298" s="62"/>
    </row>
    <row r="10299" spans="21:22" hidden="1">
      <c r="U10299" s="77"/>
      <c r="V10299" s="62"/>
    </row>
    <row r="10300" spans="21:22" hidden="1">
      <c r="U10300" s="77"/>
      <c r="V10300" s="62"/>
    </row>
    <row r="10301" spans="21:22" hidden="1">
      <c r="U10301" s="77"/>
      <c r="V10301" s="62"/>
    </row>
    <row r="10302" spans="21:22" hidden="1">
      <c r="U10302" s="77"/>
      <c r="V10302" s="62"/>
    </row>
    <row r="10303" spans="21:22" hidden="1">
      <c r="U10303" s="77"/>
      <c r="V10303" s="62"/>
    </row>
    <row r="10304" spans="21:22" hidden="1">
      <c r="U10304" s="77"/>
      <c r="V10304" s="62"/>
    </row>
    <row r="10305" spans="21:22" hidden="1">
      <c r="U10305" s="77"/>
      <c r="V10305" s="62"/>
    </row>
    <row r="10306" spans="21:22" hidden="1">
      <c r="U10306" s="77"/>
      <c r="V10306" s="62"/>
    </row>
    <row r="10307" spans="21:22" hidden="1">
      <c r="U10307" s="77"/>
      <c r="V10307" s="62"/>
    </row>
    <row r="10308" spans="21:22" hidden="1">
      <c r="U10308" s="77"/>
      <c r="V10308" s="62"/>
    </row>
    <row r="10309" spans="21:22" hidden="1">
      <c r="U10309" s="77"/>
      <c r="V10309" s="62"/>
    </row>
    <row r="10310" spans="21:22" hidden="1">
      <c r="U10310" s="77"/>
      <c r="V10310" s="62"/>
    </row>
    <row r="10311" spans="21:22" hidden="1">
      <c r="U10311" s="77"/>
      <c r="V10311" s="62"/>
    </row>
    <row r="10312" spans="21:22" hidden="1">
      <c r="U10312" s="77"/>
      <c r="V10312" s="62"/>
    </row>
    <row r="10313" spans="21:22" hidden="1">
      <c r="U10313" s="77"/>
      <c r="V10313" s="62"/>
    </row>
    <row r="10314" spans="21:22" hidden="1">
      <c r="U10314" s="77"/>
      <c r="V10314" s="62"/>
    </row>
    <row r="10315" spans="21:22" hidden="1">
      <c r="U10315" s="77"/>
      <c r="V10315" s="62"/>
    </row>
    <row r="10316" spans="21:22" hidden="1">
      <c r="U10316" s="77"/>
      <c r="V10316" s="62"/>
    </row>
    <row r="10317" spans="21:22" hidden="1">
      <c r="U10317" s="77"/>
      <c r="V10317" s="62"/>
    </row>
    <row r="10318" spans="21:22" hidden="1">
      <c r="U10318" s="77"/>
      <c r="V10318" s="62"/>
    </row>
    <row r="10319" spans="21:22" hidden="1">
      <c r="U10319" s="77"/>
      <c r="V10319" s="62"/>
    </row>
    <row r="10320" spans="21:22" hidden="1">
      <c r="U10320" s="77"/>
      <c r="V10320" s="62"/>
    </row>
    <row r="10321" spans="21:22" hidden="1">
      <c r="U10321" s="77"/>
      <c r="V10321" s="62"/>
    </row>
    <row r="10322" spans="21:22" hidden="1">
      <c r="U10322" s="77"/>
      <c r="V10322" s="62"/>
    </row>
    <row r="10323" spans="21:22" hidden="1">
      <c r="U10323" s="77"/>
      <c r="V10323" s="62"/>
    </row>
    <row r="10324" spans="21:22" hidden="1">
      <c r="U10324" s="77"/>
      <c r="V10324" s="62"/>
    </row>
    <row r="10325" spans="21:22" hidden="1">
      <c r="U10325" s="77"/>
      <c r="V10325" s="62"/>
    </row>
    <row r="10326" spans="21:22" hidden="1">
      <c r="U10326" s="77"/>
      <c r="V10326" s="62"/>
    </row>
    <row r="10327" spans="21:22" hidden="1">
      <c r="U10327" s="77"/>
      <c r="V10327" s="62"/>
    </row>
    <row r="10328" spans="21:22" hidden="1">
      <c r="U10328" s="77"/>
      <c r="V10328" s="62"/>
    </row>
    <row r="10329" spans="21:22" hidden="1">
      <c r="U10329" s="77"/>
      <c r="V10329" s="62"/>
    </row>
    <row r="10330" spans="21:22" hidden="1">
      <c r="U10330" s="77"/>
      <c r="V10330" s="62"/>
    </row>
    <row r="10331" spans="21:22" hidden="1">
      <c r="U10331" s="77"/>
      <c r="V10331" s="62"/>
    </row>
    <row r="10332" spans="21:22" hidden="1">
      <c r="U10332" s="77"/>
      <c r="V10332" s="62"/>
    </row>
    <row r="10333" spans="21:22" hidden="1">
      <c r="U10333" s="77"/>
      <c r="V10333" s="62"/>
    </row>
    <row r="10334" spans="21:22" hidden="1">
      <c r="U10334" s="77"/>
      <c r="V10334" s="62"/>
    </row>
    <row r="10335" spans="21:22" hidden="1">
      <c r="U10335" s="77"/>
      <c r="V10335" s="62"/>
    </row>
    <row r="10336" spans="21:22" hidden="1">
      <c r="U10336" s="77"/>
      <c r="V10336" s="62"/>
    </row>
    <row r="10337" spans="21:22" hidden="1">
      <c r="U10337" s="77"/>
      <c r="V10337" s="62"/>
    </row>
    <row r="10338" spans="21:22" hidden="1">
      <c r="U10338" s="77"/>
      <c r="V10338" s="62"/>
    </row>
    <row r="10339" spans="21:22" hidden="1">
      <c r="U10339" s="77"/>
      <c r="V10339" s="62"/>
    </row>
    <row r="10340" spans="21:22" hidden="1">
      <c r="U10340" s="77"/>
      <c r="V10340" s="62"/>
    </row>
    <row r="10341" spans="21:22" hidden="1">
      <c r="U10341" s="77"/>
      <c r="V10341" s="62"/>
    </row>
    <row r="10342" spans="21:22" hidden="1">
      <c r="U10342" s="77"/>
      <c r="V10342" s="62"/>
    </row>
    <row r="10343" spans="21:22" hidden="1">
      <c r="U10343" s="77"/>
      <c r="V10343" s="62"/>
    </row>
    <row r="10344" spans="21:22" hidden="1">
      <c r="U10344" s="77"/>
      <c r="V10344" s="62"/>
    </row>
    <row r="10345" spans="21:22" hidden="1">
      <c r="U10345" s="77"/>
      <c r="V10345" s="62"/>
    </row>
    <row r="10346" spans="21:22" hidden="1">
      <c r="U10346" s="77"/>
      <c r="V10346" s="62"/>
    </row>
    <row r="10347" spans="21:22" hidden="1">
      <c r="U10347" s="77"/>
      <c r="V10347" s="62"/>
    </row>
    <row r="10348" spans="21:22" hidden="1">
      <c r="U10348" s="77"/>
      <c r="V10348" s="62"/>
    </row>
    <row r="10349" spans="21:22" hidden="1">
      <c r="U10349" s="77"/>
      <c r="V10349" s="62"/>
    </row>
    <row r="10350" spans="21:22" hidden="1">
      <c r="U10350" s="77"/>
      <c r="V10350" s="62"/>
    </row>
    <row r="10351" spans="21:22" hidden="1">
      <c r="U10351" s="77"/>
      <c r="V10351" s="62"/>
    </row>
    <row r="10352" spans="21:22" hidden="1">
      <c r="U10352" s="77"/>
      <c r="V10352" s="62"/>
    </row>
    <row r="10353" spans="21:22" hidden="1">
      <c r="U10353" s="77"/>
      <c r="V10353" s="62"/>
    </row>
    <row r="10354" spans="21:22" hidden="1">
      <c r="U10354" s="77"/>
      <c r="V10354" s="62"/>
    </row>
    <row r="10355" spans="21:22" hidden="1">
      <c r="U10355" s="77"/>
      <c r="V10355" s="62"/>
    </row>
    <row r="10356" spans="21:22" hidden="1">
      <c r="U10356" s="77"/>
      <c r="V10356" s="62"/>
    </row>
    <row r="10357" spans="21:22" hidden="1">
      <c r="U10357" s="77"/>
      <c r="V10357" s="62"/>
    </row>
    <row r="10358" spans="21:22" hidden="1">
      <c r="U10358" s="77"/>
      <c r="V10358" s="62"/>
    </row>
    <row r="10359" spans="21:22" hidden="1">
      <c r="U10359" s="77"/>
      <c r="V10359" s="62"/>
    </row>
    <row r="10360" spans="21:22" hidden="1">
      <c r="U10360" s="77"/>
      <c r="V10360" s="62"/>
    </row>
    <row r="10361" spans="21:22" hidden="1">
      <c r="U10361" s="77"/>
      <c r="V10361" s="62"/>
    </row>
    <row r="10362" spans="21:22" hidden="1">
      <c r="U10362" s="77"/>
      <c r="V10362" s="62"/>
    </row>
    <row r="10363" spans="21:22" hidden="1">
      <c r="U10363" s="77"/>
      <c r="V10363" s="62"/>
    </row>
    <row r="10364" spans="21:22" hidden="1">
      <c r="U10364" s="77"/>
      <c r="V10364" s="62"/>
    </row>
    <row r="10365" spans="21:22" hidden="1">
      <c r="U10365" s="77"/>
      <c r="V10365" s="62"/>
    </row>
    <row r="10366" spans="21:22" hidden="1">
      <c r="U10366" s="77"/>
      <c r="V10366" s="62"/>
    </row>
    <row r="10367" spans="21:22" hidden="1">
      <c r="U10367" s="77"/>
      <c r="V10367" s="62"/>
    </row>
    <row r="10368" spans="21:22" hidden="1">
      <c r="U10368" s="77"/>
      <c r="V10368" s="62"/>
    </row>
    <row r="10369" spans="21:22" hidden="1">
      <c r="U10369" s="77"/>
      <c r="V10369" s="62"/>
    </row>
    <row r="10370" spans="21:22" hidden="1">
      <c r="U10370" s="77"/>
      <c r="V10370" s="62"/>
    </row>
    <row r="10371" spans="21:22" hidden="1">
      <c r="U10371" s="77"/>
      <c r="V10371" s="62"/>
    </row>
    <row r="10372" spans="21:22" hidden="1">
      <c r="U10372" s="77"/>
      <c r="V10372" s="62"/>
    </row>
    <row r="10373" spans="21:22" hidden="1">
      <c r="U10373" s="77"/>
      <c r="V10373" s="62"/>
    </row>
    <row r="10374" spans="21:22" hidden="1">
      <c r="U10374" s="77"/>
      <c r="V10374" s="62"/>
    </row>
    <row r="10375" spans="21:22" hidden="1">
      <c r="U10375" s="77"/>
      <c r="V10375" s="62"/>
    </row>
    <row r="10376" spans="21:22" hidden="1">
      <c r="U10376" s="77"/>
      <c r="V10376" s="62"/>
    </row>
    <row r="10377" spans="21:22" hidden="1">
      <c r="U10377" s="77"/>
      <c r="V10377" s="62"/>
    </row>
    <row r="10378" spans="21:22" hidden="1">
      <c r="U10378" s="77"/>
      <c r="V10378" s="62"/>
    </row>
    <row r="10379" spans="21:22" hidden="1">
      <c r="U10379" s="77"/>
      <c r="V10379" s="62"/>
    </row>
    <row r="10380" spans="21:22" hidden="1">
      <c r="U10380" s="77"/>
      <c r="V10380" s="62"/>
    </row>
    <row r="10381" spans="21:22" hidden="1">
      <c r="U10381" s="77"/>
      <c r="V10381" s="62"/>
    </row>
    <row r="10382" spans="21:22" hidden="1">
      <c r="U10382" s="77"/>
      <c r="V10382" s="62"/>
    </row>
    <row r="10383" spans="21:22" hidden="1">
      <c r="U10383" s="77"/>
      <c r="V10383" s="62"/>
    </row>
    <row r="10384" spans="21:22" hidden="1">
      <c r="U10384" s="77"/>
      <c r="V10384" s="62"/>
    </row>
    <row r="10385" spans="21:22" hidden="1">
      <c r="U10385" s="77"/>
      <c r="V10385" s="62"/>
    </row>
    <row r="10386" spans="21:22" hidden="1">
      <c r="U10386" s="77"/>
      <c r="V10386" s="62"/>
    </row>
    <row r="10387" spans="21:22" hidden="1">
      <c r="U10387" s="77"/>
      <c r="V10387" s="62"/>
    </row>
    <row r="10388" spans="21:22" hidden="1">
      <c r="U10388" s="77"/>
      <c r="V10388" s="62"/>
    </row>
    <row r="10389" spans="21:22" hidden="1">
      <c r="U10389" s="77"/>
      <c r="V10389" s="62"/>
    </row>
    <row r="10390" spans="21:22" hidden="1">
      <c r="U10390" s="77"/>
      <c r="V10390" s="62"/>
    </row>
    <row r="10391" spans="21:22" hidden="1">
      <c r="U10391" s="77"/>
      <c r="V10391" s="62"/>
    </row>
    <row r="10392" spans="21:22" hidden="1">
      <c r="U10392" s="77"/>
      <c r="V10392" s="62"/>
    </row>
    <row r="10393" spans="21:22" hidden="1">
      <c r="U10393" s="77"/>
      <c r="V10393" s="62"/>
    </row>
    <row r="10394" spans="21:22" hidden="1">
      <c r="U10394" s="77"/>
      <c r="V10394" s="62"/>
    </row>
    <row r="10395" spans="21:22" hidden="1">
      <c r="U10395" s="77"/>
      <c r="V10395" s="62"/>
    </row>
    <row r="10396" spans="21:22" hidden="1">
      <c r="U10396" s="77"/>
      <c r="V10396" s="62"/>
    </row>
    <row r="10397" spans="21:22" hidden="1">
      <c r="U10397" s="77"/>
      <c r="V10397" s="62"/>
    </row>
    <row r="10398" spans="21:22" hidden="1">
      <c r="U10398" s="77"/>
      <c r="V10398" s="62"/>
    </row>
    <row r="10399" spans="21:22" hidden="1">
      <c r="U10399" s="77"/>
      <c r="V10399" s="62"/>
    </row>
    <row r="10400" spans="21:22" hidden="1">
      <c r="U10400" s="77"/>
      <c r="V10400" s="62"/>
    </row>
    <row r="10401" spans="21:22" hidden="1">
      <c r="U10401" s="77"/>
      <c r="V10401" s="62"/>
    </row>
    <row r="10402" spans="21:22" hidden="1">
      <c r="U10402" s="77"/>
      <c r="V10402" s="62"/>
    </row>
    <row r="10403" spans="21:22" hidden="1">
      <c r="U10403" s="77"/>
      <c r="V10403" s="62"/>
    </row>
    <row r="10404" spans="21:22" hidden="1">
      <c r="U10404" s="77"/>
      <c r="V10404" s="62"/>
    </row>
    <row r="10405" spans="21:22" hidden="1">
      <c r="U10405" s="77"/>
      <c r="V10405" s="62"/>
    </row>
    <row r="10406" spans="21:22" hidden="1">
      <c r="U10406" s="77"/>
      <c r="V10406" s="62"/>
    </row>
    <row r="10407" spans="21:22" hidden="1">
      <c r="U10407" s="77"/>
      <c r="V10407" s="62"/>
    </row>
    <row r="10408" spans="21:22" hidden="1">
      <c r="U10408" s="77"/>
      <c r="V10408" s="62"/>
    </row>
    <row r="10409" spans="21:22" hidden="1">
      <c r="U10409" s="77"/>
      <c r="V10409" s="62"/>
    </row>
    <row r="10410" spans="21:22" hidden="1">
      <c r="U10410" s="77"/>
      <c r="V10410" s="62"/>
    </row>
    <row r="10411" spans="21:22" hidden="1">
      <c r="U10411" s="77"/>
      <c r="V10411" s="62"/>
    </row>
    <row r="10412" spans="21:22" hidden="1">
      <c r="U10412" s="77"/>
      <c r="V10412" s="62"/>
    </row>
    <row r="10413" spans="21:22" hidden="1">
      <c r="U10413" s="77"/>
      <c r="V10413" s="62"/>
    </row>
    <row r="10414" spans="21:22" hidden="1">
      <c r="U10414" s="77"/>
      <c r="V10414" s="62"/>
    </row>
    <row r="10415" spans="21:22" hidden="1">
      <c r="U10415" s="77"/>
      <c r="V10415" s="62"/>
    </row>
    <row r="10416" spans="21:22" hidden="1">
      <c r="U10416" s="77"/>
      <c r="V10416" s="62"/>
    </row>
    <row r="10417" spans="21:22" hidden="1">
      <c r="U10417" s="77"/>
      <c r="V10417" s="62"/>
    </row>
    <row r="10418" spans="21:22" hidden="1">
      <c r="U10418" s="77"/>
      <c r="V10418" s="62"/>
    </row>
    <row r="10419" spans="21:22" hidden="1">
      <c r="U10419" s="77"/>
      <c r="V10419" s="62"/>
    </row>
    <row r="10420" spans="21:22" hidden="1">
      <c r="U10420" s="77"/>
      <c r="V10420" s="62"/>
    </row>
    <row r="10421" spans="21:22" hidden="1">
      <c r="U10421" s="77"/>
      <c r="V10421" s="62"/>
    </row>
    <row r="10422" spans="21:22" hidden="1">
      <c r="U10422" s="77"/>
      <c r="V10422" s="62"/>
    </row>
    <row r="10423" spans="21:22" hidden="1">
      <c r="U10423" s="77"/>
      <c r="V10423" s="62"/>
    </row>
    <row r="10424" spans="21:22" hidden="1">
      <c r="U10424" s="77"/>
      <c r="V10424" s="62"/>
    </row>
    <row r="10425" spans="21:22" hidden="1">
      <c r="U10425" s="77"/>
      <c r="V10425" s="62"/>
    </row>
    <row r="10426" spans="21:22" hidden="1">
      <c r="U10426" s="77"/>
      <c r="V10426" s="62"/>
    </row>
    <row r="10427" spans="21:22" hidden="1">
      <c r="U10427" s="77"/>
      <c r="V10427" s="62"/>
    </row>
    <row r="10428" spans="21:22" hidden="1">
      <c r="U10428" s="77"/>
      <c r="V10428" s="62"/>
    </row>
    <row r="10429" spans="21:22" hidden="1">
      <c r="U10429" s="77"/>
      <c r="V10429" s="62"/>
    </row>
    <row r="10430" spans="21:22" hidden="1">
      <c r="U10430" s="77"/>
      <c r="V10430" s="62"/>
    </row>
    <row r="10431" spans="21:22" hidden="1">
      <c r="U10431" s="77"/>
      <c r="V10431" s="62"/>
    </row>
    <row r="10432" spans="21:22" hidden="1">
      <c r="U10432" s="77"/>
      <c r="V10432" s="62"/>
    </row>
    <row r="10433" spans="21:22" hidden="1">
      <c r="U10433" s="77"/>
      <c r="V10433" s="62"/>
    </row>
    <row r="10434" spans="21:22" hidden="1">
      <c r="U10434" s="77"/>
      <c r="V10434" s="62"/>
    </row>
    <row r="10435" spans="21:22" hidden="1">
      <c r="U10435" s="77"/>
      <c r="V10435" s="62"/>
    </row>
    <row r="10436" spans="21:22" hidden="1">
      <c r="U10436" s="77"/>
      <c r="V10436" s="62"/>
    </row>
    <row r="10437" spans="21:22" hidden="1">
      <c r="U10437" s="77"/>
      <c r="V10437" s="62"/>
    </row>
    <row r="10438" spans="21:22" hidden="1">
      <c r="U10438" s="77"/>
      <c r="V10438" s="62"/>
    </row>
    <row r="10439" spans="21:22" hidden="1">
      <c r="U10439" s="77"/>
      <c r="V10439" s="62"/>
    </row>
    <row r="10440" spans="21:22" hidden="1">
      <c r="U10440" s="77"/>
      <c r="V10440" s="62"/>
    </row>
    <row r="10441" spans="21:22" hidden="1">
      <c r="U10441" s="77"/>
      <c r="V10441" s="62"/>
    </row>
    <row r="10442" spans="21:22" hidden="1">
      <c r="U10442" s="77"/>
      <c r="V10442" s="62"/>
    </row>
    <row r="10443" spans="21:22" hidden="1">
      <c r="U10443" s="77"/>
      <c r="V10443" s="62"/>
    </row>
    <row r="10444" spans="21:22" hidden="1">
      <c r="U10444" s="77"/>
      <c r="V10444" s="62"/>
    </row>
    <row r="10445" spans="21:22" hidden="1">
      <c r="U10445" s="77"/>
      <c r="V10445" s="62"/>
    </row>
    <row r="10446" spans="21:22" hidden="1">
      <c r="U10446" s="77"/>
      <c r="V10446" s="62"/>
    </row>
    <row r="10447" spans="21:22" hidden="1">
      <c r="U10447" s="77"/>
      <c r="V10447" s="62"/>
    </row>
    <row r="10448" spans="21:22" hidden="1">
      <c r="U10448" s="77"/>
      <c r="V10448" s="62"/>
    </row>
    <row r="10449" spans="21:22" hidden="1">
      <c r="U10449" s="77"/>
      <c r="V10449" s="62"/>
    </row>
    <row r="10450" spans="21:22" hidden="1">
      <c r="U10450" s="77"/>
      <c r="V10450" s="62"/>
    </row>
    <row r="10451" spans="21:22" hidden="1">
      <c r="U10451" s="77"/>
      <c r="V10451" s="62"/>
    </row>
    <row r="10452" spans="21:22" hidden="1">
      <c r="U10452" s="77"/>
      <c r="V10452" s="62"/>
    </row>
    <row r="10453" spans="21:22" hidden="1">
      <c r="U10453" s="77"/>
      <c r="V10453" s="62"/>
    </row>
    <row r="10454" spans="21:22" hidden="1">
      <c r="U10454" s="77"/>
      <c r="V10454" s="62"/>
    </row>
    <row r="10455" spans="21:22" hidden="1">
      <c r="U10455" s="77"/>
      <c r="V10455" s="62"/>
    </row>
    <row r="10456" spans="21:22" hidden="1">
      <c r="U10456" s="77"/>
      <c r="V10456" s="62"/>
    </row>
    <row r="10457" spans="21:22" hidden="1">
      <c r="U10457" s="77"/>
      <c r="V10457" s="62"/>
    </row>
    <row r="10458" spans="21:22" hidden="1">
      <c r="U10458" s="77"/>
      <c r="V10458" s="62"/>
    </row>
    <row r="10459" spans="21:22" hidden="1">
      <c r="U10459" s="77"/>
      <c r="V10459" s="62"/>
    </row>
    <row r="10460" spans="21:22" hidden="1">
      <c r="U10460" s="77"/>
      <c r="V10460" s="62"/>
    </row>
    <row r="10461" spans="21:22" hidden="1">
      <c r="U10461" s="77"/>
      <c r="V10461" s="62"/>
    </row>
    <row r="10462" spans="21:22" hidden="1">
      <c r="U10462" s="77"/>
      <c r="V10462" s="62"/>
    </row>
    <row r="10463" spans="21:22" hidden="1">
      <c r="U10463" s="77"/>
      <c r="V10463" s="62"/>
    </row>
    <row r="10464" spans="21:22" hidden="1">
      <c r="U10464" s="77"/>
      <c r="V10464" s="62"/>
    </row>
    <row r="10465" spans="21:22" hidden="1">
      <c r="U10465" s="77"/>
      <c r="V10465" s="62"/>
    </row>
    <row r="10466" spans="21:22" hidden="1">
      <c r="U10466" s="77"/>
      <c r="V10466" s="62"/>
    </row>
    <row r="10467" spans="21:22" hidden="1">
      <c r="U10467" s="77"/>
      <c r="V10467" s="62"/>
    </row>
    <row r="10468" spans="21:22" hidden="1">
      <c r="U10468" s="77"/>
      <c r="V10468" s="62"/>
    </row>
    <row r="10469" spans="21:22" hidden="1">
      <c r="U10469" s="77"/>
      <c r="V10469" s="62"/>
    </row>
    <row r="10470" spans="21:22" hidden="1">
      <c r="U10470" s="77"/>
      <c r="V10470" s="62"/>
    </row>
    <row r="10471" spans="21:22" hidden="1">
      <c r="U10471" s="77"/>
      <c r="V10471" s="62"/>
    </row>
    <row r="10472" spans="21:22" hidden="1">
      <c r="U10472" s="77"/>
      <c r="V10472" s="62"/>
    </row>
    <row r="10473" spans="21:22" hidden="1">
      <c r="U10473" s="77"/>
      <c r="V10473" s="62"/>
    </row>
    <row r="10474" spans="21:22" hidden="1">
      <c r="U10474" s="77"/>
      <c r="V10474" s="62"/>
    </row>
    <row r="10475" spans="21:22" hidden="1">
      <c r="U10475" s="77"/>
      <c r="V10475" s="62"/>
    </row>
    <row r="10476" spans="21:22" hidden="1">
      <c r="U10476" s="77"/>
      <c r="V10476" s="62"/>
    </row>
    <row r="10477" spans="21:22" hidden="1">
      <c r="U10477" s="77"/>
      <c r="V10477" s="62"/>
    </row>
    <row r="10478" spans="21:22" hidden="1">
      <c r="U10478" s="77"/>
      <c r="V10478" s="62"/>
    </row>
    <row r="10479" spans="21:22" hidden="1">
      <c r="U10479" s="77"/>
      <c r="V10479" s="62"/>
    </row>
    <row r="10480" spans="21:22" hidden="1">
      <c r="U10480" s="77"/>
      <c r="V10480" s="62"/>
    </row>
    <row r="10481" spans="21:22" hidden="1">
      <c r="U10481" s="77"/>
      <c r="V10481" s="62"/>
    </row>
    <row r="10482" spans="21:22" hidden="1">
      <c r="U10482" s="77"/>
      <c r="V10482" s="62"/>
    </row>
    <row r="10483" spans="21:22" hidden="1">
      <c r="U10483" s="77"/>
      <c r="V10483" s="62"/>
    </row>
    <row r="10484" spans="21:22" hidden="1">
      <c r="U10484" s="77"/>
      <c r="V10484" s="62"/>
    </row>
    <row r="10485" spans="21:22" hidden="1">
      <c r="U10485" s="77"/>
      <c r="V10485" s="62"/>
    </row>
    <row r="10486" spans="21:22" hidden="1">
      <c r="U10486" s="77"/>
      <c r="V10486" s="62"/>
    </row>
    <row r="10487" spans="21:22" hidden="1">
      <c r="U10487" s="77"/>
      <c r="V10487" s="62"/>
    </row>
    <row r="10488" spans="21:22" hidden="1">
      <c r="U10488" s="77"/>
      <c r="V10488" s="62"/>
    </row>
    <row r="10489" spans="21:22" hidden="1">
      <c r="U10489" s="77"/>
      <c r="V10489" s="62"/>
    </row>
    <row r="10490" spans="21:22" hidden="1">
      <c r="U10490" s="77"/>
      <c r="V10490" s="62"/>
    </row>
    <row r="10491" spans="21:22" hidden="1">
      <c r="U10491" s="77"/>
      <c r="V10491" s="62"/>
    </row>
    <row r="10492" spans="21:22" hidden="1">
      <c r="U10492" s="77"/>
      <c r="V10492" s="62"/>
    </row>
    <row r="10493" spans="21:22" hidden="1">
      <c r="U10493" s="77"/>
      <c r="V10493" s="62"/>
    </row>
    <row r="10494" spans="21:22" hidden="1">
      <c r="U10494" s="77"/>
      <c r="V10494" s="62"/>
    </row>
    <row r="10495" spans="21:22" hidden="1">
      <c r="U10495" s="77"/>
      <c r="V10495" s="62"/>
    </row>
    <row r="10496" spans="21:22" hidden="1">
      <c r="U10496" s="77"/>
      <c r="V10496" s="62"/>
    </row>
    <row r="10497" spans="21:22" hidden="1">
      <c r="U10497" s="77"/>
      <c r="V10497" s="62"/>
    </row>
    <row r="10498" spans="21:22" hidden="1">
      <c r="U10498" s="77"/>
      <c r="V10498" s="62"/>
    </row>
    <row r="10499" spans="21:22" hidden="1">
      <c r="U10499" s="77"/>
      <c r="V10499" s="62"/>
    </row>
    <row r="10500" spans="21:22" hidden="1">
      <c r="U10500" s="77"/>
      <c r="V10500" s="62"/>
    </row>
    <row r="10501" spans="21:22" hidden="1">
      <c r="U10501" s="77"/>
      <c r="V10501" s="62"/>
    </row>
    <row r="10502" spans="21:22" hidden="1">
      <c r="U10502" s="77"/>
      <c r="V10502" s="62"/>
    </row>
    <row r="10503" spans="21:22" hidden="1">
      <c r="U10503" s="77"/>
      <c r="V10503" s="62"/>
    </row>
    <row r="10504" spans="21:22" hidden="1">
      <c r="U10504" s="77"/>
      <c r="V10504" s="62"/>
    </row>
    <row r="10505" spans="21:22" hidden="1">
      <c r="U10505" s="77"/>
      <c r="V10505" s="62"/>
    </row>
    <row r="10506" spans="21:22" hidden="1">
      <c r="U10506" s="77"/>
      <c r="V10506" s="62"/>
    </row>
    <row r="10507" spans="21:22" hidden="1">
      <c r="U10507" s="77"/>
      <c r="V10507" s="62"/>
    </row>
    <row r="10508" spans="21:22" hidden="1">
      <c r="U10508" s="77"/>
      <c r="V10508" s="62"/>
    </row>
    <row r="10509" spans="21:22" hidden="1">
      <c r="U10509" s="77"/>
      <c r="V10509" s="62"/>
    </row>
    <row r="10510" spans="21:22" hidden="1">
      <c r="U10510" s="77"/>
      <c r="V10510" s="62"/>
    </row>
    <row r="10511" spans="21:22" hidden="1">
      <c r="U10511" s="77"/>
      <c r="V10511" s="62"/>
    </row>
    <row r="10512" spans="21:22" hidden="1">
      <c r="U10512" s="77"/>
      <c r="V10512" s="62"/>
    </row>
    <row r="10513" spans="21:22" hidden="1">
      <c r="U10513" s="77"/>
      <c r="V10513" s="62"/>
    </row>
    <row r="10514" spans="21:22" hidden="1">
      <c r="U10514" s="77"/>
      <c r="V10514" s="62"/>
    </row>
    <row r="10515" spans="21:22" hidden="1">
      <c r="U10515" s="77"/>
      <c r="V10515" s="62"/>
    </row>
    <row r="10516" spans="21:22" hidden="1">
      <c r="U10516" s="77"/>
      <c r="V10516" s="62"/>
    </row>
    <row r="10517" spans="21:22" hidden="1">
      <c r="U10517" s="77"/>
      <c r="V10517" s="62"/>
    </row>
    <row r="10518" spans="21:22" hidden="1">
      <c r="U10518" s="77"/>
      <c r="V10518" s="62"/>
    </row>
    <row r="10519" spans="21:22" hidden="1">
      <c r="U10519" s="77"/>
      <c r="V10519" s="62"/>
    </row>
    <row r="10520" spans="21:22" hidden="1">
      <c r="U10520" s="77"/>
      <c r="V10520" s="62"/>
    </row>
    <row r="10521" spans="21:22" hidden="1">
      <c r="U10521" s="77"/>
      <c r="V10521" s="62"/>
    </row>
    <row r="10522" spans="21:22" hidden="1">
      <c r="U10522" s="77"/>
      <c r="V10522" s="62"/>
    </row>
    <row r="10523" spans="21:22" hidden="1">
      <c r="U10523" s="77"/>
      <c r="V10523" s="62"/>
    </row>
    <row r="10524" spans="21:22" hidden="1">
      <c r="U10524" s="77"/>
      <c r="V10524" s="62"/>
    </row>
    <row r="10525" spans="21:22" hidden="1">
      <c r="U10525" s="77"/>
      <c r="V10525" s="62"/>
    </row>
    <row r="10526" spans="21:22" hidden="1">
      <c r="U10526" s="77"/>
      <c r="V10526" s="62"/>
    </row>
    <row r="10527" spans="21:22" hidden="1">
      <c r="U10527" s="77"/>
      <c r="V10527" s="62"/>
    </row>
    <row r="10528" spans="21:22" hidden="1">
      <c r="U10528" s="77"/>
      <c r="V10528" s="62"/>
    </row>
    <row r="10529" spans="21:22" hidden="1">
      <c r="U10529" s="77"/>
      <c r="V10529" s="62"/>
    </row>
    <row r="10530" spans="21:22" hidden="1">
      <c r="U10530" s="77"/>
      <c r="V10530" s="62"/>
    </row>
    <row r="10531" spans="21:22" hidden="1">
      <c r="U10531" s="77"/>
      <c r="V10531" s="62"/>
    </row>
    <row r="10532" spans="21:22" hidden="1">
      <c r="U10532" s="77"/>
      <c r="V10532" s="62"/>
    </row>
    <row r="10533" spans="21:22" hidden="1">
      <c r="U10533" s="77"/>
      <c r="V10533" s="62"/>
    </row>
    <row r="10534" spans="21:22" hidden="1">
      <c r="U10534" s="77"/>
      <c r="V10534" s="62"/>
    </row>
    <row r="10535" spans="21:22" hidden="1">
      <c r="U10535" s="77"/>
      <c r="V10535" s="62"/>
    </row>
    <row r="10536" spans="21:22" hidden="1">
      <c r="U10536" s="77"/>
      <c r="V10536" s="62"/>
    </row>
    <row r="10537" spans="21:22" hidden="1">
      <c r="U10537" s="77"/>
      <c r="V10537" s="62"/>
    </row>
    <row r="10538" spans="21:22" hidden="1">
      <c r="U10538" s="77"/>
      <c r="V10538" s="62"/>
    </row>
    <row r="10539" spans="21:22" hidden="1">
      <c r="U10539" s="77"/>
      <c r="V10539" s="62"/>
    </row>
    <row r="10540" spans="21:22" hidden="1">
      <c r="U10540" s="77"/>
      <c r="V10540" s="62"/>
    </row>
    <row r="10541" spans="21:22" hidden="1">
      <c r="U10541" s="77"/>
      <c r="V10541" s="62"/>
    </row>
    <row r="10542" spans="21:22" hidden="1">
      <c r="U10542" s="77"/>
      <c r="V10542" s="62"/>
    </row>
    <row r="10543" spans="21:22" hidden="1">
      <c r="U10543" s="77"/>
      <c r="V10543" s="62"/>
    </row>
    <row r="10544" spans="21:22" hidden="1">
      <c r="U10544" s="77"/>
      <c r="V10544" s="62"/>
    </row>
    <row r="10545" spans="21:22" hidden="1">
      <c r="U10545" s="77"/>
      <c r="V10545" s="62"/>
    </row>
    <row r="10546" spans="21:22" hidden="1">
      <c r="U10546" s="77"/>
      <c r="V10546" s="62"/>
    </row>
    <row r="10547" spans="21:22" hidden="1">
      <c r="U10547" s="77"/>
      <c r="V10547" s="62"/>
    </row>
    <row r="10548" spans="21:22" hidden="1">
      <c r="U10548" s="77"/>
      <c r="V10548" s="62"/>
    </row>
    <row r="10549" spans="21:22" hidden="1">
      <c r="U10549" s="77"/>
      <c r="V10549" s="62"/>
    </row>
    <row r="10550" spans="21:22" hidden="1">
      <c r="U10550" s="77"/>
      <c r="V10550" s="62"/>
    </row>
    <row r="10551" spans="21:22" hidden="1">
      <c r="U10551" s="77"/>
      <c r="V10551" s="62"/>
    </row>
    <row r="10552" spans="21:22" hidden="1">
      <c r="U10552" s="77"/>
      <c r="V10552" s="62"/>
    </row>
    <row r="10553" spans="21:22" hidden="1">
      <c r="U10553" s="77"/>
      <c r="V10553" s="62"/>
    </row>
    <row r="10554" spans="21:22" hidden="1">
      <c r="U10554" s="77"/>
      <c r="V10554" s="62"/>
    </row>
    <row r="10555" spans="21:22" hidden="1">
      <c r="U10555" s="77"/>
      <c r="V10555" s="62"/>
    </row>
    <row r="10556" spans="21:22" hidden="1">
      <c r="U10556" s="77"/>
      <c r="V10556" s="62"/>
    </row>
    <row r="10557" spans="21:22" hidden="1">
      <c r="U10557" s="77"/>
      <c r="V10557" s="62"/>
    </row>
    <row r="10558" spans="21:22" hidden="1">
      <c r="U10558" s="77"/>
      <c r="V10558" s="62"/>
    </row>
    <row r="10559" spans="21:22" hidden="1">
      <c r="U10559" s="77"/>
      <c r="V10559" s="62"/>
    </row>
    <row r="10560" spans="21:22" hidden="1">
      <c r="U10560" s="77"/>
      <c r="V10560" s="62"/>
    </row>
    <row r="10561" spans="21:22" hidden="1">
      <c r="U10561" s="77"/>
      <c r="V10561" s="62"/>
    </row>
    <row r="10562" spans="21:22" hidden="1">
      <c r="U10562" s="77"/>
      <c r="V10562" s="62"/>
    </row>
    <row r="10563" spans="21:22" hidden="1">
      <c r="U10563" s="77"/>
      <c r="V10563" s="62"/>
    </row>
    <row r="10564" spans="21:22" hidden="1">
      <c r="U10564" s="77"/>
      <c r="V10564" s="62"/>
    </row>
    <row r="10565" spans="21:22" hidden="1">
      <c r="U10565" s="77"/>
      <c r="V10565" s="62"/>
    </row>
    <row r="10566" spans="21:22" hidden="1">
      <c r="U10566" s="77"/>
      <c r="V10566" s="62"/>
    </row>
    <row r="10567" spans="21:22" hidden="1">
      <c r="U10567" s="77"/>
      <c r="V10567" s="62"/>
    </row>
    <row r="10568" spans="21:22" hidden="1">
      <c r="U10568" s="77"/>
      <c r="V10568" s="62"/>
    </row>
    <row r="10569" spans="21:22" hidden="1">
      <c r="U10569" s="77"/>
      <c r="V10569" s="62"/>
    </row>
    <row r="10570" spans="21:22" hidden="1">
      <c r="U10570" s="77"/>
      <c r="V10570" s="62"/>
    </row>
    <row r="10571" spans="21:22" hidden="1">
      <c r="U10571" s="77"/>
      <c r="V10571" s="62"/>
    </row>
    <row r="10572" spans="21:22" hidden="1">
      <c r="U10572" s="77"/>
      <c r="V10572" s="62"/>
    </row>
    <row r="10573" spans="21:22" hidden="1">
      <c r="U10573" s="77"/>
      <c r="V10573" s="62"/>
    </row>
    <row r="10574" spans="21:22" hidden="1">
      <c r="U10574" s="77"/>
      <c r="V10574" s="62"/>
    </row>
    <row r="10575" spans="21:22" hidden="1">
      <c r="U10575" s="77"/>
      <c r="V10575" s="62"/>
    </row>
    <row r="10576" spans="21:22" hidden="1">
      <c r="U10576" s="77"/>
      <c r="V10576" s="62"/>
    </row>
    <row r="10577" spans="21:22" hidden="1">
      <c r="U10577" s="77"/>
      <c r="V10577" s="62"/>
    </row>
    <row r="10578" spans="21:22" hidden="1">
      <c r="U10578" s="77"/>
      <c r="V10578" s="62"/>
    </row>
    <row r="10579" spans="21:22" hidden="1">
      <c r="U10579" s="77"/>
      <c r="V10579" s="62"/>
    </row>
    <row r="10580" spans="21:22" hidden="1">
      <c r="U10580" s="77"/>
      <c r="V10580" s="62"/>
    </row>
    <row r="10581" spans="21:22" hidden="1">
      <c r="U10581" s="77"/>
      <c r="V10581" s="62"/>
    </row>
    <row r="10582" spans="21:22" hidden="1">
      <c r="U10582" s="77"/>
      <c r="V10582" s="62"/>
    </row>
    <row r="10583" spans="21:22" hidden="1">
      <c r="U10583" s="77"/>
      <c r="V10583" s="62"/>
    </row>
    <row r="10584" spans="21:22" hidden="1">
      <c r="U10584" s="77"/>
      <c r="V10584" s="62"/>
    </row>
    <row r="10585" spans="21:22" hidden="1">
      <c r="U10585" s="77"/>
      <c r="V10585" s="62"/>
    </row>
    <row r="10586" spans="21:22" hidden="1">
      <c r="U10586" s="77"/>
      <c r="V10586" s="62"/>
    </row>
    <row r="10587" spans="21:22" hidden="1">
      <c r="U10587" s="77"/>
      <c r="V10587" s="62"/>
    </row>
    <row r="10588" spans="21:22" hidden="1">
      <c r="U10588" s="77"/>
      <c r="V10588" s="62"/>
    </row>
    <row r="10589" spans="21:22" hidden="1">
      <c r="U10589" s="77"/>
      <c r="V10589" s="62"/>
    </row>
    <row r="10590" spans="21:22" hidden="1">
      <c r="U10590" s="77"/>
      <c r="V10590" s="62"/>
    </row>
    <row r="10591" spans="21:22" hidden="1">
      <c r="U10591" s="77"/>
      <c r="V10591" s="62"/>
    </row>
    <row r="10592" spans="21:22" hidden="1">
      <c r="U10592" s="77"/>
      <c r="V10592" s="62"/>
    </row>
    <row r="10593" spans="21:22" hidden="1">
      <c r="U10593" s="77"/>
      <c r="V10593" s="62"/>
    </row>
    <row r="10594" spans="21:22" hidden="1">
      <c r="U10594" s="77"/>
      <c r="V10594" s="62"/>
    </row>
    <row r="10595" spans="21:22" hidden="1">
      <c r="U10595" s="77"/>
      <c r="V10595" s="62"/>
    </row>
    <row r="10596" spans="21:22" hidden="1">
      <c r="U10596" s="77"/>
      <c r="V10596" s="62"/>
    </row>
    <row r="10597" spans="21:22" hidden="1">
      <c r="U10597" s="77"/>
      <c r="V10597" s="62"/>
    </row>
    <row r="10598" spans="21:22" hidden="1">
      <c r="U10598" s="77"/>
      <c r="V10598" s="62"/>
    </row>
    <row r="10599" spans="21:22" hidden="1">
      <c r="U10599" s="77"/>
      <c r="V10599" s="62"/>
    </row>
    <row r="10600" spans="21:22" hidden="1">
      <c r="U10600" s="77"/>
      <c r="V10600" s="62"/>
    </row>
    <row r="10601" spans="21:22" hidden="1">
      <c r="U10601" s="77"/>
      <c r="V10601" s="62"/>
    </row>
    <row r="10602" spans="21:22" hidden="1">
      <c r="U10602" s="77"/>
      <c r="V10602" s="62"/>
    </row>
    <row r="10603" spans="21:22" hidden="1">
      <c r="U10603" s="77"/>
      <c r="V10603" s="62"/>
    </row>
    <row r="10604" spans="21:22" hidden="1">
      <c r="U10604" s="77"/>
      <c r="V10604" s="62"/>
    </row>
    <row r="10605" spans="21:22" hidden="1">
      <c r="U10605" s="77"/>
      <c r="V10605" s="62"/>
    </row>
    <row r="10606" spans="21:22" hidden="1">
      <c r="U10606" s="77"/>
      <c r="V10606" s="62"/>
    </row>
    <row r="10607" spans="21:22" hidden="1">
      <c r="U10607" s="77"/>
      <c r="V10607" s="62"/>
    </row>
    <row r="10608" spans="21:22" hidden="1">
      <c r="U10608" s="77"/>
      <c r="V10608" s="62"/>
    </row>
    <row r="10609" spans="21:22" hidden="1">
      <c r="U10609" s="77"/>
      <c r="V10609" s="62"/>
    </row>
    <row r="10610" spans="21:22" hidden="1">
      <c r="U10610" s="77"/>
      <c r="V10610" s="62"/>
    </row>
    <row r="10611" spans="21:22" hidden="1">
      <c r="U10611" s="77"/>
      <c r="V10611" s="62"/>
    </row>
    <row r="10612" spans="21:22" hidden="1">
      <c r="U10612" s="77"/>
      <c r="V10612" s="62"/>
    </row>
    <row r="10613" spans="21:22" hidden="1">
      <c r="U10613" s="77"/>
      <c r="V10613" s="62"/>
    </row>
    <row r="10614" spans="21:22" hidden="1">
      <c r="U10614" s="77"/>
      <c r="V10614" s="62"/>
    </row>
    <row r="10615" spans="21:22" hidden="1">
      <c r="U10615" s="77"/>
      <c r="V10615" s="62"/>
    </row>
    <row r="10616" spans="21:22" hidden="1">
      <c r="U10616" s="77"/>
      <c r="V10616" s="62"/>
    </row>
    <row r="10617" spans="21:22" hidden="1">
      <c r="U10617" s="77"/>
      <c r="V10617" s="62"/>
    </row>
    <row r="10618" spans="21:22" hidden="1">
      <c r="U10618" s="77"/>
      <c r="V10618" s="62"/>
    </row>
    <row r="10619" spans="21:22" hidden="1">
      <c r="U10619" s="77"/>
      <c r="V10619" s="62"/>
    </row>
    <row r="10620" spans="21:22" hidden="1">
      <c r="U10620" s="77"/>
      <c r="V10620" s="62"/>
    </row>
    <row r="10621" spans="21:22" hidden="1">
      <c r="U10621" s="77"/>
      <c r="V10621" s="62"/>
    </row>
    <row r="10622" spans="21:22" hidden="1">
      <c r="U10622" s="77"/>
      <c r="V10622" s="62"/>
    </row>
    <row r="10623" spans="21:22" hidden="1">
      <c r="U10623" s="77"/>
      <c r="V10623" s="62"/>
    </row>
    <row r="10624" spans="21:22" hidden="1">
      <c r="U10624" s="77"/>
      <c r="V10624" s="62"/>
    </row>
    <row r="10625" spans="21:22" hidden="1">
      <c r="U10625" s="77"/>
      <c r="V10625" s="62"/>
    </row>
    <row r="10626" spans="21:22" hidden="1">
      <c r="U10626" s="77"/>
      <c r="V10626" s="62"/>
    </row>
    <row r="10627" spans="21:22" hidden="1">
      <c r="U10627" s="77"/>
      <c r="V10627" s="62"/>
    </row>
    <row r="10628" spans="21:22" hidden="1">
      <c r="U10628" s="77"/>
      <c r="V10628" s="62"/>
    </row>
    <row r="10629" spans="21:22" hidden="1">
      <c r="U10629" s="77"/>
      <c r="V10629" s="62"/>
    </row>
    <row r="10630" spans="21:22" hidden="1">
      <c r="U10630" s="77"/>
      <c r="V10630" s="62"/>
    </row>
    <row r="10631" spans="21:22" hidden="1">
      <c r="U10631" s="77"/>
      <c r="V10631" s="62"/>
    </row>
    <row r="10632" spans="21:22" hidden="1">
      <c r="U10632" s="77"/>
      <c r="V10632" s="62"/>
    </row>
    <row r="10633" spans="21:22" hidden="1">
      <c r="U10633" s="77"/>
      <c r="V10633" s="62"/>
    </row>
    <row r="10634" spans="21:22" hidden="1">
      <c r="U10634" s="77"/>
      <c r="V10634" s="62"/>
    </row>
    <row r="10635" spans="21:22" hidden="1">
      <c r="U10635" s="77"/>
      <c r="V10635" s="62"/>
    </row>
    <row r="10636" spans="21:22" hidden="1">
      <c r="U10636" s="77"/>
      <c r="V10636" s="62"/>
    </row>
    <row r="10637" spans="21:22" hidden="1">
      <c r="U10637" s="77"/>
      <c r="V10637" s="62"/>
    </row>
    <row r="10638" spans="21:22" hidden="1">
      <c r="U10638" s="77"/>
      <c r="V10638" s="62"/>
    </row>
    <row r="10639" spans="21:22" hidden="1">
      <c r="U10639" s="77"/>
      <c r="V10639" s="62"/>
    </row>
    <row r="10640" spans="21:22" hidden="1">
      <c r="U10640" s="77"/>
      <c r="V10640" s="62"/>
    </row>
    <row r="10641" spans="21:22" hidden="1">
      <c r="U10641" s="77"/>
      <c r="V10641" s="62"/>
    </row>
    <row r="10642" spans="21:22" hidden="1">
      <c r="U10642" s="77"/>
      <c r="V10642" s="62"/>
    </row>
    <row r="10643" spans="21:22" hidden="1">
      <c r="U10643" s="77"/>
      <c r="V10643" s="62"/>
    </row>
    <row r="10644" spans="21:22" hidden="1">
      <c r="U10644" s="77"/>
      <c r="V10644" s="62"/>
    </row>
    <row r="10645" spans="21:22" hidden="1">
      <c r="U10645" s="77"/>
      <c r="V10645" s="62"/>
    </row>
    <row r="10646" spans="21:22" hidden="1">
      <c r="U10646" s="77"/>
      <c r="V10646" s="62"/>
    </row>
    <row r="10647" spans="21:22" hidden="1">
      <c r="U10647" s="77"/>
      <c r="V10647" s="62"/>
    </row>
    <row r="10648" spans="21:22" hidden="1">
      <c r="U10648" s="77"/>
      <c r="V10648" s="62"/>
    </row>
    <row r="10649" spans="21:22" hidden="1">
      <c r="U10649" s="77"/>
      <c r="V10649" s="62"/>
    </row>
    <row r="10650" spans="21:22" hidden="1">
      <c r="U10650" s="77"/>
      <c r="V10650" s="62"/>
    </row>
    <row r="10651" spans="21:22" hidden="1">
      <c r="U10651" s="77"/>
      <c r="V10651" s="62"/>
    </row>
    <row r="10652" spans="21:22" hidden="1">
      <c r="U10652" s="77"/>
      <c r="V10652" s="62"/>
    </row>
    <row r="10653" spans="21:22" hidden="1">
      <c r="U10653" s="77"/>
      <c r="V10653" s="62"/>
    </row>
    <row r="10654" spans="21:22" hidden="1">
      <c r="U10654" s="77"/>
      <c r="V10654" s="62"/>
    </row>
    <row r="10655" spans="21:22" hidden="1">
      <c r="U10655" s="77"/>
      <c r="V10655" s="62"/>
    </row>
    <row r="10656" spans="21:22" hidden="1">
      <c r="U10656" s="77"/>
      <c r="V10656" s="62"/>
    </row>
    <row r="10657" spans="21:22" hidden="1">
      <c r="U10657" s="77"/>
      <c r="V10657" s="62"/>
    </row>
    <row r="10658" spans="21:22" hidden="1">
      <c r="U10658" s="77"/>
      <c r="V10658" s="62"/>
    </row>
    <row r="10659" spans="21:22" hidden="1">
      <c r="U10659" s="77"/>
      <c r="V10659" s="62"/>
    </row>
    <row r="10660" spans="21:22" hidden="1">
      <c r="U10660" s="77"/>
      <c r="V10660" s="62"/>
    </row>
    <row r="10661" spans="21:22" hidden="1">
      <c r="U10661" s="77"/>
      <c r="V10661" s="62"/>
    </row>
    <row r="10662" spans="21:22" hidden="1">
      <c r="U10662" s="77"/>
      <c r="V10662" s="62"/>
    </row>
    <row r="10663" spans="21:22" hidden="1">
      <c r="U10663" s="77"/>
      <c r="V10663" s="62"/>
    </row>
    <row r="10664" spans="21:22" hidden="1">
      <c r="U10664" s="77"/>
      <c r="V10664" s="62"/>
    </row>
    <row r="10665" spans="21:22" hidden="1">
      <c r="U10665" s="77"/>
      <c r="V10665" s="62"/>
    </row>
    <row r="10666" spans="21:22" hidden="1">
      <c r="U10666" s="77"/>
      <c r="V10666" s="62"/>
    </row>
    <row r="10667" spans="21:22" hidden="1">
      <c r="U10667" s="77"/>
      <c r="V10667" s="62"/>
    </row>
    <row r="10668" spans="21:22" hidden="1">
      <c r="U10668" s="77"/>
      <c r="V10668" s="62"/>
    </row>
    <row r="10669" spans="21:22" hidden="1">
      <c r="U10669" s="77"/>
      <c r="V10669" s="62"/>
    </row>
    <row r="10670" spans="21:22" hidden="1">
      <c r="U10670" s="77"/>
      <c r="V10670" s="62"/>
    </row>
    <row r="10671" spans="21:22" hidden="1">
      <c r="U10671" s="77"/>
      <c r="V10671" s="62"/>
    </row>
    <row r="10672" spans="21:22" hidden="1">
      <c r="U10672" s="77"/>
      <c r="V10672" s="62"/>
    </row>
    <row r="10673" spans="21:22" hidden="1">
      <c r="U10673" s="77"/>
      <c r="V10673" s="62"/>
    </row>
    <row r="10674" spans="21:22" hidden="1">
      <c r="U10674" s="77"/>
      <c r="V10674" s="62"/>
    </row>
    <row r="10675" spans="21:22" hidden="1">
      <c r="U10675" s="77"/>
      <c r="V10675" s="62"/>
    </row>
    <row r="10676" spans="21:22" hidden="1">
      <c r="U10676" s="77"/>
      <c r="V10676" s="62"/>
    </row>
    <row r="10677" spans="21:22" hidden="1">
      <c r="U10677" s="77"/>
      <c r="V10677" s="62"/>
    </row>
    <row r="10678" spans="21:22" hidden="1">
      <c r="U10678" s="77"/>
      <c r="V10678" s="62"/>
    </row>
    <row r="10679" spans="21:22" hidden="1">
      <c r="U10679" s="77"/>
      <c r="V10679" s="62"/>
    </row>
    <row r="10680" spans="21:22" hidden="1">
      <c r="U10680" s="77"/>
      <c r="V10680" s="62"/>
    </row>
    <row r="10681" spans="21:22" hidden="1">
      <c r="U10681" s="77"/>
      <c r="V10681" s="62"/>
    </row>
    <row r="10682" spans="21:22" hidden="1">
      <c r="U10682" s="77"/>
      <c r="V10682" s="62"/>
    </row>
    <row r="10683" spans="21:22" hidden="1">
      <c r="U10683" s="77"/>
      <c r="V10683" s="62"/>
    </row>
    <row r="10684" spans="21:22" hidden="1">
      <c r="U10684" s="77"/>
      <c r="V10684" s="62"/>
    </row>
    <row r="10685" spans="21:22" hidden="1">
      <c r="U10685" s="77"/>
      <c r="V10685" s="62"/>
    </row>
    <row r="10686" spans="21:22" hidden="1">
      <c r="U10686" s="77"/>
      <c r="V10686" s="62"/>
    </row>
    <row r="10687" spans="21:22" hidden="1">
      <c r="U10687" s="77"/>
      <c r="V10687" s="62"/>
    </row>
    <row r="10688" spans="21:22" hidden="1">
      <c r="U10688" s="77"/>
      <c r="V10688" s="62"/>
    </row>
    <row r="10689" spans="21:22" hidden="1">
      <c r="U10689" s="77"/>
      <c r="V10689" s="62"/>
    </row>
    <row r="10690" spans="21:22" hidden="1">
      <c r="U10690" s="77"/>
      <c r="V10690" s="62"/>
    </row>
    <row r="10691" spans="21:22" hidden="1">
      <c r="U10691" s="77"/>
      <c r="V10691" s="62"/>
    </row>
    <row r="10692" spans="21:22" hidden="1">
      <c r="U10692" s="77"/>
      <c r="V10692" s="62"/>
    </row>
    <row r="10693" spans="21:22" hidden="1">
      <c r="U10693" s="77"/>
      <c r="V10693" s="62"/>
    </row>
    <row r="10694" spans="21:22" hidden="1">
      <c r="U10694" s="77"/>
      <c r="V10694" s="62"/>
    </row>
    <row r="10695" spans="21:22" hidden="1">
      <c r="U10695" s="77"/>
      <c r="V10695" s="62"/>
    </row>
    <row r="10696" spans="21:22" hidden="1">
      <c r="U10696" s="77"/>
      <c r="V10696" s="62"/>
    </row>
    <row r="10697" spans="21:22" hidden="1">
      <c r="U10697" s="77"/>
      <c r="V10697" s="62"/>
    </row>
    <row r="10698" spans="21:22" hidden="1">
      <c r="U10698" s="77"/>
      <c r="V10698" s="62"/>
    </row>
    <row r="10699" spans="21:22" hidden="1">
      <c r="U10699" s="77"/>
      <c r="V10699" s="62"/>
    </row>
    <row r="10700" spans="21:22" hidden="1">
      <c r="U10700" s="77"/>
      <c r="V10700" s="62"/>
    </row>
    <row r="10701" spans="21:22" hidden="1">
      <c r="U10701" s="77"/>
      <c r="V10701" s="62"/>
    </row>
    <row r="10702" spans="21:22" hidden="1">
      <c r="U10702" s="77"/>
      <c r="V10702" s="62"/>
    </row>
    <row r="10703" spans="21:22" hidden="1">
      <c r="U10703" s="77"/>
      <c r="V10703" s="62"/>
    </row>
    <row r="10704" spans="21:22" hidden="1">
      <c r="U10704" s="77"/>
      <c r="V10704" s="62"/>
    </row>
    <row r="10705" spans="21:22" hidden="1">
      <c r="U10705" s="77"/>
      <c r="V10705" s="62"/>
    </row>
    <row r="10706" spans="21:22" hidden="1">
      <c r="U10706" s="77"/>
      <c r="V10706" s="62"/>
    </row>
    <row r="10707" spans="21:22" hidden="1">
      <c r="U10707" s="77"/>
      <c r="V10707" s="62"/>
    </row>
    <row r="10708" spans="21:22" hidden="1">
      <c r="U10708" s="77"/>
      <c r="V10708" s="62"/>
    </row>
    <row r="10709" spans="21:22" hidden="1">
      <c r="U10709" s="77"/>
      <c r="V10709" s="62"/>
    </row>
    <row r="10710" spans="21:22" hidden="1">
      <c r="U10710" s="77"/>
      <c r="V10710" s="62"/>
    </row>
    <row r="10711" spans="21:22" hidden="1">
      <c r="U10711" s="77"/>
      <c r="V10711" s="62"/>
    </row>
    <row r="10712" spans="21:22" hidden="1">
      <c r="U10712" s="77"/>
      <c r="V10712" s="62"/>
    </row>
    <row r="10713" spans="21:22" hidden="1">
      <c r="U10713" s="77"/>
      <c r="V10713" s="62"/>
    </row>
    <row r="10714" spans="21:22" hidden="1">
      <c r="U10714" s="77"/>
      <c r="V10714" s="62"/>
    </row>
    <row r="10715" spans="21:22" hidden="1">
      <c r="U10715" s="77"/>
      <c r="V10715" s="62"/>
    </row>
    <row r="10716" spans="21:22" hidden="1">
      <c r="U10716" s="77"/>
      <c r="V10716" s="62"/>
    </row>
    <row r="10717" spans="21:22" hidden="1">
      <c r="U10717" s="77"/>
      <c r="V10717" s="62"/>
    </row>
    <row r="10718" spans="21:22" hidden="1">
      <c r="U10718" s="77"/>
      <c r="V10718" s="62"/>
    </row>
    <row r="10719" spans="21:22" hidden="1">
      <c r="U10719" s="77"/>
      <c r="V10719" s="62"/>
    </row>
    <row r="10720" spans="21:22" hidden="1">
      <c r="U10720" s="77"/>
      <c r="V10720" s="62"/>
    </row>
    <row r="10721" spans="21:22" hidden="1">
      <c r="U10721" s="77"/>
      <c r="V10721" s="62"/>
    </row>
    <row r="10722" spans="21:22" hidden="1">
      <c r="U10722" s="77"/>
      <c r="V10722" s="62"/>
    </row>
    <row r="10723" spans="21:22" hidden="1">
      <c r="U10723" s="77"/>
      <c r="V10723" s="62"/>
    </row>
    <row r="10724" spans="21:22" hidden="1">
      <c r="U10724" s="77"/>
      <c r="V10724" s="62"/>
    </row>
    <row r="10725" spans="21:22" hidden="1">
      <c r="U10725" s="77"/>
      <c r="V10725" s="62"/>
    </row>
    <row r="10726" spans="21:22" hidden="1">
      <c r="U10726" s="77"/>
      <c r="V10726" s="62"/>
    </row>
    <row r="10727" spans="21:22" hidden="1">
      <c r="U10727" s="77"/>
      <c r="V10727" s="62"/>
    </row>
    <row r="10728" spans="21:22" hidden="1">
      <c r="U10728" s="77"/>
      <c r="V10728" s="62"/>
    </row>
    <row r="10729" spans="21:22" hidden="1">
      <c r="U10729" s="77"/>
      <c r="V10729" s="62"/>
    </row>
    <row r="10730" spans="21:22" hidden="1">
      <c r="U10730" s="77"/>
      <c r="V10730" s="62"/>
    </row>
    <row r="10731" spans="21:22" hidden="1">
      <c r="U10731" s="77"/>
      <c r="V10731" s="62"/>
    </row>
    <row r="10732" spans="21:22" hidden="1">
      <c r="U10732" s="77"/>
      <c r="V10732" s="62"/>
    </row>
    <row r="10733" spans="21:22" hidden="1">
      <c r="U10733" s="77"/>
      <c r="V10733" s="62"/>
    </row>
    <row r="10734" spans="21:22" hidden="1">
      <c r="U10734" s="77"/>
      <c r="V10734" s="62"/>
    </row>
    <row r="10735" spans="21:22" hidden="1">
      <c r="U10735" s="77"/>
      <c r="V10735" s="62"/>
    </row>
    <row r="10736" spans="21:22" hidden="1">
      <c r="U10736" s="77"/>
      <c r="V10736" s="62"/>
    </row>
    <row r="10737" spans="21:22" hidden="1">
      <c r="U10737" s="77"/>
      <c r="V10737" s="62"/>
    </row>
    <row r="10738" spans="21:22" hidden="1">
      <c r="U10738" s="77"/>
      <c r="V10738" s="62"/>
    </row>
    <row r="10739" spans="21:22" hidden="1">
      <c r="U10739" s="77"/>
      <c r="V10739" s="62"/>
    </row>
    <row r="10740" spans="21:22" hidden="1">
      <c r="U10740" s="77"/>
      <c r="V10740" s="62"/>
    </row>
    <row r="10741" spans="21:22" hidden="1">
      <c r="U10741" s="77"/>
      <c r="V10741" s="62"/>
    </row>
    <row r="10742" spans="21:22" hidden="1">
      <c r="U10742" s="77"/>
      <c r="V10742" s="62"/>
    </row>
    <row r="10743" spans="21:22" hidden="1">
      <c r="U10743" s="77"/>
      <c r="V10743" s="62"/>
    </row>
    <row r="10744" spans="21:22" hidden="1">
      <c r="U10744" s="77"/>
      <c r="V10744" s="62"/>
    </row>
    <row r="10745" spans="21:22" hidden="1">
      <c r="U10745" s="77"/>
      <c r="V10745" s="62"/>
    </row>
    <row r="10746" spans="21:22" hidden="1">
      <c r="U10746" s="77"/>
      <c r="V10746" s="62"/>
    </row>
    <row r="10747" spans="21:22" hidden="1">
      <c r="U10747" s="77"/>
      <c r="V10747" s="62"/>
    </row>
    <row r="10748" spans="21:22" hidden="1">
      <c r="U10748" s="77"/>
      <c r="V10748" s="62"/>
    </row>
    <row r="10749" spans="21:22" hidden="1">
      <c r="U10749" s="77"/>
      <c r="V10749" s="62"/>
    </row>
    <row r="10750" spans="21:22" hidden="1">
      <c r="U10750" s="77"/>
      <c r="V10750" s="62"/>
    </row>
    <row r="10751" spans="21:22" hidden="1">
      <c r="U10751" s="77"/>
      <c r="V10751" s="62"/>
    </row>
    <row r="10752" spans="21:22" hidden="1">
      <c r="U10752" s="77"/>
      <c r="V10752" s="62"/>
    </row>
    <row r="10753" spans="21:22" hidden="1">
      <c r="U10753" s="77"/>
      <c r="V10753" s="62"/>
    </row>
    <row r="10754" spans="21:22" hidden="1">
      <c r="U10754" s="77"/>
      <c r="V10754" s="62"/>
    </row>
    <row r="10755" spans="21:22" hidden="1">
      <c r="U10755" s="77"/>
      <c r="V10755" s="62"/>
    </row>
    <row r="10756" spans="21:22" hidden="1">
      <c r="U10756" s="77"/>
      <c r="V10756" s="62"/>
    </row>
    <row r="10757" spans="21:22" hidden="1">
      <c r="U10757" s="77"/>
      <c r="V10757" s="62"/>
    </row>
    <row r="10758" spans="21:22" hidden="1">
      <c r="U10758" s="77"/>
      <c r="V10758" s="62"/>
    </row>
    <row r="10759" spans="21:22" hidden="1">
      <c r="U10759" s="77"/>
      <c r="V10759" s="62"/>
    </row>
    <row r="10760" spans="21:22" hidden="1">
      <c r="U10760" s="77"/>
      <c r="V10760" s="62"/>
    </row>
    <row r="10761" spans="21:22" hidden="1">
      <c r="U10761" s="77"/>
      <c r="V10761" s="62"/>
    </row>
    <row r="10762" spans="21:22" hidden="1">
      <c r="U10762" s="77"/>
      <c r="V10762" s="62"/>
    </row>
    <row r="10763" spans="21:22" hidden="1">
      <c r="U10763" s="77"/>
      <c r="V10763" s="62"/>
    </row>
    <row r="10764" spans="21:22" hidden="1">
      <c r="U10764" s="77"/>
      <c r="V10764" s="62"/>
    </row>
    <row r="10765" spans="21:22" hidden="1">
      <c r="U10765" s="77"/>
      <c r="V10765" s="62"/>
    </row>
    <row r="10766" spans="21:22" hidden="1">
      <c r="U10766" s="77"/>
      <c r="V10766" s="62"/>
    </row>
    <row r="10767" spans="21:22" hidden="1">
      <c r="U10767" s="77"/>
      <c r="V10767" s="62"/>
    </row>
    <row r="10768" spans="21:22" hidden="1">
      <c r="U10768" s="77"/>
      <c r="V10768" s="62"/>
    </row>
    <row r="10769" spans="21:22" hidden="1">
      <c r="U10769" s="77"/>
      <c r="V10769" s="62"/>
    </row>
    <row r="10770" spans="21:22" hidden="1">
      <c r="U10770" s="77"/>
      <c r="V10770" s="62"/>
    </row>
    <row r="10771" spans="21:22" hidden="1">
      <c r="U10771" s="77"/>
      <c r="V10771" s="62"/>
    </row>
    <row r="10772" spans="21:22" hidden="1">
      <c r="U10772" s="77"/>
      <c r="V10772" s="62"/>
    </row>
    <row r="10773" spans="21:22" hidden="1">
      <c r="U10773" s="77"/>
      <c r="V10773" s="62"/>
    </row>
    <row r="10774" spans="21:22" hidden="1">
      <c r="U10774" s="77"/>
      <c r="V10774" s="62"/>
    </row>
    <row r="10775" spans="21:22" hidden="1">
      <c r="U10775" s="77"/>
      <c r="V10775" s="62"/>
    </row>
    <row r="10776" spans="21:22" hidden="1">
      <c r="U10776" s="77"/>
      <c r="V10776" s="62"/>
    </row>
    <row r="10777" spans="21:22" hidden="1">
      <c r="U10777" s="77"/>
      <c r="V10777" s="62"/>
    </row>
    <row r="10778" spans="21:22" hidden="1">
      <c r="U10778" s="77"/>
      <c r="V10778" s="62"/>
    </row>
    <row r="10779" spans="21:22" hidden="1">
      <c r="U10779" s="77"/>
      <c r="V10779" s="62"/>
    </row>
    <row r="10780" spans="21:22" hidden="1">
      <c r="U10780" s="77"/>
      <c r="V10780" s="62"/>
    </row>
    <row r="10781" spans="21:22" hidden="1">
      <c r="U10781" s="77"/>
      <c r="V10781" s="62"/>
    </row>
    <row r="10782" spans="21:22" hidden="1">
      <c r="U10782" s="77"/>
      <c r="V10782" s="62"/>
    </row>
    <row r="10783" spans="21:22" hidden="1">
      <c r="U10783" s="77"/>
      <c r="V10783" s="62"/>
    </row>
    <row r="10784" spans="21:22" hidden="1">
      <c r="U10784" s="77"/>
      <c r="V10784" s="62"/>
    </row>
    <row r="10785" spans="21:22" hidden="1">
      <c r="U10785" s="77"/>
      <c r="V10785" s="62"/>
    </row>
    <row r="10786" spans="21:22" hidden="1">
      <c r="U10786" s="77"/>
      <c r="V10786" s="62"/>
    </row>
    <row r="10787" spans="21:22" hidden="1">
      <c r="U10787" s="77"/>
      <c r="V10787" s="62"/>
    </row>
    <row r="10788" spans="21:22" hidden="1">
      <c r="U10788" s="77"/>
      <c r="V10788" s="62"/>
    </row>
    <row r="10789" spans="21:22" hidden="1">
      <c r="U10789" s="77"/>
      <c r="V10789" s="62"/>
    </row>
    <row r="10790" spans="21:22" hidden="1">
      <c r="U10790" s="77"/>
      <c r="V10790" s="62"/>
    </row>
    <row r="10791" spans="21:22" hidden="1">
      <c r="U10791" s="77"/>
      <c r="V10791" s="62"/>
    </row>
    <row r="10792" spans="21:22" hidden="1">
      <c r="U10792" s="77"/>
      <c r="V10792" s="62"/>
    </row>
    <row r="10793" spans="21:22" hidden="1">
      <c r="U10793" s="77"/>
      <c r="V10793" s="62"/>
    </row>
    <row r="10794" spans="21:22" hidden="1">
      <c r="U10794" s="77"/>
      <c r="V10794" s="62"/>
    </row>
    <row r="10795" spans="21:22" hidden="1">
      <c r="U10795" s="77"/>
      <c r="V10795" s="62"/>
    </row>
    <row r="10796" spans="21:22" hidden="1">
      <c r="U10796" s="77"/>
      <c r="V10796" s="62"/>
    </row>
    <row r="10797" spans="21:22" hidden="1">
      <c r="U10797" s="77"/>
      <c r="V10797" s="62"/>
    </row>
    <row r="10798" spans="21:22" hidden="1">
      <c r="U10798" s="77"/>
      <c r="V10798" s="62"/>
    </row>
    <row r="10799" spans="21:22" hidden="1">
      <c r="U10799" s="77"/>
      <c r="V10799" s="62"/>
    </row>
    <row r="10800" spans="21:22" hidden="1">
      <c r="U10800" s="77"/>
      <c r="V10800" s="62"/>
    </row>
    <row r="10801" spans="21:22" hidden="1">
      <c r="U10801" s="77"/>
      <c r="V10801" s="62"/>
    </row>
    <row r="10802" spans="21:22" hidden="1">
      <c r="U10802" s="77"/>
      <c r="V10802" s="62"/>
    </row>
    <row r="10803" spans="21:22" hidden="1">
      <c r="U10803" s="77"/>
      <c r="V10803" s="62"/>
    </row>
    <row r="10804" spans="21:22" hidden="1">
      <c r="U10804" s="77"/>
      <c r="V10804" s="62"/>
    </row>
    <row r="10805" spans="21:22" hidden="1">
      <c r="U10805" s="77"/>
      <c r="V10805" s="62"/>
    </row>
    <row r="10806" spans="21:22" hidden="1">
      <c r="U10806" s="77"/>
      <c r="V10806" s="62"/>
    </row>
    <row r="10807" spans="21:22" hidden="1">
      <c r="U10807" s="77"/>
      <c r="V10807" s="62"/>
    </row>
    <row r="10808" spans="21:22" hidden="1">
      <c r="U10808" s="77"/>
      <c r="V10808" s="62"/>
    </row>
    <row r="10809" spans="21:22" hidden="1">
      <c r="U10809" s="77"/>
      <c r="V10809" s="62"/>
    </row>
    <row r="10810" spans="21:22" hidden="1">
      <c r="U10810" s="77"/>
      <c r="V10810" s="62"/>
    </row>
    <row r="10811" spans="21:22" hidden="1">
      <c r="U10811" s="77"/>
      <c r="V10811" s="62"/>
    </row>
    <row r="10812" spans="21:22" hidden="1">
      <c r="U10812" s="77"/>
      <c r="V10812" s="62"/>
    </row>
    <row r="10813" spans="21:22" hidden="1">
      <c r="U10813" s="77"/>
      <c r="V10813" s="62"/>
    </row>
    <row r="10814" spans="21:22" hidden="1">
      <c r="U10814" s="77"/>
      <c r="V10814" s="62"/>
    </row>
    <row r="10815" spans="21:22" hidden="1">
      <c r="U10815" s="77"/>
      <c r="V10815" s="62"/>
    </row>
    <row r="10816" spans="21:22" hidden="1">
      <c r="U10816" s="77"/>
      <c r="V10816" s="62"/>
    </row>
    <row r="10817" spans="21:22" hidden="1">
      <c r="U10817" s="77"/>
      <c r="V10817" s="62"/>
    </row>
    <row r="10818" spans="21:22" hidden="1">
      <c r="U10818" s="77"/>
      <c r="V10818" s="62"/>
    </row>
    <row r="10819" spans="21:22" hidden="1">
      <c r="U10819" s="77"/>
      <c r="V10819" s="62"/>
    </row>
    <row r="10820" spans="21:22" hidden="1">
      <c r="U10820" s="77"/>
      <c r="V10820" s="62"/>
    </row>
    <row r="10821" spans="21:22" hidden="1">
      <c r="U10821" s="77"/>
      <c r="V10821" s="62"/>
    </row>
    <row r="10822" spans="21:22" hidden="1">
      <c r="U10822" s="77"/>
      <c r="V10822" s="62"/>
    </row>
    <row r="10823" spans="21:22" hidden="1">
      <c r="U10823" s="77"/>
      <c r="V10823" s="62"/>
    </row>
    <row r="10824" spans="21:22" hidden="1">
      <c r="U10824" s="77"/>
      <c r="V10824" s="62"/>
    </row>
    <row r="10825" spans="21:22" hidden="1">
      <c r="U10825" s="77"/>
      <c r="V10825" s="62"/>
    </row>
    <row r="10826" spans="21:22" hidden="1">
      <c r="U10826" s="77"/>
      <c r="V10826" s="62"/>
    </row>
    <row r="10827" spans="21:22" hidden="1">
      <c r="U10827" s="77"/>
      <c r="V10827" s="62"/>
    </row>
    <row r="10828" spans="21:22" hidden="1">
      <c r="U10828" s="77"/>
      <c r="V10828" s="62"/>
    </row>
    <row r="10829" spans="21:22" hidden="1">
      <c r="U10829" s="77"/>
      <c r="V10829" s="62"/>
    </row>
    <row r="10830" spans="21:22" hidden="1">
      <c r="U10830" s="77"/>
      <c r="V10830" s="62"/>
    </row>
    <row r="10831" spans="21:22" hidden="1">
      <c r="U10831" s="77"/>
      <c r="V10831" s="62"/>
    </row>
    <row r="10832" spans="21:22" hidden="1">
      <c r="U10832" s="77"/>
      <c r="V10832" s="62"/>
    </row>
    <row r="10833" spans="21:22" hidden="1">
      <c r="U10833" s="77"/>
      <c r="V10833" s="62"/>
    </row>
    <row r="10834" spans="21:22" hidden="1">
      <c r="U10834" s="77"/>
      <c r="V10834" s="62"/>
    </row>
    <row r="10835" spans="21:22" hidden="1">
      <c r="U10835" s="77"/>
      <c r="V10835" s="62"/>
    </row>
    <row r="10836" spans="21:22" hidden="1">
      <c r="U10836" s="77"/>
      <c r="V10836" s="62"/>
    </row>
    <row r="10837" spans="21:22" hidden="1">
      <c r="U10837" s="77"/>
      <c r="V10837" s="62"/>
    </row>
    <row r="10838" spans="21:22" hidden="1">
      <c r="U10838" s="77"/>
      <c r="V10838" s="62"/>
    </row>
    <row r="10839" spans="21:22" hidden="1">
      <c r="U10839" s="77"/>
      <c r="V10839" s="62"/>
    </row>
    <row r="10840" spans="21:22" hidden="1">
      <c r="U10840" s="77"/>
      <c r="V10840" s="62"/>
    </row>
    <row r="10841" spans="21:22" hidden="1">
      <c r="U10841" s="77"/>
      <c r="V10841" s="62"/>
    </row>
    <row r="10842" spans="21:22" hidden="1">
      <c r="U10842" s="77"/>
      <c r="V10842" s="62"/>
    </row>
    <row r="10843" spans="21:22" hidden="1">
      <c r="U10843" s="77"/>
      <c r="V10843" s="62"/>
    </row>
    <row r="10844" spans="21:22" hidden="1">
      <c r="U10844" s="77"/>
      <c r="V10844" s="62"/>
    </row>
    <row r="10845" spans="21:22" hidden="1">
      <c r="U10845" s="77"/>
      <c r="V10845" s="62"/>
    </row>
    <row r="10846" spans="21:22" hidden="1">
      <c r="U10846" s="77"/>
      <c r="V10846" s="62"/>
    </row>
    <row r="10847" spans="21:22" hidden="1">
      <c r="U10847" s="77"/>
      <c r="V10847" s="62"/>
    </row>
    <row r="10848" spans="21:22" hidden="1">
      <c r="U10848" s="77"/>
      <c r="V10848" s="62"/>
    </row>
    <row r="10849" spans="21:22" hidden="1">
      <c r="U10849" s="77"/>
      <c r="V10849" s="62"/>
    </row>
    <row r="10850" spans="21:22" hidden="1">
      <c r="U10850" s="77"/>
      <c r="V10850" s="62"/>
    </row>
    <row r="10851" spans="21:22" hidden="1">
      <c r="U10851" s="77"/>
      <c r="V10851" s="62"/>
    </row>
    <row r="10852" spans="21:22" hidden="1">
      <c r="U10852" s="77"/>
      <c r="V10852" s="62"/>
    </row>
    <row r="10853" spans="21:22" hidden="1">
      <c r="U10853" s="77"/>
      <c r="V10853" s="62"/>
    </row>
    <row r="10854" spans="21:22" hidden="1">
      <c r="U10854" s="77"/>
      <c r="V10854" s="62"/>
    </row>
    <row r="10855" spans="21:22" hidden="1">
      <c r="U10855" s="77"/>
      <c r="V10855" s="62"/>
    </row>
    <row r="10856" spans="21:22" hidden="1">
      <c r="U10856" s="77"/>
      <c r="V10856" s="62"/>
    </row>
    <row r="10857" spans="21:22" hidden="1">
      <c r="U10857" s="77"/>
      <c r="V10857" s="62"/>
    </row>
    <row r="10858" spans="21:22" hidden="1">
      <c r="U10858" s="77"/>
      <c r="V10858" s="62"/>
    </row>
    <row r="10859" spans="21:22" hidden="1">
      <c r="U10859" s="77"/>
      <c r="V10859" s="62"/>
    </row>
    <row r="10860" spans="21:22" hidden="1">
      <c r="U10860" s="77"/>
      <c r="V10860" s="62"/>
    </row>
    <row r="10861" spans="21:22" hidden="1">
      <c r="U10861" s="77"/>
      <c r="V10861" s="62"/>
    </row>
    <row r="10862" spans="21:22" hidden="1">
      <c r="U10862" s="77"/>
      <c r="V10862" s="62"/>
    </row>
    <row r="10863" spans="21:22" hidden="1">
      <c r="U10863" s="77"/>
      <c r="V10863" s="62"/>
    </row>
    <row r="10864" spans="21:22" hidden="1">
      <c r="U10864" s="77"/>
      <c r="V10864" s="62"/>
    </row>
    <row r="10865" spans="21:22" hidden="1">
      <c r="U10865" s="77"/>
      <c r="V10865" s="62"/>
    </row>
    <row r="10866" spans="21:22" hidden="1">
      <c r="U10866" s="77"/>
      <c r="V10866" s="62"/>
    </row>
    <row r="10867" spans="21:22" hidden="1">
      <c r="U10867" s="77"/>
      <c r="V10867" s="62"/>
    </row>
    <row r="10868" spans="21:22" hidden="1">
      <c r="U10868" s="77"/>
      <c r="V10868" s="62"/>
    </row>
    <row r="10869" spans="21:22" hidden="1">
      <c r="U10869" s="77"/>
      <c r="V10869" s="62"/>
    </row>
    <row r="10870" spans="21:22" hidden="1">
      <c r="U10870" s="77"/>
      <c r="V10870" s="62"/>
    </row>
    <row r="10871" spans="21:22" hidden="1">
      <c r="U10871" s="77"/>
      <c r="V10871" s="62"/>
    </row>
    <row r="10872" spans="21:22" hidden="1">
      <c r="U10872" s="77"/>
      <c r="V10872" s="62"/>
    </row>
    <row r="10873" spans="21:22" hidden="1">
      <c r="U10873" s="77"/>
      <c r="V10873" s="62"/>
    </row>
    <row r="10874" spans="21:22" hidden="1">
      <c r="U10874" s="77"/>
      <c r="V10874" s="62"/>
    </row>
    <row r="10875" spans="21:22" hidden="1">
      <c r="U10875" s="77"/>
      <c r="V10875" s="62"/>
    </row>
    <row r="10876" spans="21:22" hidden="1">
      <c r="U10876" s="77"/>
      <c r="V10876" s="62"/>
    </row>
    <row r="10877" spans="21:22" hidden="1">
      <c r="U10877" s="77"/>
      <c r="V10877" s="62"/>
    </row>
    <row r="10878" spans="21:22" hidden="1">
      <c r="U10878" s="77"/>
      <c r="V10878" s="62"/>
    </row>
    <row r="10879" spans="21:22" hidden="1">
      <c r="U10879" s="77"/>
      <c r="V10879" s="62"/>
    </row>
    <row r="10880" spans="21:22" hidden="1">
      <c r="U10880" s="77"/>
      <c r="V10880" s="62"/>
    </row>
    <row r="10881" spans="21:22" hidden="1">
      <c r="U10881" s="77"/>
      <c r="V10881" s="62"/>
    </row>
    <row r="10882" spans="21:22" hidden="1">
      <c r="U10882" s="77"/>
      <c r="V10882" s="62"/>
    </row>
    <row r="10883" spans="21:22" hidden="1">
      <c r="U10883" s="77"/>
      <c r="V10883" s="62"/>
    </row>
    <row r="10884" spans="21:22" hidden="1">
      <c r="U10884" s="77"/>
      <c r="V10884" s="62"/>
    </row>
    <row r="10885" spans="21:22" hidden="1">
      <c r="U10885" s="77"/>
      <c r="V10885" s="62"/>
    </row>
    <row r="10886" spans="21:22" hidden="1">
      <c r="U10886" s="77"/>
      <c r="V10886" s="62"/>
    </row>
    <row r="10887" spans="21:22" hidden="1">
      <c r="U10887" s="77"/>
      <c r="V10887" s="62"/>
    </row>
    <row r="10888" spans="21:22" hidden="1">
      <c r="U10888" s="77"/>
      <c r="V10888" s="62"/>
    </row>
    <row r="10889" spans="21:22" hidden="1">
      <c r="U10889" s="77"/>
      <c r="V10889" s="62"/>
    </row>
    <row r="10890" spans="21:22" hidden="1">
      <c r="U10890" s="77"/>
      <c r="V10890" s="62"/>
    </row>
    <row r="10891" spans="21:22" hidden="1">
      <c r="U10891" s="77"/>
      <c r="V10891" s="62"/>
    </row>
    <row r="10892" spans="21:22" hidden="1">
      <c r="U10892" s="77"/>
      <c r="V10892" s="62"/>
    </row>
    <row r="10893" spans="21:22" hidden="1">
      <c r="U10893" s="77"/>
      <c r="V10893" s="62"/>
    </row>
    <row r="10894" spans="21:22" hidden="1">
      <c r="U10894" s="77"/>
      <c r="V10894" s="62"/>
    </row>
    <row r="10895" spans="21:22" hidden="1">
      <c r="U10895" s="77"/>
      <c r="V10895" s="62"/>
    </row>
    <row r="10896" spans="21:22" hidden="1">
      <c r="U10896" s="77"/>
      <c r="V10896" s="62"/>
    </row>
    <row r="10897" spans="21:22" hidden="1">
      <c r="U10897" s="77"/>
      <c r="V10897" s="62"/>
    </row>
    <row r="10898" spans="21:22" hidden="1">
      <c r="U10898" s="77"/>
      <c r="V10898" s="62"/>
    </row>
    <row r="10899" spans="21:22" hidden="1">
      <c r="U10899" s="77"/>
      <c r="V10899" s="62"/>
    </row>
    <row r="10900" spans="21:22" hidden="1">
      <c r="U10900" s="77"/>
      <c r="V10900" s="62"/>
    </row>
    <row r="10901" spans="21:22" hidden="1">
      <c r="U10901" s="77"/>
      <c r="V10901" s="62"/>
    </row>
    <row r="10902" spans="21:22" hidden="1">
      <c r="U10902" s="77"/>
      <c r="V10902" s="62"/>
    </row>
    <row r="10903" spans="21:22" hidden="1">
      <c r="U10903" s="77"/>
      <c r="V10903" s="62"/>
    </row>
    <row r="10904" spans="21:22" hidden="1">
      <c r="U10904" s="77"/>
      <c r="V10904" s="62"/>
    </row>
    <row r="10905" spans="21:22" hidden="1">
      <c r="U10905" s="77"/>
      <c r="V10905" s="62"/>
    </row>
    <row r="10906" spans="21:22" hidden="1">
      <c r="U10906" s="77"/>
      <c r="V10906" s="62"/>
    </row>
    <row r="10907" spans="21:22" hidden="1">
      <c r="U10907" s="77"/>
      <c r="V10907" s="62"/>
    </row>
    <row r="10908" spans="21:22" hidden="1">
      <c r="U10908" s="77"/>
      <c r="V10908" s="62"/>
    </row>
    <row r="10909" spans="21:22" hidden="1">
      <c r="U10909" s="77"/>
      <c r="V10909" s="62"/>
    </row>
    <row r="10910" spans="21:22" hidden="1">
      <c r="U10910" s="77"/>
      <c r="V10910" s="62"/>
    </row>
    <row r="10911" spans="21:22" hidden="1">
      <c r="U10911" s="77"/>
      <c r="V10911" s="62"/>
    </row>
    <row r="10912" spans="21:22" hidden="1">
      <c r="U10912" s="77"/>
      <c r="V10912" s="62"/>
    </row>
    <row r="10913" spans="21:22" hidden="1">
      <c r="U10913" s="77"/>
      <c r="V10913" s="62"/>
    </row>
    <row r="10914" spans="21:22" hidden="1">
      <c r="U10914" s="77"/>
      <c r="V10914" s="62"/>
    </row>
    <row r="10915" spans="21:22" hidden="1">
      <c r="U10915" s="77"/>
      <c r="V10915" s="62"/>
    </row>
    <row r="10916" spans="21:22" hidden="1">
      <c r="U10916" s="77"/>
      <c r="V10916" s="62"/>
    </row>
    <row r="10917" spans="21:22" hidden="1">
      <c r="U10917" s="77"/>
      <c r="V10917" s="62"/>
    </row>
    <row r="10918" spans="21:22" hidden="1">
      <c r="U10918" s="77"/>
      <c r="V10918" s="62"/>
    </row>
    <row r="10919" spans="21:22" hidden="1">
      <c r="U10919" s="77"/>
      <c r="V10919" s="62"/>
    </row>
    <row r="10920" spans="21:22" hidden="1">
      <c r="U10920" s="77"/>
      <c r="V10920" s="62"/>
    </row>
    <row r="10921" spans="21:22" hidden="1">
      <c r="U10921" s="77"/>
      <c r="V10921" s="62"/>
    </row>
    <row r="10922" spans="21:22" hidden="1">
      <c r="U10922" s="77"/>
      <c r="V10922" s="62"/>
    </row>
    <row r="10923" spans="21:22" hidden="1">
      <c r="U10923" s="77"/>
      <c r="V10923" s="62"/>
    </row>
    <row r="10924" spans="21:22" hidden="1">
      <c r="U10924" s="77"/>
      <c r="V10924" s="62"/>
    </row>
    <row r="10925" spans="21:22" hidden="1">
      <c r="U10925" s="77"/>
      <c r="V10925" s="62"/>
    </row>
    <row r="10926" spans="21:22" hidden="1">
      <c r="U10926" s="77"/>
      <c r="V10926" s="62"/>
    </row>
    <row r="10927" spans="21:22" hidden="1">
      <c r="U10927" s="77"/>
      <c r="V10927" s="62"/>
    </row>
    <row r="10928" spans="21:22" hidden="1">
      <c r="U10928" s="77"/>
      <c r="V10928" s="62"/>
    </row>
    <row r="10929" spans="21:22" hidden="1">
      <c r="U10929" s="77"/>
      <c r="V10929" s="62"/>
    </row>
    <row r="10930" spans="21:22" hidden="1">
      <c r="U10930" s="77"/>
      <c r="V10930" s="62"/>
    </row>
    <row r="10931" spans="21:22" hidden="1">
      <c r="U10931" s="77"/>
      <c r="V10931" s="62"/>
    </row>
    <row r="10932" spans="21:22" hidden="1">
      <c r="U10932" s="77"/>
      <c r="V10932" s="62"/>
    </row>
    <row r="10933" spans="21:22" hidden="1">
      <c r="U10933" s="77"/>
      <c r="V10933" s="62"/>
    </row>
    <row r="10934" spans="21:22" hidden="1">
      <c r="U10934" s="77"/>
      <c r="V10934" s="62"/>
    </row>
    <row r="10935" spans="21:22" hidden="1">
      <c r="U10935" s="77"/>
      <c r="V10935" s="62"/>
    </row>
    <row r="10936" spans="21:22" hidden="1">
      <c r="U10936" s="77"/>
      <c r="V10936" s="62"/>
    </row>
    <row r="10937" spans="21:22" hidden="1">
      <c r="U10937" s="77"/>
      <c r="V10937" s="62"/>
    </row>
    <row r="10938" spans="21:22" hidden="1">
      <c r="U10938" s="77"/>
      <c r="V10938" s="62"/>
    </row>
    <row r="10939" spans="21:22" hidden="1">
      <c r="U10939" s="77"/>
      <c r="V10939" s="62"/>
    </row>
    <row r="10940" spans="21:22" hidden="1">
      <c r="U10940" s="77"/>
      <c r="V10940" s="62"/>
    </row>
    <row r="10941" spans="21:22" hidden="1">
      <c r="U10941" s="77"/>
      <c r="V10941" s="62"/>
    </row>
    <row r="10942" spans="21:22" hidden="1">
      <c r="U10942" s="77"/>
      <c r="V10942" s="62"/>
    </row>
    <row r="10943" spans="21:22" hidden="1">
      <c r="U10943" s="77"/>
      <c r="V10943" s="62"/>
    </row>
    <row r="10944" spans="21:22" hidden="1">
      <c r="U10944" s="77"/>
      <c r="V10944" s="62"/>
    </row>
    <row r="10945" spans="21:22" hidden="1">
      <c r="U10945" s="77"/>
      <c r="V10945" s="62"/>
    </row>
    <row r="10946" spans="21:22" hidden="1">
      <c r="U10946" s="77"/>
      <c r="V10946" s="62"/>
    </row>
    <row r="10947" spans="21:22" hidden="1">
      <c r="U10947" s="77"/>
      <c r="V10947" s="62"/>
    </row>
    <row r="10948" spans="21:22" hidden="1">
      <c r="U10948" s="77"/>
      <c r="V10948" s="62"/>
    </row>
    <row r="10949" spans="21:22" hidden="1">
      <c r="U10949" s="77"/>
      <c r="V10949" s="62"/>
    </row>
    <row r="10950" spans="21:22" hidden="1">
      <c r="U10950" s="77"/>
      <c r="V10950" s="62"/>
    </row>
    <row r="10951" spans="21:22" hidden="1">
      <c r="U10951" s="77"/>
      <c r="V10951" s="62"/>
    </row>
    <row r="10952" spans="21:22" hidden="1">
      <c r="U10952" s="77"/>
      <c r="V10952" s="62"/>
    </row>
    <row r="10953" spans="21:22" hidden="1">
      <c r="U10953" s="77"/>
      <c r="V10953" s="62"/>
    </row>
    <row r="10954" spans="21:22" hidden="1">
      <c r="U10954" s="77"/>
      <c r="V10954" s="62"/>
    </row>
    <row r="10955" spans="21:22" hidden="1">
      <c r="U10955" s="77"/>
      <c r="V10955" s="62"/>
    </row>
    <row r="10956" spans="21:22" hidden="1">
      <c r="U10956" s="77"/>
      <c r="V10956" s="62"/>
    </row>
    <row r="10957" spans="21:22" hidden="1">
      <c r="U10957" s="77"/>
      <c r="V10957" s="62"/>
    </row>
    <row r="10958" spans="21:22" hidden="1">
      <c r="U10958" s="77"/>
      <c r="V10958" s="62"/>
    </row>
    <row r="10959" spans="21:22" hidden="1">
      <c r="U10959" s="77"/>
      <c r="V10959" s="62"/>
    </row>
    <row r="10960" spans="21:22" hidden="1">
      <c r="U10960" s="77"/>
      <c r="V10960" s="62"/>
    </row>
    <row r="10961" spans="21:22" hidden="1">
      <c r="U10961" s="77"/>
      <c r="V10961" s="62"/>
    </row>
    <row r="10962" spans="21:22" hidden="1">
      <c r="U10962" s="77"/>
      <c r="V10962" s="62"/>
    </row>
    <row r="10963" spans="21:22" hidden="1">
      <c r="U10963" s="77"/>
      <c r="V10963" s="62"/>
    </row>
    <row r="10964" spans="21:22" hidden="1">
      <c r="U10964" s="77"/>
      <c r="V10964" s="62"/>
    </row>
    <row r="10965" spans="21:22" hidden="1">
      <c r="U10965" s="77"/>
      <c r="V10965" s="62"/>
    </row>
    <row r="10966" spans="21:22" hidden="1">
      <c r="U10966" s="77"/>
      <c r="V10966" s="62"/>
    </row>
    <row r="10967" spans="21:22" hidden="1">
      <c r="U10967" s="77"/>
      <c r="V10967" s="62"/>
    </row>
    <row r="10968" spans="21:22" hidden="1">
      <c r="U10968" s="77"/>
      <c r="V10968" s="62"/>
    </row>
    <row r="10969" spans="21:22" hidden="1">
      <c r="U10969" s="77"/>
      <c r="V10969" s="62"/>
    </row>
    <row r="10970" spans="21:22" hidden="1">
      <c r="U10970" s="77"/>
      <c r="V10970" s="62"/>
    </row>
    <row r="10971" spans="21:22" hidden="1">
      <c r="U10971" s="77"/>
      <c r="V10971" s="62"/>
    </row>
    <row r="10972" spans="21:22" hidden="1">
      <c r="U10972" s="77"/>
      <c r="V10972" s="62"/>
    </row>
    <row r="10973" spans="21:22" hidden="1">
      <c r="U10973" s="77"/>
      <c r="V10973" s="62"/>
    </row>
    <row r="10974" spans="21:22" hidden="1">
      <c r="U10974" s="77"/>
      <c r="V10974" s="62"/>
    </row>
    <row r="10975" spans="21:22" hidden="1">
      <c r="U10975" s="77"/>
      <c r="V10975" s="62"/>
    </row>
    <row r="10976" spans="21:22" hidden="1">
      <c r="U10976" s="77"/>
      <c r="V10976" s="62"/>
    </row>
    <row r="10977" spans="21:22" hidden="1">
      <c r="U10977" s="77"/>
      <c r="V10977" s="62"/>
    </row>
    <row r="10978" spans="21:22" hidden="1">
      <c r="U10978" s="77"/>
      <c r="V10978" s="62"/>
    </row>
    <row r="10979" spans="21:22" hidden="1">
      <c r="U10979" s="77"/>
      <c r="V10979" s="62"/>
    </row>
    <row r="10980" spans="21:22" hidden="1">
      <c r="U10980" s="77"/>
      <c r="V10980" s="62"/>
    </row>
    <row r="10981" spans="21:22" hidden="1">
      <c r="U10981" s="77"/>
      <c r="V10981" s="62"/>
    </row>
    <row r="10982" spans="21:22" hidden="1">
      <c r="U10982" s="77"/>
      <c r="V10982" s="62"/>
    </row>
    <row r="10983" spans="21:22" hidden="1">
      <c r="U10983" s="77"/>
      <c r="V10983" s="62"/>
    </row>
    <row r="10984" spans="21:22" hidden="1">
      <c r="U10984" s="77"/>
      <c r="V10984" s="62"/>
    </row>
    <row r="10985" spans="21:22" hidden="1">
      <c r="U10985" s="77"/>
      <c r="V10985" s="62"/>
    </row>
    <row r="10986" spans="21:22" hidden="1">
      <c r="U10986" s="77"/>
      <c r="V10986" s="62"/>
    </row>
    <row r="10987" spans="21:22" hidden="1">
      <c r="U10987" s="77"/>
      <c r="V10987" s="62"/>
    </row>
    <row r="10988" spans="21:22" hidden="1">
      <c r="U10988" s="77"/>
      <c r="V10988" s="62"/>
    </row>
    <row r="10989" spans="21:22" hidden="1">
      <c r="U10989" s="77"/>
      <c r="V10989" s="62"/>
    </row>
    <row r="10990" spans="21:22" hidden="1">
      <c r="U10990" s="77"/>
      <c r="V10990" s="62"/>
    </row>
    <row r="10991" spans="21:22" hidden="1">
      <c r="U10991" s="77"/>
      <c r="V10991" s="62"/>
    </row>
    <row r="10992" spans="21:22" hidden="1">
      <c r="U10992" s="77"/>
      <c r="V10992" s="62"/>
    </row>
    <row r="10993" spans="21:22" hidden="1">
      <c r="U10993" s="77"/>
      <c r="V10993" s="62"/>
    </row>
    <row r="10994" spans="21:22" hidden="1">
      <c r="U10994" s="77"/>
      <c r="V10994" s="62"/>
    </row>
    <row r="10995" spans="21:22" hidden="1">
      <c r="U10995" s="77"/>
      <c r="V10995" s="62"/>
    </row>
    <row r="10996" spans="21:22" hidden="1">
      <c r="U10996" s="77"/>
      <c r="V10996" s="62"/>
    </row>
    <row r="10997" spans="21:22" hidden="1">
      <c r="U10997" s="77"/>
      <c r="V10997" s="62"/>
    </row>
    <row r="10998" spans="21:22" hidden="1">
      <c r="U10998" s="77"/>
      <c r="V10998" s="62"/>
    </row>
    <row r="10999" spans="21:22" hidden="1">
      <c r="U10999" s="77"/>
      <c r="V10999" s="62"/>
    </row>
    <row r="11000" spans="21:22" hidden="1">
      <c r="U11000" s="77"/>
      <c r="V11000" s="62"/>
    </row>
    <row r="11001" spans="21:22" hidden="1">
      <c r="U11001" s="77"/>
      <c r="V11001" s="62"/>
    </row>
    <row r="11002" spans="21:22" hidden="1">
      <c r="U11002" s="77"/>
      <c r="V11002" s="62"/>
    </row>
    <row r="11003" spans="21:22" hidden="1">
      <c r="U11003" s="77"/>
      <c r="V11003" s="62"/>
    </row>
    <row r="11004" spans="21:22" hidden="1">
      <c r="U11004" s="77"/>
      <c r="V11004" s="62"/>
    </row>
    <row r="11005" spans="21:22" hidden="1">
      <c r="U11005" s="77"/>
      <c r="V11005" s="62"/>
    </row>
    <row r="11006" spans="21:22" hidden="1">
      <c r="U11006" s="77"/>
      <c r="V11006" s="62"/>
    </row>
    <row r="11007" spans="21:22" hidden="1">
      <c r="U11007" s="77"/>
      <c r="V11007" s="62"/>
    </row>
    <row r="11008" spans="21:22" hidden="1">
      <c r="U11008" s="77"/>
      <c r="V11008" s="62"/>
    </row>
    <row r="11009" spans="21:22" hidden="1">
      <c r="U11009" s="77"/>
      <c r="V11009" s="62"/>
    </row>
    <row r="11010" spans="21:22" hidden="1">
      <c r="U11010" s="77"/>
      <c r="V11010" s="62"/>
    </row>
    <row r="11011" spans="21:22" hidden="1">
      <c r="U11011" s="77"/>
      <c r="V11011" s="62"/>
    </row>
    <row r="11012" spans="21:22" hidden="1">
      <c r="U11012" s="77"/>
      <c r="V11012" s="62"/>
    </row>
    <row r="11013" spans="21:22" hidden="1">
      <c r="U11013" s="77"/>
      <c r="V11013" s="62"/>
    </row>
    <row r="11014" spans="21:22" hidden="1">
      <c r="U11014" s="77"/>
      <c r="V11014" s="62"/>
    </row>
    <row r="11015" spans="21:22" hidden="1">
      <c r="U11015" s="77"/>
      <c r="V11015" s="62"/>
    </row>
    <row r="11016" spans="21:22" hidden="1">
      <c r="U11016" s="77"/>
      <c r="V11016" s="62"/>
    </row>
    <row r="11017" spans="21:22" hidden="1">
      <c r="U11017" s="77"/>
      <c r="V11017" s="62"/>
    </row>
    <row r="11018" spans="21:22" hidden="1">
      <c r="U11018" s="77"/>
      <c r="V11018" s="62"/>
    </row>
    <row r="11019" spans="21:22" hidden="1">
      <c r="U11019" s="77"/>
      <c r="V11019" s="62"/>
    </row>
    <row r="11020" spans="21:22" hidden="1">
      <c r="U11020" s="77"/>
      <c r="V11020" s="62"/>
    </row>
    <row r="11021" spans="21:22" hidden="1">
      <c r="U11021" s="77"/>
      <c r="V11021" s="62"/>
    </row>
    <row r="11022" spans="21:22" hidden="1">
      <c r="U11022" s="77"/>
      <c r="V11022" s="62"/>
    </row>
    <row r="11023" spans="21:22" hidden="1">
      <c r="U11023" s="77"/>
      <c r="V11023" s="62"/>
    </row>
    <row r="11024" spans="21:22" hidden="1">
      <c r="U11024" s="77"/>
      <c r="V11024" s="62"/>
    </row>
    <row r="11025" spans="21:22" hidden="1">
      <c r="U11025" s="77"/>
      <c r="V11025" s="62"/>
    </row>
    <row r="11026" spans="21:22" hidden="1">
      <c r="U11026" s="77"/>
      <c r="V11026" s="62"/>
    </row>
    <row r="11027" spans="21:22" hidden="1">
      <c r="U11027" s="77"/>
      <c r="V11027" s="62"/>
    </row>
    <row r="11028" spans="21:22" hidden="1">
      <c r="U11028" s="77"/>
      <c r="V11028" s="62"/>
    </row>
    <row r="11029" spans="21:22" hidden="1">
      <c r="U11029" s="77"/>
      <c r="V11029" s="62"/>
    </row>
    <row r="11030" spans="21:22" hidden="1">
      <c r="U11030" s="77"/>
      <c r="V11030" s="62"/>
    </row>
    <row r="11031" spans="21:22" hidden="1">
      <c r="U11031" s="77"/>
      <c r="V11031" s="62"/>
    </row>
    <row r="11032" spans="21:22" hidden="1">
      <c r="U11032" s="77"/>
      <c r="V11032" s="62"/>
    </row>
    <row r="11033" spans="21:22" hidden="1">
      <c r="U11033" s="77"/>
      <c r="V11033" s="62"/>
    </row>
    <row r="11034" spans="21:22" hidden="1">
      <c r="U11034" s="77"/>
      <c r="V11034" s="62"/>
    </row>
    <row r="11035" spans="21:22" hidden="1">
      <c r="U11035" s="77"/>
      <c r="V11035" s="62"/>
    </row>
    <row r="11036" spans="21:22" hidden="1">
      <c r="U11036" s="77"/>
      <c r="V11036" s="62"/>
    </row>
    <row r="11037" spans="21:22" hidden="1">
      <c r="U11037" s="77"/>
      <c r="V11037" s="62"/>
    </row>
    <row r="11038" spans="21:22" hidden="1">
      <c r="U11038" s="77"/>
      <c r="V11038" s="62"/>
    </row>
    <row r="11039" spans="21:22" hidden="1">
      <c r="U11039" s="77"/>
      <c r="V11039" s="62"/>
    </row>
    <row r="11040" spans="21:22" hidden="1">
      <c r="U11040" s="77"/>
      <c r="V11040" s="62"/>
    </row>
    <row r="11041" spans="21:22" hidden="1">
      <c r="U11041" s="77"/>
      <c r="V11041" s="62"/>
    </row>
    <row r="11042" spans="21:22" hidden="1">
      <c r="U11042" s="77"/>
      <c r="V11042" s="62"/>
    </row>
    <row r="11043" spans="21:22" hidden="1">
      <c r="U11043" s="77"/>
      <c r="V11043" s="62"/>
    </row>
    <row r="11044" spans="21:22" hidden="1">
      <c r="U11044" s="77"/>
      <c r="V11044" s="62"/>
    </row>
    <row r="11045" spans="21:22" hidden="1">
      <c r="U11045" s="77"/>
      <c r="V11045" s="62"/>
    </row>
    <row r="11046" spans="21:22" hidden="1">
      <c r="U11046" s="77"/>
      <c r="V11046" s="62"/>
    </row>
    <row r="11047" spans="21:22" hidden="1">
      <c r="U11047" s="77"/>
      <c r="V11047" s="62"/>
    </row>
    <row r="11048" spans="21:22" hidden="1">
      <c r="U11048" s="77"/>
      <c r="V11048" s="62"/>
    </row>
    <row r="11049" spans="21:22" hidden="1">
      <c r="U11049" s="77"/>
      <c r="V11049" s="62"/>
    </row>
    <row r="11050" spans="21:22" hidden="1">
      <c r="U11050" s="77"/>
      <c r="V11050" s="62"/>
    </row>
    <row r="11051" spans="21:22" hidden="1">
      <c r="U11051" s="77"/>
      <c r="V11051" s="62"/>
    </row>
    <row r="11052" spans="21:22" hidden="1">
      <c r="U11052" s="77"/>
      <c r="V11052" s="62"/>
    </row>
    <row r="11053" spans="21:22" hidden="1">
      <c r="U11053" s="77"/>
      <c r="V11053" s="62"/>
    </row>
    <row r="11054" spans="21:22" hidden="1">
      <c r="U11054" s="77"/>
      <c r="V11054" s="62"/>
    </row>
    <row r="11055" spans="21:22" hidden="1">
      <c r="U11055" s="77"/>
      <c r="V11055" s="62"/>
    </row>
    <row r="11056" spans="21:22" hidden="1">
      <c r="U11056" s="77"/>
      <c r="V11056" s="62"/>
    </row>
    <row r="11057" spans="21:22" hidden="1">
      <c r="U11057" s="77"/>
      <c r="V11057" s="62"/>
    </row>
    <row r="11058" spans="21:22" hidden="1">
      <c r="U11058" s="77"/>
      <c r="V11058" s="62"/>
    </row>
    <row r="11059" spans="21:22" hidden="1">
      <c r="U11059" s="77"/>
      <c r="V11059" s="62"/>
    </row>
    <row r="11060" spans="21:22" hidden="1">
      <c r="U11060" s="77"/>
      <c r="V11060" s="62"/>
    </row>
    <row r="11061" spans="21:22" hidden="1">
      <c r="U11061" s="77"/>
      <c r="V11061" s="62"/>
    </row>
    <row r="11062" spans="21:22" hidden="1">
      <c r="U11062" s="77"/>
      <c r="V11062" s="62"/>
    </row>
    <row r="11063" spans="21:22" hidden="1">
      <c r="U11063" s="77"/>
      <c r="V11063" s="62"/>
    </row>
    <row r="11064" spans="21:22" hidden="1">
      <c r="U11064" s="77"/>
      <c r="V11064" s="62"/>
    </row>
    <row r="11065" spans="21:22" hidden="1">
      <c r="U11065" s="77"/>
      <c r="V11065" s="62"/>
    </row>
    <row r="11066" spans="21:22" hidden="1">
      <c r="U11066" s="77"/>
      <c r="V11066" s="62"/>
    </row>
    <row r="11067" spans="21:22" hidden="1">
      <c r="U11067" s="77"/>
      <c r="V11067" s="62"/>
    </row>
    <row r="11068" spans="21:22" hidden="1">
      <c r="U11068" s="77"/>
      <c r="V11068" s="62"/>
    </row>
    <row r="11069" spans="21:22" hidden="1">
      <c r="U11069" s="77"/>
      <c r="V11069" s="62"/>
    </row>
    <row r="11070" spans="21:22" hidden="1">
      <c r="U11070" s="77"/>
      <c r="V11070" s="62"/>
    </row>
    <row r="11071" spans="21:22" hidden="1">
      <c r="U11071" s="77"/>
      <c r="V11071" s="62"/>
    </row>
    <row r="11072" spans="21:22" hidden="1">
      <c r="U11072" s="77"/>
      <c r="V11072" s="62"/>
    </row>
    <row r="11073" spans="21:22" hidden="1">
      <c r="U11073" s="77"/>
      <c r="V11073" s="62"/>
    </row>
    <row r="11074" spans="21:22" hidden="1">
      <c r="U11074" s="77"/>
      <c r="V11074" s="62"/>
    </row>
    <row r="11075" spans="21:22" hidden="1">
      <c r="U11075" s="77"/>
      <c r="V11075" s="62"/>
    </row>
    <row r="11076" spans="21:22" hidden="1">
      <c r="U11076" s="77"/>
      <c r="V11076" s="62"/>
    </row>
    <row r="11077" spans="21:22" hidden="1">
      <c r="U11077" s="77"/>
      <c r="V11077" s="62"/>
    </row>
    <row r="11078" spans="21:22" hidden="1">
      <c r="U11078" s="77"/>
      <c r="V11078" s="62"/>
    </row>
    <row r="11079" spans="21:22" hidden="1">
      <c r="U11079" s="77"/>
      <c r="V11079" s="62"/>
    </row>
    <row r="11080" spans="21:22" hidden="1">
      <c r="U11080" s="77"/>
      <c r="V11080" s="62"/>
    </row>
    <row r="11081" spans="21:22" hidden="1">
      <c r="U11081" s="77"/>
      <c r="V11081" s="62"/>
    </row>
    <row r="11082" spans="21:22" hidden="1">
      <c r="U11082" s="77"/>
      <c r="V11082" s="62"/>
    </row>
    <row r="11083" spans="21:22" hidden="1">
      <c r="U11083" s="77"/>
      <c r="V11083" s="62"/>
    </row>
    <row r="11084" spans="21:22" hidden="1">
      <c r="U11084" s="77"/>
      <c r="V11084" s="62"/>
    </row>
    <row r="11085" spans="21:22" hidden="1">
      <c r="U11085" s="77"/>
      <c r="V11085" s="62"/>
    </row>
    <row r="11086" spans="21:22" hidden="1">
      <c r="U11086" s="77"/>
      <c r="V11086" s="62"/>
    </row>
    <row r="11087" spans="21:22" hidden="1">
      <c r="U11087" s="77"/>
      <c r="V11087" s="62"/>
    </row>
    <row r="11088" spans="21:22" hidden="1">
      <c r="U11088" s="77"/>
      <c r="V11088" s="62"/>
    </row>
    <row r="11089" spans="21:22" hidden="1">
      <c r="U11089" s="77"/>
      <c r="V11089" s="62"/>
    </row>
    <row r="11090" spans="21:22" hidden="1">
      <c r="U11090" s="77"/>
      <c r="V11090" s="62"/>
    </row>
    <row r="11091" spans="21:22" hidden="1">
      <c r="U11091" s="77"/>
      <c r="V11091" s="62"/>
    </row>
    <row r="11092" spans="21:22" hidden="1">
      <c r="U11092" s="77"/>
      <c r="V11092" s="62"/>
    </row>
    <row r="11093" spans="21:22" hidden="1">
      <c r="U11093" s="77"/>
      <c r="V11093" s="62"/>
    </row>
    <row r="11094" spans="21:22" hidden="1">
      <c r="U11094" s="77"/>
      <c r="V11094" s="62"/>
    </row>
    <row r="11095" spans="21:22" hidden="1">
      <c r="U11095" s="77"/>
      <c r="V11095" s="62"/>
    </row>
    <row r="11096" spans="21:22" hidden="1">
      <c r="U11096" s="77"/>
      <c r="V11096" s="62"/>
    </row>
    <row r="11097" spans="21:22" hidden="1">
      <c r="U11097" s="77"/>
      <c r="V11097" s="62"/>
    </row>
    <row r="11098" spans="21:22" hidden="1">
      <c r="U11098" s="77"/>
      <c r="V11098" s="62"/>
    </row>
    <row r="11099" spans="21:22" hidden="1">
      <c r="U11099" s="77"/>
      <c r="V11099" s="62"/>
    </row>
    <row r="11100" spans="21:22" hidden="1">
      <c r="U11100" s="77"/>
      <c r="V11100" s="62"/>
    </row>
    <row r="11101" spans="21:22" hidden="1">
      <c r="U11101" s="77"/>
      <c r="V11101" s="62"/>
    </row>
    <row r="11102" spans="21:22" hidden="1">
      <c r="U11102" s="77"/>
      <c r="V11102" s="62"/>
    </row>
    <row r="11103" spans="21:22" hidden="1">
      <c r="U11103" s="77"/>
      <c r="V11103" s="62"/>
    </row>
    <row r="11104" spans="21:22" hidden="1">
      <c r="U11104" s="77"/>
      <c r="V11104" s="62"/>
    </row>
    <row r="11105" spans="21:22" hidden="1">
      <c r="U11105" s="77"/>
      <c r="V11105" s="62"/>
    </row>
    <row r="11106" spans="21:22" hidden="1">
      <c r="U11106" s="77"/>
      <c r="V11106" s="62"/>
    </row>
    <row r="11107" spans="21:22" hidden="1">
      <c r="U11107" s="77"/>
      <c r="V11107" s="62"/>
    </row>
    <row r="11108" spans="21:22" hidden="1">
      <c r="U11108" s="77"/>
      <c r="V11108" s="62"/>
    </row>
    <row r="11109" spans="21:22" hidden="1">
      <c r="U11109" s="77"/>
      <c r="V11109" s="62"/>
    </row>
    <row r="11110" spans="21:22" hidden="1">
      <c r="U11110" s="77"/>
      <c r="V11110" s="62"/>
    </row>
    <row r="11111" spans="21:22" hidden="1">
      <c r="U11111" s="77"/>
      <c r="V11111" s="62"/>
    </row>
    <row r="11112" spans="21:22" hidden="1">
      <c r="U11112" s="77"/>
      <c r="V11112" s="62"/>
    </row>
    <row r="11113" spans="21:22" hidden="1">
      <c r="U11113" s="77"/>
      <c r="V11113" s="62"/>
    </row>
    <row r="11114" spans="21:22" hidden="1">
      <c r="U11114" s="77"/>
      <c r="V11114" s="62"/>
    </row>
    <row r="11115" spans="21:22" hidden="1">
      <c r="U11115" s="77"/>
      <c r="V11115" s="62"/>
    </row>
    <row r="11116" spans="21:22" hidden="1">
      <c r="U11116" s="77"/>
      <c r="V11116" s="62"/>
    </row>
    <row r="11117" spans="21:22" hidden="1">
      <c r="U11117" s="77"/>
      <c r="V11117" s="62"/>
    </row>
    <row r="11118" spans="21:22" hidden="1">
      <c r="U11118" s="77"/>
      <c r="V11118" s="62"/>
    </row>
    <row r="11119" spans="21:22" hidden="1">
      <c r="U11119" s="77"/>
      <c r="V11119" s="62"/>
    </row>
    <row r="11120" spans="21:22" hidden="1">
      <c r="U11120" s="77"/>
      <c r="V11120" s="62"/>
    </row>
    <row r="11121" spans="21:22" hidden="1">
      <c r="U11121" s="77"/>
      <c r="V11121" s="62"/>
    </row>
    <row r="11122" spans="21:22" hidden="1">
      <c r="U11122" s="77"/>
      <c r="V11122" s="62"/>
    </row>
    <row r="11123" spans="21:22" hidden="1">
      <c r="U11123" s="77"/>
      <c r="V11123" s="62"/>
    </row>
    <row r="11124" spans="21:22" hidden="1">
      <c r="U11124" s="77"/>
      <c r="V11124" s="62"/>
    </row>
    <row r="11125" spans="21:22" hidden="1">
      <c r="U11125" s="77"/>
      <c r="V11125" s="62"/>
    </row>
    <row r="11126" spans="21:22" hidden="1">
      <c r="U11126" s="77"/>
      <c r="V11126" s="62"/>
    </row>
    <row r="11127" spans="21:22" hidden="1">
      <c r="U11127" s="77"/>
      <c r="V11127" s="62"/>
    </row>
    <row r="11128" spans="21:22" hidden="1">
      <c r="U11128" s="77"/>
      <c r="V11128" s="62"/>
    </row>
    <row r="11129" spans="21:22" hidden="1">
      <c r="U11129" s="77"/>
      <c r="V11129" s="62"/>
    </row>
    <row r="11130" spans="21:22" hidden="1">
      <c r="U11130" s="77"/>
      <c r="V11130" s="62"/>
    </row>
    <row r="11131" spans="21:22" hidden="1">
      <c r="U11131" s="77"/>
      <c r="V11131" s="62"/>
    </row>
    <row r="11132" spans="21:22" hidden="1">
      <c r="U11132" s="77"/>
      <c r="V11132" s="62"/>
    </row>
    <row r="11133" spans="21:22" hidden="1">
      <c r="U11133" s="77"/>
      <c r="V11133" s="62"/>
    </row>
    <row r="11134" spans="21:22" hidden="1">
      <c r="U11134" s="77"/>
      <c r="V11134" s="62"/>
    </row>
    <row r="11135" spans="21:22" hidden="1">
      <c r="U11135" s="77"/>
      <c r="V11135" s="62"/>
    </row>
    <row r="11136" spans="21:22" hidden="1">
      <c r="U11136" s="77"/>
      <c r="V11136" s="62"/>
    </row>
    <row r="11137" spans="21:22" hidden="1">
      <c r="U11137" s="77"/>
      <c r="V11137" s="62"/>
    </row>
    <row r="11138" spans="21:22" hidden="1">
      <c r="U11138" s="77"/>
      <c r="V11138" s="62"/>
    </row>
    <row r="11139" spans="21:22" hidden="1">
      <c r="U11139" s="77"/>
      <c r="V11139" s="62"/>
    </row>
    <row r="11140" spans="21:22" hidden="1">
      <c r="U11140" s="77"/>
      <c r="V11140" s="62"/>
    </row>
    <row r="11141" spans="21:22" hidden="1">
      <c r="U11141" s="77"/>
      <c r="V11141" s="62"/>
    </row>
    <row r="11142" spans="21:22" hidden="1">
      <c r="U11142" s="77"/>
      <c r="V11142" s="62"/>
    </row>
    <row r="11143" spans="21:22" hidden="1">
      <c r="U11143" s="77"/>
      <c r="V11143" s="62"/>
    </row>
    <row r="11144" spans="21:22" hidden="1">
      <c r="U11144" s="77"/>
      <c r="V11144" s="62"/>
    </row>
    <row r="11145" spans="21:22" hidden="1">
      <c r="U11145" s="77"/>
      <c r="V11145" s="62"/>
    </row>
    <row r="11146" spans="21:22" hidden="1">
      <c r="U11146" s="77"/>
      <c r="V11146" s="62"/>
    </row>
    <row r="11147" spans="21:22" hidden="1">
      <c r="U11147" s="77"/>
      <c r="V11147" s="62"/>
    </row>
    <row r="11148" spans="21:22" hidden="1">
      <c r="U11148" s="77"/>
      <c r="V11148" s="62"/>
    </row>
    <row r="11149" spans="21:22" hidden="1">
      <c r="U11149" s="77"/>
      <c r="V11149" s="62"/>
    </row>
    <row r="11150" spans="21:22" hidden="1">
      <c r="U11150" s="77"/>
      <c r="V11150" s="62"/>
    </row>
    <row r="11151" spans="21:22" hidden="1">
      <c r="U11151" s="77"/>
      <c r="V11151" s="62"/>
    </row>
    <row r="11152" spans="21:22" hidden="1">
      <c r="U11152" s="77"/>
      <c r="V11152" s="62"/>
    </row>
    <row r="11153" spans="21:22" hidden="1">
      <c r="U11153" s="77"/>
      <c r="V11153" s="62"/>
    </row>
    <row r="11154" spans="21:22" hidden="1">
      <c r="U11154" s="77"/>
      <c r="V11154" s="62"/>
    </row>
    <row r="11155" spans="21:22" hidden="1">
      <c r="U11155" s="77"/>
      <c r="V11155" s="62"/>
    </row>
    <row r="11156" spans="21:22" hidden="1">
      <c r="U11156" s="77"/>
      <c r="V11156" s="62"/>
    </row>
    <row r="11157" spans="21:22" hidden="1">
      <c r="U11157" s="77"/>
      <c r="V11157" s="62"/>
    </row>
    <row r="11158" spans="21:22" hidden="1">
      <c r="U11158" s="77"/>
      <c r="V11158" s="62"/>
    </row>
    <row r="11159" spans="21:22" hidden="1">
      <c r="U11159" s="77"/>
      <c r="V11159" s="62"/>
    </row>
    <row r="11160" spans="21:22" hidden="1">
      <c r="U11160" s="77"/>
      <c r="V11160" s="62"/>
    </row>
    <row r="11161" spans="21:22" hidden="1">
      <c r="U11161" s="77"/>
      <c r="V11161" s="62"/>
    </row>
    <row r="11162" spans="21:22" hidden="1">
      <c r="U11162" s="77"/>
      <c r="V11162" s="62"/>
    </row>
    <row r="11163" spans="21:22" hidden="1">
      <c r="U11163" s="77"/>
      <c r="V11163" s="62"/>
    </row>
    <row r="11164" spans="21:22" hidden="1">
      <c r="U11164" s="77"/>
      <c r="V11164" s="62"/>
    </row>
    <row r="11165" spans="21:22" hidden="1">
      <c r="U11165" s="77"/>
      <c r="V11165" s="62"/>
    </row>
    <row r="11166" spans="21:22" hidden="1">
      <c r="U11166" s="77"/>
      <c r="V11166" s="62"/>
    </row>
    <row r="11167" spans="21:22" hidden="1">
      <c r="U11167" s="77"/>
      <c r="V11167" s="62"/>
    </row>
    <row r="11168" spans="21:22" hidden="1">
      <c r="U11168" s="77"/>
      <c r="V11168" s="62"/>
    </row>
    <row r="11169" spans="21:22" hidden="1">
      <c r="U11169" s="77"/>
      <c r="V11169" s="62"/>
    </row>
    <row r="11170" spans="21:22" hidden="1">
      <c r="U11170" s="77"/>
      <c r="V11170" s="62"/>
    </row>
    <row r="11171" spans="21:22" hidden="1">
      <c r="U11171" s="77"/>
      <c r="V11171" s="62"/>
    </row>
    <row r="11172" spans="21:22" hidden="1">
      <c r="U11172" s="77"/>
      <c r="V11172" s="62"/>
    </row>
    <row r="11173" spans="21:22" hidden="1">
      <c r="U11173" s="77"/>
      <c r="V11173" s="62"/>
    </row>
    <row r="11174" spans="21:22" hidden="1">
      <c r="U11174" s="77"/>
      <c r="V11174" s="62"/>
    </row>
    <row r="11175" spans="21:22" hidden="1">
      <c r="U11175" s="77"/>
      <c r="V11175" s="62"/>
    </row>
    <row r="11176" spans="21:22" hidden="1">
      <c r="U11176" s="77"/>
      <c r="V11176" s="62"/>
    </row>
    <row r="11177" spans="21:22" hidden="1">
      <c r="U11177" s="77"/>
      <c r="V11177" s="62"/>
    </row>
    <row r="11178" spans="21:22" hidden="1">
      <c r="U11178" s="77"/>
      <c r="V11178" s="62"/>
    </row>
    <row r="11179" spans="21:22" hidden="1">
      <c r="U11179" s="77"/>
      <c r="V11179" s="62"/>
    </row>
    <row r="11180" spans="21:22" hidden="1">
      <c r="U11180" s="77"/>
      <c r="V11180" s="62"/>
    </row>
    <row r="11181" spans="21:22" hidden="1">
      <c r="U11181" s="77"/>
      <c r="V11181" s="62"/>
    </row>
    <row r="11182" spans="21:22" hidden="1">
      <c r="U11182" s="77"/>
      <c r="V11182" s="62"/>
    </row>
    <row r="11183" spans="21:22" hidden="1">
      <c r="U11183" s="77"/>
      <c r="V11183" s="62"/>
    </row>
    <row r="11184" spans="21:22" hidden="1">
      <c r="U11184" s="77"/>
      <c r="V11184" s="62"/>
    </row>
    <row r="11185" spans="21:22" hidden="1">
      <c r="U11185" s="77"/>
      <c r="V11185" s="62"/>
    </row>
    <row r="11186" spans="21:22" hidden="1">
      <c r="U11186" s="77"/>
      <c r="V11186" s="62"/>
    </row>
    <row r="11187" spans="21:22" hidden="1">
      <c r="U11187" s="77"/>
      <c r="V11187" s="62"/>
    </row>
    <row r="11188" spans="21:22" hidden="1">
      <c r="U11188" s="77"/>
      <c r="V11188" s="62"/>
    </row>
    <row r="11189" spans="21:22" hidden="1">
      <c r="U11189" s="77"/>
      <c r="V11189" s="62"/>
    </row>
    <row r="11190" spans="21:22" hidden="1">
      <c r="U11190" s="77"/>
      <c r="V11190" s="62"/>
    </row>
    <row r="11191" spans="21:22" hidden="1">
      <c r="U11191" s="77"/>
      <c r="V11191" s="62"/>
    </row>
    <row r="11192" spans="21:22" hidden="1">
      <c r="U11192" s="77"/>
      <c r="V11192" s="62"/>
    </row>
    <row r="11193" spans="21:22" hidden="1">
      <c r="U11193" s="77"/>
      <c r="V11193" s="62"/>
    </row>
    <row r="11194" spans="21:22" hidden="1">
      <c r="U11194" s="77"/>
      <c r="V11194" s="62"/>
    </row>
    <row r="11195" spans="21:22" hidden="1">
      <c r="U11195" s="77"/>
      <c r="V11195" s="62"/>
    </row>
    <row r="11196" spans="21:22" hidden="1">
      <c r="U11196" s="77"/>
      <c r="V11196" s="62"/>
    </row>
    <row r="11197" spans="21:22" hidden="1">
      <c r="U11197" s="77"/>
      <c r="V11197" s="62"/>
    </row>
    <row r="11198" spans="21:22" hidden="1">
      <c r="U11198" s="77"/>
      <c r="V11198" s="62"/>
    </row>
    <row r="11199" spans="21:22" hidden="1">
      <c r="U11199" s="77"/>
      <c r="V11199" s="62"/>
    </row>
    <row r="11200" spans="21:22" hidden="1">
      <c r="U11200" s="77"/>
      <c r="V11200" s="62"/>
    </row>
    <row r="11201" spans="21:22" hidden="1">
      <c r="U11201" s="77"/>
      <c r="V11201" s="62"/>
    </row>
    <row r="11202" spans="21:22" hidden="1">
      <c r="U11202" s="77"/>
      <c r="V11202" s="62"/>
    </row>
    <row r="11203" spans="21:22" hidden="1">
      <c r="U11203" s="77"/>
      <c r="V11203" s="62"/>
    </row>
    <row r="11204" spans="21:22" hidden="1">
      <c r="U11204" s="77"/>
      <c r="V11204" s="62"/>
    </row>
    <row r="11205" spans="21:22" hidden="1">
      <c r="U11205" s="77"/>
      <c r="V11205" s="62"/>
    </row>
    <row r="11206" spans="21:22" hidden="1">
      <c r="U11206" s="77"/>
      <c r="V11206" s="62"/>
    </row>
    <row r="11207" spans="21:22" hidden="1">
      <c r="U11207" s="77"/>
      <c r="V11207" s="62"/>
    </row>
    <row r="11208" spans="21:22" hidden="1">
      <c r="U11208" s="77"/>
      <c r="V11208" s="62"/>
    </row>
    <row r="11209" spans="21:22" hidden="1">
      <c r="U11209" s="77"/>
      <c r="V11209" s="62"/>
    </row>
    <row r="11210" spans="21:22" hidden="1">
      <c r="U11210" s="77"/>
      <c r="V11210" s="62"/>
    </row>
    <row r="11211" spans="21:22" hidden="1">
      <c r="U11211" s="77"/>
      <c r="V11211" s="62"/>
    </row>
    <row r="11212" spans="21:22" hidden="1">
      <c r="U11212" s="77"/>
      <c r="V11212" s="62"/>
    </row>
    <row r="11213" spans="21:22" hidden="1">
      <c r="U11213" s="77"/>
      <c r="V11213" s="62"/>
    </row>
    <row r="11214" spans="21:22" hidden="1">
      <c r="U11214" s="77"/>
      <c r="V11214" s="62"/>
    </row>
    <row r="11215" spans="21:22" hidden="1">
      <c r="U11215" s="77"/>
      <c r="V11215" s="62"/>
    </row>
    <row r="11216" spans="21:22" hidden="1">
      <c r="U11216" s="77"/>
      <c r="V11216" s="62"/>
    </row>
    <row r="11217" spans="21:22" hidden="1">
      <c r="U11217" s="77"/>
      <c r="V11217" s="62"/>
    </row>
    <row r="11218" spans="21:22" hidden="1">
      <c r="U11218" s="77"/>
      <c r="V11218" s="62"/>
    </row>
    <row r="11219" spans="21:22" hidden="1">
      <c r="U11219" s="77"/>
      <c r="V11219" s="62"/>
    </row>
    <row r="11220" spans="21:22" hidden="1">
      <c r="U11220" s="77"/>
      <c r="V11220" s="62"/>
    </row>
    <row r="11221" spans="21:22" hidden="1">
      <c r="U11221" s="77"/>
      <c r="V11221" s="62"/>
    </row>
    <row r="11222" spans="21:22" hidden="1">
      <c r="U11222" s="77"/>
      <c r="V11222" s="62"/>
    </row>
    <row r="11223" spans="21:22" hidden="1">
      <c r="U11223" s="77"/>
      <c r="V11223" s="62"/>
    </row>
    <row r="11224" spans="21:22" hidden="1">
      <c r="U11224" s="77"/>
      <c r="V11224" s="62"/>
    </row>
    <row r="11225" spans="21:22" hidden="1">
      <c r="U11225" s="77"/>
      <c r="V11225" s="62"/>
    </row>
    <row r="11226" spans="21:22" hidden="1">
      <c r="U11226" s="77"/>
      <c r="V11226" s="62"/>
    </row>
    <row r="11227" spans="21:22" hidden="1">
      <c r="U11227" s="77"/>
      <c r="V11227" s="62"/>
    </row>
    <row r="11228" spans="21:22" hidden="1">
      <c r="U11228" s="77"/>
      <c r="V11228" s="62"/>
    </row>
    <row r="11229" spans="21:22" hidden="1">
      <c r="U11229" s="77"/>
      <c r="V11229" s="62"/>
    </row>
    <row r="11230" spans="21:22" hidden="1">
      <c r="U11230" s="77"/>
      <c r="V11230" s="62"/>
    </row>
    <row r="11231" spans="21:22" hidden="1">
      <c r="U11231" s="77"/>
      <c r="V11231" s="62"/>
    </row>
    <row r="11232" spans="21:22" hidden="1">
      <c r="U11232" s="77"/>
      <c r="V11232" s="62"/>
    </row>
    <row r="11233" spans="21:22" hidden="1">
      <c r="U11233" s="77"/>
      <c r="V11233" s="62"/>
    </row>
    <row r="11234" spans="21:22" hidden="1">
      <c r="U11234" s="77"/>
      <c r="V11234" s="62"/>
    </row>
    <row r="11235" spans="21:22" hidden="1">
      <c r="U11235" s="77"/>
      <c r="V11235" s="62"/>
    </row>
    <row r="11236" spans="21:22" hidden="1">
      <c r="U11236" s="77"/>
      <c r="V11236" s="62"/>
    </row>
    <row r="11237" spans="21:22" hidden="1">
      <c r="U11237" s="77"/>
      <c r="V11237" s="62"/>
    </row>
    <row r="11238" spans="21:22" hidden="1">
      <c r="U11238" s="77"/>
      <c r="V11238" s="62"/>
    </row>
    <row r="11239" spans="21:22" hidden="1">
      <c r="U11239" s="77"/>
      <c r="V11239" s="62"/>
    </row>
    <row r="11240" spans="21:22" hidden="1">
      <c r="U11240" s="77"/>
      <c r="V11240" s="62"/>
    </row>
    <row r="11241" spans="21:22" hidden="1">
      <c r="U11241" s="77"/>
      <c r="V11241" s="62"/>
    </row>
    <row r="11242" spans="21:22" hidden="1">
      <c r="U11242" s="77"/>
      <c r="V11242" s="62"/>
    </row>
    <row r="11243" spans="21:22" hidden="1">
      <c r="U11243" s="77"/>
      <c r="V11243" s="62"/>
    </row>
    <row r="11244" spans="21:22" hidden="1">
      <c r="U11244" s="77"/>
      <c r="V11244" s="62"/>
    </row>
    <row r="11245" spans="21:22" hidden="1">
      <c r="U11245" s="77"/>
      <c r="V11245" s="62"/>
    </row>
    <row r="11246" spans="21:22" hidden="1">
      <c r="U11246" s="77"/>
      <c r="V11246" s="62"/>
    </row>
    <row r="11247" spans="21:22" hidden="1">
      <c r="U11247" s="77"/>
      <c r="V11247" s="62"/>
    </row>
    <row r="11248" spans="21:22" hidden="1">
      <c r="U11248" s="77"/>
      <c r="V11248" s="62"/>
    </row>
    <row r="11249" spans="21:22" hidden="1">
      <c r="U11249" s="77"/>
      <c r="V11249" s="62"/>
    </row>
    <row r="11250" spans="21:22" hidden="1">
      <c r="U11250" s="77"/>
      <c r="V11250" s="62"/>
    </row>
    <row r="11251" spans="21:22" hidden="1">
      <c r="U11251" s="77"/>
      <c r="V11251" s="62"/>
    </row>
    <row r="11252" spans="21:22" hidden="1">
      <c r="U11252" s="77"/>
      <c r="V11252" s="62"/>
    </row>
    <row r="11253" spans="21:22" hidden="1">
      <c r="U11253" s="77"/>
      <c r="V11253" s="62"/>
    </row>
    <row r="11254" spans="21:22" hidden="1">
      <c r="U11254" s="77"/>
      <c r="V11254" s="62"/>
    </row>
    <row r="11255" spans="21:22" hidden="1">
      <c r="U11255" s="77"/>
      <c r="V11255" s="62"/>
    </row>
    <row r="11256" spans="21:22" hidden="1">
      <c r="U11256" s="77"/>
      <c r="V11256" s="62"/>
    </row>
    <row r="11257" spans="21:22" hidden="1">
      <c r="U11257" s="77"/>
      <c r="V11257" s="62"/>
    </row>
    <row r="11258" spans="21:22" hidden="1">
      <c r="U11258" s="77"/>
      <c r="V11258" s="62"/>
    </row>
    <row r="11259" spans="21:22" hidden="1">
      <c r="U11259" s="77"/>
      <c r="V11259" s="62"/>
    </row>
    <row r="11260" spans="21:22" hidden="1">
      <c r="U11260" s="77"/>
      <c r="V11260" s="62"/>
    </row>
    <row r="11261" spans="21:22" hidden="1">
      <c r="U11261" s="77"/>
      <c r="V11261" s="62"/>
    </row>
    <row r="11262" spans="21:22" hidden="1">
      <c r="U11262" s="77"/>
      <c r="V11262" s="62"/>
    </row>
    <row r="11263" spans="21:22" hidden="1">
      <c r="U11263" s="77"/>
      <c r="V11263" s="62"/>
    </row>
    <row r="11264" spans="21:22" hidden="1">
      <c r="U11264" s="77"/>
      <c r="V11264" s="62"/>
    </row>
    <row r="11265" spans="21:22" hidden="1">
      <c r="U11265" s="77"/>
      <c r="V11265" s="62"/>
    </row>
    <row r="11266" spans="21:22" hidden="1">
      <c r="U11266" s="77"/>
      <c r="V11266" s="62"/>
    </row>
    <row r="11267" spans="21:22" hidden="1">
      <c r="U11267" s="77"/>
      <c r="V11267" s="62"/>
    </row>
    <row r="11268" spans="21:22" hidden="1">
      <c r="U11268" s="77"/>
      <c r="V11268" s="62"/>
    </row>
    <row r="11269" spans="21:22" hidden="1">
      <c r="U11269" s="77"/>
      <c r="V11269" s="62"/>
    </row>
    <row r="11270" spans="21:22" hidden="1">
      <c r="U11270" s="77"/>
      <c r="V11270" s="62"/>
    </row>
    <row r="11271" spans="21:22" hidden="1">
      <c r="U11271" s="77"/>
      <c r="V11271" s="62"/>
    </row>
    <row r="11272" spans="21:22" hidden="1">
      <c r="U11272" s="77"/>
      <c r="V11272" s="62"/>
    </row>
    <row r="11273" spans="21:22" hidden="1">
      <c r="U11273" s="77"/>
      <c r="V11273" s="62"/>
    </row>
    <row r="11274" spans="21:22" hidden="1">
      <c r="U11274" s="77"/>
      <c r="V11274" s="62"/>
    </row>
    <row r="11275" spans="21:22" hidden="1">
      <c r="U11275" s="77"/>
      <c r="V11275" s="62"/>
    </row>
    <row r="11276" spans="21:22" hidden="1">
      <c r="U11276" s="77"/>
      <c r="V11276" s="62"/>
    </row>
    <row r="11277" spans="21:22" hidden="1">
      <c r="U11277" s="77"/>
      <c r="V11277" s="62"/>
    </row>
    <row r="11278" spans="21:22" hidden="1">
      <c r="U11278" s="77"/>
      <c r="V11278" s="62"/>
    </row>
    <row r="11279" spans="21:22" hidden="1">
      <c r="U11279" s="77"/>
      <c r="V11279" s="62"/>
    </row>
    <row r="11280" spans="21:22" hidden="1">
      <c r="U11280" s="77"/>
      <c r="V11280" s="62"/>
    </row>
    <row r="11281" spans="21:22" hidden="1">
      <c r="U11281" s="77"/>
      <c r="V11281" s="62"/>
    </row>
    <row r="11282" spans="21:22" hidden="1">
      <c r="U11282" s="77"/>
      <c r="V11282" s="62"/>
    </row>
    <row r="11283" spans="21:22" hidden="1">
      <c r="U11283" s="77"/>
      <c r="V11283" s="62"/>
    </row>
    <row r="11284" spans="21:22" hidden="1">
      <c r="U11284" s="77"/>
      <c r="V11284" s="62"/>
    </row>
    <row r="11285" spans="21:22" hidden="1">
      <c r="U11285" s="77"/>
      <c r="V11285" s="62"/>
    </row>
    <row r="11286" spans="21:22" hidden="1">
      <c r="U11286" s="77"/>
      <c r="V11286" s="62"/>
    </row>
    <row r="11287" spans="21:22" hidden="1">
      <c r="U11287" s="77"/>
      <c r="V11287" s="62"/>
    </row>
    <row r="11288" spans="21:22" hidden="1">
      <c r="U11288" s="77"/>
      <c r="V11288" s="62"/>
    </row>
    <row r="11289" spans="21:22" hidden="1">
      <c r="U11289" s="77"/>
      <c r="V11289" s="62"/>
    </row>
    <row r="11290" spans="21:22" hidden="1">
      <c r="U11290" s="77"/>
      <c r="V11290" s="62"/>
    </row>
    <row r="11291" spans="21:22" hidden="1">
      <c r="U11291" s="77"/>
      <c r="V11291" s="62"/>
    </row>
    <row r="11292" spans="21:22" hidden="1">
      <c r="U11292" s="77"/>
      <c r="V11292" s="62"/>
    </row>
    <row r="11293" spans="21:22" hidden="1">
      <c r="U11293" s="77"/>
      <c r="V11293" s="62"/>
    </row>
    <row r="11294" spans="21:22" hidden="1">
      <c r="U11294" s="77"/>
      <c r="V11294" s="62"/>
    </row>
    <row r="11295" spans="21:22" hidden="1">
      <c r="U11295" s="77"/>
      <c r="V11295" s="62"/>
    </row>
    <row r="11296" spans="21:22" hidden="1">
      <c r="U11296" s="77"/>
      <c r="V11296" s="62"/>
    </row>
    <row r="11297" spans="21:22" hidden="1">
      <c r="U11297" s="77"/>
      <c r="V11297" s="62"/>
    </row>
    <row r="11298" spans="21:22" hidden="1">
      <c r="U11298" s="77"/>
      <c r="V11298" s="62"/>
    </row>
    <row r="11299" spans="21:22" hidden="1">
      <c r="U11299" s="77"/>
      <c r="V11299" s="62"/>
    </row>
    <row r="11300" spans="21:22" hidden="1">
      <c r="U11300" s="77"/>
      <c r="V11300" s="62"/>
    </row>
    <row r="11301" spans="21:22" hidden="1">
      <c r="U11301" s="77"/>
      <c r="V11301" s="62"/>
    </row>
    <row r="11302" spans="21:22" hidden="1">
      <c r="U11302" s="77"/>
      <c r="V11302" s="62"/>
    </row>
    <row r="11303" spans="21:22" hidden="1">
      <c r="U11303" s="77"/>
      <c r="V11303" s="62"/>
    </row>
    <row r="11304" spans="21:22" hidden="1">
      <c r="U11304" s="77"/>
      <c r="V11304" s="62"/>
    </row>
    <row r="11305" spans="21:22" hidden="1">
      <c r="U11305" s="77"/>
      <c r="V11305" s="62"/>
    </row>
    <row r="11306" spans="21:22" hidden="1">
      <c r="U11306" s="77"/>
      <c r="V11306" s="62"/>
    </row>
    <row r="11307" spans="21:22" hidden="1">
      <c r="U11307" s="77"/>
      <c r="V11307" s="62"/>
    </row>
    <row r="11308" spans="21:22" hidden="1">
      <c r="U11308" s="77"/>
      <c r="V11308" s="62"/>
    </row>
    <row r="11309" spans="21:22" hidden="1">
      <c r="U11309" s="77"/>
      <c r="V11309" s="62"/>
    </row>
    <row r="11310" spans="21:22" hidden="1">
      <c r="U11310" s="77"/>
      <c r="V11310" s="62"/>
    </row>
    <row r="11311" spans="21:22" hidden="1">
      <c r="U11311" s="77"/>
      <c r="V11311" s="62"/>
    </row>
    <row r="11312" spans="21:22" hidden="1">
      <c r="U11312" s="77"/>
      <c r="V11312" s="62"/>
    </row>
    <row r="11313" spans="21:22" hidden="1">
      <c r="U11313" s="77"/>
      <c r="V11313" s="62"/>
    </row>
    <row r="11314" spans="21:22" hidden="1">
      <c r="U11314" s="77"/>
      <c r="V11314" s="62"/>
    </row>
    <row r="11315" spans="21:22" hidden="1">
      <c r="U11315" s="77"/>
      <c r="V11315" s="62"/>
    </row>
    <row r="11316" spans="21:22" hidden="1">
      <c r="U11316" s="77"/>
      <c r="V11316" s="62"/>
    </row>
    <row r="11317" spans="21:22" hidden="1">
      <c r="U11317" s="77"/>
      <c r="V11317" s="62"/>
    </row>
    <row r="11318" spans="21:22" hidden="1">
      <c r="U11318" s="77"/>
      <c r="V11318" s="62"/>
    </row>
    <row r="11319" spans="21:22" hidden="1">
      <c r="U11319" s="77"/>
      <c r="V11319" s="62"/>
    </row>
    <row r="11320" spans="21:22" hidden="1">
      <c r="U11320" s="77"/>
      <c r="V11320" s="62"/>
    </row>
    <row r="11321" spans="21:22" hidden="1">
      <c r="U11321" s="77"/>
      <c r="V11321" s="62"/>
    </row>
    <row r="11322" spans="21:22" hidden="1">
      <c r="U11322" s="77"/>
      <c r="V11322" s="62"/>
    </row>
    <row r="11323" spans="21:22" hidden="1">
      <c r="U11323" s="77"/>
      <c r="V11323" s="62"/>
    </row>
    <row r="11324" spans="21:22" hidden="1">
      <c r="U11324" s="77"/>
      <c r="V11324" s="62"/>
    </row>
    <row r="11325" spans="21:22" hidden="1">
      <c r="U11325" s="77"/>
      <c r="V11325" s="62"/>
    </row>
    <row r="11326" spans="21:22" hidden="1">
      <c r="U11326" s="77"/>
      <c r="V11326" s="62"/>
    </row>
    <row r="11327" spans="21:22" hidden="1">
      <c r="U11327" s="77"/>
      <c r="V11327" s="62"/>
    </row>
    <row r="11328" spans="21:22" hidden="1">
      <c r="U11328" s="77"/>
      <c r="V11328" s="62"/>
    </row>
    <row r="11329" spans="21:22" hidden="1">
      <c r="U11329" s="77"/>
      <c r="V11329" s="62"/>
    </row>
    <row r="11330" spans="21:22" hidden="1">
      <c r="U11330" s="77"/>
      <c r="V11330" s="62"/>
    </row>
    <row r="11331" spans="21:22" hidden="1">
      <c r="U11331" s="77"/>
      <c r="V11331" s="62"/>
    </row>
    <row r="11332" spans="21:22" hidden="1">
      <c r="U11332" s="77"/>
      <c r="V11332" s="62"/>
    </row>
    <row r="11333" spans="21:22" hidden="1">
      <c r="U11333" s="77"/>
      <c r="V11333" s="62"/>
    </row>
    <row r="11334" spans="21:22" hidden="1">
      <c r="U11334" s="77"/>
      <c r="V11334" s="62"/>
    </row>
    <row r="11335" spans="21:22" hidden="1">
      <c r="U11335" s="77"/>
      <c r="V11335" s="62"/>
    </row>
    <row r="11336" spans="21:22" hidden="1">
      <c r="U11336" s="77"/>
      <c r="V11336" s="62"/>
    </row>
    <row r="11337" spans="21:22" hidden="1">
      <c r="U11337" s="77"/>
      <c r="V11337" s="62"/>
    </row>
    <row r="11338" spans="21:22" hidden="1">
      <c r="U11338" s="77"/>
      <c r="V11338" s="62"/>
    </row>
    <row r="11339" spans="21:22" hidden="1">
      <c r="U11339" s="77"/>
      <c r="V11339" s="62"/>
    </row>
    <row r="11340" spans="21:22" hidden="1">
      <c r="U11340" s="77"/>
      <c r="V11340" s="62"/>
    </row>
    <row r="11341" spans="21:22" hidden="1">
      <c r="U11341" s="77"/>
      <c r="V11341" s="62"/>
    </row>
    <row r="11342" spans="21:22" hidden="1">
      <c r="U11342" s="77"/>
      <c r="V11342" s="62"/>
    </row>
    <row r="11343" spans="21:22" hidden="1">
      <c r="U11343" s="77"/>
      <c r="V11343" s="62"/>
    </row>
    <row r="11344" spans="21:22" hidden="1">
      <c r="U11344" s="77"/>
      <c r="V11344" s="62"/>
    </row>
    <row r="11345" spans="21:22" hidden="1">
      <c r="U11345" s="77"/>
      <c r="V11345" s="62"/>
    </row>
    <row r="11346" spans="21:22" hidden="1">
      <c r="U11346" s="77"/>
      <c r="V11346" s="62"/>
    </row>
    <row r="11347" spans="21:22" hidden="1">
      <c r="U11347" s="77"/>
      <c r="V11347" s="62"/>
    </row>
    <row r="11348" spans="21:22" hidden="1">
      <c r="U11348" s="77"/>
      <c r="V11348" s="62"/>
    </row>
    <row r="11349" spans="21:22" hidden="1">
      <c r="U11349" s="77"/>
      <c r="V11349" s="62"/>
    </row>
    <row r="11350" spans="21:22" hidden="1">
      <c r="U11350" s="77"/>
      <c r="V11350" s="62"/>
    </row>
    <row r="11351" spans="21:22" hidden="1">
      <c r="U11351" s="77"/>
      <c r="V11351" s="62"/>
    </row>
    <row r="11352" spans="21:22" hidden="1">
      <c r="U11352" s="77"/>
      <c r="V11352" s="62"/>
    </row>
    <row r="11353" spans="21:22" hidden="1">
      <c r="U11353" s="77"/>
      <c r="V11353" s="62"/>
    </row>
    <row r="11354" spans="21:22" hidden="1">
      <c r="U11354" s="77"/>
      <c r="V11354" s="62"/>
    </row>
    <row r="11355" spans="21:22" hidden="1">
      <c r="U11355" s="77"/>
      <c r="V11355" s="62"/>
    </row>
    <row r="11356" spans="21:22" hidden="1">
      <c r="U11356" s="77"/>
      <c r="V11356" s="62"/>
    </row>
    <row r="11357" spans="21:22" hidden="1">
      <c r="U11357" s="77"/>
      <c r="V11357" s="62"/>
    </row>
    <row r="11358" spans="21:22" hidden="1">
      <c r="U11358" s="77"/>
      <c r="V11358" s="62"/>
    </row>
    <row r="11359" spans="21:22" hidden="1">
      <c r="U11359" s="77"/>
      <c r="V11359" s="62"/>
    </row>
    <row r="11360" spans="21:22" hidden="1">
      <c r="U11360" s="77"/>
      <c r="V11360" s="62"/>
    </row>
    <row r="11361" spans="21:22" hidden="1">
      <c r="U11361" s="77"/>
      <c r="V11361" s="62"/>
    </row>
    <row r="11362" spans="21:22" hidden="1">
      <c r="U11362" s="77"/>
      <c r="V11362" s="62"/>
    </row>
    <row r="11363" spans="21:22" hidden="1">
      <c r="U11363" s="77"/>
      <c r="V11363" s="62"/>
    </row>
    <row r="11364" spans="21:22" hidden="1">
      <c r="U11364" s="77"/>
      <c r="V11364" s="62"/>
    </row>
    <row r="11365" spans="21:22" hidden="1">
      <c r="U11365" s="77"/>
      <c r="V11365" s="62"/>
    </row>
    <row r="11366" spans="21:22" hidden="1">
      <c r="U11366" s="77"/>
      <c r="V11366" s="62"/>
    </row>
    <row r="11367" spans="21:22" hidden="1">
      <c r="U11367" s="77"/>
      <c r="V11367" s="62"/>
    </row>
    <row r="11368" spans="21:22" hidden="1">
      <c r="U11368" s="77"/>
      <c r="V11368" s="62"/>
    </row>
    <row r="11369" spans="21:22" hidden="1">
      <c r="U11369" s="77"/>
      <c r="V11369" s="62"/>
    </row>
    <row r="11370" spans="21:22" hidden="1">
      <c r="U11370" s="77"/>
      <c r="V11370" s="62"/>
    </row>
    <row r="11371" spans="21:22" hidden="1">
      <c r="U11371" s="77"/>
      <c r="V11371" s="62"/>
    </row>
    <row r="11372" spans="21:22" hidden="1">
      <c r="U11372" s="77"/>
      <c r="V11372" s="62"/>
    </row>
    <row r="11373" spans="21:22" hidden="1">
      <c r="U11373" s="77"/>
      <c r="V11373" s="62"/>
    </row>
    <row r="11374" spans="21:22" hidden="1">
      <c r="U11374" s="77"/>
      <c r="V11374" s="62"/>
    </row>
    <row r="11375" spans="21:22" hidden="1">
      <c r="U11375" s="77"/>
      <c r="V11375" s="62"/>
    </row>
    <row r="11376" spans="21:22" hidden="1">
      <c r="U11376" s="77"/>
      <c r="V11376" s="62"/>
    </row>
    <row r="11377" spans="21:22" hidden="1">
      <c r="U11377" s="77"/>
      <c r="V11377" s="62"/>
    </row>
    <row r="11378" spans="21:22" hidden="1">
      <c r="U11378" s="77"/>
      <c r="V11378" s="62"/>
    </row>
    <row r="11379" spans="21:22" hidden="1">
      <c r="U11379" s="77"/>
      <c r="V11379" s="62"/>
    </row>
    <row r="11380" spans="21:22" hidden="1">
      <c r="U11380" s="77"/>
      <c r="V11380" s="62"/>
    </row>
    <row r="11381" spans="21:22" hidden="1">
      <c r="U11381" s="77"/>
      <c r="V11381" s="62"/>
    </row>
    <row r="11382" spans="21:22" hidden="1">
      <c r="U11382" s="77"/>
      <c r="V11382" s="62"/>
    </row>
    <row r="11383" spans="21:22" hidden="1">
      <c r="U11383" s="77"/>
      <c r="V11383" s="62"/>
    </row>
    <row r="11384" spans="21:22" hidden="1">
      <c r="U11384" s="77"/>
      <c r="V11384" s="62"/>
    </row>
    <row r="11385" spans="21:22" hidden="1">
      <c r="U11385" s="77"/>
      <c r="V11385" s="62"/>
    </row>
    <row r="11386" spans="21:22" hidden="1">
      <c r="U11386" s="77"/>
      <c r="V11386" s="62"/>
    </row>
    <row r="11387" spans="21:22" hidden="1">
      <c r="U11387" s="77"/>
      <c r="V11387" s="62"/>
    </row>
    <row r="11388" spans="21:22" hidden="1">
      <c r="U11388" s="77"/>
      <c r="V11388" s="62"/>
    </row>
    <row r="11389" spans="21:22" hidden="1">
      <c r="U11389" s="77"/>
      <c r="V11389" s="62"/>
    </row>
    <row r="11390" spans="21:22" hidden="1">
      <c r="U11390" s="77"/>
      <c r="V11390" s="62"/>
    </row>
    <row r="11391" spans="21:22" hidden="1">
      <c r="U11391" s="77"/>
      <c r="V11391" s="62"/>
    </row>
    <row r="11392" spans="21:22" hidden="1">
      <c r="U11392" s="77"/>
      <c r="V11392" s="62"/>
    </row>
    <row r="11393" spans="21:22" hidden="1">
      <c r="U11393" s="77"/>
      <c r="V11393" s="62"/>
    </row>
    <row r="11394" spans="21:22" hidden="1">
      <c r="U11394" s="77"/>
      <c r="V11394" s="62"/>
    </row>
    <row r="11395" spans="21:22" hidden="1">
      <c r="U11395" s="77"/>
      <c r="V11395" s="62"/>
    </row>
    <row r="11396" spans="21:22" hidden="1">
      <c r="U11396" s="77"/>
      <c r="V11396" s="62"/>
    </row>
    <row r="11397" spans="21:22" hidden="1">
      <c r="U11397" s="77"/>
      <c r="V11397" s="62"/>
    </row>
    <row r="11398" spans="21:22" hidden="1">
      <c r="U11398" s="77"/>
      <c r="V11398" s="62"/>
    </row>
    <row r="11399" spans="21:22" hidden="1">
      <c r="U11399" s="77"/>
      <c r="V11399" s="62"/>
    </row>
    <row r="11400" spans="21:22" hidden="1">
      <c r="U11400" s="77"/>
      <c r="V11400" s="62"/>
    </row>
    <row r="11401" spans="21:22" hidden="1">
      <c r="U11401" s="77"/>
      <c r="V11401" s="62"/>
    </row>
    <row r="11402" spans="21:22" hidden="1">
      <c r="U11402" s="77"/>
      <c r="V11402" s="62"/>
    </row>
    <row r="11403" spans="21:22" hidden="1">
      <c r="U11403" s="77"/>
      <c r="V11403" s="62"/>
    </row>
    <row r="11404" spans="21:22" hidden="1">
      <c r="U11404" s="77"/>
      <c r="V11404" s="62"/>
    </row>
    <row r="11405" spans="21:22" hidden="1">
      <c r="U11405" s="77"/>
      <c r="V11405" s="62"/>
    </row>
    <row r="11406" spans="21:22" hidden="1">
      <c r="U11406" s="77"/>
      <c r="V11406" s="62"/>
    </row>
    <row r="11407" spans="21:22" hidden="1">
      <c r="U11407" s="77"/>
      <c r="V11407" s="62"/>
    </row>
    <row r="11408" spans="21:22" hidden="1">
      <c r="U11408" s="77"/>
      <c r="V11408" s="62"/>
    </row>
    <row r="11409" spans="21:22" hidden="1">
      <c r="U11409" s="77"/>
      <c r="V11409" s="62"/>
    </row>
    <row r="11410" spans="21:22" hidden="1">
      <c r="U11410" s="77"/>
      <c r="V11410" s="62"/>
    </row>
    <row r="11411" spans="21:22" hidden="1">
      <c r="U11411" s="77"/>
      <c r="V11411" s="62"/>
    </row>
    <row r="11412" spans="21:22" hidden="1">
      <c r="U11412" s="77"/>
      <c r="V11412" s="62"/>
    </row>
    <row r="11413" spans="21:22" hidden="1">
      <c r="U11413" s="77"/>
      <c r="V11413" s="62"/>
    </row>
    <row r="11414" spans="21:22" hidden="1">
      <c r="U11414" s="77"/>
      <c r="V11414" s="62"/>
    </row>
    <row r="11415" spans="21:22" hidden="1">
      <c r="U11415" s="77"/>
      <c r="V11415" s="62"/>
    </row>
    <row r="11416" spans="21:22" hidden="1">
      <c r="U11416" s="77"/>
      <c r="V11416" s="62"/>
    </row>
    <row r="11417" spans="21:22" hidden="1">
      <c r="U11417" s="77"/>
      <c r="V11417" s="62"/>
    </row>
    <row r="11418" spans="21:22" hidden="1">
      <c r="U11418" s="77"/>
      <c r="V11418" s="62"/>
    </row>
    <row r="11419" spans="21:22" hidden="1">
      <c r="U11419" s="77"/>
      <c r="V11419" s="62"/>
    </row>
    <row r="11420" spans="21:22" hidden="1">
      <c r="U11420" s="77"/>
      <c r="V11420" s="62"/>
    </row>
    <row r="11421" spans="21:22" hidden="1">
      <c r="U11421" s="77"/>
      <c r="V11421" s="62"/>
    </row>
    <row r="11422" spans="21:22" hidden="1">
      <c r="U11422" s="77"/>
      <c r="V11422" s="62"/>
    </row>
    <row r="11423" spans="21:22" hidden="1">
      <c r="U11423" s="77"/>
      <c r="V11423" s="62"/>
    </row>
    <row r="11424" spans="21:22" hidden="1">
      <c r="U11424" s="77"/>
      <c r="V11424" s="62"/>
    </row>
    <row r="11425" spans="21:22" hidden="1">
      <c r="U11425" s="77"/>
      <c r="V11425" s="62"/>
    </row>
    <row r="11426" spans="21:22" hidden="1">
      <c r="U11426" s="77"/>
      <c r="V11426" s="62"/>
    </row>
    <row r="11427" spans="21:22" hidden="1">
      <c r="U11427" s="77"/>
      <c r="V11427" s="62"/>
    </row>
    <row r="11428" spans="21:22" hidden="1">
      <c r="U11428" s="77"/>
      <c r="V11428" s="62"/>
    </row>
    <row r="11429" spans="21:22" hidden="1">
      <c r="U11429" s="77"/>
      <c r="V11429" s="62"/>
    </row>
    <row r="11430" spans="21:22" hidden="1">
      <c r="U11430" s="77"/>
      <c r="V11430" s="62"/>
    </row>
    <row r="11431" spans="21:22" hidden="1">
      <c r="U11431" s="77"/>
      <c r="V11431" s="62"/>
    </row>
    <row r="11432" spans="21:22" hidden="1">
      <c r="U11432" s="77"/>
      <c r="V11432" s="62"/>
    </row>
    <row r="11433" spans="21:22" hidden="1">
      <c r="U11433" s="77"/>
      <c r="V11433" s="62"/>
    </row>
    <row r="11434" spans="21:22" hidden="1">
      <c r="U11434" s="77"/>
      <c r="V11434" s="62"/>
    </row>
    <row r="11435" spans="21:22" hidden="1">
      <c r="U11435" s="77"/>
      <c r="V11435" s="62"/>
    </row>
    <row r="11436" spans="21:22" hidden="1">
      <c r="U11436" s="77"/>
      <c r="V11436" s="62"/>
    </row>
    <row r="11437" spans="21:22" hidden="1">
      <c r="U11437" s="77"/>
      <c r="V11437" s="62"/>
    </row>
    <row r="11438" spans="21:22" hidden="1">
      <c r="U11438" s="77"/>
      <c r="V11438" s="62"/>
    </row>
    <row r="11439" spans="21:22" hidden="1">
      <c r="U11439" s="77"/>
      <c r="V11439" s="62"/>
    </row>
    <row r="11440" spans="21:22" hidden="1">
      <c r="U11440" s="77"/>
      <c r="V11440" s="62"/>
    </row>
    <row r="11441" spans="21:22" hidden="1">
      <c r="U11441" s="77"/>
      <c r="V11441" s="62"/>
    </row>
    <row r="11442" spans="21:22" hidden="1">
      <c r="U11442" s="77"/>
      <c r="V11442" s="62"/>
    </row>
    <row r="11443" spans="21:22" hidden="1">
      <c r="U11443" s="77"/>
      <c r="V11443" s="62"/>
    </row>
    <row r="11444" spans="21:22" hidden="1">
      <c r="U11444" s="77"/>
      <c r="V11444" s="62"/>
    </row>
    <row r="11445" spans="21:22" hidden="1">
      <c r="U11445" s="77"/>
      <c r="V11445" s="62"/>
    </row>
    <row r="11446" spans="21:22" hidden="1">
      <c r="U11446" s="77"/>
      <c r="V11446" s="62"/>
    </row>
    <row r="11447" spans="21:22" hidden="1">
      <c r="U11447" s="77"/>
      <c r="V11447" s="62"/>
    </row>
    <row r="11448" spans="21:22" hidden="1">
      <c r="U11448" s="77"/>
      <c r="V11448" s="62"/>
    </row>
    <row r="11449" spans="21:22" hidden="1">
      <c r="U11449" s="77"/>
      <c r="V11449" s="62"/>
    </row>
    <row r="11450" spans="21:22" hidden="1">
      <c r="U11450" s="77"/>
      <c r="V11450" s="62"/>
    </row>
    <row r="11451" spans="21:22" hidden="1">
      <c r="U11451" s="77"/>
      <c r="V11451" s="62"/>
    </row>
    <row r="11452" spans="21:22" hidden="1">
      <c r="U11452" s="77"/>
      <c r="V11452" s="62"/>
    </row>
    <row r="11453" spans="21:22" hidden="1">
      <c r="U11453" s="77"/>
      <c r="V11453" s="62"/>
    </row>
    <row r="11454" spans="21:22" hidden="1">
      <c r="U11454" s="77"/>
      <c r="V11454" s="62"/>
    </row>
    <row r="11455" spans="21:22" hidden="1">
      <c r="U11455" s="77"/>
      <c r="V11455" s="62"/>
    </row>
    <row r="11456" spans="21:22" hidden="1">
      <c r="U11456" s="77"/>
      <c r="V11456" s="62"/>
    </row>
    <row r="11457" spans="21:22" hidden="1">
      <c r="U11457" s="77"/>
      <c r="V11457" s="62"/>
    </row>
    <row r="11458" spans="21:22" hidden="1">
      <c r="U11458" s="77"/>
      <c r="V11458" s="62"/>
    </row>
    <row r="11459" spans="21:22" hidden="1">
      <c r="U11459" s="77"/>
      <c r="V11459" s="62"/>
    </row>
    <row r="11460" spans="21:22" hidden="1">
      <c r="U11460" s="77"/>
      <c r="V11460" s="62"/>
    </row>
    <row r="11461" spans="21:22" hidden="1">
      <c r="U11461" s="77"/>
      <c r="V11461" s="62"/>
    </row>
    <row r="11462" spans="21:22" hidden="1">
      <c r="U11462" s="77"/>
      <c r="V11462" s="62"/>
    </row>
    <row r="11463" spans="21:22" hidden="1">
      <c r="U11463" s="77"/>
      <c r="V11463" s="62"/>
    </row>
    <row r="11464" spans="21:22" hidden="1">
      <c r="U11464" s="77"/>
      <c r="V11464" s="62"/>
    </row>
    <row r="11465" spans="21:22" hidden="1">
      <c r="U11465" s="77"/>
      <c r="V11465" s="62"/>
    </row>
    <row r="11466" spans="21:22" hidden="1">
      <c r="U11466" s="77"/>
      <c r="V11466" s="62"/>
    </row>
    <row r="11467" spans="21:22" hidden="1">
      <c r="U11467" s="77"/>
      <c r="V11467" s="62"/>
    </row>
    <row r="11468" spans="21:22" hidden="1">
      <c r="U11468" s="77"/>
      <c r="V11468" s="62"/>
    </row>
    <row r="11469" spans="21:22" hidden="1">
      <c r="U11469" s="77"/>
      <c r="V11469" s="62"/>
    </row>
    <row r="11470" spans="21:22" hidden="1">
      <c r="U11470" s="77"/>
      <c r="V11470" s="62"/>
    </row>
    <row r="11471" spans="21:22" hidden="1">
      <c r="U11471" s="77"/>
      <c r="V11471" s="62"/>
    </row>
    <row r="11472" spans="21:22" hidden="1">
      <c r="U11472" s="77"/>
      <c r="V11472" s="62"/>
    </row>
    <row r="11473" spans="21:22" hidden="1">
      <c r="U11473" s="77"/>
      <c r="V11473" s="62"/>
    </row>
    <row r="11474" spans="21:22" hidden="1">
      <c r="U11474" s="77"/>
      <c r="V11474" s="62"/>
    </row>
    <row r="11475" spans="21:22" hidden="1">
      <c r="U11475" s="77"/>
      <c r="V11475" s="62"/>
    </row>
    <row r="11476" spans="21:22" hidden="1">
      <c r="U11476" s="77"/>
      <c r="V11476" s="62"/>
    </row>
    <row r="11477" spans="21:22" hidden="1">
      <c r="U11477" s="77"/>
      <c r="V11477" s="62"/>
    </row>
    <row r="11478" spans="21:22" hidden="1">
      <c r="U11478" s="77"/>
      <c r="V11478" s="62"/>
    </row>
    <row r="11479" spans="21:22" hidden="1">
      <c r="U11479" s="77"/>
      <c r="V11479" s="62"/>
    </row>
    <row r="11480" spans="21:22" hidden="1">
      <c r="U11480" s="77"/>
      <c r="V11480" s="62"/>
    </row>
    <row r="11481" spans="21:22" hidden="1">
      <c r="U11481" s="77"/>
      <c r="V11481" s="62"/>
    </row>
    <row r="11482" spans="21:22" hidden="1">
      <c r="U11482" s="77"/>
      <c r="V11482" s="62"/>
    </row>
    <row r="11483" spans="21:22" hidden="1">
      <c r="U11483" s="77"/>
      <c r="V11483" s="62"/>
    </row>
    <row r="11484" spans="21:22" hidden="1">
      <c r="U11484" s="77"/>
      <c r="V11484" s="62"/>
    </row>
    <row r="11485" spans="21:22" hidden="1">
      <c r="U11485" s="77"/>
      <c r="V11485" s="62"/>
    </row>
    <row r="11486" spans="21:22" hidden="1">
      <c r="U11486" s="77"/>
      <c r="V11486" s="62"/>
    </row>
    <row r="11487" spans="21:22" hidden="1">
      <c r="U11487" s="77"/>
      <c r="V11487" s="62"/>
    </row>
    <row r="11488" spans="21:22" hidden="1">
      <c r="U11488" s="77"/>
      <c r="V11488" s="62"/>
    </row>
    <row r="11489" spans="21:22" hidden="1">
      <c r="U11489" s="77"/>
      <c r="V11489" s="62"/>
    </row>
    <row r="11490" spans="21:22" hidden="1">
      <c r="U11490" s="77"/>
      <c r="V11490" s="62"/>
    </row>
    <row r="11491" spans="21:22" hidden="1">
      <c r="U11491" s="77"/>
      <c r="V11491" s="62"/>
    </row>
    <row r="11492" spans="21:22" hidden="1">
      <c r="U11492" s="77"/>
      <c r="V11492" s="62"/>
    </row>
    <row r="11493" spans="21:22" hidden="1">
      <c r="U11493" s="77"/>
      <c r="V11493" s="62"/>
    </row>
    <row r="11494" spans="21:22" hidden="1">
      <c r="U11494" s="77"/>
      <c r="V11494" s="62"/>
    </row>
    <row r="11495" spans="21:22" hidden="1">
      <c r="U11495" s="77"/>
      <c r="V11495" s="62"/>
    </row>
    <row r="11496" spans="21:22" hidden="1">
      <c r="U11496" s="77"/>
      <c r="V11496" s="62"/>
    </row>
    <row r="11497" spans="21:22" hidden="1">
      <c r="U11497" s="77"/>
      <c r="V11497" s="62"/>
    </row>
    <row r="11498" spans="21:22" hidden="1">
      <c r="U11498" s="77"/>
      <c r="V11498" s="62"/>
    </row>
    <row r="11499" spans="21:22" hidden="1">
      <c r="U11499" s="77"/>
      <c r="V11499" s="62"/>
    </row>
    <row r="11500" spans="21:22" hidden="1">
      <c r="U11500" s="77"/>
      <c r="V11500" s="62"/>
    </row>
    <row r="11501" spans="21:22" hidden="1">
      <c r="U11501" s="77"/>
      <c r="V11501" s="62"/>
    </row>
    <row r="11502" spans="21:22" hidden="1">
      <c r="U11502" s="77"/>
      <c r="V11502" s="62"/>
    </row>
    <row r="11503" spans="21:22" hidden="1">
      <c r="U11503" s="77"/>
      <c r="V11503" s="62"/>
    </row>
    <row r="11504" spans="21:22" hidden="1">
      <c r="U11504" s="77"/>
      <c r="V11504" s="62"/>
    </row>
    <row r="11505" spans="21:22" hidden="1">
      <c r="U11505" s="77"/>
      <c r="V11505" s="62"/>
    </row>
    <row r="11506" spans="21:22" hidden="1">
      <c r="U11506" s="77"/>
      <c r="V11506" s="62"/>
    </row>
    <row r="11507" spans="21:22" hidden="1">
      <c r="U11507" s="77"/>
      <c r="V11507" s="62"/>
    </row>
    <row r="11508" spans="21:22" hidden="1">
      <c r="U11508" s="77"/>
      <c r="V11508" s="62"/>
    </row>
    <row r="11509" spans="21:22" hidden="1">
      <c r="U11509" s="77"/>
      <c r="V11509" s="62"/>
    </row>
    <row r="11510" spans="21:22" hidden="1">
      <c r="U11510" s="77"/>
      <c r="V11510" s="62"/>
    </row>
    <row r="11511" spans="21:22" hidden="1">
      <c r="U11511" s="77"/>
      <c r="V11511" s="62"/>
    </row>
    <row r="11512" spans="21:22" hidden="1">
      <c r="U11512" s="77"/>
      <c r="V11512" s="62"/>
    </row>
    <row r="11513" spans="21:22" hidden="1">
      <c r="U11513" s="77"/>
      <c r="V11513" s="62"/>
    </row>
    <row r="11514" spans="21:22" hidden="1">
      <c r="U11514" s="77"/>
      <c r="V11514" s="62"/>
    </row>
    <row r="11515" spans="21:22" hidden="1">
      <c r="U11515" s="77"/>
      <c r="V11515" s="62"/>
    </row>
    <row r="11516" spans="21:22" hidden="1">
      <c r="U11516" s="77"/>
      <c r="V11516" s="62"/>
    </row>
    <row r="11517" spans="21:22" hidden="1">
      <c r="U11517" s="77"/>
      <c r="V11517" s="62"/>
    </row>
    <row r="11518" spans="21:22" hidden="1">
      <c r="U11518" s="77"/>
      <c r="V11518" s="62"/>
    </row>
    <row r="11519" spans="21:22" hidden="1">
      <c r="U11519" s="77"/>
      <c r="V11519" s="62"/>
    </row>
    <row r="11520" spans="21:22" hidden="1">
      <c r="U11520" s="77"/>
      <c r="V11520" s="62"/>
    </row>
    <row r="11521" spans="21:22" hidden="1">
      <c r="U11521" s="77"/>
      <c r="V11521" s="62"/>
    </row>
    <row r="11522" spans="21:22" hidden="1">
      <c r="U11522" s="77"/>
      <c r="V11522" s="62"/>
    </row>
    <row r="11523" spans="21:22" hidden="1">
      <c r="U11523" s="77"/>
      <c r="V11523" s="62"/>
    </row>
    <row r="11524" spans="21:22" hidden="1">
      <c r="U11524" s="77"/>
      <c r="V11524" s="62"/>
    </row>
    <row r="11525" spans="21:22" hidden="1">
      <c r="U11525" s="77"/>
      <c r="V11525" s="62"/>
    </row>
    <row r="11526" spans="21:22" hidden="1">
      <c r="U11526" s="77"/>
      <c r="V11526" s="62"/>
    </row>
    <row r="11527" spans="21:22" hidden="1">
      <c r="U11527" s="77"/>
      <c r="V11527" s="62"/>
    </row>
    <row r="11528" spans="21:22" hidden="1">
      <c r="U11528" s="77"/>
      <c r="V11528" s="62"/>
    </row>
    <row r="11529" spans="21:22" hidden="1">
      <c r="U11529" s="77"/>
      <c r="V11529" s="62"/>
    </row>
    <row r="11530" spans="21:22" hidden="1">
      <c r="U11530" s="77"/>
      <c r="V11530" s="62"/>
    </row>
    <row r="11531" spans="21:22" hidden="1">
      <c r="U11531" s="77"/>
      <c r="V11531" s="62"/>
    </row>
    <row r="11532" spans="21:22" hidden="1">
      <c r="U11532" s="77"/>
      <c r="V11532" s="62"/>
    </row>
    <row r="11533" spans="21:22" hidden="1">
      <c r="U11533" s="77"/>
      <c r="V11533" s="62"/>
    </row>
    <row r="11534" spans="21:22" hidden="1">
      <c r="U11534" s="77"/>
      <c r="V11534" s="62"/>
    </row>
    <row r="11535" spans="21:22" hidden="1">
      <c r="U11535" s="77"/>
      <c r="V11535" s="62"/>
    </row>
    <row r="11536" spans="21:22" hidden="1">
      <c r="U11536" s="77"/>
      <c r="V11536" s="62"/>
    </row>
    <row r="11537" spans="21:22" hidden="1">
      <c r="U11537" s="77"/>
      <c r="V11537" s="62"/>
    </row>
    <row r="11538" spans="21:22" hidden="1">
      <c r="U11538" s="77"/>
      <c r="V11538" s="62"/>
    </row>
    <row r="11539" spans="21:22" hidden="1">
      <c r="U11539" s="77"/>
      <c r="V11539" s="62"/>
    </row>
    <row r="11540" spans="21:22" hidden="1">
      <c r="U11540" s="77"/>
      <c r="V11540" s="62"/>
    </row>
    <row r="11541" spans="21:22" hidden="1">
      <c r="U11541" s="77"/>
      <c r="V11541" s="62"/>
    </row>
    <row r="11542" spans="21:22" hidden="1">
      <c r="U11542" s="77"/>
      <c r="V11542" s="62"/>
    </row>
    <row r="11543" spans="21:22" hidden="1">
      <c r="U11543" s="77"/>
      <c r="V11543" s="62"/>
    </row>
    <row r="11544" spans="21:22" hidden="1">
      <c r="U11544" s="77"/>
      <c r="V11544" s="62"/>
    </row>
    <row r="11545" spans="21:22" hidden="1">
      <c r="U11545" s="77"/>
      <c r="V11545" s="62"/>
    </row>
    <row r="11546" spans="21:22" hidden="1">
      <c r="U11546" s="77"/>
      <c r="V11546" s="62"/>
    </row>
    <row r="11547" spans="21:22" hidden="1">
      <c r="U11547" s="77"/>
      <c r="V11547" s="62"/>
    </row>
    <row r="11548" spans="21:22" hidden="1">
      <c r="U11548" s="77"/>
      <c r="V11548" s="62"/>
    </row>
    <row r="11549" spans="21:22" hidden="1">
      <c r="U11549" s="77"/>
      <c r="V11549" s="62"/>
    </row>
    <row r="11550" spans="21:22" hidden="1">
      <c r="U11550" s="77"/>
      <c r="V11550" s="62"/>
    </row>
    <row r="11551" spans="21:22" hidden="1">
      <c r="U11551" s="77"/>
      <c r="V11551" s="62"/>
    </row>
    <row r="11552" spans="21:22" hidden="1">
      <c r="U11552" s="77"/>
      <c r="V11552" s="62"/>
    </row>
    <row r="11553" spans="21:22" hidden="1">
      <c r="U11553" s="77"/>
      <c r="V11553" s="62"/>
    </row>
    <row r="11554" spans="21:22" hidden="1">
      <c r="U11554" s="77"/>
      <c r="V11554" s="62"/>
    </row>
    <row r="11555" spans="21:22" hidden="1">
      <c r="U11555" s="77"/>
      <c r="V11555" s="62"/>
    </row>
    <row r="11556" spans="21:22" hidden="1">
      <c r="U11556" s="77"/>
      <c r="V11556" s="62"/>
    </row>
    <row r="11557" spans="21:22" hidden="1">
      <c r="U11557" s="77"/>
      <c r="V11557" s="62"/>
    </row>
    <row r="11558" spans="21:22" hidden="1">
      <c r="U11558" s="77"/>
      <c r="V11558" s="62"/>
    </row>
    <row r="11559" spans="21:22" hidden="1">
      <c r="U11559" s="77"/>
      <c r="V11559" s="62"/>
    </row>
    <row r="11560" spans="21:22" hidden="1">
      <c r="U11560" s="77"/>
      <c r="V11560" s="62"/>
    </row>
    <row r="11561" spans="21:22" hidden="1">
      <c r="U11561" s="77"/>
      <c r="V11561" s="62"/>
    </row>
    <row r="11562" spans="21:22" hidden="1">
      <c r="U11562" s="77"/>
      <c r="V11562" s="62"/>
    </row>
    <row r="11563" spans="21:22" hidden="1">
      <c r="U11563" s="77"/>
      <c r="V11563" s="62"/>
    </row>
    <row r="11564" spans="21:22" hidden="1">
      <c r="U11564" s="77"/>
      <c r="V11564" s="62"/>
    </row>
    <row r="11565" spans="21:22" hidden="1">
      <c r="U11565" s="77"/>
      <c r="V11565" s="62"/>
    </row>
    <row r="11566" spans="21:22" hidden="1">
      <c r="U11566" s="77"/>
      <c r="V11566" s="62"/>
    </row>
    <row r="11567" spans="21:22" hidden="1">
      <c r="U11567" s="77"/>
      <c r="V11567" s="62"/>
    </row>
    <row r="11568" spans="21:22" hidden="1">
      <c r="U11568" s="77"/>
      <c r="V11568" s="62"/>
    </row>
    <row r="11569" spans="21:22" hidden="1">
      <c r="U11569" s="77"/>
      <c r="V11569" s="62"/>
    </row>
    <row r="11570" spans="21:22" hidden="1">
      <c r="U11570" s="77"/>
      <c r="V11570" s="62"/>
    </row>
    <row r="11571" spans="21:22" hidden="1">
      <c r="U11571" s="77"/>
      <c r="V11571" s="62"/>
    </row>
    <row r="11572" spans="21:22" hidden="1">
      <c r="U11572" s="77"/>
      <c r="V11572" s="62"/>
    </row>
    <row r="11573" spans="21:22" hidden="1">
      <c r="U11573" s="77"/>
      <c r="V11573" s="62"/>
    </row>
    <row r="11574" spans="21:22" hidden="1">
      <c r="U11574" s="77"/>
      <c r="V11574" s="62"/>
    </row>
    <row r="11575" spans="21:22" hidden="1">
      <c r="U11575" s="77"/>
      <c r="V11575" s="62"/>
    </row>
    <row r="11576" spans="21:22" hidden="1">
      <c r="U11576" s="77"/>
      <c r="V11576" s="62"/>
    </row>
    <row r="11577" spans="21:22" hidden="1">
      <c r="U11577" s="77"/>
      <c r="V11577" s="62"/>
    </row>
    <row r="11578" spans="21:22" hidden="1">
      <c r="U11578" s="77"/>
      <c r="V11578" s="62"/>
    </row>
    <row r="11579" spans="21:22" hidden="1">
      <c r="U11579" s="77"/>
      <c r="V11579" s="62"/>
    </row>
    <row r="11580" spans="21:22" hidden="1">
      <c r="U11580" s="77"/>
      <c r="V11580" s="62"/>
    </row>
    <row r="11581" spans="21:22" hidden="1">
      <c r="U11581" s="77"/>
      <c r="V11581" s="62"/>
    </row>
    <row r="11582" spans="21:22" hidden="1">
      <c r="U11582" s="77"/>
      <c r="V11582" s="62"/>
    </row>
    <row r="11583" spans="21:22" hidden="1">
      <c r="U11583" s="77"/>
      <c r="V11583" s="62"/>
    </row>
    <row r="11584" spans="21:22" hidden="1">
      <c r="U11584" s="77"/>
      <c r="V11584" s="62"/>
    </row>
    <row r="11585" spans="21:22" hidden="1">
      <c r="U11585" s="77"/>
      <c r="V11585" s="62"/>
    </row>
    <row r="11586" spans="21:22" hidden="1">
      <c r="U11586" s="77"/>
      <c r="V11586" s="62"/>
    </row>
    <row r="11587" spans="21:22" hidden="1">
      <c r="U11587" s="77"/>
      <c r="V11587" s="62"/>
    </row>
    <row r="11588" spans="21:22" hidden="1">
      <c r="U11588" s="77"/>
      <c r="V11588" s="62"/>
    </row>
    <row r="11589" spans="21:22" hidden="1">
      <c r="U11589" s="77"/>
      <c r="V11589" s="62"/>
    </row>
    <row r="11590" spans="21:22" hidden="1">
      <c r="U11590" s="77"/>
      <c r="V11590" s="62"/>
    </row>
    <row r="11591" spans="21:22" hidden="1">
      <c r="U11591" s="77"/>
      <c r="V11591" s="62"/>
    </row>
    <row r="11592" spans="21:22" hidden="1">
      <c r="U11592" s="77"/>
      <c r="V11592" s="62"/>
    </row>
    <row r="11593" spans="21:22" hidden="1">
      <c r="U11593" s="77"/>
      <c r="V11593" s="62"/>
    </row>
    <row r="11594" spans="21:22" hidden="1">
      <c r="U11594" s="77"/>
      <c r="V11594" s="62"/>
    </row>
    <row r="11595" spans="21:22" hidden="1">
      <c r="U11595" s="77"/>
      <c r="V11595" s="62"/>
    </row>
    <row r="11596" spans="21:22" hidden="1">
      <c r="U11596" s="77"/>
      <c r="V11596" s="62"/>
    </row>
    <row r="11597" spans="21:22" hidden="1">
      <c r="U11597" s="77"/>
      <c r="V11597" s="62"/>
    </row>
    <row r="11598" spans="21:22" hidden="1">
      <c r="U11598" s="77"/>
      <c r="V11598" s="62"/>
    </row>
    <row r="11599" spans="21:22" hidden="1">
      <c r="U11599" s="77"/>
      <c r="V11599" s="62"/>
    </row>
    <row r="11600" spans="21:22" hidden="1">
      <c r="U11600" s="77"/>
      <c r="V11600" s="62"/>
    </row>
    <row r="11601" spans="21:22" hidden="1">
      <c r="U11601" s="77"/>
      <c r="V11601" s="62"/>
    </row>
    <row r="11602" spans="21:22" hidden="1">
      <c r="U11602" s="77"/>
      <c r="V11602" s="62"/>
    </row>
    <row r="11603" spans="21:22" hidden="1">
      <c r="U11603" s="77"/>
      <c r="V11603" s="62"/>
    </row>
    <row r="11604" spans="21:22" hidden="1">
      <c r="U11604" s="77"/>
      <c r="V11604" s="62"/>
    </row>
    <row r="11605" spans="21:22" hidden="1">
      <c r="U11605" s="77"/>
      <c r="V11605" s="62"/>
    </row>
    <row r="11606" spans="21:22" hidden="1">
      <c r="U11606" s="77"/>
      <c r="V11606" s="62"/>
    </row>
    <row r="11607" spans="21:22" hidden="1">
      <c r="U11607" s="77"/>
      <c r="V11607" s="62"/>
    </row>
    <row r="11608" spans="21:22" hidden="1">
      <c r="U11608" s="77"/>
      <c r="V11608" s="62"/>
    </row>
    <row r="11609" spans="21:22" hidden="1">
      <c r="U11609" s="77"/>
      <c r="V11609" s="62"/>
    </row>
    <row r="11610" spans="21:22" hidden="1">
      <c r="U11610" s="77"/>
      <c r="V11610" s="62"/>
    </row>
    <row r="11611" spans="21:22" hidden="1">
      <c r="U11611" s="77"/>
      <c r="V11611" s="62"/>
    </row>
    <row r="11612" spans="21:22" hidden="1">
      <c r="U11612" s="77"/>
      <c r="V11612" s="62"/>
    </row>
    <row r="11613" spans="21:22" hidden="1">
      <c r="U11613" s="77"/>
      <c r="V11613" s="62"/>
    </row>
    <row r="11614" spans="21:22" hidden="1">
      <c r="U11614" s="77"/>
      <c r="V11614" s="62"/>
    </row>
    <row r="11615" spans="21:22" hidden="1">
      <c r="U11615" s="77"/>
      <c r="V11615" s="62"/>
    </row>
    <row r="11616" spans="21:22" hidden="1">
      <c r="U11616" s="77"/>
      <c r="V11616" s="62"/>
    </row>
    <row r="11617" spans="21:22" hidden="1">
      <c r="U11617" s="77"/>
      <c r="V11617" s="62"/>
    </row>
    <row r="11618" spans="21:22" hidden="1">
      <c r="U11618" s="77"/>
      <c r="V11618" s="62"/>
    </row>
    <row r="11619" spans="21:22" hidden="1">
      <c r="U11619" s="77"/>
      <c r="V11619" s="62"/>
    </row>
    <row r="11620" spans="21:22" hidden="1">
      <c r="U11620" s="77"/>
      <c r="V11620" s="62"/>
    </row>
    <row r="11621" spans="21:22" hidden="1">
      <c r="U11621" s="77"/>
      <c r="V11621" s="62"/>
    </row>
    <row r="11622" spans="21:22" hidden="1">
      <c r="U11622" s="77"/>
      <c r="V11622" s="62"/>
    </row>
    <row r="11623" spans="21:22" hidden="1">
      <c r="U11623" s="77"/>
      <c r="V11623" s="62"/>
    </row>
    <row r="11624" spans="21:22" hidden="1">
      <c r="U11624" s="77"/>
      <c r="V11624" s="62"/>
    </row>
    <row r="11625" spans="21:22" hidden="1">
      <c r="U11625" s="77"/>
      <c r="V11625" s="62"/>
    </row>
    <row r="11626" spans="21:22" hidden="1">
      <c r="U11626" s="77"/>
      <c r="V11626" s="62"/>
    </row>
    <row r="11627" spans="21:22" hidden="1">
      <c r="U11627" s="77"/>
      <c r="V11627" s="62"/>
    </row>
    <row r="11628" spans="21:22" hidden="1">
      <c r="U11628" s="77"/>
      <c r="V11628" s="62"/>
    </row>
    <row r="11629" spans="21:22" hidden="1">
      <c r="U11629" s="77"/>
      <c r="V11629" s="62"/>
    </row>
    <row r="11630" spans="21:22" hidden="1">
      <c r="U11630" s="77"/>
      <c r="V11630" s="62"/>
    </row>
    <row r="11631" spans="21:22" hidden="1">
      <c r="U11631" s="77"/>
      <c r="V11631" s="62"/>
    </row>
    <row r="11632" spans="21:22" hidden="1">
      <c r="U11632" s="77"/>
      <c r="V11632" s="62"/>
    </row>
    <row r="11633" spans="21:22" hidden="1">
      <c r="U11633" s="77"/>
      <c r="V11633" s="62"/>
    </row>
    <row r="11634" spans="21:22" hidden="1">
      <c r="U11634" s="77"/>
      <c r="V11634" s="62"/>
    </row>
    <row r="11635" spans="21:22" hidden="1">
      <c r="U11635" s="77"/>
      <c r="V11635" s="62"/>
    </row>
    <row r="11636" spans="21:22" hidden="1">
      <c r="U11636" s="77"/>
      <c r="V11636" s="62"/>
    </row>
    <row r="11637" spans="21:22" hidden="1">
      <c r="U11637" s="77"/>
      <c r="V11637" s="62"/>
    </row>
    <row r="11638" spans="21:22" hidden="1">
      <c r="U11638" s="77"/>
      <c r="V11638" s="62"/>
    </row>
    <row r="11639" spans="21:22" hidden="1">
      <c r="U11639" s="77"/>
      <c r="V11639" s="62"/>
    </row>
    <row r="11640" spans="21:22" hidden="1">
      <c r="U11640" s="77"/>
      <c r="V11640" s="62"/>
    </row>
    <row r="11641" spans="21:22" hidden="1">
      <c r="U11641" s="77"/>
      <c r="V11641" s="62"/>
    </row>
    <row r="11642" spans="21:22" hidden="1">
      <c r="U11642" s="77"/>
      <c r="V11642" s="62"/>
    </row>
    <row r="11643" spans="21:22" hidden="1">
      <c r="U11643" s="77"/>
      <c r="V11643" s="62"/>
    </row>
    <row r="11644" spans="21:22" hidden="1">
      <c r="U11644" s="77"/>
      <c r="V11644" s="62"/>
    </row>
    <row r="11645" spans="21:22" hidden="1">
      <c r="U11645" s="77"/>
      <c r="V11645" s="62"/>
    </row>
    <row r="11646" spans="21:22" hidden="1">
      <c r="U11646" s="77"/>
      <c r="V11646" s="62"/>
    </row>
    <row r="11647" spans="21:22" hidden="1">
      <c r="U11647" s="77"/>
      <c r="V11647" s="62"/>
    </row>
    <row r="11648" spans="21:22" hidden="1">
      <c r="U11648" s="77"/>
      <c r="V11648" s="62"/>
    </row>
    <row r="11649" spans="21:22" hidden="1">
      <c r="U11649" s="77"/>
      <c r="V11649" s="62"/>
    </row>
    <row r="11650" spans="21:22" hidden="1">
      <c r="U11650" s="77"/>
      <c r="V11650" s="62"/>
    </row>
    <row r="11651" spans="21:22" hidden="1">
      <c r="U11651" s="77"/>
      <c r="V11651" s="62"/>
    </row>
    <row r="11652" spans="21:22" hidden="1">
      <c r="U11652" s="77"/>
      <c r="V11652" s="62"/>
    </row>
    <row r="11653" spans="21:22" hidden="1">
      <c r="U11653" s="77"/>
      <c r="V11653" s="62"/>
    </row>
    <row r="11654" spans="21:22" hidden="1">
      <c r="U11654" s="77"/>
      <c r="V11654" s="62"/>
    </row>
    <row r="11655" spans="21:22" hidden="1">
      <c r="U11655" s="77"/>
      <c r="V11655" s="62"/>
    </row>
    <row r="11656" spans="21:22" hidden="1">
      <c r="U11656" s="77"/>
      <c r="V11656" s="62"/>
    </row>
    <row r="11657" spans="21:22" hidden="1">
      <c r="U11657" s="77"/>
      <c r="V11657" s="62"/>
    </row>
    <row r="11658" spans="21:22" hidden="1">
      <c r="U11658" s="77"/>
      <c r="V11658" s="62"/>
    </row>
    <row r="11659" spans="21:22" hidden="1">
      <c r="U11659" s="77"/>
      <c r="V11659" s="62"/>
    </row>
    <row r="11660" spans="21:22" hidden="1">
      <c r="U11660" s="77"/>
      <c r="V11660" s="62"/>
    </row>
    <row r="11661" spans="21:22" hidden="1">
      <c r="U11661" s="77"/>
      <c r="V11661" s="62"/>
    </row>
    <row r="11662" spans="21:22" hidden="1">
      <c r="U11662" s="77"/>
      <c r="V11662" s="62"/>
    </row>
    <row r="11663" spans="21:22" hidden="1">
      <c r="U11663" s="77"/>
      <c r="V11663" s="62"/>
    </row>
    <row r="11664" spans="21:22" hidden="1">
      <c r="U11664" s="77"/>
      <c r="V11664" s="62"/>
    </row>
    <row r="11665" spans="21:22" hidden="1">
      <c r="U11665" s="77"/>
      <c r="V11665" s="62"/>
    </row>
    <row r="11666" spans="21:22" hidden="1">
      <c r="U11666" s="77"/>
      <c r="V11666" s="62"/>
    </row>
    <row r="11667" spans="21:22" hidden="1">
      <c r="U11667" s="77"/>
      <c r="V11667" s="62"/>
    </row>
    <row r="11668" spans="21:22" hidden="1">
      <c r="U11668" s="77"/>
      <c r="V11668" s="62"/>
    </row>
    <row r="11669" spans="21:22" hidden="1">
      <c r="U11669" s="77"/>
      <c r="V11669" s="62"/>
    </row>
    <row r="11670" spans="21:22" hidden="1">
      <c r="U11670" s="77"/>
      <c r="V11670" s="62"/>
    </row>
    <row r="11671" spans="21:22" hidden="1">
      <c r="U11671" s="77"/>
      <c r="V11671" s="62"/>
    </row>
    <row r="11672" spans="21:22" hidden="1">
      <c r="U11672" s="77"/>
      <c r="V11672" s="62"/>
    </row>
    <row r="11673" spans="21:22" hidden="1">
      <c r="U11673" s="77"/>
      <c r="V11673" s="62"/>
    </row>
    <row r="11674" spans="21:22" hidden="1">
      <c r="U11674" s="77"/>
      <c r="V11674" s="62"/>
    </row>
    <row r="11675" spans="21:22" hidden="1">
      <c r="U11675" s="77"/>
      <c r="V11675" s="62"/>
    </row>
    <row r="11676" spans="21:22" hidden="1">
      <c r="U11676" s="77"/>
      <c r="V11676" s="62"/>
    </row>
    <row r="11677" spans="21:22" hidden="1">
      <c r="U11677" s="77"/>
      <c r="V11677" s="62"/>
    </row>
    <row r="11678" spans="21:22" hidden="1">
      <c r="U11678" s="77"/>
      <c r="V11678" s="62"/>
    </row>
    <row r="11679" spans="21:22" hidden="1">
      <c r="U11679" s="77"/>
      <c r="V11679" s="62"/>
    </row>
    <row r="11680" spans="21:22" hidden="1">
      <c r="U11680" s="77"/>
      <c r="V11680" s="62"/>
    </row>
    <row r="11681" spans="21:22" hidden="1">
      <c r="U11681" s="77"/>
      <c r="V11681" s="62"/>
    </row>
    <row r="11682" spans="21:22" hidden="1">
      <c r="U11682" s="77"/>
      <c r="V11682" s="62"/>
    </row>
    <row r="11683" spans="21:22" hidden="1">
      <c r="U11683" s="77"/>
      <c r="V11683" s="62"/>
    </row>
    <row r="11684" spans="21:22" hidden="1">
      <c r="U11684" s="77"/>
      <c r="V11684" s="62"/>
    </row>
    <row r="11685" spans="21:22" hidden="1">
      <c r="U11685" s="77"/>
      <c r="V11685" s="62"/>
    </row>
    <row r="11686" spans="21:22" hidden="1">
      <c r="U11686" s="77"/>
      <c r="V11686" s="62"/>
    </row>
    <row r="11687" spans="21:22" hidden="1">
      <c r="U11687" s="77"/>
      <c r="V11687" s="62"/>
    </row>
    <row r="11688" spans="21:22" hidden="1">
      <c r="U11688" s="77"/>
      <c r="V11688" s="62"/>
    </row>
    <row r="11689" spans="21:22" hidden="1">
      <c r="U11689" s="77"/>
      <c r="V11689" s="62"/>
    </row>
    <row r="11690" spans="21:22" hidden="1">
      <c r="U11690" s="77"/>
      <c r="V11690" s="62"/>
    </row>
    <row r="11691" spans="21:22" hidden="1">
      <c r="U11691" s="77"/>
      <c r="V11691" s="62"/>
    </row>
    <row r="11692" spans="21:22" hidden="1">
      <c r="U11692" s="77"/>
      <c r="V11692" s="62"/>
    </row>
    <row r="11693" spans="21:22" hidden="1">
      <c r="U11693" s="77"/>
      <c r="V11693" s="62"/>
    </row>
    <row r="11694" spans="21:22" hidden="1">
      <c r="U11694" s="77"/>
      <c r="V11694" s="62"/>
    </row>
    <row r="11695" spans="21:22" hidden="1">
      <c r="U11695" s="77"/>
      <c r="V11695" s="62"/>
    </row>
    <row r="11696" spans="21:22" hidden="1">
      <c r="U11696" s="77"/>
      <c r="V11696" s="62"/>
    </row>
    <row r="11697" spans="21:22" hidden="1">
      <c r="U11697" s="77"/>
      <c r="V11697" s="62"/>
    </row>
    <row r="11698" spans="21:22" hidden="1">
      <c r="U11698" s="77"/>
      <c r="V11698" s="62"/>
    </row>
    <row r="11699" spans="21:22" hidden="1">
      <c r="U11699" s="77"/>
      <c r="V11699" s="62"/>
    </row>
    <row r="11700" spans="21:22" hidden="1">
      <c r="U11700" s="77"/>
      <c r="V11700" s="62"/>
    </row>
    <row r="11701" spans="21:22" hidden="1">
      <c r="U11701" s="77"/>
      <c r="V11701" s="62"/>
    </row>
    <row r="11702" spans="21:22" hidden="1">
      <c r="U11702" s="77"/>
      <c r="V11702" s="62"/>
    </row>
    <row r="11703" spans="21:22" hidden="1">
      <c r="U11703" s="77"/>
      <c r="V11703" s="62"/>
    </row>
    <row r="11704" spans="21:22" hidden="1">
      <c r="U11704" s="77"/>
      <c r="V11704" s="62"/>
    </row>
    <row r="11705" spans="21:22" hidden="1">
      <c r="U11705" s="77"/>
      <c r="V11705" s="62"/>
    </row>
    <row r="11706" spans="21:22" hidden="1">
      <c r="U11706" s="77"/>
      <c r="V11706" s="62"/>
    </row>
    <row r="11707" spans="21:22" hidden="1">
      <c r="U11707" s="77"/>
      <c r="V11707" s="62"/>
    </row>
    <row r="11708" spans="21:22" hidden="1">
      <c r="U11708" s="77"/>
      <c r="V11708" s="62"/>
    </row>
    <row r="11709" spans="21:22" hidden="1">
      <c r="U11709" s="77"/>
      <c r="V11709" s="62"/>
    </row>
    <row r="11710" spans="21:22" hidden="1">
      <c r="U11710" s="77"/>
      <c r="V11710" s="62"/>
    </row>
    <row r="11711" spans="21:22" hidden="1">
      <c r="U11711" s="77"/>
      <c r="V11711" s="62"/>
    </row>
    <row r="11712" spans="21:22" hidden="1">
      <c r="U11712" s="77"/>
      <c r="V11712" s="62"/>
    </row>
    <row r="11713" spans="21:22" hidden="1">
      <c r="U11713" s="77"/>
      <c r="V11713" s="62"/>
    </row>
    <row r="11714" spans="21:22" hidden="1">
      <c r="U11714" s="77"/>
      <c r="V11714" s="62"/>
    </row>
    <row r="11715" spans="21:22" hidden="1">
      <c r="U11715" s="77"/>
      <c r="V11715" s="62"/>
    </row>
    <row r="11716" spans="21:22" hidden="1">
      <c r="U11716" s="77"/>
      <c r="V11716" s="62"/>
    </row>
    <row r="11717" spans="21:22" hidden="1">
      <c r="U11717" s="77"/>
      <c r="V11717" s="62"/>
    </row>
    <row r="11718" spans="21:22" hidden="1">
      <c r="U11718" s="77"/>
      <c r="V11718" s="62"/>
    </row>
    <row r="11719" spans="21:22" hidden="1">
      <c r="U11719" s="77"/>
      <c r="V11719" s="62"/>
    </row>
    <row r="11720" spans="21:22" hidden="1">
      <c r="U11720" s="77"/>
      <c r="V11720" s="62"/>
    </row>
    <row r="11721" spans="21:22" hidden="1">
      <c r="U11721" s="77"/>
      <c r="V11721" s="62"/>
    </row>
    <row r="11722" spans="21:22" hidden="1">
      <c r="U11722" s="77"/>
      <c r="V11722" s="62"/>
    </row>
    <row r="11723" spans="21:22" hidden="1">
      <c r="U11723" s="77"/>
      <c r="V11723" s="62"/>
    </row>
    <row r="11724" spans="21:22" hidden="1">
      <c r="U11724" s="77"/>
      <c r="V11724" s="62"/>
    </row>
    <row r="11725" spans="21:22" hidden="1">
      <c r="U11725" s="77"/>
      <c r="V11725" s="62"/>
    </row>
    <row r="11726" spans="21:22" hidden="1">
      <c r="U11726" s="77"/>
      <c r="V11726" s="62"/>
    </row>
    <row r="11727" spans="21:22" hidden="1">
      <c r="U11727" s="77"/>
      <c r="V11727" s="62"/>
    </row>
    <row r="11728" spans="21:22" hidden="1">
      <c r="U11728" s="77"/>
      <c r="V11728" s="62"/>
    </row>
    <row r="11729" spans="21:22" hidden="1">
      <c r="U11729" s="77"/>
      <c r="V11729" s="62"/>
    </row>
    <row r="11730" spans="21:22" hidden="1">
      <c r="U11730" s="77"/>
      <c r="V11730" s="62"/>
    </row>
    <row r="11731" spans="21:22" hidden="1">
      <c r="U11731" s="77"/>
      <c r="V11731" s="62"/>
    </row>
    <row r="11732" spans="21:22" hidden="1">
      <c r="U11732" s="77"/>
      <c r="V11732" s="62"/>
    </row>
    <row r="11733" spans="21:22" hidden="1">
      <c r="U11733" s="77"/>
      <c r="V11733" s="62"/>
    </row>
    <row r="11734" spans="21:22" hidden="1">
      <c r="U11734" s="77"/>
      <c r="V11734" s="62"/>
    </row>
    <row r="11735" spans="21:22" hidden="1">
      <c r="U11735" s="77"/>
      <c r="V11735" s="62"/>
    </row>
    <row r="11736" spans="21:22" hidden="1">
      <c r="U11736" s="77"/>
      <c r="V11736" s="62"/>
    </row>
    <row r="11737" spans="21:22" hidden="1">
      <c r="U11737" s="77"/>
      <c r="V11737" s="62"/>
    </row>
    <row r="11738" spans="21:22" hidden="1">
      <c r="U11738" s="77"/>
      <c r="V11738" s="62"/>
    </row>
    <row r="11739" spans="21:22" hidden="1">
      <c r="U11739" s="77"/>
      <c r="V11739" s="62"/>
    </row>
    <row r="11740" spans="21:22" hidden="1">
      <c r="U11740" s="77"/>
      <c r="V11740" s="62"/>
    </row>
    <row r="11741" spans="21:22" hidden="1">
      <c r="U11741" s="77"/>
      <c r="V11741" s="62"/>
    </row>
    <row r="11742" spans="21:22" hidden="1">
      <c r="U11742" s="77"/>
      <c r="V11742" s="62"/>
    </row>
    <row r="11743" spans="21:22" hidden="1">
      <c r="U11743" s="77"/>
      <c r="V11743" s="62"/>
    </row>
    <row r="11744" spans="21:22" hidden="1">
      <c r="U11744" s="77"/>
      <c r="V11744" s="62"/>
    </row>
    <row r="11745" spans="21:22" hidden="1">
      <c r="U11745" s="77"/>
      <c r="V11745" s="62"/>
    </row>
    <row r="11746" spans="21:22" hidden="1">
      <c r="U11746" s="77"/>
      <c r="V11746" s="62"/>
    </row>
    <row r="11747" spans="21:22" hidden="1">
      <c r="U11747" s="77"/>
      <c r="V11747" s="62"/>
    </row>
    <row r="11748" spans="21:22" hidden="1">
      <c r="U11748" s="77"/>
      <c r="V11748" s="62"/>
    </row>
    <row r="11749" spans="21:22" hidden="1">
      <c r="U11749" s="77"/>
      <c r="V11749" s="62"/>
    </row>
    <row r="11750" spans="21:22" hidden="1">
      <c r="U11750" s="77"/>
      <c r="V11750" s="62"/>
    </row>
    <row r="11751" spans="21:22" hidden="1">
      <c r="U11751" s="77"/>
      <c r="V11751" s="62"/>
    </row>
    <row r="11752" spans="21:22" hidden="1">
      <c r="U11752" s="77"/>
      <c r="V11752" s="62"/>
    </row>
    <row r="11753" spans="21:22" hidden="1">
      <c r="U11753" s="77"/>
      <c r="V11753" s="62"/>
    </row>
    <row r="11754" spans="21:22" hidden="1">
      <c r="U11754" s="77"/>
      <c r="V11754" s="62"/>
    </row>
    <row r="11755" spans="21:22" hidden="1">
      <c r="U11755" s="77"/>
      <c r="V11755" s="62"/>
    </row>
    <row r="11756" spans="21:22" hidden="1">
      <c r="U11756" s="77"/>
      <c r="V11756" s="62"/>
    </row>
    <row r="11757" spans="21:22" hidden="1">
      <c r="U11757" s="77"/>
      <c r="V11757" s="62"/>
    </row>
    <row r="11758" spans="21:22" hidden="1">
      <c r="U11758" s="77"/>
      <c r="V11758" s="62"/>
    </row>
    <row r="11759" spans="21:22" hidden="1">
      <c r="U11759" s="77"/>
      <c r="V11759" s="62"/>
    </row>
    <row r="11760" spans="21:22" hidden="1">
      <c r="U11760" s="77"/>
      <c r="V11760" s="62"/>
    </row>
    <row r="11761" spans="21:22" hidden="1">
      <c r="U11761" s="77"/>
      <c r="V11761" s="62"/>
    </row>
    <row r="11762" spans="21:22" hidden="1">
      <c r="U11762" s="77"/>
      <c r="V11762" s="62"/>
    </row>
    <row r="11763" spans="21:22" hidden="1">
      <c r="U11763" s="77"/>
      <c r="V11763" s="62"/>
    </row>
    <row r="11764" spans="21:22" hidden="1">
      <c r="U11764" s="77"/>
      <c r="V11764" s="62"/>
    </row>
    <row r="11765" spans="21:22" hidden="1">
      <c r="U11765" s="77"/>
      <c r="V11765" s="62"/>
    </row>
    <row r="11766" spans="21:22" hidden="1">
      <c r="U11766" s="77"/>
      <c r="V11766" s="62"/>
    </row>
    <row r="11767" spans="21:22" hidden="1">
      <c r="U11767" s="77"/>
      <c r="V11767" s="62"/>
    </row>
    <row r="11768" spans="21:22" hidden="1">
      <c r="U11768" s="77"/>
      <c r="V11768" s="62"/>
    </row>
    <row r="11769" spans="21:22" hidden="1">
      <c r="U11769" s="77"/>
      <c r="V11769" s="62"/>
    </row>
    <row r="11770" spans="21:22" hidden="1">
      <c r="U11770" s="77"/>
      <c r="V11770" s="62"/>
    </row>
    <row r="11771" spans="21:22" hidden="1">
      <c r="U11771" s="77"/>
      <c r="V11771" s="62"/>
    </row>
    <row r="11772" spans="21:22" hidden="1">
      <c r="U11772" s="77"/>
      <c r="V11772" s="62"/>
    </row>
    <row r="11773" spans="21:22" hidden="1">
      <c r="U11773" s="77"/>
      <c r="V11773" s="62"/>
    </row>
    <row r="11774" spans="21:22" hidden="1">
      <c r="U11774" s="77"/>
      <c r="V11774" s="62"/>
    </row>
    <row r="11775" spans="21:22" hidden="1">
      <c r="U11775" s="77"/>
      <c r="V11775" s="62"/>
    </row>
    <row r="11776" spans="21:22" hidden="1">
      <c r="U11776" s="77"/>
      <c r="V11776" s="62"/>
    </row>
    <row r="11777" spans="21:22" hidden="1">
      <c r="U11777" s="77"/>
      <c r="V11777" s="62"/>
    </row>
    <row r="11778" spans="21:22" hidden="1">
      <c r="U11778" s="77"/>
      <c r="V11778" s="62"/>
    </row>
    <row r="11779" spans="21:22" hidden="1">
      <c r="U11779" s="77"/>
      <c r="V11779" s="62"/>
    </row>
    <row r="11780" spans="21:22" hidden="1">
      <c r="U11780" s="77"/>
      <c r="V11780" s="62"/>
    </row>
    <row r="11781" spans="21:22" hidden="1">
      <c r="U11781" s="77"/>
      <c r="V11781" s="62"/>
    </row>
    <row r="11782" spans="21:22" hidden="1">
      <c r="U11782" s="77"/>
      <c r="V11782" s="62"/>
    </row>
    <row r="11783" spans="21:22" hidden="1">
      <c r="U11783" s="77"/>
      <c r="V11783" s="62"/>
    </row>
    <row r="11784" spans="21:22" hidden="1">
      <c r="U11784" s="77"/>
      <c r="V11784" s="62"/>
    </row>
    <row r="11785" spans="21:22" hidden="1">
      <c r="U11785" s="77"/>
      <c r="V11785" s="62"/>
    </row>
    <row r="11786" spans="21:22" hidden="1">
      <c r="U11786" s="77"/>
      <c r="V11786" s="62"/>
    </row>
    <row r="11787" spans="21:22" hidden="1">
      <c r="U11787" s="77"/>
      <c r="V11787" s="62"/>
    </row>
    <row r="11788" spans="21:22" hidden="1">
      <c r="U11788" s="77"/>
      <c r="V11788" s="62"/>
    </row>
    <row r="11789" spans="21:22" hidden="1">
      <c r="U11789" s="77"/>
      <c r="V11789" s="62"/>
    </row>
    <row r="11790" spans="21:22" hidden="1">
      <c r="U11790" s="77"/>
      <c r="V11790" s="62"/>
    </row>
    <row r="11791" spans="21:22" hidden="1">
      <c r="U11791" s="77"/>
      <c r="V11791" s="62"/>
    </row>
    <row r="11792" spans="21:22" hidden="1">
      <c r="U11792" s="77"/>
      <c r="V11792" s="62"/>
    </row>
    <row r="11793" spans="21:22" hidden="1">
      <c r="U11793" s="77"/>
      <c r="V11793" s="62"/>
    </row>
    <row r="11794" spans="21:22" hidden="1">
      <c r="U11794" s="77"/>
      <c r="V11794" s="62"/>
    </row>
    <row r="11795" spans="21:22" hidden="1">
      <c r="U11795" s="77"/>
      <c r="V11795" s="62"/>
    </row>
    <row r="11796" spans="21:22" hidden="1">
      <c r="U11796" s="77"/>
      <c r="V11796" s="62"/>
    </row>
    <row r="11797" spans="21:22" hidden="1">
      <c r="U11797" s="77"/>
      <c r="V11797" s="62"/>
    </row>
    <row r="11798" spans="21:22" hidden="1">
      <c r="U11798" s="77"/>
      <c r="V11798" s="62"/>
    </row>
    <row r="11799" spans="21:22" hidden="1">
      <c r="U11799" s="77"/>
      <c r="V11799" s="62"/>
    </row>
    <row r="11800" spans="21:22" hidden="1">
      <c r="U11800" s="77"/>
      <c r="V11800" s="62"/>
    </row>
    <row r="11801" spans="21:22" hidden="1">
      <c r="U11801" s="77"/>
      <c r="V11801" s="62"/>
    </row>
    <row r="11802" spans="21:22" hidden="1">
      <c r="U11802" s="77"/>
      <c r="V11802" s="62"/>
    </row>
    <row r="11803" spans="21:22" hidden="1">
      <c r="U11803" s="77"/>
      <c r="V11803" s="62"/>
    </row>
    <row r="11804" spans="21:22" hidden="1">
      <c r="U11804" s="77"/>
      <c r="V11804" s="62"/>
    </row>
    <row r="11805" spans="21:22" hidden="1">
      <c r="U11805" s="77"/>
      <c r="V11805" s="62"/>
    </row>
    <row r="11806" spans="21:22" hidden="1">
      <c r="U11806" s="77"/>
      <c r="V11806" s="62"/>
    </row>
    <row r="11807" spans="21:22" hidden="1">
      <c r="U11807" s="77"/>
      <c r="V11807" s="62"/>
    </row>
    <row r="11808" spans="21:22" hidden="1">
      <c r="U11808" s="77"/>
      <c r="V11808" s="62"/>
    </row>
    <row r="11809" spans="21:22" hidden="1">
      <c r="U11809" s="77"/>
      <c r="V11809" s="62"/>
    </row>
    <row r="11810" spans="21:22" hidden="1">
      <c r="U11810" s="77"/>
      <c r="V11810" s="62"/>
    </row>
    <row r="11811" spans="21:22" hidden="1">
      <c r="U11811" s="77"/>
      <c r="V11811" s="62"/>
    </row>
    <row r="11812" spans="21:22" hidden="1">
      <c r="U11812" s="77"/>
      <c r="V11812" s="62"/>
    </row>
    <row r="11813" spans="21:22" hidden="1">
      <c r="U11813" s="77"/>
      <c r="V11813" s="62"/>
    </row>
    <row r="11814" spans="21:22" hidden="1">
      <c r="U11814" s="77"/>
      <c r="V11814" s="62"/>
    </row>
    <row r="11815" spans="21:22" hidden="1">
      <c r="U11815" s="77"/>
      <c r="V11815" s="62"/>
    </row>
    <row r="11816" spans="21:22" hidden="1">
      <c r="U11816" s="77"/>
      <c r="V11816" s="62"/>
    </row>
    <row r="11817" spans="21:22" hidden="1">
      <c r="U11817" s="77"/>
      <c r="V11817" s="62"/>
    </row>
    <row r="11818" spans="21:22" hidden="1">
      <c r="U11818" s="77"/>
      <c r="V11818" s="62"/>
    </row>
    <row r="11819" spans="21:22" hidden="1">
      <c r="U11819" s="77"/>
      <c r="V11819" s="62"/>
    </row>
    <row r="11820" spans="21:22" hidden="1">
      <c r="U11820" s="77"/>
      <c r="V11820" s="62"/>
    </row>
    <row r="11821" spans="21:22" hidden="1">
      <c r="U11821" s="77"/>
      <c r="V11821" s="62"/>
    </row>
    <row r="11822" spans="21:22" hidden="1">
      <c r="U11822" s="77"/>
      <c r="V11822" s="62"/>
    </row>
    <row r="11823" spans="21:22" hidden="1">
      <c r="U11823" s="77"/>
      <c r="V11823" s="62"/>
    </row>
    <row r="11824" spans="21:22" hidden="1">
      <c r="U11824" s="77"/>
      <c r="V11824" s="62"/>
    </row>
    <row r="11825" spans="21:22" hidden="1">
      <c r="U11825" s="77"/>
      <c r="V11825" s="62"/>
    </row>
    <row r="11826" spans="21:22" hidden="1">
      <c r="U11826" s="77"/>
      <c r="V11826" s="62"/>
    </row>
    <row r="11827" spans="21:22" hidden="1">
      <c r="U11827" s="77"/>
      <c r="V11827" s="62"/>
    </row>
    <row r="11828" spans="21:22" hidden="1">
      <c r="U11828" s="77"/>
      <c r="V11828" s="62"/>
    </row>
    <row r="11829" spans="21:22" hidden="1">
      <c r="U11829" s="77"/>
      <c r="V11829" s="62"/>
    </row>
    <row r="11830" spans="21:22" hidden="1">
      <c r="U11830" s="77"/>
      <c r="V11830" s="62"/>
    </row>
    <row r="11831" spans="21:22" hidden="1">
      <c r="U11831" s="77"/>
      <c r="V11831" s="62"/>
    </row>
    <row r="11832" spans="21:22" hidden="1">
      <c r="U11832" s="77"/>
      <c r="V11832" s="62"/>
    </row>
    <row r="11833" spans="21:22" hidden="1">
      <c r="U11833" s="77"/>
      <c r="V11833" s="62"/>
    </row>
    <row r="11834" spans="21:22" hidden="1">
      <c r="U11834" s="77"/>
      <c r="V11834" s="62"/>
    </row>
    <row r="11835" spans="21:22" hidden="1">
      <c r="U11835" s="77"/>
      <c r="V11835" s="62"/>
    </row>
    <row r="11836" spans="21:22" hidden="1">
      <c r="U11836" s="77"/>
      <c r="V11836" s="62"/>
    </row>
    <row r="11837" spans="21:22" hidden="1">
      <c r="U11837" s="77"/>
      <c r="V11837" s="62"/>
    </row>
    <row r="11838" spans="21:22" hidden="1">
      <c r="U11838" s="77"/>
      <c r="V11838" s="62"/>
    </row>
    <row r="11839" spans="21:22" hidden="1">
      <c r="U11839" s="77"/>
      <c r="V11839" s="62"/>
    </row>
    <row r="11840" spans="21:22" hidden="1">
      <c r="U11840" s="77"/>
      <c r="V11840" s="62"/>
    </row>
    <row r="11841" spans="21:22" hidden="1">
      <c r="U11841" s="77"/>
      <c r="V11841" s="62"/>
    </row>
    <row r="11842" spans="21:22" hidden="1">
      <c r="U11842" s="77"/>
      <c r="V11842" s="62"/>
    </row>
    <row r="11843" spans="21:22" hidden="1">
      <c r="U11843" s="77"/>
      <c r="V11843" s="62"/>
    </row>
    <row r="11844" spans="21:22" hidden="1">
      <c r="U11844" s="77"/>
      <c r="V11844" s="62"/>
    </row>
    <row r="11845" spans="21:22" hidden="1">
      <c r="U11845" s="77"/>
      <c r="V11845" s="62"/>
    </row>
    <row r="11846" spans="21:22" hidden="1">
      <c r="U11846" s="77"/>
      <c r="V11846" s="62"/>
    </row>
    <row r="11847" spans="21:22" hidden="1">
      <c r="U11847" s="77"/>
      <c r="V11847" s="62"/>
    </row>
    <row r="11848" spans="21:22" hidden="1">
      <c r="U11848" s="77"/>
      <c r="V11848" s="62"/>
    </row>
    <row r="11849" spans="21:22" hidden="1">
      <c r="U11849" s="77"/>
      <c r="V11849" s="62"/>
    </row>
    <row r="11850" spans="21:22" hidden="1">
      <c r="U11850" s="77"/>
      <c r="V11850" s="62"/>
    </row>
    <row r="11851" spans="21:22" hidden="1">
      <c r="U11851" s="77"/>
      <c r="V11851" s="62"/>
    </row>
    <row r="11852" spans="21:22" hidden="1">
      <c r="U11852" s="77"/>
      <c r="V11852" s="62"/>
    </row>
    <row r="11853" spans="21:22" hidden="1">
      <c r="U11853" s="77"/>
      <c r="V11853" s="62"/>
    </row>
    <row r="11854" spans="21:22" hidden="1">
      <c r="U11854" s="77"/>
      <c r="V11854" s="62"/>
    </row>
    <row r="11855" spans="21:22" hidden="1">
      <c r="U11855" s="77"/>
      <c r="V11855" s="62"/>
    </row>
    <row r="11856" spans="21:22" hidden="1">
      <c r="U11856" s="77"/>
      <c r="V11856" s="62"/>
    </row>
    <row r="11857" spans="21:22" hidden="1">
      <c r="U11857" s="77"/>
      <c r="V11857" s="62"/>
    </row>
    <row r="11858" spans="21:22" hidden="1">
      <c r="U11858" s="77"/>
      <c r="V11858" s="62"/>
    </row>
    <row r="11859" spans="21:22" hidden="1">
      <c r="U11859" s="77"/>
      <c r="V11859" s="62"/>
    </row>
    <row r="11860" spans="21:22" hidden="1">
      <c r="U11860" s="77"/>
      <c r="V11860" s="62"/>
    </row>
    <row r="11861" spans="21:22" hidden="1">
      <c r="U11861" s="77"/>
      <c r="V11861" s="62"/>
    </row>
    <row r="11862" spans="21:22" hidden="1">
      <c r="U11862" s="77"/>
      <c r="V11862" s="62"/>
    </row>
    <row r="11863" spans="21:22" hidden="1">
      <c r="U11863" s="77"/>
      <c r="V11863" s="62"/>
    </row>
    <row r="11864" spans="21:22" hidden="1">
      <c r="U11864" s="77"/>
      <c r="V11864" s="62"/>
    </row>
    <row r="11865" spans="21:22" hidden="1">
      <c r="U11865" s="77"/>
      <c r="V11865" s="62"/>
    </row>
    <row r="11866" spans="21:22" hidden="1">
      <c r="U11866" s="77"/>
      <c r="V11866" s="62"/>
    </row>
    <row r="11867" spans="21:22" hidden="1">
      <c r="U11867" s="77"/>
      <c r="V11867" s="62"/>
    </row>
    <row r="11868" spans="21:22" hidden="1">
      <c r="U11868" s="77"/>
      <c r="V11868" s="62"/>
    </row>
    <row r="11869" spans="21:22" hidden="1">
      <c r="U11869" s="77"/>
      <c r="V11869" s="62"/>
    </row>
    <row r="11870" spans="21:22" hidden="1">
      <c r="U11870" s="77"/>
      <c r="V11870" s="62"/>
    </row>
    <row r="11871" spans="21:22" hidden="1">
      <c r="U11871" s="77"/>
      <c r="V11871" s="62"/>
    </row>
    <row r="11872" spans="21:22" hidden="1">
      <c r="U11872" s="77"/>
      <c r="V11872" s="62"/>
    </row>
    <row r="11873" spans="21:22" hidden="1">
      <c r="U11873" s="77"/>
      <c r="V11873" s="62"/>
    </row>
    <row r="11874" spans="21:22" hidden="1">
      <c r="U11874" s="77"/>
      <c r="V11874" s="62"/>
    </row>
    <row r="11875" spans="21:22" hidden="1">
      <c r="U11875" s="77"/>
      <c r="V11875" s="62"/>
    </row>
    <row r="11876" spans="21:22" hidden="1">
      <c r="U11876" s="77"/>
      <c r="V11876" s="62"/>
    </row>
    <row r="11877" spans="21:22" hidden="1">
      <c r="U11877" s="77"/>
      <c r="V11877" s="62"/>
    </row>
    <row r="11878" spans="21:22" hidden="1">
      <c r="U11878" s="77"/>
      <c r="V11878" s="62"/>
    </row>
    <row r="11879" spans="21:22" hidden="1">
      <c r="U11879" s="77"/>
      <c r="V11879" s="62"/>
    </row>
    <row r="11880" spans="21:22" hidden="1">
      <c r="U11880" s="77"/>
      <c r="V11880" s="62"/>
    </row>
    <row r="11881" spans="21:22" hidden="1">
      <c r="U11881" s="77"/>
      <c r="V11881" s="62"/>
    </row>
    <row r="11882" spans="21:22" hidden="1">
      <c r="U11882" s="77"/>
      <c r="V11882" s="62"/>
    </row>
    <row r="11883" spans="21:22" hidden="1">
      <c r="U11883" s="77"/>
      <c r="V11883" s="62"/>
    </row>
    <row r="11884" spans="21:22" hidden="1">
      <c r="U11884" s="77"/>
      <c r="V11884" s="62"/>
    </row>
    <row r="11885" spans="21:22" hidden="1">
      <c r="U11885" s="77"/>
      <c r="V11885" s="62"/>
    </row>
    <row r="11886" spans="21:22" hidden="1">
      <c r="U11886" s="77"/>
      <c r="V11886" s="62"/>
    </row>
    <row r="11887" spans="21:22" hidden="1">
      <c r="U11887" s="77"/>
      <c r="V11887" s="62"/>
    </row>
    <row r="11888" spans="21:22" hidden="1">
      <c r="U11888" s="77"/>
      <c r="V11888" s="62"/>
    </row>
    <row r="11889" spans="21:22" hidden="1">
      <c r="U11889" s="77"/>
      <c r="V11889" s="62"/>
    </row>
    <row r="11890" spans="21:22" hidden="1">
      <c r="U11890" s="77"/>
      <c r="V11890" s="62"/>
    </row>
    <row r="11891" spans="21:22" hidden="1">
      <c r="U11891" s="77"/>
      <c r="V11891" s="62"/>
    </row>
    <row r="11892" spans="21:22" hidden="1">
      <c r="U11892" s="77"/>
      <c r="V11892" s="62"/>
    </row>
    <row r="11893" spans="21:22" hidden="1">
      <c r="U11893" s="77"/>
      <c r="V11893" s="62"/>
    </row>
    <row r="11894" spans="21:22" hidden="1">
      <c r="U11894" s="77"/>
      <c r="V11894" s="62"/>
    </row>
    <row r="11895" spans="21:22" hidden="1">
      <c r="U11895" s="77"/>
      <c r="V11895" s="62"/>
    </row>
    <row r="11896" spans="21:22" hidden="1">
      <c r="U11896" s="77"/>
      <c r="V11896" s="62"/>
    </row>
    <row r="11897" spans="21:22" hidden="1">
      <c r="U11897" s="77"/>
      <c r="V11897" s="62"/>
    </row>
    <row r="11898" spans="21:22" hidden="1">
      <c r="U11898" s="77"/>
      <c r="V11898" s="62"/>
    </row>
    <row r="11899" spans="21:22" hidden="1">
      <c r="U11899" s="77"/>
      <c r="V11899" s="62"/>
    </row>
    <row r="11900" spans="21:22" hidden="1">
      <c r="U11900" s="77"/>
      <c r="V11900" s="62"/>
    </row>
    <row r="11901" spans="21:22" hidden="1">
      <c r="U11901" s="77"/>
      <c r="V11901" s="62"/>
    </row>
    <row r="11902" spans="21:22" hidden="1">
      <c r="U11902" s="77"/>
      <c r="V11902" s="62"/>
    </row>
    <row r="11903" spans="21:22" hidden="1">
      <c r="U11903" s="77"/>
      <c r="V11903" s="62"/>
    </row>
    <row r="11904" spans="21:22" hidden="1">
      <c r="U11904" s="77"/>
      <c r="V11904" s="62"/>
    </row>
    <row r="11905" spans="21:22" hidden="1">
      <c r="U11905" s="77"/>
      <c r="V11905" s="62"/>
    </row>
    <row r="11906" spans="21:22" hidden="1">
      <c r="U11906" s="77"/>
      <c r="V11906" s="62"/>
    </row>
    <row r="11907" spans="21:22" hidden="1">
      <c r="U11907" s="77"/>
      <c r="V11907" s="62"/>
    </row>
    <row r="11908" spans="21:22" hidden="1">
      <c r="U11908" s="77"/>
      <c r="V11908" s="62"/>
    </row>
    <row r="11909" spans="21:22" hidden="1">
      <c r="U11909" s="77"/>
      <c r="V11909" s="62"/>
    </row>
    <row r="11910" spans="21:22" hidden="1">
      <c r="U11910" s="77"/>
      <c r="V11910" s="62"/>
    </row>
    <row r="11911" spans="21:22" hidden="1">
      <c r="U11911" s="77"/>
      <c r="V11911" s="62"/>
    </row>
    <row r="11912" spans="21:22" hidden="1">
      <c r="U11912" s="77"/>
      <c r="V11912" s="62"/>
    </row>
    <row r="11913" spans="21:22" hidden="1">
      <c r="U11913" s="77"/>
      <c r="V11913" s="62"/>
    </row>
    <row r="11914" spans="21:22" hidden="1">
      <c r="U11914" s="77"/>
      <c r="V11914" s="62"/>
    </row>
    <row r="11915" spans="21:22" hidden="1">
      <c r="U11915" s="77"/>
      <c r="V11915" s="62"/>
    </row>
    <row r="11916" spans="21:22" hidden="1">
      <c r="U11916" s="77"/>
      <c r="V11916" s="62"/>
    </row>
    <row r="11917" spans="21:22" hidden="1">
      <c r="U11917" s="77"/>
      <c r="V11917" s="62"/>
    </row>
    <row r="11918" spans="21:22" hidden="1">
      <c r="U11918" s="77"/>
      <c r="V11918" s="62"/>
    </row>
    <row r="11919" spans="21:22" hidden="1">
      <c r="U11919" s="77"/>
      <c r="V11919" s="62"/>
    </row>
    <row r="11920" spans="21:22" hidden="1">
      <c r="U11920" s="77"/>
      <c r="V11920" s="62"/>
    </row>
    <row r="11921" spans="21:22" hidden="1">
      <c r="U11921" s="77"/>
      <c r="V11921" s="62"/>
    </row>
    <row r="11922" spans="21:22" hidden="1">
      <c r="U11922" s="77"/>
      <c r="V11922" s="62"/>
    </row>
    <row r="11923" spans="21:22" hidden="1">
      <c r="U11923" s="77"/>
      <c r="V11923" s="62"/>
    </row>
    <row r="11924" spans="21:22" hidden="1">
      <c r="U11924" s="77"/>
      <c r="V11924" s="62"/>
    </row>
    <row r="11925" spans="21:22" hidden="1">
      <c r="U11925" s="77"/>
      <c r="V11925" s="62"/>
    </row>
    <row r="11926" spans="21:22" hidden="1">
      <c r="U11926" s="77"/>
      <c r="V11926" s="62"/>
    </row>
    <row r="11927" spans="21:22" hidden="1">
      <c r="U11927" s="77"/>
      <c r="V11927" s="62"/>
    </row>
    <row r="11928" spans="21:22" hidden="1">
      <c r="U11928" s="77"/>
      <c r="V11928" s="62"/>
    </row>
    <row r="11929" spans="21:22" hidden="1">
      <c r="U11929" s="77"/>
      <c r="V11929" s="62"/>
    </row>
    <row r="11930" spans="21:22" hidden="1">
      <c r="U11930" s="77"/>
      <c r="V11930" s="62"/>
    </row>
    <row r="11931" spans="21:22" hidden="1">
      <c r="U11931" s="77"/>
      <c r="V11931" s="62"/>
    </row>
    <row r="11932" spans="21:22" hidden="1">
      <c r="U11932" s="77"/>
      <c r="V11932" s="62"/>
    </row>
    <row r="11933" spans="21:22" hidden="1">
      <c r="U11933" s="77"/>
      <c r="V11933" s="62"/>
    </row>
    <row r="11934" spans="21:22" hidden="1">
      <c r="U11934" s="77"/>
      <c r="V11934" s="62"/>
    </row>
    <row r="11935" spans="21:22" hidden="1">
      <c r="U11935" s="77"/>
      <c r="V11935" s="62"/>
    </row>
    <row r="11936" spans="21:22" hidden="1">
      <c r="U11936" s="77"/>
      <c r="V11936" s="62"/>
    </row>
    <row r="11937" spans="21:22" hidden="1">
      <c r="U11937" s="77"/>
      <c r="V11937" s="62"/>
    </row>
    <row r="11938" spans="21:22" hidden="1">
      <c r="U11938" s="77"/>
      <c r="V11938" s="62"/>
    </row>
    <row r="11939" spans="21:22" hidden="1">
      <c r="U11939" s="77"/>
      <c r="V11939" s="62"/>
    </row>
    <row r="11940" spans="21:22" hidden="1">
      <c r="U11940" s="77"/>
      <c r="V11940" s="62"/>
    </row>
    <row r="11941" spans="21:22" hidden="1">
      <c r="U11941" s="77"/>
      <c r="V11941" s="62"/>
    </row>
    <row r="11942" spans="21:22" hidden="1">
      <c r="U11942" s="77"/>
      <c r="V11942" s="62"/>
    </row>
    <row r="11943" spans="21:22" hidden="1">
      <c r="U11943" s="77"/>
      <c r="V11943" s="62"/>
    </row>
    <row r="11944" spans="21:22" hidden="1">
      <c r="U11944" s="77"/>
      <c r="V11944" s="62"/>
    </row>
    <row r="11945" spans="21:22" hidden="1">
      <c r="U11945" s="77"/>
      <c r="V11945" s="62"/>
    </row>
    <row r="11946" spans="21:22" hidden="1">
      <c r="U11946" s="77"/>
      <c r="V11946" s="62"/>
    </row>
    <row r="11947" spans="21:22" hidden="1">
      <c r="U11947" s="77"/>
      <c r="V11947" s="62"/>
    </row>
    <row r="11948" spans="21:22" hidden="1">
      <c r="U11948" s="77"/>
      <c r="V11948" s="62"/>
    </row>
    <row r="11949" spans="21:22" hidden="1">
      <c r="U11949" s="77"/>
      <c r="V11949" s="62"/>
    </row>
    <row r="11950" spans="21:22" hidden="1">
      <c r="U11950" s="77"/>
      <c r="V11950" s="62"/>
    </row>
    <row r="11951" spans="21:22" hidden="1">
      <c r="U11951" s="77"/>
      <c r="V11951" s="62"/>
    </row>
    <row r="11952" spans="21:22" hidden="1">
      <c r="U11952" s="77"/>
      <c r="V11952" s="62"/>
    </row>
    <row r="11953" spans="21:22" hidden="1">
      <c r="U11953" s="77"/>
      <c r="V11953" s="62"/>
    </row>
    <row r="11954" spans="21:22" hidden="1">
      <c r="U11954" s="77"/>
      <c r="V11954" s="62"/>
    </row>
    <row r="11955" spans="21:22" hidden="1">
      <c r="U11955" s="77"/>
      <c r="V11955" s="62"/>
    </row>
    <row r="11956" spans="21:22" hidden="1">
      <c r="U11956" s="77"/>
      <c r="V11956" s="62"/>
    </row>
    <row r="11957" spans="21:22" hidden="1">
      <c r="U11957" s="77"/>
      <c r="V11957" s="62"/>
    </row>
    <row r="11958" spans="21:22" hidden="1">
      <c r="U11958" s="77"/>
      <c r="V11958" s="62"/>
    </row>
    <row r="11959" spans="21:22" hidden="1">
      <c r="U11959" s="77"/>
      <c r="V11959" s="62"/>
    </row>
    <row r="11960" spans="21:22" hidden="1">
      <c r="U11960" s="77"/>
      <c r="V11960" s="62"/>
    </row>
    <row r="11961" spans="21:22" hidden="1">
      <c r="U11961" s="77"/>
      <c r="V11961" s="62"/>
    </row>
    <row r="11962" spans="21:22" hidden="1">
      <c r="U11962" s="77"/>
      <c r="V11962" s="62"/>
    </row>
    <row r="11963" spans="21:22" hidden="1">
      <c r="U11963" s="77"/>
      <c r="V11963" s="62"/>
    </row>
    <row r="11964" spans="21:22" hidden="1">
      <c r="U11964" s="77"/>
      <c r="V11964" s="62"/>
    </row>
    <row r="11965" spans="21:22" hidden="1">
      <c r="U11965" s="77"/>
      <c r="V11965" s="62"/>
    </row>
    <row r="11966" spans="21:22" hidden="1">
      <c r="U11966" s="77"/>
      <c r="V11966" s="62"/>
    </row>
    <row r="11967" spans="21:22" hidden="1">
      <c r="U11967" s="77"/>
      <c r="V11967" s="62"/>
    </row>
    <row r="11968" spans="21:22" hidden="1">
      <c r="U11968" s="77"/>
      <c r="V11968" s="62"/>
    </row>
    <row r="11969" spans="21:22" hidden="1">
      <c r="U11969" s="77"/>
      <c r="V11969" s="62"/>
    </row>
    <row r="11970" spans="21:22" hidden="1">
      <c r="U11970" s="77"/>
      <c r="V11970" s="62"/>
    </row>
    <row r="11971" spans="21:22" hidden="1">
      <c r="U11971" s="77"/>
      <c r="V11971" s="62"/>
    </row>
    <row r="11972" spans="21:22" hidden="1">
      <c r="U11972" s="77"/>
      <c r="V11972" s="62"/>
    </row>
    <row r="11973" spans="21:22" hidden="1">
      <c r="U11973" s="77"/>
      <c r="V11973" s="62"/>
    </row>
    <row r="11974" spans="21:22" hidden="1">
      <c r="U11974" s="77"/>
      <c r="V11974" s="62"/>
    </row>
    <row r="11975" spans="21:22" hidden="1">
      <c r="U11975" s="77"/>
      <c r="V11975" s="62"/>
    </row>
    <row r="11976" spans="21:22" hidden="1">
      <c r="U11976" s="77"/>
      <c r="V11976" s="62"/>
    </row>
    <row r="11977" spans="21:22" hidden="1">
      <c r="U11977" s="77"/>
      <c r="V11977" s="62"/>
    </row>
    <row r="11978" spans="21:22" hidden="1">
      <c r="U11978" s="77"/>
      <c r="V11978" s="62"/>
    </row>
    <row r="11979" spans="21:22" hidden="1">
      <c r="U11979" s="77"/>
      <c r="V11979" s="62"/>
    </row>
    <row r="11980" spans="21:22" hidden="1">
      <c r="U11980" s="77"/>
      <c r="V11980" s="62"/>
    </row>
    <row r="11981" spans="21:22" hidden="1">
      <c r="U11981" s="77"/>
      <c r="V11981" s="62"/>
    </row>
    <row r="11982" spans="21:22" hidden="1">
      <c r="U11982" s="77"/>
      <c r="V11982" s="62"/>
    </row>
    <row r="11983" spans="21:22" hidden="1">
      <c r="U11983" s="77"/>
      <c r="V11983" s="62"/>
    </row>
    <row r="11984" spans="21:22" hidden="1">
      <c r="U11984" s="77"/>
      <c r="V11984" s="62"/>
    </row>
    <row r="11985" spans="21:22" hidden="1">
      <c r="U11985" s="77"/>
      <c r="V11985" s="62"/>
    </row>
    <row r="11986" spans="21:22" hidden="1">
      <c r="U11986" s="77"/>
      <c r="V11986" s="62"/>
    </row>
    <row r="11987" spans="21:22" hidden="1">
      <c r="U11987" s="77"/>
      <c r="V11987" s="62"/>
    </row>
    <row r="11988" spans="21:22" hidden="1">
      <c r="U11988" s="77"/>
      <c r="V11988" s="62"/>
    </row>
    <row r="11989" spans="21:22" hidden="1">
      <c r="U11989" s="77"/>
      <c r="V11989" s="62"/>
    </row>
    <row r="11990" spans="21:22" hidden="1">
      <c r="U11990" s="77"/>
      <c r="V11990" s="62"/>
    </row>
    <row r="11991" spans="21:22" hidden="1">
      <c r="U11991" s="77"/>
      <c r="V11991" s="62"/>
    </row>
    <row r="11992" spans="21:22" hidden="1">
      <c r="U11992" s="77"/>
      <c r="V11992" s="62"/>
    </row>
    <row r="11993" spans="21:22" hidden="1">
      <c r="U11993" s="77"/>
      <c r="V11993" s="62"/>
    </row>
    <row r="11994" spans="21:22" hidden="1">
      <c r="U11994" s="77"/>
      <c r="V11994" s="62"/>
    </row>
    <row r="11995" spans="21:22" hidden="1">
      <c r="U11995" s="77"/>
      <c r="V11995" s="62"/>
    </row>
    <row r="11996" spans="21:22" hidden="1">
      <c r="U11996" s="77"/>
      <c r="V11996" s="62"/>
    </row>
    <row r="11997" spans="21:22" hidden="1">
      <c r="U11997" s="77"/>
      <c r="V11997" s="62"/>
    </row>
    <row r="11998" spans="21:22" hidden="1">
      <c r="U11998" s="77"/>
      <c r="V11998" s="62"/>
    </row>
    <row r="11999" spans="21:22" hidden="1">
      <c r="U11999" s="77"/>
      <c r="V11999" s="62"/>
    </row>
    <row r="12000" spans="21:22" hidden="1">
      <c r="U12000" s="77"/>
      <c r="V12000" s="62"/>
    </row>
    <row r="12001" spans="21:22" hidden="1">
      <c r="U12001" s="77"/>
      <c r="V12001" s="62"/>
    </row>
    <row r="12002" spans="21:22" hidden="1">
      <c r="U12002" s="77"/>
      <c r="V12002" s="62"/>
    </row>
    <row r="12003" spans="21:22" hidden="1">
      <c r="U12003" s="77"/>
      <c r="V12003" s="62"/>
    </row>
    <row r="12004" spans="21:22" hidden="1">
      <c r="U12004" s="77"/>
      <c r="V12004" s="62"/>
    </row>
    <row r="12005" spans="21:22" hidden="1">
      <c r="U12005" s="77"/>
      <c r="V12005" s="62"/>
    </row>
    <row r="12006" spans="21:22" hidden="1">
      <c r="U12006" s="77"/>
      <c r="V12006" s="62"/>
    </row>
    <row r="12007" spans="21:22" hidden="1">
      <c r="U12007" s="77"/>
      <c r="V12007" s="62"/>
    </row>
    <row r="12008" spans="21:22" hidden="1">
      <c r="U12008" s="77"/>
      <c r="V12008" s="62"/>
    </row>
    <row r="12009" spans="21:22" hidden="1">
      <c r="U12009" s="77"/>
      <c r="V12009" s="62"/>
    </row>
    <row r="12010" spans="21:22" hidden="1">
      <c r="U12010" s="77"/>
      <c r="V12010" s="62"/>
    </row>
    <row r="12011" spans="21:22" hidden="1">
      <c r="U12011" s="77"/>
      <c r="V12011" s="62"/>
    </row>
    <row r="12012" spans="21:22" hidden="1">
      <c r="U12012" s="77"/>
      <c r="V12012" s="62"/>
    </row>
    <row r="12013" spans="21:22" hidden="1">
      <c r="U12013" s="77"/>
      <c r="V12013" s="62"/>
    </row>
    <row r="12014" spans="21:22" hidden="1">
      <c r="U12014" s="77"/>
      <c r="V12014" s="62"/>
    </row>
    <row r="12015" spans="21:22" hidden="1">
      <c r="U12015" s="77"/>
      <c r="V12015" s="62"/>
    </row>
    <row r="12016" spans="21:22" hidden="1">
      <c r="U12016" s="77"/>
      <c r="V12016" s="62"/>
    </row>
    <row r="12017" spans="21:22" hidden="1">
      <c r="U12017" s="77"/>
      <c r="V12017" s="62"/>
    </row>
    <row r="12018" spans="21:22" hidden="1">
      <c r="U12018" s="77"/>
      <c r="V12018" s="62"/>
    </row>
    <row r="12019" spans="21:22" hidden="1">
      <c r="U12019" s="77"/>
      <c r="V12019" s="62"/>
    </row>
    <row r="12020" spans="21:22" hidden="1">
      <c r="U12020" s="77"/>
      <c r="V12020" s="62"/>
    </row>
    <row r="12021" spans="21:22" hidden="1">
      <c r="U12021" s="77"/>
      <c r="V12021" s="62"/>
    </row>
    <row r="12022" spans="21:22" hidden="1">
      <c r="U12022" s="77"/>
      <c r="V12022" s="62"/>
    </row>
    <row r="12023" spans="21:22" hidden="1">
      <c r="U12023" s="77"/>
      <c r="V12023" s="62"/>
    </row>
    <row r="12024" spans="21:22" hidden="1">
      <c r="U12024" s="77"/>
      <c r="V12024" s="62"/>
    </row>
    <row r="12025" spans="21:22" hidden="1">
      <c r="U12025" s="77"/>
      <c r="V12025" s="62"/>
    </row>
    <row r="12026" spans="21:22" hidden="1">
      <c r="U12026" s="77"/>
      <c r="V12026" s="62"/>
    </row>
    <row r="12027" spans="21:22" hidden="1">
      <c r="U12027" s="77"/>
      <c r="V12027" s="62"/>
    </row>
    <row r="12028" spans="21:22" hidden="1">
      <c r="U12028" s="77"/>
      <c r="V12028" s="62"/>
    </row>
    <row r="12029" spans="21:22" hidden="1">
      <c r="U12029" s="77"/>
      <c r="V12029" s="62"/>
    </row>
    <row r="12030" spans="21:22" hidden="1">
      <c r="U12030" s="77"/>
      <c r="V12030" s="62"/>
    </row>
    <row r="12031" spans="21:22" hidden="1">
      <c r="U12031" s="77"/>
      <c r="V12031" s="62"/>
    </row>
    <row r="12032" spans="21:22" hidden="1">
      <c r="U12032" s="77"/>
      <c r="V12032" s="62"/>
    </row>
    <row r="12033" spans="21:22" hidden="1">
      <c r="U12033" s="77"/>
      <c r="V12033" s="62"/>
    </row>
    <row r="12034" spans="21:22" hidden="1">
      <c r="U12034" s="77"/>
      <c r="V12034" s="62"/>
    </row>
    <row r="12035" spans="21:22" hidden="1">
      <c r="U12035" s="77"/>
      <c r="V12035" s="62"/>
    </row>
    <row r="12036" spans="21:22" hidden="1">
      <c r="U12036" s="77"/>
      <c r="V12036" s="62"/>
    </row>
    <row r="12037" spans="21:22" hidden="1">
      <c r="U12037" s="77"/>
      <c r="V12037" s="62"/>
    </row>
    <row r="12038" spans="21:22" hidden="1">
      <c r="U12038" s="77"/>
      <c r="V12038" s="62"/>
    </row>
    <row r="12039" spans="21:22" hidden="1">
      <c r="U12039" s="77"/>
      <c r="V12039" s="62"/>
    </row>
    <row r="12040" spans="21:22" hidden="1">
      <c r="U12040" s="77"/>
      <c r="V12040" s="62"/>
    </row>
    <row r="12041" spans="21:22" hidden="1">
      <c r="U12041" s="77"/>
      <c r="V12041" s="62"/>
    </row>
    <row r="12042" spans="21:22" hidden="1">
      <c r="U12042" s="77"/>
      <c r="V12042" s="62"/>
    </row>
    <row r="12043" spans="21:22" hidden="1">
      <c r="U12043" s="77"/>
      <c r="V12043" s="62"/>
    </row>
    <row r="12044" spans="21:22" hidden="1">
      <c r="U12044" s="77"/>
      <c r="V12044" s="62"/>
    </row>
    <row r="12045" spans="21:22" hidden="1">
      <c r="U12045" s="77"/>
      <c r="V12045" s="62"/>
    </row>
    <row r="12046" spans="21:22" hidden="1">
      <c r="U12046" s="77"/>
      <c r="V12046" s="62"/>
    </row>
    <row r="12047" spans="21:22" hidden="1">
      <c r="U12047" s="77"/>
      <c r="V12047" s="62"/>
    </row>
    <row r="12048" spans="21:22" hidden="1">
      <c r="U12048" s="77"/>
      <c r="V12048" s="62"/>
    </row>
    <row r="12049" spans="21:22" hidden="1">
      <c r="U12049" s="77"/>
      <c r="V12049" s="62"/>
    </row>
    <row r="12050" spans="21:22" hidden="1">
      <c r="U12050" s="77"/>
      <c r="V12050" s="62"/>
    </row>
    <row r="12051" spans="21:22" hidden="1">
      <c r="U12051" s="77"/>
      <c r="V12051" s="62"/>
    </row>
    <row r="12052" spans="21:22" hidden="1">
      <c r="U12052" s="77"/>
      <c r="V12052" s="62"/>
    </row>
    <row r="12053" spans="21:22" hidden="1">
      <c r="U12053" s="77"/>
      <c r="V12053" s="62"/>
    </row>
    <row r="12054" spans="21:22" hidden="1">
      <c r="U12054" s="77"/>
      <c r="V12054" s="62"/>
    </row>
    <row r="12055" spans="21:22" hidden="1">
      <c r="U12055" s="77"/>
      <c r="V12055" s="62"/>
    </row>
    <row r="12056" spans="21:22" hidden="1">
      <c r="U12056" s="77"/>
      <c r="V12056" s="62"/>
    </row>
    <row r="12057" spans="21:22" hidden="1">
      <c r="U12057" s="77"/>
      <c r="V12057" s="62"/>
    </row>
    <row r="12058" spans="21:22" hidden="1">
      <c r="U12058" s="77"/>
      <c r="V12058" s="62"/>
    </row>
    <row r="12059" spans="21:22" hidden="1">
      <c r="U12059" s="77"/>
      <c r="V12059" s="62"/>
    </row>
    <row r="12060" spans="21:22" hidden="1">
      <c r="U12060" s="77"/>
      <c r="V12060" s="62"/>
    </row>
    <row r="12061" spans="21:22" hidden="1">
      <c r="U12061" s="77"/>
      <c r="V12061" s="62"/>
    </row>
    <row r="12062" spans="21:22" hidden="1">
      <c r="U12062" s="77"/>
      <c r="V12062" s="62"/>
    </row>
    <row r="12063" spans="21:22" hidden="1">
      <c r="U12063" s="77"/>
      <c r="V12063" s="62"/>
    </row>
    <row r="12064" spans="21:22" hidden="1">
      <c r="U12064" s="77"/>
      <c r="V12064" s="62"/>
    </row>
    <row r="12065" spans="21:22" hidden="1">
      <c r="U12065" s="77"/>
      <c r="V12065" s="62"/>
    </row>
    <row r="12066" spans="21:22" hidden="1">
      <c r="U12066" s="77"/>
      <c r="V12066" s="62"/>
    </row>
    <row r="12067" spans="21:22" hidden="1">
      <c r="U12067" s="77"/>
      <c r="V12067" s="62"/>
    </row>
    <row r="12068" spans="21:22" hidden="1">
      <c r="U12068" s="77"/>
      <c r="V12068" s="62"/>
    </row>
    <row r="12069" spans="21:22" hidden="1">
      <c r="U12069" s="77"/>
      <c r="V12069" s="62"/>
    </row>
    <row r="12070" spans="21:22" hidden="1">
      <c r="U12070" s="77"/>
      <c r="V12070" s="62"/>
    </row>
    <row r="12071" spans="21:22" hidden="1">
      <c r="U12071" s="77"/>
      <c r="V12071" s="62"/>
    </row>
    <row r="12072" spans="21:22" hidden="1">
      <c r="U12072" s="77"/>
      <c r="V12072" s="62"/>
    </row>
    <row r="12073" spans="21:22" hidden="1">
      <c r="U12073" s="77"/>
      <c r="V12073" s="62"/>
    </row>
    <row r="12074" spans="21:22" hidden="1">
      <c r="U12074" s="77"/>
      <c r="V12074" s="62"/>
    </row>
    <row r="12075" spans="21:22" hidden="1">
      <c r="U12075" s="77"/>
      <c r="V12075" s="62"/>
    </row>
    <row r="12076" spans="21:22" hidden="1">
      <c r="U12076" s="77"/>
      <c r="V12076" s="62"/>
    </row>
    <row r="12077" spans="21:22" hidden="1">
      <c r="U12077" s="77"/>
      <c r="V12077" s="62"/>
    </row>
    <row r="12078" spans="21:22" hidden="1">
      <c r="U12078" s="77"/>
      <c r="V12078" s="62"/>
    </row>
    <row r="12079" spans="21:22" hidden="1">
      <c r="U12079" s="77"/>
      <c r="V12079" s="62"/>
    </row>
    <row r="12080" spans="21:22" hidden="1">
      <c r="U12080" s="77"/>
      <c r="V12080" s="62"/>
    </row>
    <row r="12081" spans="21:22" hidden="1">
      <c r="U12081" s="77"/>
      <c r="V12081" s="62"/>
    </row>
    <row r="12082" spans="21:22" hidden="1">
      <c r="U12082" s="77"/>
      <c r="V12082" s="62"/>
    </row>
    <row r="12083" spans="21:22" hidden="1">
      <c r="U12083" s="77"/>
      <c r="V12083" s="62"/>
    </row>
    <row r="12084" spans="21:22" hidden="1">
      <c r="U12084" s="77"/>
      <c r="V12084" s="62"/>
    </row>
    <row r="12085" spans="21:22" hidden="1">
      <c r="U12085" s="77"/>
      <c r="V12085" s="62"/>
    </row>
    <row r="12086" spans="21:22" hidden="1">
      <c r="U12086" s="77"/>
      <c r="V12086" s="62"/>
    </row>
    <row r="12087" spans="21:22" hidden="1">
      <c r="U12087" s="77"/>
      <c r="V12087" s="62"/>
    </row>
    <row r="12088" spans="21:22" hidden="1">
      <c r="U12088" s="77"/>
      <c r="V12088" s="62"/>
    </row>
    <row r="12089" spans="21:22" hidden="1">
      <c r="U12089" s="77"/>
      <c r="V12089" s="62"/>
    </row>
    <row r="12090" spans="21:22" hidden="1">
      <c r="U12090" s="77"/>
      <c r="V12090" s="62"/>
    </row>
    <row r="12091" spans="21:22" hidden="1">
      <c r="U12091" s="77"/>
      <c r="V12091" s="62"/>
    </row>
    <row r="12092" spans="21:22" hidden="1">
      <c r="U12092" s="77"/>
      <c r="V12092" s="62"/>
    </row>
    <row r="12093" spans="21:22" hidden="1">
      <c r="U12093" s="77"/>
      <c r="V12093" s="62"/>
    </row>
    <row r="12094" spans="21:22" hidden="1">
      <c r="U12094" s="77"/>
      <c r="V12094" s="62"/>
    </row>
    <row r="12095" spans="21:22" hidden="1">
      <c r="U12095" s="77"/>
      <c r="V12095" s="62"/>
    </row>
    <row r="12096" spans="21:22" hidden="1">
      <c r="U12096" s="77"/>
      <c r="V12096" s="62"/>
    </row>
    <row r="12097" spans="21:22" hidden="1">
      <c r="U12097" s="77"/>
      <c r="V12097" s="62"/>
    </row>
    <row r="12098" spans="21:22" hidden="1">
      <c r="U12098" s="77"/>
      <c r="V12098" s="62"/>
    </row>
    <row r="12099" spans="21:22" hidden="1">
      <c r="U12099" s="77"/>
      <c r="V12099" s="62"/>
    </row>
    <row r="12100" spans="21:22" hidden="1">
      <c r="U12100" s="77"/>
      <c r="V12100" s="62"/>
    </row>
    <row r="12101" spans="21:22" hidden="1">
      <c r="U12101" s="77"/>
      <c r="V12101" s="62"/>
    </row>
    <row r="12102" spans="21:22" hidden="1">
      <c r="U12102" s="77"/>
      <c r="V12102" s="62"/>
    </row>
    <row r="12103" spans="21:22" hidden="1">
      <c r="U12103" s="77"/>
      <c r="V12103" s="62"/>
    </row>
    <row r="12104" spans="21:22" hidden="1">
      <c r="U12104" s="77"/>
      <c r="V12104" s="62"/>
    </row>
    <row r="12105" spans="21:22" hidden="1">
      <c r="U12105" s="77"/>
      <c r="V12105" s="62"/>
    </row>
    <row r="12106" spans="21:22" hidden="1">
      <c r="U12106" s="77"/>
      <c r="V12106" s="62"/>
    </row>
    <row r="12107" spans="21:22" hidden="1">
      <c r="U12107" s="77"/>
      <c r="V12107" s="62"/>
    </row>
    <row r="12108" spans="21:22" hidden="1">
      <c r="U12108" s="77"/>
      <c r="V12108" s="62"/>
    </row>
    <row r="12109" spans="21:22" hidden="1">
      <c r="U12109" s="77"/>
      <c r="V12109" s="62"/>
    </row>
    <row r="12110" spans="21:22" hidden="1">
      <c r="U12110" s="77"/>
      <c r="V12110" s="62"/>
    </row>
    <row r="12111" spans="21:22" hidden="1">
      <c r="U12111" s="77"/>
      <c r="V12111" s="62"/>
    </row>
    <row r="12112" spans="21:22" hidden="1">
      <c r="U12112" s="77"/>
      <c r="V12112" s="62"/>
    </row>
    <row r="12113" spans="21:22" hidden="1">
      <c r="U12113" s="77"/>
      <c r="V12113" s="62"/>
    </row>
    <row r="12114" spans="21:22" hidden="1">
      <c r="U12114" s="77"/>
      <c r="V12114" s="62"/>
    </row>
    <row r="12115" spans="21:22" hidden="1">
      <c r="U12115" s="77"/>
      <c r="V12115" s="62"/>
    </row>
    <row r="12116" spans="21:22" hidden="1">
      <c r="U12116" s="77"/>
      <c r="V12116" s="62"/>
    </row>
    <row r="12117" spans="21:22" hidden="1">
      <c r="U12117" s="77"/>
      <c r="V12117" s="62"/>
    </row>
    <row r="12118" spans="21:22" hidden="1">
      <c r="U12118" s="77"/>
      <c r="V12118" s="62"/>
    </row>
    <row r="12119" spans="21:22" hidden="1">
      <c r="U12119" s="77"/>
      <c r="V12119" s="62"/>
    </row>
    <row r="12120" spans="21:22" hidden="1">
      <c r="U12120" s="77"/>
      <c r="V12120" s="62"/>
    </row>
    <row r="12121" spans="21:22" hidden="1">
      <c r="U12121" s="77"/>
      <c r="V12121" s="62"/>
    </row>
    <row r="12122" spans="21:22" hidden="1">
      <c r="U12122" s="77"/>
      <c r="V12122" s="62"/>
    </row>
    <row r="12123" spans="21:22" hidden="1">
      <c r="U12123" s="77"/>
      <c r="V12123" s="62"/>
    </row>
    <row r="12124" spans="21:22" hidden="1">
      <c r="U12124" s="77"/>
      <c r="V12124" s="62"/>
    </row>
    <row r="12125" spans="21:22" hidden="1">
      <c r="U12125" s="77"/>
      <c r="V12125" s="62"/>
    </row>
    <row r="12126" spans="21:22" hidden="1">
      <c r="U12126" s="77"/>
      <c r="V12126" s="62"/>
    </row>
    <row r="12127" spans="21:22" hidden="1">
      <c r="U12127" s="77"/>
      <c r="V12127" s="62"/>
    </row>
    <row r="12128" spans="21:22" hidden="1">
      <c r="U12128" s="77"/>
      <c r="V12128" s="62"/>
    </row>
    <row r="12129" spans="21:22" hidden="1">
      <c r="U12129" s="77"/>
      <c r="V12129" s="62"/>
    </row>
    <row r="12130" spans="21:22" hidden="1">
      <c r="U12130" s="77"/>
      <c r="V12130" s="62"/>
    </row>
    <row r="12131" spans="21:22" hidden="1">
      <c r="U12131" s="77"/>
      <c r="V12131" s="62"/>
    </row>
    <row r="12132" spans="21:22" hidden="1">
      <c r="U12132" s="77"/>
      <c r="V12132" s="62"/>
    </row>
    <row r="12133" spans="21:22" hidden="1">
      <c r="U12133" s="77"/>
      <c r="V12133" s="62"/>
    </row>
    <row r="12134" spans="21:22" hidden="1">
      <c r="U12134" s="77"/>
      <c r="V12134" s="62"/>
    </row>
    <row r="12135" spans="21:22" hidden="1">
      <c r="U12135" s="77"/>
      <c r="V12135" s="62"/>
    </row>
    <row r="12136" spans="21:22" hidden="1">
      <c r="U12136" s="77"/>
      <c r="V12136" s="62"/>
    </row>
    <row r="12137" spans="21:22" hidden="1">
      <c r="U12137" s="77"/>
      <c r="V12137" s="62"/>
    </row>
    <row r="12138" spans="21:22" hidden="1">
      <c r="U12138" s="77"/>
      <c r="V12138" s="62"/>
    </row>
    <row r="12139" spans="21:22" hidden="1">
      <c r="U12139" s="77"/>
      <c r="V12139" s="62"/>
    </row>
    <row r="12140" spans="21:22" hidden="1">
      <c r="U12140" s="77"/>
      <c r="V12140" s="62"/>
    </row>
    <row r="12141" spans="21:22" hidden="1">
      <c r="U12141" s="77"/>
      <c r="V12141" s="62"/>
    </row>
    <row r="12142" spans="21:22" hidden="1">
      <c r="U12142" s="77"/>
      <c r="V12142" s="62"/>
    </row>
    <row r="12143" spans="21:22" hidden="1">
      <c r="U12143" s="77"/>
      <c r="V12143" s="62"/>
    </row>
    <row r="12144" spans="21:22" hidden="1">
      <c r="U12144" s="77"/>
      <c r="V12144" s="62"/>
    </row>
    <row r="12145" spans="21:22" hidden="1">
      <c r="U12145" s="77"/>
      <c r="V12145" s="62"/>
    </row>
    <row r="12146" spans="21:22" hidden="1">
      <c r="U12146" s="77"/>
      <c r="V12146" s="62"/>
    </row>
    <row r="12147" spans="21:22" hidden="1">
      <c r="U12147" s="77"/>
      <c r="V12147" s="62"/>
    </row>
    <row r="12148" spans="21:22" hidden="1">
      <c r="U12148" s="77"/>
      <c r="V12148" s="62"/>
    </row>
    <row r="12149" spans="21:22" hidden="1">
      <c r="U12149" s="77"/>
      <c r="V12149" s="62"/>
    </row>
    <row r="12150" spans="21:22" hidden="1">
      <c r="U12150" s="77"/>
      <c r="V12150" s="62"/>
    </row>
    <row r="12151" spans="21:22" hidden="1">
      <c r="U12151" s="77"/>
      <c r="V12151" s="62"/>
    </row>
    <row r="12152" spans="21:22" hidden="1">
      <c r="U12152" s="77"/>
      <c r="V12152" s="62"/>
    </row>
    <row r="12153" spans="21:22" hidden="1">
      <c r="U12153" s="77"/>
      <c r="V12153" s="62"/>
    </row>
    <row r="12154" spans="21:22" hidden="1">
      <c r="U12154" s="77"/>
      <c r="V12154" s="62"/>
    </row>
    <row r="12155" spans="21:22" hidden="1">
      <c r="U12155" s="77"/>
      <c r="V12155" s="62"/>
    </row>
    <row r="12156" spans="21:22" hidden="1">
      <c r="U12156" s="77"/>
      <c r="V12156" s="62"/>
    </row>
    <row r="12157" spans="21:22" hidden="1">
      <c r="U12157" s="77"/>
      <c r="V12157" s="62"/>
    </row>
    <row r="12158" spans="21:22" hidden="1">
      <c r="U12158" s="77"/>
      <c r="V12158" s="62"/>
    </row>
    <row r="12159" spans="21:22" hidden="1">
      <c r="U12159" s="77"/>
      <c r="V12159" s="62"/>
    </row>
    <row r="12160" spans="21:22" hidden="1">
      <c r="U12160" s="77"/>
      <c r="V12160" s="62"/>
    </row>
    <row r="12161" spans="21:22" hidden="1">
      <c r="U12161" s="77"/>
      <c r="V12161" s="62"/>
    </row>
    <row r="12162" spans="21:22" hidden="1">
      <c r="U12162" s="77"/>
      <c r="V12162" s="62"/>
    </row>
    <row r="12163" spans="21:22" hidden="1">
      <c r="U12163" s="77"/>
      <c r="V12163" s="62"/>
    </row>
    <row r="12164" spans="21:22" hidden="1">
      <c r="U12164" s="77"/>
      <c r="V12164" s="62"/>
    </row>
    <row r="12165" spans="21:22" hidden="1">
      <c r="U12165" s="77"/>
      <c r="V12165" s="62"/>
    </row>
    <row r="12166" spans="21:22" hidden="1">
      <c r="U12166" s="77"/>
      <c r="V12166" s="62"/>
    </row>
    <row r="12167" spans="21:22" hidden="1">
      <c r="U12167" s="77"/>
      <c r="V12167" s="62"/>
    </row>
    <row r="12168" spans="21:22" hidden="1">
      <c r="U12168" s="77"/>
      <c r="V12168" s="62"/>
    </row>
    <row r="12169" spans="21:22" hidden="1">
      <c r="U12169" s="77"/>
      <c r="V12169" s="62"/>
    </row>
    <row r="12170" spans="21:22" hidden="1">
      <c r="U12170" s="77"/>
      <c r="V12170" s="62"/>
    </row>
    <row r="12171" spans="21:22" hidden="1">
      <c r="U12171" s="77"/>
      <c r="V12171" s="62"/>
    </row>
    <row r="12172" spans="21:22" hidden="1">
      <c r="U12172" s="77"/>
      <c r="V12172" s="62"/>
    </row>
    <row r="12173" spans="21:22" hidden="1">
      <c r="U12173" s="77"/>
      <c r="V12173" s="62"/>
    </row>
    <row r="12174" spans="21:22" hidden="1">
      <c r="U12174" s="77"/>
      <c r="V12174" s="62"/>
    </row>
    <row r="12175" spans="21:22" hidden="1">
      <c r="U12175" s="77"/>
      <c r="V12175" s="62"/>
    </row>
    <row r="12176" spans="21:22" hidden="1">
      <c r="U12176" s="77"/>
      <c r="V12176" s="62"/>
    </row>
    <row r="12177" spans="21:22" hidden="1">
      <c r="U12177" s="77"/>
      <c r="V12177" s="62"/>
    </row>
    <row r="12178" spans="21:22" hidden="1">
      <c r="U12178" s="77"/>
      <c r="V12178" s="62"/>
    </row>
    <row r="12179" spans="21:22" hidden="1">
      <c r="U12179" s="77"/>
      <c r="V12179" s="62"/>
    </row>
    <row r="12180" spans="21:22" hidden="1">
      <c r="U12180" s="77"/>
      <c r="V12180" s="62"/>
    </row>
    <row r="12181" spans="21:22" hidden="1">
      <c r="U12181" s="77"/>
      <c r="V12181" s="62"/>
    </row>
    <row r="12182" spans="21:22" hidden="1">
      <c r="U12182" s="77"/>
      <c r="V12182" s="62"/>
    </row>
    <row r="12183" spans="21:22" hidden="1">
      <c r="U12183" s="77"/>
      <c r="V12183" s="62"/>
    </row>
    <row r="12184" spans="21:22" hidden="1">
      <c r="U12184" s="77"/>
      <c r="V12184" s="62"/>
    </row>
    <row r="12185" spans="21:22" hidden="1">
      <c r="U12185" s="77"/>
      <c r="V12185" s="62"/>
    </row>
    <row r="12186" spans="21:22" hidden="1">
      <c r="U12186" s="77"/>
      <c r="V12186" s="62"/>
    </row>
    <row r="12187" spans="21:22" hidden="1">
      <c r="U12187" s="77"/>
      <c r="V12187" s="62"/>
    </row>
    <row r="12188" spans="21:22" hidden="1">
      <c r="U12188" s="77"/>
      <c r="V12188" s="62"/>
    </row>
    <row r="12189" spans="21:22" hidden="1">
      <c r="U12189" s="77"/>
      <c r="V12189" s="62"/>
    </row>
    <row r="12190" spans="21:22" hidden="1">
      <c r="U12190" s="77"/>
      <c r="V12190" s="62"/>
    </row>
    <row r="12191" spans="21:22" hidden="1">
      <c r="U12191" s="77"/>
      <c r="V12191" s="62"/>
    </row>
    <row r="12192" spans="21:22" hidden="1">
      <c r="U12192" s="77"/>
      <c r="V12192" s="62"/>
    </row>
    <row r="12193" spans="21:22" hidden="1">
      <c r="U12193" s="77"/>
      <c r="V12193" s="62"/>
    </row>
    <row r="12194" spans="21:22" hidden="1">
      <c r="U12194" s="77"/>
      <c r="V12194" s="62"/>
    </row>
    <row r="12195" spans="21:22" hidden="1">
      <c r="U12195" s="77"/>
      <c r="V12195" s="62"/>
    </row>
    <row r="12196" spans="21:22" hidden="1">
      <c r="U12196" s="77"/>
      <c r="V12196" s="62"/>
    </row>
    <row r="12197" spans="21:22" hidden="1">
      <c r="U12197" s="77"/>
      <c r="V12197" s="62"/>
    </row>
    <row r="12198" spans="21:22" hidden="1">
      <c r="U12198" s="77"/>
      <c r="V12198" s="62"/>
    </row>
    <row r="12199" spans="21:22" hidden="1">
      <c r="U12199" s="77"/>
      <c r="V12199" s="62"/>
    </row>
    <row r="12200" spans="21:22" hidden="1">
      <c r="U12200" s="77"/>
      <c r="V12200" s="62"/>
    </row>
    <row r="12201" spans="21:22" hidden="1">
      <c r="U12201" s="77"/>
      <c r="V12201" s="62"/>
    </row>
    <row r="12202" spans="21:22" hidden="1">
      <c r="U12202" s="77"/>
      <c r="V12202" s="62"/>
    </row>
    <row r="12203" spans="21:22" hidden="1">
      <c r="U12203" s="77"/>
      <c r="V12203" s="62"/>
    </row>
    <row r="12204" spans="21:22" hidden="1">
      <c r="U12204" s="77"/>
      <c r="V12204" s="62"/>
    </row>
    <row r="12205" spans="21:22" hidden="1">
      <c r="U12205" s="77"/>
      <c r="V12205" s="62"/>
    </row>
    <row r="12206" spans="21:22" hidden="1">
      <c r="U12206" s="77"/>
      <c r="V12206" s="62"/>
    </row>
    <row r="12207" spans="21:22" hidden="1">
      <c r="U12207" s="77"/>
      <c r="V12207" s="62"/>
    </row>
    <row r="12208" spans="21:22" hidden="1">
      <c r="U12208" s="77"/>
      <c r="V12208" s="62"/>
    </row>
    <row r="12209" spans="21:22" hidden="1">
      <c r="U12209" s="77"/>
      <c r="V12209" s="62"/>
    </row>
    <row r="12210" spans="21:22" hidden="1">
      <c r="U12210" s="77"/>
      <c r="V12210" s="62"/>
    </row>
    <row r="12211" spans="21:22" hidden="1">
      <c r="U12211" s="77"/>
      <c r="V12211" s="62"/>
    </row>
    <row r="12212" spans="21:22" hidden="1">
      <c r="U12212" s="77"/>
      <c r="V12212" s="62"/>
    </row>
    <row r="12213" spans="21:22" hidden="1">
      <c r="U12213" s="77"/>
      <c r="V12213" s="62"/>
    </row>
    <row r="12214" spans="21:22" hidden="1">
      <c r="U12214" s="77"/>
      <c r="V12214" s="62"/>
    </row>
    <row r="12215" spans="21:22" hidden="1">
      <c r="U12215" s="77"/>
      <c r="V12215" s="62"/>
    </row>
    <row r="12216" spans="21:22" hidden="1">
      <c r="U12216" s="77"/>
      <c r="V12216" s="62"/>
    </row>
    <row r="12217" spans="21:22" hidden="1">
      <c r="U12217" s="77"/>
      <c r="V12217" s="62"/>
    </row>
    <row r="12218" spans="21:22" hidden="1">
      <c r="U12218" s="77"/>
      <c r="V12218" s="62"/>
    </row>
    <row r="12219" spans="21:22" hidden="1">
      <c r="U12219" s="77"/>
      <c r="V12219" s="62"/>
    </row>
    <row r="12220" spans="21:22" hidden="1">
      <c r="U12220" s="77"/>
      <c r="V12220" s="62"/>
    </row>
    <row r="12221" spans="21:22" hidden="1">
      <c r="U12221" s="77"/>
      <c r="V12221" s="62"/>
    </row>
    <row r="12222" spans="21:22" hidden="1">
      <c r="U12222" s="77"/>
      <c r="V12222" s="62"/>
    </row>
    <row r="12223" spans="21:22" hidden="1">
      <c r="U12223" s="77"/>
      <c r="V12223" s="62"/>
    </row>
    <row r="12224" spans="21:22" hidden="1">
      <c r="U12224" s="77"/>
      <c r="V12224" s="62"/>
    </row>
    <row r="12225" spans="21:22" hidden="1">
      <c r="U12225" s="77"/>
      <c r="V12225" s="62"/>
    </row>
    <row r="12226" spans="21:22" hidden="1">
      <c r="U12226" s="77"/>
      <c r="V12226" s="62"/>
    </row>
    <row r="12227" spans="21:22" hidden="1">
      <c r="U12227" s="77"/>
      <c r="V12227" s="62"/>
    </row>
    <row r="12228" spans="21:22" hidden="1">
      <c r="U12228" s="77"/>
      <c r="V12228" s="62"/>
    </row>
    <row r="12229" spans="21:22" hidden="1">
      <c r="U12229" s="77"/>
      <c r="V12229" s="62"/>
    </row>
    <row r="12230" spans="21:22" hidden="1">
      <c r="U12230" s="77"/>
      <c r="V12230" s="62"/>
    </row>
    <row r="12231" spans="21:22" hidden="1">
      <c r="U12231" s="77"/>
      <c r="V12231" s="62"/>
    </row>
    <row r="12232" spans="21:22" hidden="1">
      <c r="U12232" s="77"/>
      <c r="V12232" s="62"/>
    </row>
    <row r="12233" spans="21:22" hidden="1">
      <c r="U12233" s="77"/>
      <c r="V12233" s="62"/>
    </row>
    <row r="12234" spans="21:22" hidden="1">
      <c r="U12234" s="77"/>
      <c r="V12234" s="62"/>
    </row>
    <row r="12235" spans="21:22" hidden="1">
      <c r="U12235" s="77"/>
      <c r="V12235" s="62"/>
    </row>
    <row r="12236" spans="21:22" hidden="1">
      <c r="U12236" s="77"/>
      <c r="V12236" s="62"/>
    </row>
    <row r="12237" spans="21:22" hidden="1">
      <c r="U12237" s="77"/>
      <c r="V12237" s="62"/>
    </row>
    <row r="12238" spans="21:22" hidden="1">
      <c r="U12238" s="77"/>
      <c r="V12238" s="62"/>
    </row>
    <row r="12239" spans="21:22" hidden="1">
      <c r="U12239" s="77"/>
      <c r="V12239" s="62"/>
    </row>
    <row r="12240" spans="21:22" hidden="1">
      <c r="U12240" s="77"/>
      <c r="V12240" s="62"/>
    </row>
    <row r="12241" spans="21:22" hidden="1">
      <c r="U12241" s="77"/>
      <c r="V12241" s="62"/>
    </row>
    <row r="12242" spans="21:22" hidden="1">
      <c r="U12242" s="77"/>
      <c r="V12242" s="62"/>
    </row>
    <row r="12243" spans="21:22" hidden="1">
      <c r="U12243" s="77"/>
      <c r="V12243" s="62"/>
    </row>
    <row r="12244" spans="21:22" hidden="1">
      <c r="U12244" s="77"/>
      <c r="V12244" s="62"/>
    </row>
    <row r="12245" spans="21:22" hidden="1">
      <c r="U12245" s="77"/>
      <c r="V12245" s="62"/>
    </row>
    <row r="12246" spans="21:22" hidden="1">
      <c r="U12246" s="77"/>
      <c r="V12246" s="62"/>
    </row>
    <row r="12247" spans="21:22" hidden="1">
      <c r="U12247" s="77"/>
      <c r="V12247" s="62"/>
    </row>
    <row r="12248" spans="21:22" hidden="1">
      <c r="U12248" s="77"/>
      <c r="V12248" s="62"/>
    </row>
    <row r="12249" spans="21:22" hidden="1">
      <c r="U12249" s="77"/>
      <c r="V12249" s="62"/>
    </row>
    <row r="12250" spans="21:22" hidden="1">
      <c r="U12250" s="77"/>
      <c r="V12250" s="62"/>
    </row>
    <row r="12251" spans="21:22" hidden="1">
      <c r="U12251" s="77"/>
      <c r="V12251" s="62"/>
    </row>
    <row r="12252" spans="21:22" hidden="1">
      <c r="U12252" s="77"/>
      <c r="V12252" s="62"/>
    </row>
    <row r="12253" spans="21:22" hidden="1">
      <c r="U12253" s="77"/>
      <c r="V12253" s="62"/>
    </row>
    <row r="12254" spans="21:22" hidden="1">
      <c r="U12254" s="77"/>
      <c r="V12254" s="62"/>
    </row>
    <row r="12255" spans="21:22" hidden="1">
      <c r="U12255" s="77"/>
      <c r="V12255" s="62"/>
    </row>
    <row r="12256" spans="21:22" hidden="1">
      <c r="U12256" s="77"/>
      <c r="V12256" s="62"/>
    </row>
    <row r="12257" spans="21:22" hidden="1">
      <c r="U12257" s="77"/>
      <c r="V12257" s="62"/>
    </row>
    <row r="12258" spans="21:22" hidden="1">
      <c r="U12258" s="77"/>
      <c r="V12258" s="62"/>
    </row>
    <row r="12259" spans="21:22" hidden="1">
      <c r="U12259" s="77"/>
      <c r="V12259" s="62"/>
    </row>
    <row r="12260" spans="21:22" hidden="1">
      <c r="U12260" s="77"/>
      <c r="V12260" s="62"/>
    </row>
    <row r="12261" spans="21:22" hidden="1">
      <c r="U12261" s="77"/>
      <c r="V12261" s="62"/>
    </row>
    <row r="12262" spans="21:22" hidden="1">
      <c r="U12262" s="77"/>
      <c r="V12262" s="62"/>
    </row>
    <row r="12263" spans="21:22" hidden="1">
      <c r="U12263" s="77"/>
      <c r="V12263" s="62"/>
    </row>
    <row r="12264" spans="21:22" hidden="1">
      <c r="U12264" s="77"/>
      <c r="V12264" s="62"/>
    </row>
    <row r="12265" spans="21:22" hidden="1">
      <c r="U12265" s="77"/>
      <c r="V12265" s="62"/>
    </row>
    <row r="12266" spans="21:22" hidden="1">
      <c r="U12266" s="77"/>
      <c r="V12266" s="62"/>
    </row>
    <row r="12267" spans="21:22" hidden="1">
      <c r="U12267" s="77"/>
      <c r="V12267" s="62"/>
    </row>
    <row r="12268" spans="21:22" hidden="1">
      <c r="U12268" s="77"/>
      <c r="V12268" s="62"/>
    </row>
    <row r="12269" spans="21:22" hidden="1">
      <c r="U12269" s="77"/>
      <c r="V12269" s="62"/>
    </row>
    <row r="12270" spans="21:22" hidden="1">
      <c r="U12270" s="77"/>
      <c r="V12270" s="62"/>
    </row>
    <row r="12271" spans="21:22" hidden="1">
      <c r="U12271" s="77"/>
      <c r="V12271" s="62"/>
    </row>
    <row r="12272" spans="21:22" hidden="1">
      <c r="U12272" s="77"/>
      <c r="V12272" s="62"/>
    </row>
    <row r="12273" spans="21:22" hidden="1">
      <c r="U12273" s="77"/>
      <c r="V12273" s="62"/>
    </row>
    <row r="12274" spans="21:22" hidden="1">
      <c r="U12274" s="77"/>
      <c r="V12274" s="62"/>
    </row>
    <row r="12275" spans="21:22" hidden="1">
      <c r="U12275" s="77"/>
      <c r="V12275" s="62"/>
    </row>
    <row r="12276" spans="21:22" hidden="1">
      <c r="U12276" s="77"/>
      <c r="V12276" s="62"/>
    </row>
    <row r="12277" spans="21:22" hidden="1">
      <c r="U12277" s="77"/>
      <c r="V12277" s="62"/>
    </row>
    <row r="12278" spans="21:22" hidden="1">
      <c r="U12278" s="77"/>
      <c r="V12278" s="62"/>
    </row>
    <row r="12279" spans="21:22" hidden="1">
      <c r="U12279" s="77"/>
      <c r="V12279" s="62"/>
    </row>
    <row r="12280" spans="21:22" hidden="1">
      <c r="U12280" s="77"/>
      <c r="V12280" s="62"/>
    </row>
    <row r="12281" spans="21:22" hidden="1">
      <c r="U12281" s="77"/>
      <c r="V12281" s="62"/>
    </row>
    <row r="12282" spans="21:22" hidden="1">
      <c r="U12282" s="77"/>
      <c r="V12282" s="62"/>
    </row>
    <row r="12283" spans="21:22" hidden="1">
      <c r="U12283" s="77"/>
      <c r="V12283" s="62"/>
    </row>
    <row r="12284" spans="21:22" hidden="1">
      <c r="U12284" s="77"/>
      <c r="V12284" s="62"/>
    </row>
    <row r="12285" spans="21:22" hidden="1">
      <c r="U12285" s="77"/>
      <c r="V12285" s="62"/>
    </row>
    <row r="12286" spans="21:22" hidden="1">
      <c r="U12286" s="77"/>
      <c r="V12286" s="62"/>
    </row>
    <row r="12287" spans="21:22" hidden="1">
      <c r="U12287" s="77"/>
      <c r="V12287" s="62"/>
    </row>
    <row r="12288" spans="21:22" hidden="1">
      <c r="U12288" s="77"/>
      <c r="V12288" s="62"/>
    </row>
    <row r="12289" spans="21:22" hidden="1">
      <c r="U12289" s="77"/>
      <c r="V12289" s="62"/>
    </row>
    <row r="12290" spans="21:22" hidden="1">
      <c r="U12290" s="77"/>
      <c r="V12290" s="62"/>
    </row>
    <row r="12291" spans="21:22" hidden="1">
      <c r="U12291" s="77"/>
      <c r="V12291" s="62"/>
    </row>
    <row r="12292" spans="21:22" hidden="1">
      <c r="U12292" s="77"/>
      <c r="V12292" s="62"/>
    </row>
    <row r="12293" spans="21:22" hidden="1">
      <c r="U12293" s="77"/>
      <c r="V12293" s="62"/>
    </row>
    <row r="12294" spans="21:22" hidden="1">
      <c r="U12294" s="77"/>
      <c r="V12294" s="62"/>
    </row>
    <row r="12295" spans="21:22" hidden="1">
      <c r="U12295" s="77"/>
      <c r="V12295" s="62"/>
    </row>
    <row r="12296" spans="21:22" hidden="1">
      <c r="U12296" s="77"/>
      <c r="V12296" s="62"/>
    </row>
    <row r="12297" spans="21:22" hidden="1">
      <c r="U12297" s="77"/>
      <c r="V12297" s="62"/>
    </row>
    <row r="12298" spans="21:22" hidden="1">
      <c r="U12298" s="77"/>
      <c r="V12298" s="62"/>
    </row>
    <row r="12299" spans="21:22" hidden="1">
      <c r="U12299" s="77"/>
      <c r="V12299" s="62"/>
    </row>
    <row r="12300" spans="21:22" hidden="1">
      <c r="U12300" s="77"/>
      <c r="V12300" s="62"/>
    </row>
    <row r="12301" spans="21:22" hidden="1">
      <c r="U12301" s="77"/>
      <c r="V12301" s="62"/>
    </row>
    <row r="12302" spans="21:22" hidden="1">
      <c r="U12302" s="77"/>
      <c r="V12302" s="62"/>
    </row>
    <row r="12303" spans="21:22" hidden="1">
      <c r="U12303" s="77"/>
      <c r="V12303" s="62"/>
    </row>
    <row r="12304" spans="21:22" hidden="1">
      <c r="U12304" s="77"/>
      <c r="V12304" s="62"/>
    </row>
    <row r="12305" spans="21:22" hidden="1">
      <c r="U12305" s="77"/>
      <c r="V12305" s="62"/>
    </row>
    <row r="12306" spans="21:22" hidden="1">
      <c r="U12306" s="77"/>
      <c r="V12306" s="62"/>
    </row>
    <row r="12307" spans="21:22" hidden="1">
      <c r="U12307" s="77"/>
      <c r="V12307" s="62"/>
    </row>
    <row r="12308" spans="21:22" hidden="1">
      <c r="U12308" s="77"/>
      <c r="V12308" s="62"/>
    </row>
    <row r="12309" spans="21:22" hidden="1">
      <c r="U12309" s="77"/>
      <c r="V12309" s="62"/>
    </row>
    <row r="12310" spans="21:22" hidden="1">
      <c r="U12310" s="77"/>
      <c r="V12310" s="62"/>
    </row>
    <row r="12311" spans="21:22" hidden="1">
      <c r="U12311" s="77"/>
      <c r="V12311" s="62"/>
    </row>
    <row r="12312" spans="21:22" hidden="1">
      <c r="U12312" s="77"/>
      <c r="V12312" s="62"/>
    </row>
    <row r="12313" spans="21:22" hidden="1">
      <c r="U12313" s="77"/>
      <c r="V12313" s="62"/>
    </row>
    <row r="12314" spans="21:22" hidden="1">
      <c r="U12314" s="77"/>
      <c r="V12314" s="62"/>
    </row>
    <row r="12315" spans="21:22" hidden="1">
      <c r="U12315" s="77"/>
      <c r="V12315" s="62"/>
    </row>
    <row r="12316" spans="21:22" hidden="1">
      <c r="U12316" s="77"/>
      <c r="V12316" s="62"/>
    </row>
    <row r="12317" spans="21:22" hidden="1">
      <c r="U12317" s="77"/>
      <c r="V12317" s="62"/>
    </row>
    <row r="12318" spans="21:22" hidden="1">
      <c r="U12318" s="77"/>
      <c r="V12318" s="62"/>
    </row>
    <row r="12319" spans="21:22" hidden="1">
      <c r="U12319" s="77"/>
      <c r="V12319" s="62"/>
    </row>
    <row r="12320" spans="21:22" hidden="1">
      <c r="U12320" s="77"/>
      <c r="V12320" s="62"/>
    </row>
    <row r="12321" spans="21:22" hidden="1">
      <c r="U12321" s="77"/>
      <c r="V12321" s="62"/>
    </row>
    <row r="12322" spans="21:22" hidden="1">
      <c r="U12322" s="77"/>
      <c r="V12322" s="62"/>
    </row>
    <row r="12323" spans="21:22" hidden="1">
      <c r="U12323" s="77"/>
      <c r="V12323" s="62"/>
    </row>
    <row r="12324" spans="21:22" hidden="1">
      <c r="U12324" s="77"/>
      <c r="V12324" s="62"/>
    </row>
    <row r="12325" spans="21:22" hidden="1">
      <c r="U12325" s="77"/>
      <c r="V12325" s="62"/>
    </row>
    <row r="12326" spans="21:22" hidden="1">
      <c r="U12326" s="77"/>
      <c r="V12326" s="62"/>
    </row>
    <row r="12327" spans="21:22" hidden="1">
      <c r="U12327" s="77"/>
      <c r="V12327" s="62"/>
    </row>
    <row r="12328" spans="21:22" hidden="1">
      <c r="U12328" s="77"/>
      <c r="V12328" s="62"/>
    </row>
    <row r="12329" spans="21:22" hidden="1">
      <c r="U12329" s="77"/>
      <c r="V12329" s="62"/>
    </row>
    <row r="12330" spans="21:22" hidden="1">
      <c r="U12330" s="77"/>
      <c r="V12330" s="62"/>
    </row>
    <row r="12331" spans="21:22" hidden="1">
      <c r="U12331" s="77"/>
      <c r="V12331" s="62"/>
    </row>
    <row r="12332" spans="21:22" hidden="1">
      <c r="U12332" s="77"/>
      <c r="V12332" s="62"/>
    </row>
    <row r="12333" spans="21:22" hidden="1">
      <c r="U12333" s="77"/>
      <c r="V12333" s="62"/>
    </row>
    <row r="12334" spans="21:22" hidden="1">
      <c r="U12334" s="77"/>
      <c r="V12334" s="62"/>
    </row>
    <row r="12335" spans="21:22" hidden="1">
      <c r="U12335" s="77"/>
      <c r="V12335" s="62"/>
    </row>
    <row r="12336" spans="21:22" hidden="1">
      <c r="U12336" s="77"/>
      <c r="V12336" s="62"/>
    </row>
    <row r="12337" spans="21:22" hidden="1">
      <c r="U12337" s="77"/>
      <c r="V12337" s="62"/>
    </row>
    <row r="12338" spans="21:22" hidden="1">
      <c r="U12338" s="77"/>
      <c r="V12338" s="62"/>
    </row>
    <row r="12339" spans="21:22" hidden="1">
      <c r="U12339" s="77"/>
      <c r="V12339" s="62"/>
    </row>
    <row r="12340" spans="21:22" hidden="1">
      <c r="U12340" s="77"/>
      <c r="V12340" s="62"/>
    </row>
    <row r="12341" spans="21:22" hidden="1">
      <c r="U12341" s="77"/>
      <c r="V12341" s="62"/>
    </row>
    <row r="12342" spans="21:22" hidden="1">
      <c r="U12342" s="77"/>
      <c r="V12342" s="62"/>
    </row>
    <row r="12343" spans="21:22" hidden="1">
      <c r="U12343" s="77"/>
      <c r="V12343" s="62"/>
    </row>
    <row r="12344" spans="21:22" hidden="1">
      <c r="U12344" s="77"/>
      <c r="V12344" s="62"/>
    </row>
    <row r="12345" spans="21:22" hidden="1">
      <c r="U12345" s="77"/>
      <c r="V12345" s="62"/>
    </row>
    <row r="12346" spans="21:22" hidden="1">
      <c r="U12346" s="77"/>
      <c r="V12346" s="62"/>
    </row>
    <row r="12347" spans="21:22" hidden="1">
      <c r="U12347" s="77"/>
      <c r="V12347" s="62"/>
    </row>
    <row r="12348" spans="21:22" hidden="1">
      <c r="U12348" s="77"/>
      <c r="V12348" s="62"/>
    </row>
    <row r="12349" spans="21:22" hidden="1">
      <c r="U12349" s="77"/>
      <c r="V12349" s="62"/>
    </row>
    <row r="12350" spans="21:22" hidden="1">
      <c r="U12350" s="77"/>
      <c r="V12350" s="62"/>
    </row>
    <row r="12351" spans="21:22" hidden="1">
      <c r="U12351" s="77"/>
      <c r="V12351" s="62"/>
    </row>
    <row r="12352" spans="21:22" hidden="1">
      <c r="U12352" s="77"/>
      <c r="V12352" s="62"/>
    </row>
    <row r="12353" spans="21:22" hidden="1">
      <c r="U12353" s="77"/>
      <c r="V12353" s="62"/>
    </row>
    <row r="12354" spans="21:22" hidden="1">
      <c r="U12354" s="77"/>
      <c r="V12354" s="62"/>
    </row>
    <row r="12355" spans="21:22" hidden="1">
      <c r="U12355" s="77"/>
      <c r="V12355" s="62"/>
    </row>
    <row r="12356" spans="21:22" hidden="1">
      <c r="U12356" s="77"/>
      <c r="V12356" s="62"/>
    </row>
    <row r="12357" spans="21:22" hidden="1">
      <c r="U12357" s="77"/>
      <c r="V12357" s="62"/>
    </row>
    <row r="12358" spans="21:22" hidden="1">
      <c r="U12358" s="77"/>
      <c r="V12358" s="62"/>
    </row>
    <row r="12359" spans="21:22" hidden="1">
      <c r="U12359" s="77"/>
      <c r="V12359" s="62"/>
    </row>
    <row r="12360" spans="21:22" hidden="1">
      <c r="U12360" s="77"/>
      <c r="V12360" s="62"/>
    </row>
    <row r="12361" spans="21:22" hidden="1">
      <c r="U12361" s="77"/>
      <c r="V12361" s="62"/>
    </row>
    <row r="12362" spans="21:22" hidden="1">
      <c r="U12362" s="77"/>
      <c r="V12362" s="62"/>
    </row>
    <row r="12363" spans="21:22" hidden="1">
      <c r="U12363" s="77"/>
      <c r="V12363" s="62"/>
    </row>
    <row r="12364" spans="21:22" hidden="1">
      <c r="U12364" s="77"/>
      <c r="V12364" s="62"/>
    </row>
    <row r="12365" spans="21:22" hidden="1">
      <c r="U12365" s="77"/>
      <c r="V12365" s="62"/>
    </row>
    <row r="12366" spans="21:22" hidden="1">
      <c r="U12366" s="77"/>
      <c r="V12366" s="62"/>
    </row>
    <row r="12367" spans="21:22" hidden="1">
      <c r="U12367" s="77"/>
      <c r="V12367" s="62"/>
    </row>
    <row r="12368" spans="21:22" hidden="1">
      <c r="U12368" s="77"/>
      <c r="V12368" s="62"/>
    </row>
    <row r="12369" spans="21:22" hidden="1">
      <c r="U12369" s="77"/>
      <c r="V12369" s="62"/>
    </row>
    <row r="12370" spans="21:22" hidden="1">
      <c r="U12370" s="77"/>
      <c r="V12370" s="62"/>
    </row>
    <row r="12371" spans="21:22" hidden="1">
      <c r="U12371" s="77"/>
      <c r="V12371" s="62"/>
    </row>
    <row r="12372" spans="21:22" hidden="1">
      <c r="U12372" s="77"/>
      <c r="V12372" s="62"/>
    </row>
    <row r="12373" spans="21:22" hidden="1">
      <c r="U12373" s="77"/>
      <c r="V12373" s="62"/>
    </row>
    <row r="12374" spans="21:22" hidden="1">
      <c r="U12374" s="77"/>
      <c r="V12374" s="62"/>
    </row>
    <row r="12375" spans="21:22" hidden="1">
      <c r="U12375" s="77"/>
      <c r="V12375" s="62"/>
    </row>
    <row r="12376" spans="21:22" hidden="1">
      <c r="U12376" s="77"/>
      <c r="V12376" s="62"/>
    </row>
    <row r="12377" spans="21:22" hidden="1">
      <c r="U12377" s="77"/>
      <c r="V12377" s="62"/>
    </row>
    <row r="12378" spans="21:22" hidden="1">
      <c r="U12378" s="77"/>
      <c r="V12378" s="62"/>
    </row>
    <row r="12379" spans="21:22" hidden="1">
      <c r="U12379" s="77"/>
      <c r="V12379" s="62"/>
    </row>
    <row r="12380" spans="21:22" hidden="1">
      <c r="U12380" s="77"/>
      <c r="V12380" s="62"/>
    </row>
    <row r="12381" spans="21:22" hidden="1">
      <c r="U12381" s="77"/>
      <c r="V12381" s="62"/>
    </row>
    <row r="12382" spans="21:22" hidden="1">
      <c r="U12382" s="77"/>
      <c r="V12382" s="62"/>
    </row>
    <row r="12383" spans="21:22" hidden="1">
      <c r="U12383" s="77"/>
      <c r="V12383" s="62"/>
    </row>
    <row r="12384" spans="21:22" hidden="1">
      <c r="U12384" s="77"/>
      <c r="V12384" s="62"/>
    </row>
    <row r="12385" spans="21:22" hidden="1">
      <c r="U12385" s="77"/>
      <c r="V12385" s="62"/>
    </row>
    <row r="12386" spans="21:22" hidden="1">
      <c r="U12386" s="77"/>
      <c r="V12386" s="62"/>
    </row>
    <row r="12387" spans="21:22" hidden="1">
      <c r="U12387" s="77"/>
      <c r="V12387" s="62"/>
    </row>
    <row r="12388" spans="21:22" hidden="1">
      <c r="U12388" s="77"/>
      <c r="V12388" s="62"/>
    </row>
    <row r="12389" spans="21:22" hidden="1">
      <c r="U12389" s="77"/>
      <c r="V12389" s="62"/>
    </row>
    <row r="12390" spans="21:22" hidden="1">
      <c r="U12390" s="77"/>
      <c r="V12390" s="62"/>
    </row>
    <row r="12391" spans="21:22" hidden="1">
      <c r="U12391" s="77"/>
      <c r="V12391" s="62"/>
    </row>
    <row r="12392" spans="21:22" hidden="1">
      <c r="U12392" s="77"/>
      <c r="V12392" s="62"/>
    </row>
    <row r="12393" spans="21:22" hidden="1">
      <c r="U12393" s="77"/>
      <c r="V12393" s="62"/>
    </row>
    <row r="12394" spans="21:22" hidden="1">
      <c r="U12394" s="77"/>
      <c r="V12394" s="62"/>
    </row>
    <row r="12395" spans="21:22" hidden="1">
      <c r="U12395" s="77"/>
      <c r="V12395" s="62"/>
    </row>
    <row r="12396" spans="21:22" hidden="1">
      <c r="U12396" s="77"/>
      <c r="V12396" s="62"/>
    </row>
    <row r="12397" spans="21:22" hidden="1">
      <c r="U12397" s="77"/>
      <c r="V12397" s="62"/>
    </row>
    <row r="12398" spans="21:22" hidden="1">
      <c r="U12398" s="77"/>
      <c r="V12398" s="62"/>
    </row>
    <row r="12399" spans="21:22" hidden="1">
      <c r="U12399" s="77"/>
      <c r="V12399" s="62"/>
    </row>
    <row r="12400" spans="21:22" hidden="1">
      <c r="U12400" s="77"/>
      <c r="V12400" s="62"/>
    </row>
    <row r="12401" spans="21:22" hidden="1">
      <c r="U12401" s="77"/>
      <c r="V12401" s="62"/>
    </row>
    <row r="12402" spans="21:22" hidden="1">
      <c r="U12402" s="77"/>
      <c r="V12402" s="62"/>
    </row>
    <row r="12403" spans="21:22" hidden="1">
      <c r="U12403" s="77"/>
      <c r="V12403" s="62"/>
    </row>
    <row r="12404" spans="21:22" hidden="1">
      <c r="U12404" s="77"/>
      <c r="V12404" s="62"/>
    </row>
    <row r="12405" spans="21:22" hidden="1">
      <c r="U12405" s="77"/>
      <c r="V12405" s="62"/>
    </row>
    <row r="12406" spans="21:22" hidden="1">
      <c r="U12406" s="77"/>
      <c r="V12406" s="62"/>
    </row>
    <row r="12407" spans="21:22" hidden="1">
      <c r="U12407" s="77"/>
      <c r="V12407" s="62"/>
    </row>
    <row r="12408" spans="21:22" hidden="1">
      <c r="U12408" s="77"/>
      <c r="V12408" s="62"/>
    </row>
    <row r="12409" spans="21:22" hidden="1">
      <c r="U12409" s="77"/>
      <c r="V12409" s="62"/>
    </row>
    <row r="12410" spans="21:22" hidden="1">
      <c r="U12410" s="77"/>
      <c r="V12410" s="62"/>
    </row>
    <row r="12411" spans="21:22" hidden="1">
      <c r="U12411" s="77"/>
      <c r="V12411" s="62"/>
    </row>
    <row r="12412" spans="21:22" hidden="1">
      <c r="U12412" s="77"/>
      <c r="V12412" s="62"/>
    </row>
    <row r="12413" spans="21:22" hidden="1">
      <c r="U12413" s="77"/>
      <c r="V12413" s="62"/>
    </row>
    <row r="12414" spans="21:22" hidden="1">
      <c r="U12414" s="77"/>
      <c r="V12414" s="62"/>
    </row>
    <row r="12415" spans="21:22" hidden="1">
      <c r="U12415" s="77"/>
      <c r="V12415" s="62"/>
    </row>
    <row r="12416" spans="21:22" hidden="1">
      <c r="U12416" s="77"/>
      <c r="V12416" s="62"/>
    </row>
    <row r="12417" spans="21:22" hidden="1">
      <c r="U12417" s="77"/>
      <c r="V12417" s="62"/>
    </row>
    <row r="12418" spans="21:22" hidden="1">
      <c r="U12418" s="77"/>
      <c r="V12418" s="62"/>
    </row>
    <row r="12419" spans="21:22" hidden="1">
      <c r="U12419" s="77"/>
      <c r="V12419" s="62"/>
    </row>
    <row r="12420" spans="21:22" hidden="1">
      <c r="U12420" s="77"/>
      <c r="V12420" s="62"/>
    </row>
    <row r="12421" spans="21:22" hidden="1">
      <c r="U12421" s="77"/>
      <c r="V12421" s="62"/>
    </row>
    <row r="12422" spans="21:22" hidden="1">
      <c r="U12422" s="77"/>
      <c r="V12422" s="62"/>
    </row>
    <row r="12423" spans="21:22" hidden="1">
      <c r="U12423" s="77"/>
      <c r="V12423" s="62"/>
    </row>
    <row r="12424" spans="21:22" hidden="1">
      <c r="U12424" s="77"/>
      <c r="V12424" s="62"/>
    </row>
    <row r="12425" spans="21:22" hidden="1">
      <c r="U12425" s="77"/>
      <c r="V12425" s="62"/>
    </row>
    <row r="12426" spans="21:22" hidden="1">
      <c r="U12426" s="77"/>
      <c r="V12426" s="62"/>
    </row>
    <row r="12427" spans="21:22" hidden="1">
      <c r="U12427" s="77"/>
      <c r="V12427" s="62"/>
    </row>
    <row r="12428" spans="21:22" hidden="1">
      <c r="U12428" s="77"/>
      <c r="V12428" s="62"/>
    </row>
    <row r="12429" spans="21:22" hidden="1">
      <c r="U12429" s="77"/>
      <c r="V12429" s="62"/>
    </row>
    <row r="12430" spans="21:22" hidden="1">
      <c r="U12430" s="77"/>
      <c r="V12430" s="62"/>
    </row>
    <row r="12431" spans="21:22" hidden="1">
      <c r="U12431" s="77"/>
      <c r="V12431" s="62"/>
    </row>
    <row r="12432" spans="21:22" hidden="1">
      <c r="U12432" s="77"/>
      <c r="V12432" s="62"/>
    </row>
    <row r="12433" spans="21:22" hidden="1">
      <c r="U12433" s="77"/>
      <c r="V12433" s="62"/>
    </row>
    <row r="12434" spans="21:22" hidden="1">
      <c r="U12434" s="77"/>
      <c r="V12434" s="62"/>
    </row>
    <row r="12435" spans="21:22" hidden="1">
      <c r="U12435" s="77"/>
      <c r="V12435" s="62"/>
    </row>
    <row r="12436" spans="21:22" hidden="1">
      <c r="U12436" s="77"/>
      <c r="V12436" s="62"/>
    </row>
    <row r="12437" spans="21:22" hidden="1">
      <c r="U12437" s="77"/>
      <c r="V12437" s="62"/>
    </row>
    <row r="12438" spans="21:22" hidden="1">
      <c r="U12438" s="77"/>
      <c r="V12438" s="62"/>
    </row>
    <row r="12439" spans="21:22" hidden="1">
      <c r="U12439" s="77"/>
      <c r="V12439" s="62"/>
    </row>
    <row r="12440" spans="21:22" hidden="1">
      <c r="U12440" s="77"/>
      <c r="V12440" s="62"/>
    </row>
    <row r="12441" spans="21:22" hidden="1">
      <c r="U12441" s="77"/>
      <c r="V12441" s="62"/>
    </row>
    <row r="12442" spans="21:22" hidden="1">
      <c r="U12442" s="77"/>
      <c r="V12442" s="62"/>
    </row>
    <row r="12443" spans="21:22" hidden="1">
      <c r="U12443" s="77"/>
      <c r="V12443" s="62"/>
    </row>
    <row r="12444" spans="21:22" hidden="1">
      <c r="U12444" s="77"/>
      <c r="V12444" s="62"/>
    </row>
    <row r="12445" spans="21:22" hidden="1">
      <c r="U12445" s="77"/>
      <c r="V12445" s="62"/>
    </row>
    <row r="12446" spans="21:22" hidden="1">
      <c r="U12446" s="77"/>
      <c r="V12446" s="62"/>
    </row>
    <row r="12447" spans="21:22" hidden="1">
      <c r="U12447" s="77"/>
      <c r="V12447" s="62"/>
    </row>
    <row r="12448" spans="21:22" hidden="1">
      <c r="U12448" s="77"/>
      <c r="V12448" s="62"/>
    </row>
    <row r="12449" spans="21:22" hidden="1">
      <c r="U12449" s="77"/>
      <c r="V12449" s="62"/>
    </row>
    <row r="12450" spans="21:22" hidden="1">
      <c r="U12450" s="77"/>
      <c r="V12450" s="62"/>
    </row>
    <row r="12451" spans="21:22" hidden="1">
      <c r="U12451" s="77"/>
      <c r="V12451" s="62"/>
    </row>
    <row r="12452" spans="21:22" hidden="1">
      <c r="U12452" s="77"/>
      <c r="V12452" s="62"/>
    </row>
    <row r="12453" spans="21:22" hidden="1">
      <c r="U12453" s="77"/>
      <c r="V12453" s="62"/>
    </row>
    <row r="12454" spans="21:22" hidden="1">
      <c r="U12454" s="77"/>
      <c r="V12454" s="62"/>
    </row>
    <row r="12455" spans="21:22" hidden="1">
      <c r="U12455" s="77"/>
      <c r="V12455" s="62"/>
    </row>
    <row r="12456" spans="21:22" hidden="1">
      <c r="U12456" s="77"/>
      <c r="V12456" s="62"/>
    </row>
    <row r="12457" spans="21:22" hidden="1">
      <c r="U12457" s="77"/>
      <c r="V12457" s="62"/>
    </row>
    <row r="12458" spans="21:22" hidden="1">
      <c r="U12458" s="77"/>
      <c r="V12458" s="62"/>
    </row>
    <row r="12459" spans="21:22" hidden="1">
      <c r="U12459" s="77"/>
      <c r="V12459" s="62"/>
    </row>
    <row r="12460" spans="21:22" hidden="1">
      <c r="U12460" s="77"/>
      <c r="V12460" s="62"/>
    </row>
    <row r="12461" spans="21:22" hidden="1">
      <c r="U12461" s="77"/>
      <c r="V12461" s="62"/>
    </row>
    <row r="12462" spans="21:22" hidden="1">
      <c r="U12462" s="77"/>
      <c r="V12462" s="62"/>
    </row>
    <row r="12463" spans="21:22" hidden="1">
      <c r="U12463" s="77"/>
      <c r="V12463" s="62"/>
    </row>
    <row r="12464" spans="21:22" hidden="1">
      <c r="U12464" s="77"/>
      <c r="V12464" s="62"/>
    </row>
    <row r="12465" spans="21:22" hidden="1">
      <c r="U12465" s="77"/>
      <c r="V12465" s="62"/>
    </row>
    <row r="12466" spans="21:22" hidden="1">
      <c r="U12466" s="77"/>
      <c r="V12466" s="62"/>
    </row>
    <row r="12467" spans="21:22" hidden="1">
      <c r="U12467" s="77"/>
      <c r="V12467" s="62"/>
    </row>
    <row r="12468" spans="21:22" hidden="1">
      <c r="U12468" s="77"/>
      <c r="V12468" s="62"/>
    </row>
    <row r="12469" spans="21:22" hidden="1">
      <c r="U12469" s="77"/>
      <c r="V12469" s="62"/>
    </row>
    <row r="12470" spans="21:22" hidden="1">
      <c r="U12470" s="77"/>
      <c r="V12470" s="62"/>
    </row>
    <row r="12471" spans="21:22" hidden="1">
      <c r="U12471" s="77"/>
      <c r="V12471" s="62"/>
    </row>
    <row r="12472" spans="21:22" hidden="1">
      <c r="U12472" s="77"/>
      <c r="V12472" s="62"/>
    </row>
    <row r="12473" spans="21:22" hidden="1">
      <c r="U12473" s="77"/>
      <c r="V12473" s="62"/>
    </row>
    <row r="12474" spans="21:22" hidden="1">
      <c r="U12474" s="77"/>
      <c r="V12474" s="62"/>
    </row>
    <row r="12475" spans="21:22" hidden="1">
      <c r="U12475" s="77"/>
      <c r="V12475" s="62"/>
    </row>
    <row r="12476" spans="21:22" hidden="1">
      <c r="U12476" s="77"/>
      <c r="V12476" s="62"/>
    </row>
    <row r="12477" spans="21:22" hidden="1">
      <c r="U12477" s="77"/>
      <c r="V12477" s="62"/>
    </row>
    <row r="12478" spans="21:22" hidden="1">
      <c r="U12478" s="77"/>
      <c r="V12478" s="62"/>
    </row>
    <row r="12479" spans="21:22" hidden="1">
      <c r="U12479" s="77"/>
      <c r="V12479" s="62"/>
    </row>
    <row r="12480" spans="21:22" hidden="1">
      <c r="U12480" s="77"/>
      <c r="V12480" s="62"/>
    </row>
    <row r="12481" spans="21:22" hidden="1">
      <c r="U12481" s="77"/>
      <c r="V12481" s="62"/>
    </row>
    <row r="12482" spans="21:22" hidden="1">
      <c r="U12482" s="77"/>
      <c r="V12482" s="62"/>
    </row>
    <row r="12483" spans="21:22" hidden="1">
      <c r="U12483" s="77"/>
      <c r="V12483" s="62"/>
    </row>
    <row r="12484" spans="21:22" hidden="1">
      <c r="U12484" s="77"/>
      <c r="V12484" s="62"/>
    </row>
    <row r="12485" spans="21:22" hidden="1">
      <c r="U12485" s="77"/>
      <c r="V12485" s="62"/>
    </row>
    <row r="12486" spans="21:22" hidden="1">
      <c r="U12486" s="77"/>
      <c r="V12486" s="62"/>
    </row>
    <row r="12487" spans="21:22" hidden="1">
      <c r="U12487" s="77"/>
      <c r="V12487" s="62"/>
    </row>
    <row r="12488" spans="21:22" hidden="1">
      <c r="U12488" s="77"/>
      <c r="V12488" s="62"/>
    </row>
    <row r="12489" spans="21:22" hidden="1">
      <c r="U12489" s="77"/>
      <c r="V12489" s="62"/>
    </row>
    <row r="12490" spans="21:22" hidden="1">
      <c r="U12490" s="77"/>
      <c r="V12490" s="62"/>
    </row>
    <row r="12491" spans="21:22" hidden="1">
      <c r="U12491" s="77"/>
      <c r="V12491" s="62"/>
    </row>
    <row r="12492" spans="21:22" hidden="1">
      <c r="U12492" s="77"/>
      <c r="V12492" s="62"/>
    </row>
    <row r="12493" spans="21:22" hidden="1">
      <c r="U12493" s="77"/>
      <c r="V12493" s="62"/>
    </row>
    <row r="12494" spans="21:22" hidden="1">
      <c r="U12494" s="77"/>
      <c r="V12494" s="62"/>
    </row>
    <row r="12495" spans="21:22" hidden="1">
      <c r="U12495" s="77"/>
      <c r="V12495" s="62"/>
    </row>
    <row r="12496" spans="21:22" hidden="1">
      <c r="U12496" s="77"/>
      <c r="V12496" s="62"/>
    </row>
    <row r="12497" spans="21:22" hidden="1">
      <c r="U12497" s="77"/>
      <c r="V12497" s="62"/>
    </row>
    <row r="12498" spans="21:22" hidden="1">
      <c r="U12498" s="77"/>
      <c r="V12498" s="62"/>
    </row>
    <row r="12499" spans="21:22" hidden="1">
      <c r="U12499" s="77"/>
      <c r="V12499" s="62"/>
    </row>
    <row r="12500" spans="21:22" hidden="1">
      <c r="U12500" s="77"/>
      <c r="V12500" s="62"/>
    </row>
    <row r="12501" spans="21:22" hidden="1">
      <c r="U12501" s="77"/>
      <c r="V12501" s="62"/>
    </row>
    <row r="12502" spans="21:22" hidden="1">
      <c r="U12502" s="77"/>
      <c r="V12502" s="62"/>
    </row>
    <row r="12503" spans="21:22" hidden="1">
      <c r="U12503" s="77"/>
      <c r="V12503" s="62"/>
    </row>
    <row r="12504" spans="21:22" hidden="1">
      <c r="U12504" s="77"/>
      <c r="V12504" s="62"/>
    </row>
    <row r="12505" spans="21:22" hidden="1">
      <c r="U12505" s="77"/>
      <c r="V12505" s="62"/>
    </row>
    <row r="12506" spans="21:22" hidden="1">
      <c r="U12506" s="77"/>
      <c r="V12506" s="62"/>
    </row>
    <row r="12507" spans="21:22" hidden="1">
      <c r="U12507" s="77"/>
      <c r="V12507" s="62"/>
    </row>
    <row r="12508" spans="21:22" hidden="1">
      <c r="U12508" s="77"/>
      <c r="V12508" s="62"/>
    </row>
    <row r="12509" spans="21:22" hidden="1">
      <c r="U12509" s="77"/>
      <c r="V12509" s="62"/>
    </row>
    <row r="12510" spans="21:22" hidden="1">
      <c r="U12510" s="77"/>
      <c r="V12510" s="62"/>
    </row>
    <row r="12511" spans="21:22" hidden="1">
      <c r="U12511" s="77"/>
      <c r="V12511" s="62"/>
    </row>
    <row r="12512" spans="21:22" hidden="1">
      <c r="U12512" s="77"/>
      <c r="V12512" s="62"/>
    </row>
    <row r="12513" spans="21:22" hidden="1">
      <c r="U12513" s="77"/>
      <c r="V12513" s="62"/>
    </row>
    <row r="12514" spans="21:22" hidden="1">
      <c r="U12514" s="77"/>
      <c r="V12514" s="62"/>
    </row>
    <row r="12515" spans="21:22" hidden="1">
      <c r="U12515" s="77"/>
      <c r="V12515" s="62"/>
    </row>
    <row r="12516" spans="21:22" hidden="1">
      <c r="U12516" s="77"/>
      <c r="V12516" s="62"/>
    </row>
    <row r="12517" spans="21:22" hidden="1">
      <c r="U12517" s="77"/>
      <c r="V12517" s="62"/>
    </row>
    <row r="12518" spans="21:22" hidden="1">
      <c r="U12518" s="77"/>
      <c r="V12518" s="62"/>
    </row>
    <row r="12519" spans="21:22" hidden="1">
      <c r="U12519" s="77"/>
      <c r="V12519" s="62"/>
    </row>
    <row r="12520" spans="21:22" hidden="1">
      <c r="U12520" s="77"/>
      <c r="V12520" s="62"/>
    </row>
    <row r="12521" spans="21:22" hidden="1">
      <c r="U12521" s="77"/>
      <c r="V12521" s="62"/>
    </row>
    <row r="12522" spans="21:22" hidden="1">
      <c r="U12522" s="77"/>
      <c r="V12522" s="62"/>
    </row>
    <row r="12523" spans="21:22" hidden="1">
      <c r="U12523" s="77"/>
      <c r="V12523" s="62"/>
    </row>
    <row r="12524" spans="21:22" hidden="1">
      <c r="U12524" s="77"/>
      <c r="V12524" s="62"/>
    </row>
    <row r="12525" spans="21:22" hidden="1">
      <c r="U12525" s="77"/>
      <c r="V12525" s="62"/>
    </row>
    <row r="12526" spans="21:22" hidden="1">
      <c r="U12526" s="77"/>
      <c r="V12526" s="62"/>
    </row>
    <row r="12527" spans="21:22" hidden="1">
      <c r="U12527" s="77"/>
      <c r="V12527" s="62"/>
    </row>
    <row r="12528" spans="21:22" hidden="1">
      <c r="U12528" s="77"/>
      <c r="V12528" s="62"/>
    </row>
    <row r="12529" spans="21:22" hidden="1">
      <c r="U12529" s="77"/>
      <c r="V12529" s="62"/>
    </row>
    <row r="12530" spans="21:22" hidden="1">
      <c r="U12530" s="77"/>
      <c r="V12530" s="62"/>
    </row>
    <row r="12531" spans="21:22" hidden="1">
      <c r="U12531" s="77"/>
      <c r="V12531" s="62"/>
    </row>
    <row r="12532" spans="21:22" hidden="1">
      <c r="U12532" s="77"/>
      <c r="V12532" s="62"/>
    </row>
    <row r="12533" spans="21:22" hidden="1">
      <c r="U12533" s="77"/>
      <c r="V12533" s="62"/>
    </row>
    <row r="12534" spans="21:22" hidden="1">
      <c r="U12534" s="77"/>
      <c r="V12534" s="62"/>
    </row>
    <row r="12535" spans="21:22" hidden="1">
      <c r="U12535" s="77"/>
      <c r="V12535" s="62"/>
    </row>
    <row r="12536" spans="21:22" hidden="1">
      <c r="U12536" s="77"/>
      <c r="V12536" s="62"/>
    </row>
    <row r="12537" spans="21:22" hidden="1">
      <c r="U12537" s="77"/>
      <c r="V12537" s="62"/>
    </row>
    <row r="12538" spans="21:22" hidden="1">
      <c r="U12538" s="77"/>
      <c r="V12538" s="62"/>
    </row>
    <row r="12539" spans="21:22" hidden="1">
      <c r="U12539" s="77"/>
      <c r="V12539" s="62"/>
    </row>
    <row r="12540" spans="21:22" hidden="1">
      <c r="U12540" s="77"/>
      <c r="V12540" s="62"/>
    </row>
    <row r="12541" spans="21:22" hidden="1">
      <c r="U12541" s="77"/>
      <c r="V12541" s="62"/>
    </row>
    <row r="12542" spans="21:22" hidden="1">
      <c r="U12542" s="77"/>
      <c r="V12542" s="62"/>
    </row>
    <row r="12543" spans="21:22" hidden="1">
      <c r="U12543" s="77"/>
      <c r="V12543" s="62"/>
    </row>
    <row r="12544" spans="21:22" hidden="1">
      <c r="U12544" s="77"/>
      <c r="V12544" s="62"/>
    </row>
    <row r="12545" spans="21:22" hidden="1">
      <c r="U12545" s="77"/>
      <c r="V12545" s="62"/>
    </row>
    <row r="12546" spans="21:22" hidden="1">
      <c r="U12546" s="77"/>
      <c r="V12546" s="62"/>
    </row>
    <row r="12547" spans="21:22" hidden="1">
      <c r="U12547" s="77"/>
      <c r="V12547" s="62"/>
    </row>
    <row r="12548" spans="21:22" hidden="1">
      <c r="U12548" s="77"/>
      <c r="V12548" s="62"/>
    </row>
    <row r="12549" spans="21:22" hidden="1">
      <c r="U12549" s="77"/>
      <c r="V12549" s="62"/>
    </row>
    <row r="12550" spans="21:22" hidden="1">
      <c r="U12550" s="77"/>
      <c r="V12550" s="62"/>
    </row>
    <row r="12551" spans="21:22" hidden="1">
      <c r="U12551" s="77"/>
      <c r="V12551" s="62"/>
    </row>
    <row r="12552" spans="21:22" hidden="1">
      <c r="U12552" s="77"/>
      <c r="V12552" s="62"/>
    </row>
    <row r="12553" spans="21:22" hidden="1">
      <c r="U12553" s="77"/>
      <c r="V12553" s="62"/>
    </row>
    <row r="12554" spans="21:22" hidden="1">
      <c r="U12554" s="77"/>
      <c r="V12554" s="62"/>
    </row>
    <row r="12555" spans="21:22" hidden="1">
      <c r="U12555" s="77"/>
      <c r="V12555" s="62"/>
    </row>
    <row r="12556" spans="21:22" hidden="1">
      <c r="U12556" s="77"/>
      <c r="V12556" s="62"/>
    </row>
    <row r="12557" spans="21:22" hidden="1">
      <c r="U12557" s="77"/>
      <c r="V12557" s="62"/>
    </row>
    <row r="12558" spans="21:22" hidden="1">
      <c r="U12558" s="77"/>
      <c r="V12558" s="62"/>
    </row>
    <row r="12559" spans="21:22" hidden="1">
      <c r="U12559" s="77"/>
      <c r="V12559" s="62"/>
    </row>
    <row r="12560" spans="21:22" hidden="1">
      <c r="U12560" s="77"/>
      <c r="V12560" s="62"/>
    </row>
    <row r="12561" spans="21:22" hidden="1">
      <c r="U12561" s="77"/>
      <c r="V12561" s="62"/>
    </row>
    <row r="12562" spans="21:22" hidden="1">
      <c r="U12562" s="77"/>
      <c r="V12562" s="62"/>
    </row>
    <row r="12563" spans="21:22" hidden="1">
      <c r="U12563" s="77"/>
      <c r="V12563" s="62"/>
    </row>
    <row r="12564" spans="21:22" hidden="1">
      <c r="U12564" s="77"/>
      <c r="V12564" s="62"/>
    </row>
    <row r="12565" spans="21:22" hidden="1">
      <c r="U12565" s="77"/>
      <c r="V12565" s="62"/>
    </row>
    <row r="12566" spans="21:22" hidden="1">
      <c r="U12566" s="77"/>
      <c r="V12566" s="62"/>
    </row>
    <row r="12567" spans="21:22" hidden="1">
      <c r="U12567" s="77"/>
      <c r="V12567" s="62"/>
    </row>
    <row r="12568" spans="21:22" hidden="1">
      <c r="U12568" s="77"/>
      <c r="V12568" s="62"/>
    </row>
    <row r="12569" spans="21:22" hidden="1">
      <c r="U12569" s="77"/>
      <c r="V12569" s="62"/>
    </row>
    <row r="12570" spans="21:22" hidden="1">
      <c r="U12570" s="77"/>
      <c r="V12570" s="62"/>
    </row>
    <row r="12571" spans="21:22" hidden="1">
      <c r="U12571" s="77"/>
      <c r="V12571" s="62"/>
    </row>
    <row r="12572" spans="21:22" hidden="1">
      <c r="U12572" s="77"/>
      <c r="V12572" s="62"/>
    </row>
    <row r="12573" spans="21:22" hidden="1">
      <c r="U12573" s="77"/>
      <c r="V12573" s="62"/>
    </row>
    <row r="12574" spans="21:22" hidden="1">
      <c r="U12574" s="77"/>
      <c r="V12574" s="62"/>
    </row>
    <row r="12575" spans="21:22" hidden="1">
      <c r="U12575" s="77"/>
      <c r="V12575" s="62"/>
    </row>
    <row r="12576" spans="21:22" hidden="1">
      <c r="U12576" s="77"/>
      <c r="V12576" s="62"/>
    </row>
    <row r="12577" spans="21:22" hidden="1">
      <c r="U12577" s="77"/>
      <c r="V12577" s="62"/>
    </row>
    <row r="12578" spans="21:22" hidden="1">
      <c r="U12578" s="77"/>
      <c r="V12578" s="62"/>
    </row>
    <row r="12579" spans="21:22" hidden="1">
      <c r="U12579" s="77"/>
      <c r="V12579" s="62"/>
    </row>
    <row r="12580" spans="21:22" hidden="1">
      <c r="U12580" s="77"/>
      <c r="V12580" s="62"/>
    </row>
    <row r="12581" spans="21:22" hidden="1">
      <c r="U12581" s="77"/>
      <c r="V12581" s="62"/>
    </row>
    <row r="12582" spans="21:22" hidden="1">
      <c r="U12582" s="77"/>
      <c r="V12582" s="62"/>
    </row>
    <row r="12583" spans="21:22" hidden="1">
      <c r="U12583" s="77"/>
      <c r="V12583" s="62"/>
    </row>
    <row r="12584" spans="21:22" hidden="1">
      <c r="U12584" s="77"/>
      <c r="V12584" s="62"/>
    </row>
    <row r="12585" spans="21:22" hidden="1">
      <c r="U12585" s="77"/>
      <c r="V12585" s="62"/>
    </row>
    <row r="12586" spans="21:22" hidden="1">
      <c r="U12586" s="77"/>
      <c r="V12586" s="62"/>
    </row>
    <row r="12587" spans="21:22" hidden="1">
      <c r="U12587" s="77"/>
      <c r="V12587" s="62"/>
    </row>
    <row r="12588" spans="21:22" hidden="1">
      <c r="U12588" s="77"/>
      <c r="V12588" s="62"/>
    </row>
    <row r="12589" spans="21:22" hidden="1">
      <c r="U12589" s="77"/>
      <c r="V12589" s="62"/>
    </row>
    <row r="12590" spans="21:22" hidden="1">
      <c r="U12590" s="77"/>
      <c r="V12590" s="62"/>
    </row>
    <row r="12591" spans="21:22" hidden="1">
      <c r="U12591" s="77"/>
      <c r="V12591" s="62"/>
    </row>
    <row r="12592" spans="21:22" hidden="1">
      <c r="U12592" s="77"/>
      <c r="V12592" s="62"/>
    </row>
    <row r="12593" spans="21:22" hidden="1">
      <c r="U12593" s="77"/>
      <c r="V12593" s="62"/>
    </row>
    <row r="12594" spans="21:22" hidden="1">
      <c r="U12594" s="77"/>
      <c r="V12594" s="62"/>
    </row>
    <row r="12595" spans="21:22" hidden="1">
      <c r="U12595" s="77"/>
      <c r="V12595" s="62"/>
    </row>
    <row r="12596" spans="21:22" hidden="1">
      <c r="U12596" s="77"/>
      <c r="V12596" s="62"/>
    </row>
    <row r="12597" spans="21:22" hidden="1">
      <c r="U12597" s="77"/>
      <c r="V12597" s="62"/>
    </row>
    <row r="12598" spans="21:22" hidden="1">
      <c r="U12598" s="77"/>
      <c r="V12598" s="62"/>
    </row>
    <row r="12599" spans="21:22" hidden="1">
      <c r="U12599" s="77"/>
      <c r="V12599" s="62"/>
    </row>
    <row r="12600" spans="21:22" hidden="1">
      <c r="U12600" s="77"/>
      <c r="V12600" s="62"/>
    </row>
    <row r="12601" spans="21:22" hidden="1">
      <c r="U12601" s="77"/>
      <c r="V12601" s="62"/>
    </row>
    <row r="12602" spans="21:22" hidden="1">
      <c r="U12602" s="77"/>
      <c r="V12602" s="62"/>
    </row>
    <row r="12603" spans="21:22" hidden="1">
      <c r="U12603" s="77"/>
      <c r="V12603" s="62"/>
    </row>
    <row r="12604" spans="21:22" hidden="1">
      <c r="U12604" s="77"/>
      <c r="V12604" s="62"/>
    </row>
    <row r="12605" spans="21:22" hidden="1">
      <c r="U12605" s="77"/>
      <c r="V12605" s="62"/>
    </row>
    <row r="12606" spans="21:22" hidden="1">
      <c r="U12606" s="77"/>
      <c r="V12606" s="62"/>
    </row>
    <row r="12607" spans="21:22" hidden="1">
      <c r="U12607" s="77"/>
      <c r="V12607" s="62"/>
    </row>
    <row r="12608" spans="21:22" hidden="1">
      <c r="U12608" s="77"/>
      <c r="V12608" s="62"/>
    </row>
    <row r="12609" spans="21:22" hidden="1">
      <c r="U12609" s="77"/>
      <c r="V12609" s="62"/>
    </row>
    <row r="12610" spans="21:22" hidden="1">
      <c r="U12610" s="77"/>
      <c r="V12610" s="62"/>
    </row>
    <row r="12611" spans="21:22" hidden="1">
      <c r="U12611" s="77"/>
      <c r="V12611" s="62"/>
    </row>
    <row r="12612" spans="21:22" hidden="1">
      <c r="U12612" s="77"/>
      <c r="V12612" s="62"/>
    </row>
    <row r="12613" spans="21:22" hidden="1">
      <c r="U12613" s="77"/>
      <c r="V12613" s="62"/>
    </row>
    <row r="12614" spans="21:22" hidden="1">
      <c r="U12614" s="77"/>
      <c r="V12614" s="62"/>
    </row>
    <row r="12615" spans="21:22" hidden="1">
      <c r="U12615" s="77"/>
      <c r="V12615" s="62"/>
    </row>
    <row r="12616" spans="21:22" hidden="1">
      <c r="U12616" s="77"/>
      <c r="V12616" s="62"/>
    </row>
    <row r="12617" spans="21:22" hidden="1">
      <c r="U12617" s="77"/>
      <c r="V12617" s="62"/>
    </row>
    <row r="12618" spans="21:22" hidden="1">
      <c r="U12618" s="77"/>
      <c r="V12618" s="62"/>
    </row>
    <row r="12619" spans="21:22" hidden="1">
      <c r="U12619" s="77"/>
      <c r="V12619" s="62"/>
    </row>
    <row r="12620" spans="21:22" hidden="1">
      <c r="U12620" s="77"/>
      <c r="V12620" s="62"/>
    </row>
    <row r="12621" spans="21:22" hidden="1">
      <c r="U12621" s="77"/>
      <c r="V12621" s="62"/>
    </row>
    <row r="12622" spans="21:22" hidden="1">
      <c r="U12622" s="77"/>
      <c r="V12622" s="62"/>
    </row>
    <row r="12623" spans="21:22" hidden="1">
      <c r="U12623" s="77"/>
      <c r="V12623" s="62"/>
    </row>
    <row r="12624" spans="21:22" hidden="1">
      <c r="U12624" s="77"/>
      <c r="V12624" s="62"/>
    </row>
    <row r="12625" spans="21:22" hidden="1">
      <c r="U12625" s="77"/>
      <c r="V12625" s="62"/>
    </row>
    <row r="12626" spans="21:22" hidden="1">
      <c r="U12626" s="77"/>
      <c r="V12626" s="62"/>
    </row>
    <row r="12627" spans="21:22" hidden="1">
      <c r="U12627" s="77"/>
      <c r="V12627" s="62"/>
    </row>
    <row r="12628" spans="21:22" hidden="1">
      <c r="U12628" s="77"/>
      <c r="V12628" s="62"/>
    </row>
    <row r="12629" spans="21:22" hidden="1">
      <c r="U12629" s="77"/>
      <c r="V12629" s="62"/>
    </row>
    <row r="12630" spans="21:22" hidden="1">
      <c r="U12630" s="77"/>
      <c r="V12630" s="62"/>
    </row>
    <row r="12631" spans="21:22" hidden="1">
      <c r="U12631" s="77"/>
      <c r="V12631" s="62"/>
    </row>
    <row r="12632" spans="21:22" hidden="1">
      <c r="U12632" s="77"/>
      <c r="V12632" s="62"/>
    </row>
    <row r="12633" spans="21:22" hidden="1">
      <c r="U12633" s="77"/>
      <c r="V12633" s="62"/>
    </row>
    <row r="12634" spans="21:22" hidden="1">
      <c r="U12634" s="77"/>
      <c r="V12634" s="62"/>
    </row>
    <row r="12635" spans="21:22" hidden="1">
      <c r="U12635" s="77"/>
      <c r="V12635" s="62"/>
    </row>
    <row r="12636" spans="21:22" hidden="1">
      <c r="U12636" s="77"/>
      <c r="V12636" s="62"/>
    </row>
    <row r="12637" spans="21:22" hidden="1">
      <c r="U12637" s="77"/>
      <c r="V12637" s="62"/>
    </row>
    <row r="12638" spans="21:22" hidden="1">
      <c r="U12638" s="77"/>
      <c r="V12638" s="62"/>
    </row>
    <row r="12639" spans="21:22" hidden="1">
      <c r="U12639" s="77"/>
      <c r="V12639" s="62"/>
    </row>
    <row r="12640" spans="21:22" hidden="1">
      <c r="U12640" s="77"/>
      <c r="V12640" s="62"/>
    </row>
    <row r="12641" spans="21:22" hidden="1">
      <c r="U12641" s="77"/>
      <c r="V12641" s="62"/>
    </row>
    <row r="12642" spans="21:22" hidden="1">
      <c r="U12642" s="77"/>
      <c r="V12642" s="62"/>
    </row>
    <row r="12643" spans="21:22" hidden="1">
      <c r="U12643" s="77"/>
      <c r="V12643" s="62"/>
    </row>
    <row r="12644" spans="21:22" hidden="1">
      <c r="U12644" s="77"/>
      <c r="V12644" s="62"/>
    </row>
    <row r="12645" spans="21:22" hidden="1">
      <c r="U12645" s="77"/>
      <c r="V12645" s="62"/>
    </row>
    <row r="12646" spans="21:22" hidden="1">
      <c r="U12646" s="77"/>
      <c r="V12646" s="62"/>
    </row>
    <row r="12647" spans="21:22" hidden="1">
      <c r="U12647" s="77"/>
      <c r="V12647" s="62"/>
    </row>
    <row r="12648" spans="21:22" hidden="1">
      <c r="U12648" s="77"/>
      <c r="V12648" s="62"/>
    </row>
    <row r="12649" spans="21:22" hidden="1">
      <c r="U12649" s="77"/>
      <c r="V12649" s="62"/>
    </row>
    <row r="12650" spans="21:22" hidden="1">
      <c r="U12650" s="77"/>
      <c r="V12650" s="62"/>
    </row>
    <row r="12651" spans="21:22" hidden="1">
      <c r="U12651" s="77"/>
      <c r="V12651" s="62"/>
    </row>
    <row r="12652" spans="21:22" hidden="1">
      <c r="U12652" s="77"/>
      <c r="V12652" s="62"/>
    </row>
    <row r="12653" spans="21:22" hidden="1">
      <c r="U12653" s="77"/>
      <c r="V12653" s="62"/>
    </row>
    <row r="12654" spans="21:22" hidden="1">
      <c r="U12654" s="77"/>
      <c r="V12654" s="62"/>
    </row>
    <row r="12655" spans="21:22" hidden="1">
      <c r="U12655" s="77"/>
      <c r="V12655" s="62"/>
    </row>
    <row r="12656" spans="21:22" hidden="1">
      <c r="U12656" s="77"/>
      <c r="V12656" s="62"/>
    </row>
    <row r="12657" spans="21:22" hidden="1">
      <c r="U12657" s="77"/>
      <c r="V12657" s="62"/>
    </row>
    <row r="12658" spans="21:22" hidden="1">
      <c r="U12658" s="77"/>
      <c r="V12658" s="62"/>
    </row>
    <row r="12659" spans="21:22" hidden="1">
      <c r="U12659" s="77"/>
      <c r="V12659" s="62"/>
    </row>
    <row r="12660" spans="21:22" hidden="1">
      <c r="U12660" s="77"/>
      <c r="V12660" s="62"/>
    </row>
    <row r="12661" spans="21:22" hidden="1">
      <c r="U12661" s="77"/>
      <c r="V12661" s="62"/>
    </row>
    <row r="12662" spans="21:22" hidden="1">
      <c r="U12662" s="77"/>
      <c r="V12662" s="62"/>
    </row>
    <row r="12663" spans="21:22" hidden="1">
      <c r="U12663" s="77"/>
      <c r="V12663" s="62"/>
    </row>
    <row r="12664" spans="21:22" hidden="1">
      <c r="U12664" s="77"/>
      <c r="V12664" s="62"/>
    </row>
    <row r="12665" spans="21:22" hidden="1">
      <c r="U12665" s="77"/>
      <c r="V12665" s="62"/>
    </row>
    <row r="12666" spans="21:22" hidden="1">
      <c r="U12666" s="77"/>
      <c r="V12666" s="62"/>
    </row>
    <row r="12667" spans="21:22" hidden="1">
      <c r="U12667" s="77"/>
      <c r="V12667" s="62"/>
    </row>
    <row r="12668" spans="21:22" hidden="1">
      <c r="U12668" s="77"/>
      <c r="V12668" s="62"/>
    </row>
    <row r="12669" spans="21:22" hidden="1">
      <c r="U12669" s="77"/>
      <c r="V12669" s="62"/>
    </row>
    <row r="12670" spans="21:22" hidden="1">
      <c r="U12670" s="77"/>
      <c r="V12670" s="62"/>
    </row>
    <row r="12671" spans="21:22" hidden="1">
      <c r="U12671" s="77"/>
      <c r="V12671" s="62"/>
    </row>
    <row r="12672" spans="21:22" hidden="1">
      <c r="U12672" s="77"/>
      <c r="V12672" s="62"/>
    </row>
    <row r="12673" spans="21:22" hidden="1">
      <c r="U12673" s="77"/>
      <c r="V12673" s="62"/>
    </row>
    <row r="12674" spans="21:22" hidden="1">
      <c r="U12674" s="77"/>
      <c r="V12674" s="62"/>
    </row>
    <row r="12675" spans="21:22" hidden="1">
      <c r="U12675" s="77"/>
      <c r="V12675" s="62"/>
    </row>
    <row r="12676" spans="21:22" hidden="1">
      <c r="U12676" s="77"/>
      <c r="V12676" s="62"/>
    </row>
    <row r="12677" spans="21:22" hidden="1">
      <c r="U12677" s="77"/>
      <c r="V12677" s="62"/>
    </row>
    <row r="12678" spans="21:22" hidden="1">
      <c r="U12678" s="77"/>
      <c r="V12678" s="62"/>
    </row>
    <row r="12679" spans="21:22" hidden="1">
      <c r="U12679" s="77"/>
      <c r="V12679" s="62"/>
    </row>
    <row r="12680" spans="21:22" hidden="1">
      <c r="U12680" s="77"/>
      <c r="V12680" s="62"/>
    </row>
    <row r="12681" spans="21:22" hidden="1">
      <c r="U12681" s="77"/>
      <c r="V12681" s="62"/>
    </row>
    <row r="12682" spans="21:22" hidden="1">
      <c r="U12682" s="77"/>
      <c r="V12682" s="62"/>
    </row>
    <row r="12683" spans="21:22" hidden="1">
      <c r="U12683" s="77"/>
      <c r="V12683" s="62"/>
    </row>
    <row r="12684" spans="21:22" hidden="1">
      <c r="U12684" s="77"/>
      <c r="V12684" s="62"/>
    </row>
    <row r="12685" spans="21:22" hidden="1">
      <c r="U12685" s="77"/>
      <c r="V12685" s="62"/>
    </row>
    <row r="12686" spans="21:22" hidden="1">
      <c r="U12686" s="77"/>
      <c r="V12686" s="62"/>
    </row>
    <row r="12687" spans="21:22" hidden="1">
      <c r="U12687" s="77"/>
      <c r="V12687" s="62"/>
    </row>
    <row r="12688" spans="21:22" hidden="1">
      <c r="U12688" s="77"/>
      <c r="V12688" s="62"/>
    </row>
    <row r="12689" spans="21:22" hidden="1">
      <c r="U12689" s="77"/>
      <c r="V12689" s="62"/>
    </row>
    <row r="12690" spans="21:22" hidden="1">
      <c r="U12690" s="77"/>
      <c r="V12690" s="62"/>
    </row>
    <row r="12691" spans="21:22" hidden="1">
      <c r="U12691" s="77"/>
      <c r="V12691" s="62"/>
    </row>
    <row r="12692" spans="21:22" hidden="1">
      <c r="U12692" s="77"/>
      <c r="V12692" s="62"/>
    </row>
    <row r="12693" spans="21:22" hidden="1">
      <c r="U12693" s="77"/>
      <c r="V12693" s="62"/>
    </row>
    <row r="12694" spans="21:22" hidden="1">
      <c r="U12694" s="77"/>
      <c r="V12694" s="62"/>
    </row>
    <row r="12695" spans="21:22" hidden="1">
      <c r="U12695" s="77"/>
      <c r="V12695" s="62"/>
    </row>
    <row r="12696" spans="21:22" hidden="1">
      <c r="U12696" s="77"/>
      <c r="V12696" s="62"/>
    </row>
    <row r="12697" spans="21:22" hidden="1">
      <c r="U12697" s="77"/>
      <c r="V12697" s="62"/>
    </row>
    <row r="12698" spans="21:22" hidden="1">
      <c r="U12698" s="77"/>
      <c r="V12698" s="62"/>
    </row>
    <row r="12699" spans="21:22" hidden="1">
      <c r="U12699" s="77"/>
      <c r="V12699" s="62"/>
    </row>
    <row r="12700" spans="21:22" hidden="1">
      <c r="U12700" s="77"/>
      <c r="V12700" s="62"/>
    </row>
    <row r="12701" spans="21:22" hidden="1">
      <c r="U12701" s="77"/>
      <c r="V12701" s="62"/>
    </row>
    <row r="12702" spans="21:22" hidden="1">
      <c r="U12702" s="77"/>
      <c r="V12702" s="62"/>
    </row>
    <row r="12703" spans="21:22" hidden="1">
      <c r="U12703" s="77"/>
      <c r="V12703" s="62"/>
    </row>
    <row r="12704" spans="21:22" hidden="1">
      <c r="U12704" s="77"/>
      <c r="V12704" s="62"/>
    </row>
    <row r="12705" spans="21:22" hidden="1">
      <c r="U12705" s="77"/>
      <c r="V12705" s="62"/>
    </row>
    <row r="12706" spans="21:22" hidden="1">
      <c r="U12706" s="77"/>
      <c r="V12706" s="62"/>
    </row>
    <row r="12707" spans="21:22" hidden="1">
      <c r="U12707" s="77"/>
      <c r="V12707" s="62"/>
    </row>
    <row r="12708" spans="21:22" hidden="1">
      <c r="U12708" s="77"/>
      <c r="V12708" s="62"/>
    </row>
    <row r="12709" spans="21:22" hidden="1">
      <c r="U12709" s="77"/>
      <c r="V12709" s="62"/>
    </row>
    <row r="12710" spans="21:22" hidden="1">
      <c r="U12710" s="77"/>
      <c r="V12710" s="62"/>
    </row>
    <row r="12711" spans="21:22" hidden="1">
      <c r="U12711" s="77"/>
      <c r="V12711" s="62"/>
    </row>
    <row r="12712" spans="21:22" hidden="1">
      <c r="U12712" s="77"/>
      <c r="V12712" s="62"/>
    </row>
    <row r="12713" spans="21:22" hidden="1">
      <c r="U12713" s="77"/>
      <c r="V12713" s="62"/>
    </row>
    <row r="12714" spans="21:22" hidden="1">
      <c r="U12714" s="77"/>
      <c r="V12714" s="62"/>
    </row>
    <row r="12715" spans="21:22" hidden="1">
      <c r="U12715" s="77"/>
      <c r="V12715" s="62"/>
    </row>
    <row r="12716" spans="21:22" hidden="1">
      <c r="U12716" s="77"/>
      <c r="V12716" s="62"/>
    </row>
    <row r="12717" spans="21:22" hidden="1">
      <c r="U12717" s="77"/>
      <c r="V12717" s="62"/>
    </row>
    <row r="12718" spans="21:22" hidden="1">
      <c r="U12718" s="77"/>
      <c r="V12718" s="62"/>
    </row>
    <row r="12719" spans="21:22" hidden="1">
      <c r="U12719" s="77"/>
      <c r="V12719" s="62"/>
    </row>
    <row r="12720" spans="21:22" hidden="1">
      <c r="U12720" s="77"/>
      <c r="V12720" s="62"/>
    </row>
    <row r="12721" spans="21:22" hidden="1">
      <c r="U12721" s="77"/>
      <c r="V12721" s="62"/>
    </row>
    <row r="12722" spans="21:22" hidden="1">
      <c r="U12722" s="77"/>
      <c r="V12722" s="62"/>
    </row>
    <row r="12723" spans="21:22" hidden="1">
      <c r="U12723" s="77"/>
      <c r="V12723" s="62"/>
    </row>
    <row r="12724" spans="21:22" hidden="1">
      <c r="U12724" s="77"/>
      <c r="V12724" s="62"/>
    </row>
    <row r="12725" spans="21:22" hidden="1">
      <c r="U12725" s="77"/>
      <c r="V12725" s="62"/>
    </row>
    <row r="12726" spans="21:22" hidden="1">
      <c r="U12726" s="77"/>
      <c r="V12726" s="62"/>
    </row>
    <row r="12727" spans="21:22" hidden="1">
      <c r="U12727" s="77"/>
      <c r="V12727" s="62"/>
    </row>
    <row r="12728" spans="21:22" hidden="1">
      <c r="U12728" s="77"/>
      <c r="V12728" s="62"/>
    </row>
    <row r="12729" spans="21:22" hidden="1">
      <c r="U12729" s="77"/>
      <c r="V12729" s="62"/>
    </row>
    <row r="12730" spans="21:22" hidden="1">
      <c r="U12730" s="77"/>
      <c r="V12730" s="62"/>
    </row>
    <row r="12731" spans="21:22" hidden="1">
      <c r="U12731" s="77"/>
      <c r="V12731" s="62"/>
    </row>
    <row r="12732" spans="21:22" hidden="1">
      <c r="U12732" s="77"/>
      <c r="V12732" s="62"/>
    </row>
    <row r="12733" spans="21:22" hidden="1">
      <c r="U12733" s="77"/>
      <c r="V12733" s="62"/>
    </row>
    <row r="12734" spans="21:22" hidden="1">
      <c r="U12734" s="77"/>
      <c r="V12734" s="62"/>
    </row>
    <row r="12735" spans="21:22" hidden="1">
      <c r="U12735" s="77"/>
      <c r="V12735" s="62"/>
    </row>
    <row r="12736" spans="21:22" hidden="1">
      <c r="U12736" s="77"/>
      <c r="V12736" s="62"/>
    </row>
    <row r="12737" spans="21:22" hidden="1">
      <c r="U12737" s="77"/>
      <c r="V12737" s="62"/>
    </row>
    <row r="12738" spans="21:22" hidden="1">
      <c r="U12738" s="77"/>
      <c r="V12738" s="62"/>
    </row>
    <row r="12739" spans="21:22" hidden="1">
      <c r="U12739" s="77"/>
      <c r="V12739" s="62"/>
    </row>
    <row r="12740" spans="21:22" hidden="1">
      <c r="U12740" s="77"/>
      <c r="V12740" s="62"/>
    </row>
    <row r="12741" spans="21:22" hidden="1">
      <c r="U12741" s="77"/>
      <c r="V12741" s="62"/>
    </row>
    <row r="12742" spans="21:22" hidden="1">
      <c r="U12742" s="77"/>
      <c r="V12742" s="62"/>
    </row>
    <row r="12743" spans="21:22" hidden="1">
      <c r="U12743" s="77"/>
      <c r="V12743" s="62"/>
    </row>
    <row r="12744" spans="21:22" hidden="1">
      <c r="U12744" s="77"/>
      <c r="V12744" s="62"/>
    </row>
    <row r="12745" spans="21:22" hidden="1">
      <c r="U12745" s="77"/>
      <c r="V12745" s="62"/>
    </row>
    <row r="12746" spans="21:22" hidden="1">
      <c r="U12746" s="77"/>
      <c r="V12746" s="62"/>
    </row>
    <row r="12747" spans="21:22" hidden="1">
      <c r="U12747" s="77"/>
      <c r="V12747" s="62"/>
    </row>
    <row r="12748" spans="21:22" hidden="1">
      <c r="U12748" s="77"/>
      <c r="V12748" s="62"/>
    </row>
    <row r="12749" spans="21:22" hidden="1">
      <c r="U12749" s="77"/>
      <c r="V12749" s="62"/>
    </row>
    <row r="12750" spans="21:22" hidden="1">
      <c r="U12750" s="77"/>
      <c r="V12750" s="62"/>
    </row>
    <row r="12751" spans="21:22" hidden="1">
      <c r="U12751" s="77"/>
      <c r="V12751" s="62"/>
    </row>
    <row r="12752" spans="21:22" hidden="1">
      <c r="U12752" s="77"/>
      <c r="V12752" s="62"/>
    </row>
    <row r="12753" spans="21:22" hidden="1">
      <c r="U12753" s="77"/>
      <c r="V12753" s="62"/>
    </row>
    <row r="12754" spans="21:22" hidden="1">
      <c r="U12754" s="77"/>
      <c r="V12754" s="62"/>
    </row>
    <row r="12755" spans="21:22" hidden="1">
      <c r="U12755" s="77"/>
      <c r="V12755" s="62"/>
    </row>
    <row r="12756" spans="21:22" hidden="1">
      <c r="U12756" s="77"/>
      <c r="V12756" s="62"/>
    </row>
    <row r="12757" spans="21:22" hidden="1">
      <c r="U12757" s="77"/>
      <c r="V12757" s="62"/>
    </row>
    <row r="12758" spans="21:22" hidden="1">
      <c r="U12758" s="77"/>
      <c r="V12758" s="62"/>
    </row>
    <row r="12759" spans="21:22" hidden="1">
      <c r="U12759" s="77"/>
      <c r="V12759" s="62"/>
    </row>
    <row r="12760" spans="21:22" hidden="1">
      <c r="U12760" s="77"/>
      <c r="V12760" s="62"/>
    </row>
    <row r="12761" spans="21:22" hidden="1">
      <c r="U12761" s="77"/>
      <c r="V12761" s="62"/>
    </row>
    <row r="12762" spans="21:22" hidden="1">
      <c r="U12762" s="77"/>
      <c r="V12762" s="62"/>
    </row>
    <row r="12763" spans="21:22" hidden="1">
      <c r="U12763" s="77"/>
      <c r="V12763" s="62"/>
    </row>
    <row r="12764" spans="21:22" hidden="1">
      <c r="U12764" s="77"/>
      <c r="V12764" s="62"/>
    </row>
    <row r="12765" spans="21:22" hidden="1">
      <c r="U12765" s="77"/>
      <c r="V12765" s="62"/>
    </row>
    <row r="12766" spans="21:22" hidden="1">
      <c r="U12766" s="77"/>
      <c r="V12766" s="62"/>
    </row>
    <row r="12767" spans="21:22" hidden="1">
      <c r="U12767" s="77"/>
      <c r="V12767" s="62"/>
    </row>
    <row r="12768" spans="21:22" hidden="1">
      <c r="U12768" s="77"/>
      <c r="V12768" s="62"/>
    </row>
    <row r="12769" spans="21:22" hidden="1">
      <c r="U12769" s="77"/>
      <c r="V12769" s="62"/>
    </row>
    <row r="12770" spans="21:22" hidden="1">
      <c r="U12770" s="77"/>
      <c r="V12770" s="62"/>
    </row>
    <row r="12771" spans="21:22" hidden="1">
      <c r="U12771" s="77"/>
      <c r="V12771" s="62"/>
    </row>
    <row r="12772" spans="21:22" hidden="1">
      <c r="U12772" s="77"/>
      <c r="V12772" s="62"/>
    </row>
    <row r="12773" spans="21:22" hidden="1">
      <c r="U12773" s="77"/>
      <c r="V12773" s="62"/>
    </row>
    <row r="12774" spans="21:22" hidden="1">
      <c r="U12774" s="77"/>
      <c r="V12774" s="62"/>
    </row>
    <row r="12775" spans="21:22" hidden="1">
      <c r="U12775" s="77"/>
      <c r="V12775" s="62"/>
    </row>
    <row r="12776" spans="21:22" hidden="1">
      <c r="U12776" s="77"/>
      <c r="V12776" s="62"/>
    </row>
    <row r="12777" spans="21:22" hidden="1">
      <c r="U12777" s="77"/>
      <c r="V12777" s="62"/>
    </row>
    <row r="12778" spans="21:22" hidden="1">
      <c r="U12778" s="77"/>
      <c r="V12778" s="62"/>
    </row>
    <row r="12779" spans="21:22" hidden="1">
      <c r="U12779" s="77"/>
      <c r="V12779" s="62"/>
    </row>
    <row r="12780" spans="21:22" hidden="1">
      <c r="U12780" s="77"/>
      <c r="V12780" s="62"/>
    </row>
    <row r="12781" spans="21:22" hidden="1">
      <c r="U12781" s="77"/>
      <c r="V12781" s="62"/>
    </row>
    <row r="12782" spans="21:22" hidden="1">
      <c r="U12782" s="77"/>
      <c r="V12782" s="62"/>
    </row>
    <row r="12783" spans="21:22" hidden="1">
      <c r="U12783" s="77"/>
      <c r="V12783" s="62"/>
    </row>
    <row r="12784" spans="21:22" hidden="1">
      <c r="U12784" s="77"/>
      <c r="V12784" s="62"/>
    </row>
    <row r="12785" spans="21:22" hidden="1">
      <c r="U12785" s="77"/>
      <c r="V12785" s="62"/>
    </row>
    <row r="12786" spans="21:22" hidden="1">
      <c r="U12786" s="77"/>
      <c r="V12786" s="62"/>
    </row>
    <row r="12787" spans="21:22" hidden="1">
      <c r="U12787" s="77"/>
      <c r="V12787" s="62"/>
    </row>
    <row r="12788" spans="21:22" hidden="1">
      <c r="U12788" s="77"/>
      <c r="V12788" s="62"/>
    </row>
    <row r="12789" spans="21:22" hidden="1">
      <c r="U12789" s="77"/>
      <c r="V12789" s="62"/>
    </row>
    <row r="12790" spans="21:22" hidden="1">
      <c r="U12790" s="77"/>
      <c r="V12790" s="62"/>
    </row>
    <row r="12791" spans="21:22" hidden="1">
      <c r="U12791" s="77"/>
      <c r="V12791" s="62"/>
    </row>
    <row r="12792" spans="21:22" hidden="1">
      <c r="U12792" s="77"/>
      <c r="V12792" s="62"/>
    </row>
    <row r="12793" spans="21:22" hidden="1">
      <c r="U12793" s="77"/>
      <c r="V12793" s="62"/>
    </row>
    <row r="12794" spans="21:22" hidden="1">
      <c r="U12794" s="77"/>
      <c r="V12794" s="62"/>
    </row>
    <row r="12795" spans="21:22" hidden="1">
      <c r="U12795" s="77"/>
      <c r="V12795" s="62"/>
    </row>
    <row r="12796" spans="21:22" hidden="1">
      <c r="U12796" s="77"/>
      <c r="V12796" s="62"/>
    </row>
    <row r="12797" spans="21:22" hidden="1">
      <c r="U12797" s="77"/>
      <c r="V12797" s="62"/>
    </row>
    <row r="12798" spans="21:22" hidden="1">
      <c r="U12798" s="77"/>
      <c r="V12798" s="62"/>
    </row>
    <row r="12799" spans="21:22" hidden="1">
      <c r="U12799" s="77"/>
      <c r="V12799" s="62"/>
    </row>
    <row r="12800" spans="21:22" hidden="1">
      <c r="U12800" s="77"/>
      <c r="V12800" s="62"/>
    </row>
    <row r="12801" spans="21:22" hidden="1">
      <c r="U12801" s="77"/>
      <c r="V12801" s="62"/>
    </row>
    <row r="12802" spans="21:22" hidden="1">
      <c r="U12802" s="77"/>
      <c r="V12802" s="62"/>
    </row>
    <row r="12803" spans="21:22" hidden="1">
      <c r="U12803" s="77"/>
      <c r="V12803" s="62"/>
    </row>
    <row r="12804" spans="21:22" hidden="1">
      <c r="U12804" s="77"/>
      <c r="V12804" s="62"/>
    </row>
    <row r="12805" spans="21:22" hidden="1">
      <c r="U12805" s="77"/>
      <c r="V12805" s="62"/>
    </row>
    <row r="12806" spans="21:22" hidden="1">
      <c r="U12806" s="77"/>
      <c r="V12806" s="62"/>
    </row>
    <row r="12807" spans="21:22" hidden="1">
      <c r="U12807" s="77"/>
      <c r="V12807" s="62"/>
    </row>
    <row r="12808" spans="21:22" hidden="1">
      <c r="U12808" s="77"/>
      <c r="V12808" s="62"/>
    </row>
    <row r="12809" spans="21:22" hidden="1">
      <c r="U12809" s="77"/>
      <c r="V12809" s="62"/>
    </row>
    <row r="12810" spans="21:22" hidden="1">
      <c r="U12810" s="77"/>
      <c r="V12810" s="62"/>
    </row>
    <row r="12811" spans="21:22" hidden="1">
      <c r="U12811" s="77"/>
      <c r="V12811" s="62"/>
    </row>
    <row r="12812" spans="21:22" hidden="1">
      <c r="U12812" s="77"/>
      <c r="V12812" s="62"/>
    </row>
    <row r="12813" spans="21:22" hidden="1">
      <c r="U12813" s="77"/>
      <c r="V12813" s="62"/>
    </row>
    <row r="12814" spans="21:22" hidden="1">
      <c r="U12814" s="77"/>
      <c r="V12814" s="62"/>
    </row>
    <row r="12815" spans="21:22" hidden="1">
      <c r="U12815" s="77"/>
      <c r="V12815" s="62"/>
    </row>
    <row r="12816" spans="21:22" hidden="1">
      <c r="U12816" s="77"/>
      <c r="V12816" s="62"/>
    </row>
    <row r="12817" spans="21:22" hidden="1">
      <c r="U12817" s="77"/>
      <c r="V12817" s="62"/>
    </row>
    <row r="12818" spans="21:22" hidden="1">
      <c r="U12818" s="77"/>
      <c r="V12818" s="62"/>
    </row>
    <row r="12819" spans="21:22" hidden="1">
      <c r="U12819" s="77"/>
      <c r="V12819" s="62"/>
    </row>
    <row r="12820" spans="21:22" hidden="1">
      <c r="U12820" s="77"/>
      <c r="V12820" s="62"/>
    </row>
    <row r="12821" spans="21:22" hidden="1">
      <c r="U12821" s="77"/>
      <c r="V12821" s="62"/>
    </row>
    <row r="12822" spans="21:22" hidden="1">
      <c r="U12822" s="77"/>
      <c r="V12822" s="62"/>
    </row>
    <row r="12823" spans="21:22" hidden="1">
      <c r="U12823" s="77"/>
      <c r="V12823" s="62"/>
    </row>
    <row r="12824" spans="21:22" hidden="1">
      <c r="U12824" s="77"/>
      <c r="V12824" s="62"/>
    </row>
    <row r="12825" spans="21:22" hidden="1">
      <c r="U12825" s="77"/>
      <c r="V12825" s="62"/>
    </row>
    <row r="12826" spans="21:22" hidden="1">
      <c r="U12826" s="77"/>
      <c r="V12826" s="62"/>
    </row>
    <row r="12827" spans="21:22" hidden="1">
      <c r="U12827" s="77"/>
      <c r="V12827" s="62"/>
    </row>
    <row r="12828" spans="21:22" hidden="1">
      <c r="U12828" s="77"/>
      <c r="V12828" s="62"/>
    </row>
    <row r="12829" spans="21:22" hidden="1">
      <c r="U12829" s="77"/>
      <c r="V12829" s="62"/>
    </row>
    <row r="12830" spans="21:22" hidden="1">
      <c r="U12830" s="77"/>
      <c r="V12830" s="62"/>
    </row>
    <row r="12831" spans="21:22" hidden="1">
      <c r="U12831" s="77"/>
      <c r="V12831" s="62"/>
    </row>
    <row r="12832" spans="21:22" hidden="1">
      <c r="U12832" s="77"/>
      <c r="V12832" s="62"/>
    </row>
    <row r="12833" spans="21:22" hidden="1">
      <c r="U12833" s="77"/>
      <c r="V12833" s="62"/>
    </row>
    <row r="12834" spans="21:22" hidden="1">
      <c r="U12834" s="77"/>
      <c r="V12834" s="62"/>
    </row>
    <row r="12835" spans="21:22" hidden="1">
      <c r="U12835" s="77"/>
      <c r="V12835" s="62"/>
    </row>
    <row r="12836" spans="21:22" hidden="1">
      <c r="U12836" s="77"/>
      <c r="V12836" s="62"/>
    </row>
    <row r="12837" spans="21:22" hidden="1">
      <c r="U12837" s="77"/>
      <c r="V12837" s="62"/>
    </row>
    <row r="12838" spans="21:22" hidden="1">
      <c r="U12838" s="77"/>
      <c r="V12838" s="62"/>
    </row>
    <row r="12839" spans="21:22" hidden="1">
      <c r="U12839" s="77"/>
      <c r="V12839" s="62"/>
    </row>
    <row r="12840" spans="21:22" hidden="1">
      <c r="U12840" s="77"/>
      <c r="V12840" s="62"/>
    </row>
    <row r="12841" spans="21:22" hidden="1">
      <c r="U12841" s="77"/>
      <c r="V12841" s="62"/>
    </row>
    <row r="12842" spans="21:22" hidden="1">
      <c r="U12842" s="77"/>
      <c r="V12842" s="62"/>
    </row>
    <row r="12843" spans="21:22" hidden="1">
      <c r="U12843" s="77"/>
      <c r="V12843" s="62"/>
    </row>
    <row r="12844" spans="21:22" hidden="1">
      <c r="U12844" s="77"/>
      <c r="V12844" s="62"/>
    </row>
    <row r="12845" spans="21:22" hidden="1">
      <c r="U12845" s="77"/>
      <c r="V12845" s="62"/>
    </row>
    <row r="12846" spans="21:22" hidden="1">
      <c r="U12846" s="77"/>
      <c r="V12846" s="62"/>
    </row>
    <row r="12847" spans="21:22" hidden="1">
      <c r="U12847" s="77"/>
      <c r="V12847" s="62"/>
    </row>
    <row r="12848" spans="21:22" hidden="1">
      <c r="U12848" s="77"/>
      <c r="V12848" s="62"/>
    </row>
    <row r="12849" spans="21:22" hidden="1">
      <c r="U12849" s="77"/>
      <c r="V12849" s="62"/>
    </row>
    <row r="12850" spans="21:22" hidden="1">
      <c r="U12850" s="77"/>
      <c r="V12850" s="62"/>
    </row>
    <row r="12851" spans="21:22" hidden="1">
      <c r="U12851" s="77"/>
      <c r="V12851" s="62"/>
    </row>
    <row r="12852" spans="21:22" hidden="1">
      <c r="U12852" s="77"/>
      <c r="V12852" s="62"/>
    </row>
    <row r="12853" spans="21:22" hidden="1">
      <c r="U12853" s="77"/>
      <c r="V12853" s="62"/>
    </row>
    <row r="12854" spans="21:22" hidden="1">
      <c r="U12854" s="77"/>
      <c r="V12854" s="62"/>
    </row>
    <row r="12855" spans="21:22" hidden="1">
      <c r="U12855" s="77"/>
      <c r="V12855" s="62"/>
    </row>
    <row r="12856" spans="21:22" hidden="1">
      <c r="U12856" s="77"/>
      <c r="V12856" s="62"/>
    </row>
    <row r="12857" spans="21:22" hidden="1">
      <c r="U12857" s="77"/>
      <c r="V12857" s="62"/>
    </row>
    <row r="12858" spans="21:22" hidden="1">
      <c r="U12858" s="77"/>
      <c r="V12858" s="62"/>
    </row>
    <row r="12859" spans="21:22" hidden="1">
      <c r="U12859" s="77"/>
      <c r="V12859" s="62"/>
    </row>
    <row r="12860" spans="21:22" hidden="1">
      <c r="U12860" s="77"/>
      <c r="V12860" s="62"/>
    </row>
    <row r="12861" spans="21:22" hidden="1">
      <c r="U12861" s="77"/>
      <c r="V12861" s="62"/>
    </row>
    <row r="12862" spans="21:22" hidden="1">
      <c r="U12862" s="77"/>
      <c r="V12862" s="62"/>
    </row>
    <row r="12863" spans="21:22" hidden="1">
      <c r="U12863" s="77"/>
      <c r="V12863" s="62"/>
    </row>
    <row r="12864" spans="21:22" hidden="1">
      <c r="U12864" s="77"/>
      <c r="V12864" s="62"/>
    </row>
    <row r="12865" spans="21:22" hidden="1">
      <c r="U12865" s="77"/>
      <c r="V12865" s="62"/>
    </row>
    <row r="12866" spans="21:22" hidden="1">
      <c r="U12866" s="77"/>
      <c r="V12866" s="62"/>
    </row>
    <row r="12867" spans="21:22" hidden="1">
      <c r="U12867" s="77"/>
      <c r="V12867" s="62"/>
    </row>
    <row r="12868" spans="21:22" hidden="1">
      <c r="U12868" s="77"/>
      <c r="V12868" s="62"/>
    </row>
    <row r="12869" spans="21:22" hidden="1">
      <c r="U12869" s="77"/>
      <c r="V12869" s="62"/>
    </row>
    <row r="12870" spans="21:22" hidden="1">
      <c r="U12870" s="77"/>
      <c r="V12870" s="62"/>
    </row>
    <row r="12871" spans="21:22" hidden="1">
      <c r="U12871" s="77"/>
      <c r="V12871" s="62"/>
    </row>
    <row r="12872" spans="21:22" hidden="1">
      <c r="U12872" s="77"/>
      <c r="V12872" s="62"/>
    </row>
    <row r="12873" spans="21:22" hidden="1">
      <c r="U12873" s="77"/>
      <c r="V12873" s="62"/>
    </row>
    <row r="12874" spans="21:22" hidden="1">
      <c r="U12874" s="77"/>
      <c r="V12874" s="62"/>
    </row>
    <row r="12875" spans="21:22" hidden="1">
      <c r="U12875" s="77"/>
      <c r="V12875" s="62"/>
    </row>
    <row r="12876" spans="21:22" hidden="1">
      <c r="U12876" s="77"/>
      <c r="V12876" s="62"/>
    </row>
    <row r="12877" spans="21:22" hidden="1">
      <c r="U12877" s="77"/>
      <c r="V12877" s="62"/>
    </row>
    <row r="12878" spans="21:22" hidden="1">
      <c r="U12878" s="77"/>
      <c r="V12878" s="62"/>
    </row>
    <row r="12879" spans="21:22" hidden="1">
      <c r="U12879" s="77"/>
      <c r="V12879" s="62"/>
    </row>
    <row r="12880" spans="21:22" hidden="1">
      <c r="U12880" s="77"/>
      <c r="V12880" s="62"/>
    </row>
    <row r="12881" spans="21:22" hidden="1">
      <c r="U12881" s="77"/>
      <c r="V12881" s="62"/>
    </row>
    <row r="12882" spans="21:22" hidden="1">
      <c r="U12882" s="77"/>
      <c r="V12882" s="62"/>
    </row>
    <row r="12883" spans="21:22" hidden="1">
      <c r="U12883" s="77"/>
      <c r="V12883" s="62"/>
    </row>
    <row r="12884" spans="21:22" hidden="1">
      <c r="U12884" s="77"/>
      <c r="V12884" s="62"/>
    </row>
    <row r="12885" spans="21:22" hidden="1">
      <c r="U12885" s="77"/>
      <c r="V12885" s="62"/>
    </row>
    <row r="12886" spans="21:22" hidden="1">
      <c r="U12886" s="77"/>
      <c r="V12886" s="62"/>
    </row>
    <row r="12887" spans="21:22" hidden="1">
      <c r="U12887" s="77"/>
      <c r="V12887" s="62"/>
    </row>
    <row r="12888" spans="21:22" hidden="1">
      <c r="U12888" s="77"/>
      <c r="V12888" s="62"/>
    </row>
    <row r="12889" spans="21:22" hidden="1">
      <c r="U12889" s="77"/>
      <c r="V12889" s="62"/>
    </row>
    <row r="12890" spans="21:22" hidden="1">
      <c r="U12890" s="77"/>
      <c r="V12890" s="62"/>
    </row>
    <row r="12891" spans="21:22" hidden="1">
      <c r="U12891" s="77"/>
      <c r="V12891" s="62"/>
    </row>
    <row r="12892" spans="21:22" hidden="1">
      <c r="U12892" s="77"/>
      <c r="V12892" s="62"/>
    </row>
    <row r="12893" spans="21:22" hidden="1">
      <c r="U12893" s="77"/>
      <c r="V12893" s="62"/>
    </row>
    <row r="12894" spans="21:22" hidden="1">
      <c r="U12894" s="77"/>
      <c r="V12894" s="62"/>
    </row>
    <row r="12895" spans="21:22" hidden="1">
      <c r="U12895" s="77"/>
      <c r="V12895" s="62"/>
    </row>
    <row r="12896" spans="21:22" hidden="1">
      <c r="U12896" s="77"/>
      <c r="V12896" s="62"/>
    </row>
    <row r="12897" spans="21:22" hidden="1">
      <c r="U12897" s="77"/>
      <c r="V12897" s="62"/>
    </row>
    <row r="12898" spans="21:22" hidden="1">
      <c r="U12898" s="77"/>
      <c r="V12898" s="62"/>
    </row>
    <row r="12899" spans="21:22" hidden="1">
      <c r="U12899" s="77"/>
      <c r="V12899" s="62"/>
    </row>
    <row r="12900" spans="21:22" hidden="1">
      <c r="U12900" s="77"/>
      <c r="V12900" s="62"/>
    </row>
    <row r="12901" spans="21:22" hidden="1">
      <c r="U12901" s="77"/>
      <c r="V12901" s="62"/>
    </row>
    <row r="12902" spans="21:22" hidden="1">
      <c r="U12902" s="77"/>
      <c r="V12902" s="62"/>
    </row>
    <row r="12903" spans="21:22" hidden="1">
      <c r="U12903" s="77"/>
      <c r="V12903" s="62"/>
    </row>
    <row r="12904" spans="21:22" hidden="1">
      <c r="U12904" s="77"/>
      <c r="V12904" s="62"/>
    </row>
    <row r="12905" spans="21:22" hidden="1">
      <c r="U12905" s="77"/>
      <c r="V12905" s="62"/>
    </row>
    <row r="12906" spans="21:22" hidden="1">
      <c r="U12906" s="77"/>
      <c r="V12906" s="62"/>
    </row>
    <row r="12907" spans="21:22" hidden="1">
      <c r="U12907" s="77"/>
      <c r="V12907" s="62"/>
    </row>
    <row r="12908" spans="21:22" hidden="1">
      <c r="U12908" s="77"/>
      <c r="V12908" s="62"/>
    </row>
    <row r="12909" spans="21:22" hidden="1">
      <c r="U12909" s="77"/>
      <c r="V12909" s="62"/>
    </row>
    <row r="12910" spans="21:22" hidden="1">
      <c r="U12910" s="77"/>
      <c r="V12910" s="62"/>
    </row>
    <row r="12911" spans="21:22" hidden="1">
      <c r="U12911" s="77"/>
      <c r="V12911" s="62"/>
    </row>
    <row r="12912" spans="21:22" hidden="1">
      <c r="U12912" s="77"/>
      <c r="V12912" s="62"/>
    </row>
    <row r="12913" spans="21:22" hidden="1">
      <c r="U12913" s="77"/>
      <c r="V12913" s="62"/>
    </row>
    <row r="12914" spans="21:22" hidden="1">
      <c r="U12914" s="77"/>
      <c r="V12914" s="62"/>
    </row>
    <row r="12915" spans="21:22" hidden="1">
      <c r="U12915" s="77"/>
      <c r="V12915" s="62"/>
    </row>
    <row r="12916" spans="21:22" hidden="1">
      <c r="U12916" s="77"/>
      <c r="V12916" s="62"/>
    </row>
    <row r="12917" spans="21:22" hidden="1">
      <c r="U12917" s="77"/>
      <c r="V12917" s="62"/>
    </row>
    <row r="12918" spans="21:22" hidden="1">
      <c r="U12918" s="77"/>
      <c r="V12918" s="62"/>
    </row>
    <row r="12919" spans="21:22" hidden="1">
      <c r="U12919" s="77"/>
      <c r="V12919" s="62"/>
    </row>
    <row r="12920" spans="21:22" hidden="1">
      <c r="U12920" s="77"/>
      <c r="V12920" s="62"/>
    </row>
    <row r="12921" spans="21:22" hidden="1">
      <c r="U12921" s="77"/>
      <c r="V12921" s="62"/>
    </row>
    <row r="12922" spans="21:22" hidden="1">
      <c r="U12922" s="77"/>
      <c r="V12922" s="62"/>
    </row>
    <row r="12923" spans="21:22" hidden="1">
      <c r="U12923" s="77"/>
      <c r="V12923" s="62"/>
    </row>
    <row r="12924" spans="21:22" hidden="1">
      <c r="U12924" s="77"/>
      <c r="V12924" s="62"/>
    </row>
    <row r="12925" spans="21:22" hidden="1">
      <c r="U12925" s="77"/>
      <c r="V12925" s="62"/>
    </row>
    <row r="12926" spans="21:22" hidden="1">
      <c r="U12926" s="77"/>
      <c r="V12926" s="62"/>
    </row>
    <row r="12927" spans="21:22" hidden="1">
      <c r="U12927" s="77"/>
      <c r="V12927" s="62"/>
    </row>
    <row r="12928" spans="21:22" hidden="1">
      <c r="U12928" s="77"/>
      <c r="V12928" s="62"/>
    </row>
    <row r="12929" spans="21:22" hidden="1">
      <c r="U12929" s="77"/>
      <c r="V12929" s="62"/>
    </row>
    <row r="12930" spans="21:22" hidden="1">
      <c r="U12930" s="77"/>
      <c r="V12930" s="62"/>
    </row>
    <row r="12931" spans="21:22" hidden="1">
      <c r="U12931" s="77"/>
      <c r="V12931" s="62"/>
    </row>
    <row r="12932" spans="21:22" hidden="1">
      <c r="U12932" s="77"/>
      <c r="V12932" s="62"/>
    </row>
    <row r="12933" spans="21:22" hidden="1">
      <c r="U12933" s="77"/>
      <c r="V12933" s="62"/>
    </row>
    <row r="12934" spans="21:22" hidden="1">
      <c r="U12934" s="77"/>
      <c r="V12934" s="62"/>
    </row>
    <row r="12935" spans="21:22" hidden="1">
      <c r="U12935" s="77"/>
      <c r="V12935" s="62"/>
    </row>
    <row r="12936" spans="21:22" hidden="1">
      <c r="U12936" s="77"/>
      <c r="V12936" s="62"/>
    </row>
    <row r="12937" spans="21:22" hidden="1">
      <c r="U12937" s="77"/>
      <c r="V12937" s="62"/>
    </row>
    <row r="12938" spans="21:22" hidden="1">
      <c r="U12938" s="77"/>
      <c r="V12938" s="62"/>
    </row>
    <row r="12939" spans="21:22" hidden="1">
      <c r="U12939" s="77"/>
      <c r="V12939" s="62"/>
    </row>
    <row r="12940" spans="21:22" hidden="1">
      <c r="U12940" s="77"/>
      <c r="V12940" s="62"/>
    </row>
    <row r="12941" spans="21:22" hidden="1">
      <c r="U12941" s="77"/>
      <c r="V12941" s="62"/>
    </row>
    <row r="12942" spans="21:22" hidden="1">
      <c r="U12942" s="77"/>
      <c r="V12942" s="62"/>
    </row>
    <row r="12943" spans="21:22" hidden="1">
      <c r="U12943" s="77"/>
      <c r="V12943" s="62"/>
    </row>
    <row r="12944" spans="21:22" hidden="1">
      <c r="U12944" s="77"/>
      <c r="V12944" s="62"/>
    </row>
    <row r="12945" spans="21:22" hidden="1">
      <c r="U12945" s="77"/>
      <c r="V12945" s="62"/>
    </row>
    <row r="12946" spans="21:22" hidden="1">
      <c r="U12946" s="77"/>
      <c r="V12946" s="62"/>
    </row>
    <row r="12947" spans="21:22" hidden="1">
      <c r="U12947" s="77"/>
      <c r="V12947" s="62"/>
    </row>
    <row r="12948" spans="21:22" hidden="1">
      <c r="U12948" s="77"/>
      <c r="V12948" s="62"/>
    </row>
    <row r="12949" spans="21:22" hidden="1">
      <c r="U12949" s="77"/>
      <c r="V12949" s="62"/>
    </row>
    <row r="12950" spans="21:22" hidden="1">
      <c r="U12950" s="77"/>
      <c r="V12950" s="62"/>
    </row>
    <row r="12951" spans="21:22" hidden="1">
      <c r="U12951" s="77"/>
      <c r="V12951" s="62"/>
    </row>
    <row r="12952" spans="21:22" hidden="1">
      <c r="U12952" s="77"/>
      <c r="V12952" s="62"/>
    </row>
    <row r="12953" spans="21:22" hidden="1">
      <c r="U12953" s="77"/>
      <c r="V12953" s="62"/>
    </row>
    <row r="12954" spans="21:22" hidden="1">
      <c r="U12954" s="77"/>
      <c r="V12954" s="62"/>
    </row>
    <row r="12955" spans="21:22" hidden="1">
      <c r="U12955" s="77"/>
      <c r="V12955" s="62"/>
    </row>
    <row r="12956" spans="21:22" hidden="1">
      <c r="U12956" s="77"/>
      <c r="V12956" s="62"/>
    </row>
    <row r="12957" spans="21:22" hidden="1">
      <c r="U12957" s="77"/>
      <c r="V12957" s="62"/>
    </row>
    <row r="12958" spans="21:22" hidden="1">
      <c r="U12958" s="77"/>
      <c r="V12958" s="62"/>
    </row>
    <row r="12959" spans="21:22" hidden="1">
      <c r="U12959" s="77"/>
      <c r="V12959" s="62"/>
    </row>
    <row r="12960" spans="21:22" hidden="1">
      <c r="U12960" s="77"/>
      <c r="V12960" s="62"/>
    </row>
    <row r="12961" spans="21:22" hidden="1">
      <c r="U12961" s="77"/>
      <c r="V12961" s="62"/>
    </row>
    <row r="12962" spans="21:22" hidden="1">
      <c r="U12962" s="77"/>
      <c r="V12962" s="62"/>
    </row>
    <row r="12963" spans="21:22" hidden="1">
      <c r="U12963" s="77"/>
      <c r="V12963" s="62"/>
    </row>
    <row r="12964" spans="21:22" hidden="1">
      <c r="U12964" s="77"/>
      <c r="V12964" s="62"/>
    </row>
    <row r="12965" spans="21:22" hidden="1">
      <c r="U12965" s="77"/>
      <c r="V12965" s="62"/>
    </row>
    <row r="12966" spans="21:22" hidden="1">
      <c r="U12966" s="77"/>
      <c r="V12966" s="62"/>
    </row>
    <row r="12967" spans="21:22" hidden="1">
      <c r="U12967" s="77"/>
      <c r="V12967" s="62"/>
    </row>
    <row r="12968" spans="21:22" hidden="1">
      <c r="U12968" s="77"/>
      <c r="V12968" s="62"/>
    </row>
    <row r="12969" spans="21:22" hidden="1">
      <c r="U12969" s="77"/>
      <c r="V12969" s="62"/>
    </row>
    <row r="12970" spans="21:22" hidden="1">
      <c r="U12970" s="77"/>
      <c r="V12970" s="62"/>
    </row>
    <row r="12971" spans="21:22" hidden="1">
      <c r="U12971" s="77"/>
      <c r="V12971" s="62"/>
    </row>
    <row r="12972" spans="21:22" hidden="1">
      <c r="U12972" s="77"/>
      <c r="V12972" s="62"/>
    </row>
    <row r="12973" spans="21:22" hidden="1">
      <c r="U12973" s="77"/>
      <c r="V12973" s="62"/>
    </row>
    <row r="12974" spans="21:22" hidden="1">
      <c r="U12974" s="77"/>
      <c r="V12974" s="62"/>
    </row>
    <row r="12975" spans="21:22" hidden="1">
      <c r="U12975" s="77"/>
      <c r="V12975" s="62"/>
    </row>
    <row r="12976" spans="21:22" hidden="1">
      <c r="U12976" s="77"/>
      <c r="V12976" s="62"/>
    </row>
    <row r="12977" spans="21:22" hidden="1">
      <c r="U12977" s="77"/>
      <c r="V12977" s="62"/>
    </row>
    <row r="12978" spans="21:22" hidden="1">
      <c r="U12978" s="77"/>
      <c r="V12978" s="62"/>
    </row>
    <row r="12979" spans="21:22" hidden="1">
      <c r="U12979" s="77"/>
      <c r="V12979" s="62"/>
    </row>
    <row r="12980" spans="21:22" hidden="1">
      <c r="U12980" s="77"/>
      <c r="V12980" s="62"/>
    </row>
    <row r="12981" spans="21:22" hidden="1">
      <c r="U12981" s="77"/>
      <c r="V12981" s="62"/>
    </row>
    <row r="12982" spans="21:22" hidden="1">
      <c r="U12982" s="77"/>
      <c r="V12982" s="62"/>
    </row>
    <row r="12983" spans="21:22" hidden="1">
      <c r="U12983" s="77"/>
      <c r="V12983" s="62"/>
    </row>
    <row r="12984" spans="21:22" hidden="1">
      <c r="U12984" s="77"/>
      <c r="V12984" s="62"/>
    </row>
    <row r="12985" spans="21:22" hidden="1">
      <c r="U12985" s="77"/>
      <c r="V12985" s="62"/>
    </row>
    <row r="12986" spans="21:22" hidden="1">
      <c r="U12986" s="77"/>
      <c r="V12986" s="62"/>
    </row>
    <row r="12987" spans="21:22" hidden="1">
      <c r="U12987" s="77"/>
      <c r="V12987" s="62"/>
    </row>
    <row r="12988" spans="21:22" hidden="1">
      <c r="U12988" s="77"/>
      <c r="V12988" s="62"/>
    </row>
    <row r="12989" spans="21:22" hidden="1">
      <c r="U12989" s="77"/>
      <c r="V12989" s="62"/>
    </row>
    <row r="12990" spans="21:22" hidden="1">
      <c r="U12990" s="77"/>
      <c r="V12990" s="62"/>
    </row>
    <row r="12991" spans="21:22" hidden="1">
      <c r="U12991" s="77"/>
      <c r="V12991" s="62"/>
    </row>
    <row r="12992" spans="21:22" hidden="1">
      <c r="U12992" s="77"/>
      <c r="V12992" s="62"/>
    </row>
    <row r="12993" spans="21:22" hidden="1">
      <c r="U12993" s="77"/>
      <c r="V12993" s="62"/>
    </row>
    <row r="12994" spans="21:22" hidden="1">
      <c r="U12994" s="77"/>
      <c r="V12994" s="62"/>
    </row>
    <row r="12995" spans="21:22" hidden="1">
      <c r="U12995" s="77"/>
      <c r="V12995" s="62"/>
    </row>
    <row r="12996" spans="21:22" hidden="1">
      <c r="U12996" s="77"/>
      <c r="V12996" s="62"/>
    </row>
    <row r="12997" spans="21:22" hidden="1">
      <c r="U12997" s="77"/>
      <c r="V12997" s="62"/>
    </row>
    <row r="12998" spans="21:22" hidden="1">
      <c r="U12998" s="77"/>
      <c r="V12998" s="62"/>
    </row>
    <row r="12999" spans="21:22" hidden="1">
      <c r="U12999" s="77"/>
      <c r="V12999" s="62"/>
    </row>
    <row r="13000" spans="21:22" hidden="1">
      <c r="U13000" s="77"/>
      <c r="V13000" s="62"/>
    </row>
    <row r="13001" spans="21:22" hidden="1">
      <c r="U13001" s="77"/>
      <c r="V13001" s="62"/>
    </row>
    <row r="13002" spans="21:22" hidden="1">
      <c r="U13002" s="77"/>
      <c r="V13002" s="62"/>
    </row>
    <row r="13003" spans="21:22" hidden="1">
      <c r="U13003" s="77"/>
      <c r="V13003" s="62"/>
    </row>
    <row r="13004" spans="21:22" hidden="1">
      <c r="U13004" s="77"/>
      <c r="V13004" s="62"/>
    </row>
    <row r="13005" spans="21:22" hidden="1">
      <c r="U13005" s="77"/>
      <c r="V13005" s="62"/>
    </row>
    <row r="13006" spans="21:22" hidden="1">
      <c r="U13006" s="77"/>
      <c r="V13006" s="62"/>
    </row>
    <row r="13007" spans="21:22" hidden="1">
      <c r="U13007" s="77"/>
      <c r="V13007" s="62"/>
    </row>
    <row r="13008" spans="21:22" hidden="1">
      <c r="U13008" s="77"/>
      <c r="V13008" s="62"/>
    </row>
    <row r="13009" spans="21:22" hidden="1">
      <c r="U13009" s="77"/>
      <c r="V13009" s="62"/>
    </row>
    <row r="13010" spans="21:22" hidden="1">
      <c r="U13010" s="77"/>
      <c r="V13010" s="62"/>
    </row>
    <row r="13011" spans="21:22" hidden="1">
      <c r="U13011" s="77"/>
      <c r="V13011" s="62"/>
    </row>
    <row r="13012" spans="21:22" hidden="1">
      <c r="U13012" s="77"/>
      <c r="V13012" s="62"/>
    </row>
    <row r="13013" spans="21:22" hidden="1">
      <c r="U13013" s="77"/>
      <c r="V13013" s="62"/>
    </row>
    <row r="13014" spans="21:22" hidden="1">
      <c r="U13014" s="77"/>
      <c r="V13014" s="62"/>
    </row>
    <row r="13015" spans="21:22" hidden="1">
      <c r="U13015" s="77"/>
      <c r="V13015" s="62"/>
    </row>
    <row r="13016" spans="21:22" hidden="1">
      <c r="U13016" s="77"/>
      <c r="V13016" s="62"/>
    </row>
    <row r="13017" spans="21:22" hidden="1">
      <c r="U13017" s="77"/>
      <c r="V13017" s="62"/>
    </row>
    <row r="13018" spans="21:22" hidden="1">
      <c r="U13018" s="77"/>
      <c r="V13018" s="62"/>
    </row>
    <row r="13019" spans="21:22" hidden="1">
      <c r="U13019" s="77"/>
      <c r="V13019" s="62"/>
    </row>
    <row r="13020" spans="21:22" hidden="1">
      <c r="U13020" s="77"/>
      <c r="V13020" s="62"/>
    </row>
    <row r="13021" spans="21:22" hidden="1">
      <c r="U13021" s="77"/>
      <c r="V13021" s="62"/>
    </row>
    <row r="13022" spans="21:22" hidden="1">
      <c r="U13022" s="77"/>
      <c r="V13022" s="62"/>
    </row>
    <row r="13023" spans="21:22" hidden="1">
      <c r="U13023" s="77"/>
      <c r="V13023" s="62"/>
    </row>
    <row r="13024" spans="21:22" hidden="1">
      <c r="U13024" s="77"/>
      <c r="V13024" s="62"/>
    </row>
    <row r="13025" spans="21:22" hidden="1">
      <c r="U13025" s="77"/>
      <c r="V13025" s="62"/>
    </row>
    <row r="13026" spans="21:22" hidden="1">
      <c r="U13026" s="77"/>
      <c r="V13026" s="62"/>
    </row>
    <row r="13027" spans="21:22" hidden="1">
      <c r="U13027" s="77"/>
      <c r="V13027" s="62"/>
    </row>
    <row r="13028" spans="21:22" hidden="1">
      <c r="U13028" s="77"/>
      <c r="V13028" s="62"/>
    </row>
    <row r="13029" spans="21:22" hidden="1">
      <c r="U13029" s="77"/>
      <c r="V13029" s="62"/>
    </row>
    <row r="13030" spans="21:22" hidden="1">
      <c r="U13030" s="77"/>
      <c r="V13030" s="62"/>
    </row>
    <row r="13031" spans="21:22" hidden="1">
      <c r="U13031" s="77"/>
      <c r="V13031" s="62"/>
    </row>
    <row r="13032" spans="21:22" hidden="1">
      <c r="U13032" s="77"/>
      <c r="V13032" s="62"/>
    </row>
    <row r="13033" spans="21:22" hidden="1">
      <c r="U13033" s="77"/>
      <c r="V13033" s="62"/>
    </row>
    <row r="13034" spans="21:22" hidden="1">
      <c r="U13034" s="77"/>
      <c r="V13034" s="62"/>
    </row>
    <row r="13035" spans="21:22" hidden="1">
      <c r="U13035" s="77"/>
      <c r="V13035" s="62"/>
    </row>
    <row r="13036" spans="21:22" hidden="1">
      <c r="U13036" s="77"/>
      <c r="V13036" s="62"/>
    </row>
    <row r="13037" spans="21:22" hidden="1">
      <c r="U13037" s="77"/>
      <c r="V13037" s="62"/>
    </row>
    <row r="13038" spans="21:22" hidden="1">
      <c r="U13038" s="77"/>
      <c r="V13038" s="62"/>
    </row>
    <row r="13039" spans="21:22" hidden="1">
      <c r="U13039" s="77"/>
      <c r="V13039" s="62"/>
    </row>
    <row r="13040" spans="21:22" hidden="1">
      <c r="U13040" s="77"/>
      <c r="V13040" s="62"/>
    </row>
    <row r="13041" spans="21:22" hidden="1">
      <c r="U13041" s="77"/>
      <c r="V13041" s="62"/>
    </row>
    <row r="13042" spans="21:22" hidden="1">
      <c r="U13042" s="77"/>
      <c r="V13042" s="62"/>
    </row>
    <row r="13043" spans="21:22" hidden="1">
      <c r="U13043" s="77"/>
      <c r="V13043" s="62"/>
    </row>
    <row r="13044" spans="21:22" hidden="1">
      <c r="U13044" s="77"/>
      <c r="V13044" s="62"/>
    </row>
    <row r="13045" spans="21:22" hidden="1">
      <c r="U13045" s="77"/>
      <c r="V13045" s="62"/>
    </row>
    <row r="13046" spans="21:22" hidden="1">
      <c r="U13046" s="77"/>
      <c r="V13046" s="62"/>
    </row>
    <row r="13047" spans="21:22" hidden="1">
      <c r="U13047" s="77"/>
      <c r="V13047" s="62"/>
    </row>
    <row r="13048" spans="21:22" hidden="1">
      <c r="U13048" s="77"/>
      <c r="V13048" s="62"/>
    </row>
    <row r="13049" spans="21:22" hidden="1">
      <c r="U13049" s="77"/>
      <c r="V13049" s="62"/>
    </row>
    <row r="13050" spans="21:22" hidden="1">
      <c r="U13050" s="77"/>
      <c r="V13050" s="62"/>
    </row>
    <row r="13051" spans="21:22" hidden="1">
      <c r="U13051" s="77"/>
      <c r="V13051" s="62"/>
    </row>
    <row r="13052" spans="21:22" hidden="1">
      <c r="U13052" s="77"/>
      <c r="V13052" s="62"/>
    </row>
    <row r="13053" spans="21:22" hidden="1">
      <c r="U13053" s="77"/>
      <c r="V13053" s="62"/>
    </row>
    <row r="13054" spans="21:22" hidden="1">
      <c r="U13054" s="77"/>
      <c r="V13054" s="62"/>
    </row>
    <row r="13055" spans="21:22" hidden="1">
      <c r="U13055" s="77"/>
      <c r="V13055" s="62"/>
    </row>
    <row r="13056" spans="21:22" hidden="1">
      <c r="U13056" s="77"/>
      <c r="V13056" s="62"/>
    </row>
    <row r="13057" spans="21:22" hidden="1">
      <c r="U13057" s="77"/>
      <c r="V13057" s="62"/>
    </row>
    <row r="13058" spans="21:22" hidden="1">
      <c r="U13058" s="77"/>
      <c r="V13058" s="62"/>
    </row>
    <row r="13059" spans="21:22" hidden="1">
      <c r="U13059" s="77"/>
      <c r="V13059" s="62"/>
    </row>
    <row r="13060" spans="21:22" hidden="1">
      <c r="U13060" s="77"/>
      <c r="V13060" s="62"/>
    </row>
    <row r="13061" spans="21:22" hidden="1">
      <c r="U13061" s="77"/>
      <c r="V13061" s="62"/>
    </row>
    <row r="13062" spans="21:22" hidden="1">
      <c r="U13062" s="77"/>
      <c r="V13062" s="62"/>
    </row>
    <row r="13063" spans="21:22" hidden="1">
      <c r="U13063" s="77"/>
      <c r="V13063" s="62"/>
    </row>
    <row r="13064" spans="21:22" hidden="1">
      <c r="U13064" s="77"/>
      <c r="V13064" s="62"/>
    </row>
    <row r="13065" spans="21:22" hidden="1">
      <c r="U13065" s="77"/>
      <c r="V13065" s="62"/>
    </row>
    <row r="13066" spans="21:22" hidden="1">
      <c r="U13066" s="77"/>
      <c r="V13066" s="62"/>
    </row>
    <row r="13067" spans="21:22" hidden="1">
      <c r="U13067" s="77"/>
      <c r="V13067" s="62"/>
    </row>
    <row r="13068" spans="21:22" hidden="1">
      <c r="U13068" s="77"/>
      <c r="V13068" s="62"/>
    </row>
    <row r="13069" spans="21:22" hidden="1">
      <c r="U13069" s="77"/>
      <c r="V13069" s="62"/>
    </row>
    <row r="13070" spans="21:22" hidden="1">
      <c r="U13070" s="77"/>
      <c r="V13070" s="62"/>
    </row>
    <row r="13071" spans="21:22" hidden="1">
      <c r="U13071" s="77"/>
      <c r="V13071" s="62"/>
    </row>
    <row r="13072" spans="21:22" hidden="1">
      <c r="U13072" s="77"/>
      <c r="V13072" s="62"/>
    </row>
    <row r="13073" spans="21:22" hidden="1">
      <c r="U13073" s="77"/>
      <c r="V13073" s="62"/>
    </row>
    <row r="13074" spans="21:22" hidden="1">
      <c r="U13074" s="77"/>
      <c r="V13074" s="62"/>
    </row>
    <row r="13075" spans="21:22" hidden="1">
      <c r="U13075" s="77"/>
      <c r="V13075" s="62"/>
    </row>
    <row r="13076" spans="21:22" hidden="1">
      <c r="U13076" s="77"/>
      <c r="V13076" s="62"/>
    </row>
    <row r="13077" spans="21:22" hidden="1">
      <c r="U13077" s="77"/>
      <c r="V13077" s="62"/>
    </row>
    <row r="13078" spans="21:22" hidden="1">
      <c r="U13078" s="77"/>
      <c r="V13078" s="62"/>
    </row>
    <row r="13079" spans="21:22" hidden="1">
      <c r="U13079" s="77"/>
      <c r="V13079" s="62"/>
    </row>
    <row r="13080" spans="21:22" hidden="1">
      <c r="U13080" s="77"/>
      <c r="V13080" s="62"/>
    </row>
    <row r="13081" spans="21:22" hidden="1">
      <c r="U13081" s="77"/>
      <c r="V13081" s="62"/>
    </row>
    <row r="13082" spans="21:22" hidden="1">
      <c r="U13082" s="77"/>
      <c r="V13082" s="62"/>
    </row>
    <row r="13083" spans="21:22" hidden="1">
      <c r="U13083" s="77"/>
      <c r="V13083" s="62"/>
    </row>
    <row r="13084" spans="21:22" hidden="1">
      <c r="U13084" s="77"/>
      <c r="V13084" s="62"/>
    </row>
    <row r="13085" spans="21:22" hidden="1">
      <c r="U13085" s="77"/>
      <c r="V13085" s="62"/>
    </row>
    <row r="13086" spans="21:22" hidden="1">
      <c r="U13086" s="77"/>
      <c r="V13086" s="62"/>
    </row>
    <row r="13087" spans="21:22" hidden="1">
      <c r="U13087" s="77"/>
      <c r="V13087" s="62"/>
    </row>
    <row r="13088" spans="21:22" hidden="1">
      <c r="U13088" s="77"/>
      <c r="V13088" s="62"/>
    </row>
    <row r="13089" spans="21:22" hidden="1">
      <c r="U13089" s="77"/>
      <c r="V13089" s="62"/>
    </row>
    <row r="13090" spans="21:22" hidden="1">
      <c r="U13090" s="77"/>
      <c r="V13090" s="62"/>
    </row>
    <row r="13091" spans="21:22" hidden="1">
      <c r="U13091" s="77"/>
      <c r="V13091" s="62"/>
    </row>
    <row r="13092" spans="21:22" hidden="1">
      <c r="U13092" s="77"/>
      <c r="V13092" s="62"/>
    </row>
    <row r="13093" spans="21:22" hidden="1">
      <c r="U13093" s="77"/>
      <c r="V13093" s="62"/>
    </row>
    <row r="13094" spans="21:22" hidden="1">
      <c r="U13094" s="77"/>
      <c r="V13094" s="62"/>
    </row>
    <row r="13095" spans="21:22" hidden="1">
      <c r="U13095" s="77"/>
      <c r="V13095" s="62"/>
    </row>
    <row r="13096" spans="21:22" hidden="1">
      <c r="U13096" s="77"/>
      <c r="V13096" s="62"/>
    </row>
    <row r="13097" spans="21:22" hidden="1">
      <c r="U13097" s="77"/>
      <c r="V13097" s="62"/>
    </row>
    <row r="13098" spans="21:22" hidden="1">
      <c r="U13098" s="77"/>
      <c r="V13098" s="62"/>
    </row>
    <row r="13099" spans="21:22" hidden="1">
      <c r="U13099" s="77"/>
      <c r="V13099" s="62"/>
    </row>
    <row r="13100" spans="21:22" hidden="1">
      <c r="U13100" s="77"/>
      <c r="V13100" s="62"/>
    </row>
    <row r="13101" spans="21:22" hidden="1">
      <c r="U13101" s="77"/>
      <c r="V13101" s="62"/>
    </row>
    <row r="13102" spans="21:22" hidden="1">
      <c r="U13102" s="77"/>
      <c r="V13102" s="62"/>
    </row>
    <row r="13103" spans="21:22" hidden="1">
      <c r="U13103" s="77"/>
      <c r="V13103" s="62"/>
    </row>
    <row r="13104" spans="21:22" hidden="1">
      <c r="U13104" s="77"/>
      <c r="V13104" s="62"/>
    </row>
    <row r="13105" spans="21:22" hidden="1">
      <c r="U13105" s="77"/>
      <c r="V13105" s="62"/>
    </row>
    <row r="13106" spans="21:22" hidden="1">
      <c r="U13106" s="77"/>
      <c r="V13106" s="62"/>
    </row>
    <row r="13107" spans="21:22" hidden="1">
      <c r="U13107" s="77"/>
      <c r="V13107" s="62"/>
    </row>
    <row r="13108" spans="21:22" hidden="1">
      <c r="U13108" s="77"/>
      <c r="V13108" s="62"/>
    </row>
    <row r="13109" spans="21:22" hidden="1">
      <c r="U13109" s="77"/>
      <c r="V13109" s="62"/>
    </row>
    <row r="13110" spans="21:22" hidden="1">
      <c r="U13110" s="77"/>
      <c r="V13110" s="62"/>
    </row>
    <row r="13111" spans="21:22" hidden="1">
      <c r="U13111" s="77"/>
      <c r="V13111" s="62"/>
    </row>
    <row r="13112" spans="21:22" hidden="1">
      <c r="U13112" s="77"/>
      <c r="V13112" s="62"/>
    </row>
    <row r="13113" spans="21:22" hidden="1">
      <c r="U13113" s="77"/>
      <c r="V13113" s="62"/>
    </row>
    <row r="13114" spans="21:22" hidden="1">
      <c r="U13114" s="77"/>
      <c r="V13114" s="62"/>
    </row>
    <row r="13115" spans="21:22" hidden="1">
      <c r="U13115" s="77"/>
      <c r="V13115" s="62"/>
    </row>
    <row r="13116" spans="21:22" hidden="1">
      <c r="U13116" s="77"/>
      <c r="V13116" s="62"/>
    </row>
    <row r="13117" spans="21:22" hidden="1">
      <c r="U13117" s="77"/>
      <c r="V13117" s="62"/>
    </row>
    <row r="13118" spans="21:22" hidden="1">
      <c r="U13118" s="77"/>
      <c r="V13118" s="62"/>
    </row>
    <row r="13119" spans="21:22" hidden="1">
      <c r="U13119" s="77"/>
      <c r="V13119" s="62"/>
    </row>
    <row r="13120" spans="21:22" hidden="1">
      <c r="U13120" s="77"/>
      <c r="V13120" s="62"/>
    </row>
    <row r="13121" spans="21:22" hidden="1">
      <c r="U13121" s="77"/>
      <c r="V13121" s="62"/>
    </row>
    <row r="13122" spans="21:22" hidden="1">
      <c r="U13122" s="77"/>
      <c r="V13122" s="62"/>
    </row>
    <row r="13123" spans="21:22" hidden="1">
      <c r="U13123" s="77"/>
      <c r="V13123" s="62"/>
    </row>
    <row r="13124" spans="21:22" hidden="1">
      <c r="U13124" s="77"/>
      <c r="V13124" s="62"/>
    </row>
    <row r="13125" spans="21:22" hidden="1">
      <c r="U13125" s="77"/>
      <c r="V13125" s="62"/>
    </row>
    <row r="13126" spans="21:22" hidden="1">
      <c r="U13126" s="77"/>
      <c r="V13126" s="62"/>
    </row>
    <row r="13127" spans="21:22" hidden="1">
      <c r="U13127" s="77"/>
      <c r="V13127" s="62"/>
    </row>
    <row r="13128" spans="21:22" hidden="1">
      <c r="U13128" s="77"/>
      <c r="V13128" s="62"/>
    </row>
    <row r="13129" spans="21:22" hidden="1">
      <c r="U13129" s="77"/>
      <c r="V13129" s="62"/>
    </row>
    <row r="13130" spans="21:22" hidden="1">
      <c r="U13130" s="77"/>
      <c r="V13130" s="62"/>
    </row>
    <row r="13131" spans="21:22" hidden="1">
      <c r="U13131" s="77"/>
      <c r="V13131" s="62"/>
    </row>
    <row r="13132" spans="21:22" hidden="1">
      <c r="U13132" s="77"/>
      <c r="V13132" s="62"/>
    </row>
    <row r="13133" spans="21:22" hidden="1">
      <c r="U13133" s="77"/>
      <c r="V13133" s="62"/>
    </row>
    <row r="13134" spans="21:22" hidden="1">
      <c r="U13134" s="77"/>
      <c r="V13134" s="62"/>
    </row>
    <row r="13135" spans="21:22" hidden="1">
      <c r="U13135" s="77"/>
      <c r="V13135" s="62"/>
    </row>
    <row r="13136" spans="21:22" hidden="1">
      <c r="U13136" s="77"/>
      <c r="V13136" s="62"/>
    </row>
    <row r="13137" spans="21:22" hidden="1">
      <c r="U13137" s="77"/>
      <c r="V13137" s="62"/>
    </row>
    <row r="13138" spans="21:22" hidden="1">
      <c r="U13138" s="77"/>
      <c r="V13138" s="62"/>
    </row>
    <row r="13139" spans="21:22" hidden="1">
      <c r="U13139" s="77"/>
      <c r="V13139" s="62"/>
    </row>
    <row r="13140" spans="21:22" hidden="1">
      <c r="U13140" s="77"/>
      <c r="V13140" s="62"/>
    </row>
    <row r="13141" spans="21:22" hidden="1">
      <c r="U13141" s="77"/>
      <c r="V13141" s="62"/>
    </row>
    <row r="13142" spans="21:22" hidden="1">
      <c r="U13142" s="77"/>
      <c r="V13142" s="62"/>
    </row>
    <row r="13143" spans="21:22" hidden="1">
      <c r="U13143" s="77"/>
      <c r="V13143" s="62"/>
    </row>
    <row r="13144" spans="21:22" hidden="1">
      <c r="U13144" s="77"/>
      <c r="V13144" s="62"/>
    </row>
    <row r="13145" spans="21:22" hidden="1">
      <c r="U13145" s="77"/>
      <c r="V13145" s="62"/>
    </row>
    <row r="13146" spans="21:22" hidden="1">
      <c r="U13146" s="77"/>
      <c r="V13146" s="62"/>
    </row>
    <row r="13147" spans="21:22" hidden="1">
      <c r="U13147" s="77"/>
      <c r="V13147" s="62"/>
    </row>
    <row r="13148" spans="21:22" hidden="1">
      <c r="U13148" s="77"/>
      <c r="V13148" s="62"/>
    </row>
    <row r="13149" spans="21:22" hidden="1">
      <c r="U13149" s="77"/>
      <c r="V13149" s="62"/>
    </row>
    <row r="13150" spans="21:22" hidden="1">
      <c r="U13150" s="77"/>
      <c r="V13150" s="62"/>
    </row>
    <row r="13151" spans="21:22" hidden="1">
      <c r="U13151" s="77"/>
      <c r="V13151" s="62"/>
    </row>
    <row r="13152" spans="21:22" hidden="1">
      <c r="U13152" s="77"/>
      <c r="V13152" s="62"/>
    </row>
    <row r="13153" spans="21:22" hidden="1">
      <c r="U13153" s="77"/>
      <c r="V13153" s="62"/>
    </row>
    <row r="13154" spans="21:22" hidden="1">
      <c r="U13154" s="77"/>
      <c r="V13154" s="62"/>
    </row>
    <row r="13155" spans="21:22" hidden="1">
      <c r="U13155" s="77"/>
      <c r="V13155" s="62"/>
    </row>
    <row r="13156" spans="21:22" hidden="1">
      <c r="U13156" s="77"/>
      <c r="V13156" s="62"/>
    </row>
    <row r="13157" spans="21:22" hidden="1">
      <c r="U13157" s="77"/>
      <c r="V13157" s="62"/>
    </row>
    <row r="13158" spans="21:22" hidden="1">
      <c r="U13158" s="77"/>
      <c r="V13158" s="62"/>
    </row>
    <row r="13159" spans="21:22" hidden="1">
      <c r="U13159" s="77"/>
      <c r="V13159" s="62"/>
    </row>
    <row r="13160" spans="21:22" hidden="1">
      <c r="U13160" s="77"/>
      <c r="V13160" s="62"/>
    </row>
    <row r="13161" spans="21:22" hidden="1">
      <c r="U13161" s="77"/>
      <c r="V13161" s="62"/>
    </row>
    <row r="13162" spans="21:22" hidden="1">
      <c r="U13162" s="77"/>
      <c r="V13162" s="62"/>
    </row>
    <row r="13163" spans="21:22" hidden="1">
      <c r="U13163" s="77"/>
      <c r="V13163" s="62"/>
    </row>
    <row r="13164" spans="21:22" hidden="1">
      <c r="U13164" s="77"/>
      <c r="V13164" s="62"/>
    </row>
    <row r="13165" spans="21:22" hidden="1">
      <c r="U13165" s="77"/>
      <c r="V13165" s="62"/>
    </row>
    <row r="13166" spans="21:22" hidden="1">
      <c r="U13166" s="77"/>
      <c r="V13166" s="62"/>
    </row>
    <row r="13167" spans="21:22" hidden="1">
      <c r="U13167" s="77"/>
      <c r="V13167" s="62"/>
    </row>
    <row r="13168" spans="21:22" hidden="1">
      <c r="U13168" s="77"/>
      <c r="V13168" s="62"/>
    </row>
    <row r="13169" spans="21:22" hidden="1">
      <c r="U13169" s="77"/>
      <c r="V13169" s="62"/>
    </row>
    <row r="13170" spans="21:22" hidden="1">
      <c r="U13170" s="77"/>
      <c r="V13170" s="62"/>
    </row>
    <row r="13171" spans="21:22" hidden="1">
      <c r="U13171" s="77"/>
      <c r="V13171" s="62"/>
    </row>
    <row r="13172" spans="21:22" hidden="1">
      <c r="U13172" s="77"/>
      <c r="V13172" s="62"/>
    </row>
    <row r="13173" spans="21:22" hidden="1">
      <c r="U13173" s="77"/>
      <c r="V13173" s="62"/>
    </row>
    <row r="13174" spans="21:22" hidden="1">
      <c r="U13174" s="77"/>
      <c r="V13174" s="62"/>
    </row>
    <row r="13175" spans="21:22" hidden="1">
      <c r="U13175" s="77"/>
      <c r="V13175" s="62"/>
    </row>
    <row r="13176" spans="21:22" hidden="1">
      <c r="U13176" s="77"/>
      <c r="V13176" s="62"/>
    </row>
    <row r="13177" spans="21:22" hidden="1">
      <c r="U13177" s="77"/>
      <c r="V13177" s="62"/>
    </row>
    <row r="13178" spans="21:22" hidden="1">
      <c r="U13178" s="77"/>
      <c r="V13178" s="62"/>
    </row>
    <row r="13179" spans="21:22" hidden="1">
      <c r="U13179" s="77"/>
      <c r="V13179" s="62"/>
    </row>
    <row r="13180" spans="21:22" hidden="1">
      <c r="U13180" s="77"/>
      <c r="V13180" s="62"/>
    </row>
    <row r="13181" spans="21:22" hidden="1">
      <c r="U13181" s="77"/>
      <c r="V13181" s="62"/>
    </row>
    <row r="13182" spans="21:22" hidden="1">
      <c r="U13182" s="77"/>
      <c r="V13182" s="62"/>
    </row>
    <row r="13183" spans="21:22" hidden="1">
      <c r="U13183" s="77"/>
      <c r="V13183" s="62"/>
    </row>
    <row r="13184" spans="21:22" hidden="1">
      <c r="U13184" s="77"/>
      <c r="V13184" s="62"/>
    </row>
    <row r="13185" spans="21:22" hidden="1">
      <c r="U13185" s="77"/>
      <c r="V13185" s="62"/>
    </row>
    <row r="13186" spans="21:22" hidden="1">
      <c r="U13186" s="77"/>
      <c r="V13186" s="62"/>
    </row>
    <row r="13187" spans="21:22" hidden="1">
      <c r="U13187" s="77"/>
      <c r="V13187" s="62"/>
    </row>
    <row r="13188" spans="21:22" hidden="1">
      <c r="U13188" s="77"/>
      <c r="V13188" s="62"/>
    </row>
    <row r="13189" spans="21:22" hidden="1">
      <c r="U13189" s="77"/>
      <c r="V13189" s="62"/>
    </row>
    <row r="13190" spans="21:22" hidden="1">
      <c r="U13190" s="77"/>
      <c r="V13190" s="62"/>
    </row>
    <row r="13191" spans="21:22" hidden="1">
      <c r="U13191" s="77"/>
      <c r="V13191" s="62"/>
    </row>
    <row r="13192" spans="21:22" hidden="1">
      <c r="U13192" s="77"/>
      <c r="V13192" s="62"/>
    </row>
    <row r="13193" spans="21:22" hidden="1">
      <c r="U13193" s="77"/>
      <c r="V13193" s="62"/>
    </row>
    <row r="13194" spans="21:22" hidden="1">
      <c r="U13194" s="77"/>
      <c r="V13194" s="62"/>
    </row>
    <row r="13195" spans="21:22" hidden="1">
      <c r="U13195" s="77"/>
      <c r="V13195" s="62"/>
    </row>
    <row r="13196" spans="21:22" hidden="1">
      <c r="U13196" s="77"/>
      <c r="V13196" s="62"/>
    </row>
    <row r="13197" spans="21:22" hidden="1">
      <c r="U13197" s="77"/>
      <c r="V13197" s="62"/>
    </row>
    <row r="13198" spans="21:22" hidden="1">
      <c r="U13198" s="77"/>
      <c r="V13198" s="62"/>
    </row>
    <row r="13199" spans="21:22" hidden="1">
      <c r="U13199" s="77"/>
      <c r="V13199" s="62"/>
    </row>
    <row r="13200" spans="21:22" hidden="1">
      <c r="U13200" s="77"/>
      <c r="V13200" s="62"/>
    </row>
    <row r="13201" spans="21:22" hidden="1">
      <c r="U13201" s="77"/>
      <c r="V13201" s="62"/>
    </row>
    <row r="13202" spans="21:22" hidden="1">
      <c r="U13202" s="77"/>
      <c r="V13202" s="62"/>
    </row>
    <row r="13203" spans="21:22" hidden="1">
      <c r="U13203" s="77"/>
      <c r="V13203" s="62"/>
    </row>
    <row r="13204" spans="21:22" hidden="1">
      <c r="U13204" s="77"/>
      <c r="V13204" s="62"/>
    </row>
    <row r="13205" spans="21:22" hidden="1">
      <c r="U13205" s="77"/>
      <c r="V13205" s="62"/>
    </row>
    <row r="13206" spans="21:22" hidden="1">
      <c r="U13206" s="77"/>
      <c r="V13206" s="62"/>
    </row>
    <row r="13207" spans="21:22" hidden="1">
      <c r="U13207" s="77"/>
      <c r="V13207" s="62"/>
    </row>
    <row r="13208" spans="21:22" hidden="1">
      <c r="U13208" s="77"/>
      <c r="V13208" s="62"/>
    </row>
    <row r="13209" spans="21:22" hidden="1">
      <c r="U13209" s="77"/>
      <c r="V13209" s="62"/>
    </row>
    <row r="13210" spans="21:22" hidden="1">
      <c r="U13210" s="77"/>
      <c r="V13210" s="62"/>
    </row>
    <row r="13211" spans="21:22" hidden="1">
      <c r="U13211" s="77"/>
      <c r="V13211" s="62"/>
    </row>
    <row r="13212" spans="21:22" hidden="1">
      <c r="U13212" s="77"/>
      <c r="V13212" s="62"/>
    </row>
    <row r="13213" spans="21:22" hidden="1">
      <c r="U13213" s="77"/>
      <c r="V13213" s="62"/>
    </row>
    <row r="13214" spans="21:22" hidden="1">
      <c r="U13214" s="77"/>
      <c r="V13214" s="62"/>
    </row>
    <row r="13215" spans="21:22" hidden="1">
      <c r="U13215" s="77"/>
      <c r="V13215" s="62"/>
    </row>
    <row r="13216" spans="21:22" hidden="1">
      <c r="U13216" s="77"/>
      <c r="V13216" s="62"/>
    </row>
    <row r="13217" spans="21:22" hidden="1">
      <c r="U13217" s="77"/>
      <c r="V13217" s="62"/>
    </row>
    <row r="13218" spans="21:22" hidden="1">
      <c r="U13218" s="77"/>
      <c r="V13218" s="62"/>
    </row>
    <row r="13219" spans="21:22" hidden="1">
      <c r="U13219" s="77"/>
      <c r="V13219" s="62"/>
    </row>
    <row r="13220" spans="21:22" hidden="1">
      <c r="U13220" s="77"/>
      <c r="V13220" s="62"/>
    </row>
    <row r="13221" spans="21:22" hidden="1">
      <c r="U13221" s="77"/>
      <c r="V13221" s="62"/>
    </row>
    <row r="13222" spans="21:22" hidden="1">
      <c r="U13222" s="77"/>
      <c r="V13222" s="62"/>
    </row>
    <row r="13223" spans="21:22" hidden="1">
      <c r="U13223" s="77"/>
      <c r="V13223" s="62"/>
    </row>
    <row r="13224" spans="21:22" hidden="1">
      <c r="U13224" s="77"/>
      <c r="V13224" s="62"/>
    </row>
    <row r="13225" spans="21:22" hidden="1">
      <c r="U13225" s="77"/>
      <c r="V13225" s="62"/>
    </row>
    <row r="13226" spans="21:22" hidden="1">
      <c r="U13226" s="77"/>
      <c r="V13226" s="62"/>
    </row>
    <row r="13227" spans="21:22" hidden="1">
      <c r="U13227" s="77"/>
      <c r="V13227" s="62"/>
    </row>
    <row r="13228" spans="21:22" hidden="1">
      <c r="U13228" s="77"/>
      <c r="V13228" s="62"/>
    </row>
    <row r="13229" spans="21:22" hidden="1">
      <c r="U13229" s="77"/>
      <c r="V13229" s="62"/>
    </row>
    <row r="13230" spans="21:22" hidden="1">
      <c r="U13230" s="77"/>
      <c r="V13230" s="62"/>
    </row>
    <row r="13231" spans="21:22" hidden="1">
      <c r="U13231" s="77"/>
      <c r="V13231" s="62"/>
    </row>
    <row r="13232" spans="21:22" hidden="1">
      <c r="U13232" s="77"/>
      <c r="V13232" s="62"/>
    </row>
    <row r="13233" spans="21:22" hidden="1">
      <c r="U13233" s="77"/>
      <c r="V13233" s="62"/>
    </row>
    <row r="13234" spans="21:22" hidden="1">
      <c r="U13234" s="77"/>
      <c r="V13234" s="62"/>
    </row>
    <row r="13235" spans="21:22" hidden="1">
      <c r="U13235" s="77"/>
      <c r="V13235" s="62"/>
    </row>
    <row r="13236" spans="21:22" hidden="1">
      <c r="U13236" s="77"/>
      <c r="V13236" s="62"/>
    </row>
    <row r="13237" spans="21:22" hidden="1">
      <c r="U13237" s="77"/>
      <c r="V13237" s="62"/>
    </row>
    <row r="13238" spans="21:22" hidden="1">
      <c r="U13238" s="77"/>
      <c r="V13238" s="62"/>
    </row>
    <row r="13239" spans="21:22" hidden="1">
      <c r="U13239" s="77"/>
      <c r="V13239" s="62"/>
    </row>
    <row r="13240" spans="21:22" hidden="1">
      <c r="U13240" s="77"/>
      <c r="V13240" s="62"/>
    </row>
    <row r="13241" spans="21:22" hidden="1">
      <c r="U13241" s="77"/>
      <c r="V13241" s="62"/>
    </row>
    <row r="13242" spans="21:22" hidden="1">
      <c r="U13242" s="77"/>
      <c r="V13242" s="62"/>
    </row>
    <row r="13243" spans="21:22" hidden="1">
      <c r="U13243" s="77"/>
      <c r="V13243" s="62"/>
    </row>
    <row r="13244" spans="21:22" hidden="1">
      <c r="U13244" s="77"/>
      <c r="V13244" s="62"/>
    </row>
    <row r="13245" spans="21:22" hidden="1">
      <c r="U13245" s="77"/>
      <c r="V13245" s="62"/>
    </row>
    <row r="13246" spans="21:22" hidden="1">
      <c r="U13246" s="77"/>
      <c r="V13246" s="62"/>
    </row>
    <row r="13247" spans="21:22" hidden="1">
      <c r="U13247" s="77"/>
      <c r="V13247" s="62"/>
    </row>
    <row r="13248" spans="21:22" hidden="1">
      <c r="U13248" s="77"/>
      <c r="V13248" s="62"/>
    </row>
    <row r="13249" spans="21:22" hidden="1">
      <c r="U13249" s="77"/>
      <c r="V13249" s="62"/>
    </row>
    <row r="13250" spans="21:22" hidden="1">
      <c r="U13250" s="77"/>
      <c r="V13250" s="62"/>
    </row>
    <row r="13251" spans="21:22" hidden="1">
      <c r="U13251" s="77"/>
      <c r="V13251" s="62"/>
    </row>
    <row r="13252" spans="21:22" hidden="1">
      <c r="U13252" s="77"/>
      <c r="V13252" s="62"/>
    </row>
    <row r="13253" spans="21:22" hidden="1">
      <c r="U13253" s="77"/>
      <c r="V13253" s="62"/>
    </row>
    <row r="13254" spans="21:22" hidden="1">
      <c r="U13254" s="77"/>
      <c r="V13254" s="62"/>
    </row>
    <row r="13255" spans="21:22" hidden="1">
      <c r="U13255" s="77"/>
      <c r="V13255" s="62"/>
    </row>
    <row r="13256" spans="21:22" hidden="1">
      <c r="U13256" s="77"/>
      <c r="V13256" s="62"/>
    </row>
    <row r="13257" spans="21:22" hidden="1">
      <c r="U13257" s="77"/>
      <c r="V13257" s="62"/>
    </row>
    <row r="13258" spans="21:22" hidden="1">
      <c r="U13258" s="77"/>
      <c r="V13258" s="62"/>
    </row>
    <row r="13259" spans="21:22" hidden="1">
      <c r="U13259" s="77"/>
      <c r="V13259" s="62"/>
    </row>
    <row r="13260" spans="21:22" hidden="1">
      <c r="U13260" s="77"/>
      <c r="V13260" s="62"/>
    </row>
    <row r="13261" spans="21:22" hidden="1">
      <c r="U13261" s="77"/>
      <c r="V13261" s="62"/>
    </row>
    <row r="13262" spans="21:22" hidden="1">
      <c r="U13262" s="77"/>
      <c r="V13262" s="62"/>
    </row>
    <row r="13263" spans="21:22" hidden="1">
      <c r="U13263" s="77"/>
      <c r="V13263" s="62"/>
    </row>
    <row r="13264" spans="21:22" hidden="1">
      <c r="U13264" s="77"/>
      <c r="V13264" s="62"/>
    </row>
    <row r="13265" spans="21:22" hidden="1">
      <c r="U13265" s="77"/>
      <c r="V13265" s="62"/>
    </row>
    <row r="13266" spans="21:22" hidden="1">
      <c r="U13266" s="77"/>
      <c r="V13266" s="62"/>
    </row>
    <row r="13267" spans="21:22" hidden="1">
      <c r="U13267" s="77"/>
      <c r="V13267" s="62"/>
    </row>
    <row r="13268" spans="21:22" hidden="1">
      <c r="U13268" s="77"/>
      <c r="V13268" s="62"/>
    </row>
    <row r="13269" spans="21:22" hidden="1">
      <c r="U13269" s="77"/>
      <c r="V13269" s="62"/>
    </row>
    <row r="13270" spans="21:22" hidden="1">
      <c r="U13270" s="77"/>
      <c r="V13270" s="62"/>
    </row>
    <row r="13271" spans="21:22" hidden="1">
      <c r="U13271" s="77"/>
      <c r="V13271" s="62"/>
    </row>
    <row r="13272" spans="21:22" hidden="1">
      <c r="U13272" s="77"/>
      <c r="V13272" s="62"/>
    </row>
    <row r="13273" spans="21:22" hidden="1">
      <c r="U13273" s="77"/>
      <c r="V13273" s="62"/>
    </row>
    <row r="13274" spans="21:22" hidden="1">
      <c r="U13274" s="77"/>
      <c r="V13274" s="62"/>
    </row>
    <row r="13275" spans="21:22" hidden="1">
      <c r="U13275" s="77"/>
      <c r="V13275" s="62"/>
    </row>
    <row r="13276" spans="21:22" hidden="1">
      <c r="U13276" s="77"/>
      <c r="V13276" s="62"/>
    </row>
    <row r="13277" spans="21:22" hidden="1">
      <c r="U13277" s="77"/>
      <c r="V13277" s="62"/>
    </row>
    <row r="13278" spans="21:22" hidden="1">
      <c r="U13278" s="77"/>
      <c r="V13278" s="62"/>
    </row>
    <row r="13279" spans="21:22" hidden="1">
      <c r="U13279" s="77"/>
      <c r="V13279" s="62"/>
    </row>
    <row r="13280" spans="21:22" hidden="1">
      <c r="U13280" s="77"/>
      <c r="V13280" s="62"/>
    </row>
    <row r="13281" spans="21:22" hidden="1">
      <c r="U13281" s="77"/>
      <c r="V13281" s="62"/>
    </row>
    <row r="13282" spans="21:22" hidden="1">
      <c r="U13282" s="77"/>
      <c r="V13282" s="62"/>
    </row>
    <row r="13283" spans="21:22" hidden="1">
      <c r="U13283" s="77"/>
      <c r="V13283" s="62"/>
    </row>
    <row r="13284" spans="21:22" hidden="1">
      <c r="U13284" s="77"/>
      <c r="V13284" s="62"/>
    </row>
    <row r="13285" spans="21:22" hidden="1">
      <c r="U13285" s="77"/>
      <c r="V13285" s="62"/>
    </row>
    <row r="13286" spans="21:22" hidden="1">
      <c r="U13286" s="77"/>
      <c r="V13286" s="62"/>
    </row>
    <row r="13287" spans="21:22" hidden="1">
      <c r="U13287" s="77"/>
      <c r="V13287" s="62"/>
    </row>
    <row r="13288" spans="21:22" hidden="1">
      <c r="U13288" s="77"/>
      <c r="V13288" s="62"/>
    </row>
    <row r="13289" spans="21:22" hidden="1">
      <c r="U13289" s="77"/>
      <c r="V13289" s="62"/>
    </row>
    <row r="13290" spans="21:22" hidden="1">
      <c r="U13290" s="77"/>
      <c r="V13290" s="62"/>
    </row>
    <row r="13291" spans="21:22" hidden="1">
      <c r="U13291" s="77"/>
      <c r="V13291" s="62"/>
    </row>
    <row r="13292" spans="21:22" hidden="1">
      <c r="U13292" s="77"/>
      <c r="V13292" s="62"/>
    </row>
    <row r="13293" spans="21:22" hidden="1">
      <c r="U13293" s="77"/>
      <c r="V13293" s="62"/>
    </row>
    <row r="13294" spans="21:22" hidden="1">
      <c r="U13294" s="77"/>
      <c r="V13294" s="62"/>
    </row>
    <row r="13295" spans="21:22" hidden="1">
      <c r="U13295" s="77"/>
      <c r="V13295" s="62"/>
    </row>
    <row r="13296" spans="21:22" hidden="1">
      <c r="U13296" s="77"/>
      <c r="V13296" s="62"/>
    </row>
    <row r="13297" spans="21:22" hidden="1">
      <c r="U13297" s="77"/>
      <c r="V13297" s="62"/>
    </row>
    <row r="13298" spans="21:22" hidden="1">
      <c r="U13298" s="77"/>
      <c r="V13298" s="62"/>
    </row>
    <row r="13299" spans="21:22" hidden="1">
      <c r="U13299" s="77"/>
      <c r="V13299" s="62"/>
    </row>
    <row r="13300" spans="21:22" hidden="1">
      <c r="U13300" s="77"/>
      <c r="V13300" s="62"/>
    </row>
    <row r="13301" spans="21:22" hidden="1">
      <c r="U13301" s="77"/>
      <c r="V13301" s="62"/>
    </row>
    <row r="13302" spans="21:22" hidden="1">
      <c r="U13302" s="77"/>
      <c r="V13302" s="62"/>
    </row>
    <row r="13303" spans="21:22" hidden="1">
      <c r="U13303" s="77"/>
      <c r="V13303" s="62"/>
    </row>
    <row r="13304" spans="21:22" hidden="1">
      <c r="U13304" s="77"/>
      <c r="V13304" s="62"/>
    </row>
    <row r="13305" spans="21:22" hidden="1">
      <c r="U13305" s="77"/>
      <c r="V13305" s="62"/>
    </row>
    <row r="13306" spans="21:22" hidden="1">
      <c r="U13306" s="77"/>
      <c r="V13306" s="62"/>
    </row>
    <row r="13307" spans="21:22" hidden="1">
      <c r="U13307" s="77"/>
      <c r="V13307" s="62"/>
    </row>
    <row r="13308" spans="21:22" hidden="1">
      <c r="U13308" s="77"/>
      <c r="V13308" s="62"/>
    </row>
    <row r="13309" spans="21:22" hidden="1">
      <c r="U13309" s="77"/>
      <c r="V13309" s="62"/>
    </row>
    <row r="13310" spans="21:22" hidden="1">
      <c r="U13310" s="77"/>
      <c r="V13310" s="62"/>
    </row>
    <row r="13311" spans="21:22" hidden="1">
      <c r="U13311" s="77"/>
      <c r="V13311" s="62"/>
    </row>
    <row r="13312" spans="21:22" hidden="1">
      <c r="U13312" s="77"/>
      <c r="V13312" s="62"/>
    </row>
    <row r="13313" spans="21:22" hidden="1">
      <c r="U13313" s="77"/>
      <c r="V13313" s="62"/>
    </row>
    <row r="13314" spans="21:22" hidden="1">
      <c r="U13314" s="77"/>
      <c r="V13314" s="62"/>
    </row>
    <row r="13315" spans="21:22" hidden="1">
      <c r="U13315" s="77"/>
      <c r="V13315" s="62"/>
    </row>
    <row r="13316" spans="21:22" hidden="1">
      <c r="U13316" s="77"/>
      <c r="V13316" s="62"/>
    </row>
    <row r="13317" spans="21:22" hidden="1">
      <c r="U13317" s="77"/>
      <c r="V13317" s="62"/>
    </row>
    <row r="13318" spans="21:22" hidden="1">
      <c r="U13318" s="77"/>
      <c r="V13318" s="62"/>
    </row>
    <row r="13319" spans="21:22" hidden="1">
      <c r="U13319" s="77"/>
      <c r="V13319" s="62"/>
    </row>
    <row r="13320" spans="21:22" hidden="1">
      <c r="U13320" s="77"/>
      <c r="V13320" s="62"/>
    </row>
    <row r="13321" spans="21:22" hidden="1">
      <c r="U13321" s="77"/>
      <c r="V13321" s="62"/>
    </row>
    <row r="13322" spans="21:22" hidden="1">
      <c r="U13322" s="77"/>
      <c r="V13322" s="62"/>
    </row>
    <row r="13323" spans="21:22" hidden="1">
      <c r="U13323" s="77"/>
      <c r="V13323" s="62"/>
    </row>
    <row r="13324" spans="21:22" hidden="1">
      <c r="U13324" s="77"/>
      <c r="V13324" s="62"/>
    </row>
    <row r="13325" spans="21:22" hidden="1">
      <c r="U13325" s="77"/>
      <c r="V13325" s="62"/>
    </row>
    <row r="13326" spans="21:22" hidden="1">
      <c r="U13326" s="77"/>
      <c r="V13326" s="62"/>
    </row>
    <row r="13327" spans="21:22" hidden="1">
      <c r="U13327" s="77"/>
      <c r="V13327" s="62"/>
    </row>
    <row r="13328" spans="21:22" hidden="1">
      <c r="U13328" s="77"/>
      <c r="V13328" s="62"/>
    </row>
    <row r="13329" spans="21:22" hidden="1">
      <c r="U13329" s="77"/>
      <c r="V13329" s="62"/>
    </row>
    <row r="13330" spans="21:22" hidden="1">
      <c r="U13330" s="77"/>
      <c r="V13330" s="62"/>
    </row>
    <row r="13331" spans="21:22" hidden="1">
      <c r="U13331" s="77"/>
      <c r="V13331" s="62"/>
    </row>
    <row r="13332" spans="21:22" hidden="1">
      <c r="U13332" s="77"/>
      <c r="V13332" s="62"/>
    </row>
    <row r="13333" spans="21:22" hidden="1">
      <c r="U13333" s="77"/>
      <c r="V13333" s="62"/>
    </row>
    <row r="13334" spans="21:22" hidden="1">
      <c r="U13334" s="77"/>
      <c r="V13334" s="62"/>
    </row>
    <row r="13335" spans="21:22" hidden="1">
      <c r="U13335" s="77"/>
      <c r="V13335" s="62"/>
    </row>
    <row r="13336" spans="21:22" hidden="1">
      <c r="U13336" s="77"/>
      <c r="V13336" s="62"/>
    </row>
    <row r="13337" spans="21:22" hidden="1">
      <c r="U13337" s="77"/>
      <c r="V13337" s="62"/>
    </row>
    <row r="13338" spans="21:22" hidden="1">
      <c r="U13338" s="77"/>
      <c r="V13338" s="62"/>
    </row>
    <row r="13339" spans="21:22" hidden="1">
      <c r="U13339" s="77"/>
      <c r="V13339" s="62"/>
    </row>
    <row r="13340" spans="21:22" hidden="1">
      <c r="U13340" s="77"/>
      <c r="V13340" s="62"/>
    </row>
    <row r="13341" spans="21:22" hidden="1">
      <c r="U13341" s="77"/>
      <c r="V13341" s="62"/>
    </row>
    <row r="13342" spans="21:22" hidden="1">
      <c r="U13342" s="77"/>
      <c r="V13342" s="62"/>
    </row>
    <row r="13343" spans="21:22" hidden="1">
      <c r="U13343" s="77"/>
      <c r="V13343" s="62"/>
    </row>
    <row r="13344" spans="21:22" hidden="1">
      <c r="U13344" s="77"/>
      <c r="V13344" s="62"/>
    </row>
    <row r="13345" spans="21:22" hidden="1">
      <c r="U13345" s="77"/>
      <c r="V13345" s="62"/>
    </row>
    <row r="13346" spans="21:22" hidden="1">
      <c r="U13346" s="77"/>
      <c r="V13346" s="62"/>
    </row>
    <row r="13347" spans="21:22" hidden="1">
      <c r="U13347" s="77"/>
      <c r="V13347" s="62"/>
    </row>
    <row r="13348" spans="21:22" hidden="1">
      <c r="U13348" s="77"/>
      <c r="V13348" s="62"/>
    </row>
    <row r="13349" spans="21:22" hidden="1">
      <c r="U13349" s="77"/>
      <c r="V13349" s="62"/>
    </row>
    <row r="13350" spans="21:22" hidden="1">
      <c r="U13350" s="77"/>
      <c r="V13350" s="62"/>
    </row>
    <row r="13351" spans="21:22" hidden="1">
      <c r="U13351" s="77"/>
      <c r="V13351" s="62"/>
    </row>
    <row r="13352" spans="21:22" hidden="1">
      <c r="U13352" s="77"/>
      <c r="V13352" s="62"/>
    </row>
    <row r="13353" spans="21:22" hidden="1">
      <c r="U13353" s="77"/>
      <c r="V13353" s="62"/>
    </row>
    <row r="13354" spans="21:22" hidden="1">
      <c r="U13354" s="77"/>
      <c r="V13354" s="62"/>
    </row>
    <row r="13355" spans="21:22" hidden="1">
      <c r="U13355" s="77"/>
      <c r="V13355" s="62"/>
    </row>
    <row r="13356" spans="21:22" hidden="1">
      <c r="U13356" s="77"/>
      <c r="V13356" s="62"/>
    </row>
    <row r="13357" spans="21:22" hidden="1">
      <c r="U13357" s="77"/>
      <c r="V13357" s="62"/>
    </row>
    <row r="13358" spans="21:22" hidden="1">
      <c r="U13358" s="77"/>
      <c r="V13358" s="62"/>
    </row>
    <row r="13359" spans="21:22" hidden="1">
      <c r="U13359" s="77"/>
      <c r="V13359" s="62"/>
    </row>
    <row r="13360" spans="21:22" hidden="1">
      <c r="U13360" s="77"/>
      <c r="V13360" s="62"/>
    </row>
    <row r="13361" spans="21:22" hidden="1">
      <c r="U13361" s="77"/>
      <c r="V13361" s="62"/>
    </row>
    <row r="13362" spans="21:22" hidden="1">
      <c r="U13362" s="77"/>
      <c r="V13362" s="62"/>
    </row>
    <row r="13363" spans="21:22" hidden="1">
      <c r="U13363" s="77"/>
      <c r="V13363" s="62"/>
    </row>
    <row r="13364" spans="21:22" hidden="1">
      <c r="U13364" s="77"/>
      <c r="V13364" s="62"/>
    </row>
    <row r="13365" spans="21:22" hidden="1">
      <c r="U13365" s="77"/>
      <c r="V13365" s="62"/>
    </row>
    <row r="13366" spans="21:22" hidden="1">
      <c r="U13366" s="77"/>
      <c r="V13366" s="62"/>
    </row>
    <row r="13367" spans="21:22" hidden="1">
      <c r="U13367" s="77"/>
      <c r="V13367" s="62"/>
    </row>
    <row r="13368" spans="21:22" hidden="1">
      <c r="U13368" s="77"/>
      <c r="V13368" s="62"/>
    </row>
    <row r="13369" spans="21:22" hidden="1">
      <c r="U13369" s="77"/>
      <c r="V13369" s="62"/>
    </row>
    <row r="13370" spans="21:22" hidden="1">
      <c r="U13370" s="77"/>
      <c r="V13370" s="62"/>
    </row>
    <row r="13371" spans="21:22" hidden="1">
      <c r="U13371" s="77"/>
      <c r="V13371" s="62"/>
    </row>
    <row r="13372" spans="21:22" hidden="1">
      <c r="U13372" s="77"/>
      <c r="V13372" s="62"/>
    </row>
    <row r="13373" spans="21:22" hidden="1">
      <c r="U13373" s="77"/>
      <c r="V13373" s="62"/>
    </row>
    <row r="13374" spans="21:22" hidden="1">
      <c r="U13374" s="77"/>
      <c r="V13374" s="62"/>
    </row>
    <row r="13375" spans="21:22" hidden="1">
      <c r="U13375" s="77"/>
      <c r="V13375" s="62"/>
    </row>
    <row r="13376" spans="21:22" hidden="1">
      <c r="U13376" s="77"/>
      <c r="V13376" s="62"/>
    </row>
    <row r="13377" spans="21:22" hidden="1">
      <c r="U13377" s="77"/>
      <c r="V13377" s="62"/>
    </row>
    <row r="13378" spans="21:22" hidden="1">
      <c r="U13378" s="77"/>
      <c r="V13378" s="62"/>
    </row>
    <row r="13379" spans="21:22" hidden="1">
      <c r="U13379" s="77"/>
      <c r="V13379" s="62"/>
    </row>
    <row r="13380" spans="21:22" hidden="1">
      <c r="U13380" s="77"/>
      <c r="V13380" s="62"/>
    </row>
    <row r="13381" spans="21:22" hidden="1">
      <c r="U13381" s="77"/>
      <c r="V13381" s="62"/>
    </row>
    <row r="13382" spans="21:22" hidden="1">
      <c r="U13382" s="77"/>
      <c r="V13382" s="62"/>
    </row>
    <row r="13383" spans="21:22" hidden="1">
      <c r="U13383" s="77"/>
      <c r="V13383" s="62"/>
    </row>
    <row r="13384" spans="21:22" hidden="1">
      <c r="U13384" s="77"/>
      <c r="V13384" s="62"/>
    </row>
    <row r="13385" spans="21:22" hidden="1">
      <c r="U13385" s="77"/>
      <c r="V13385" s="62"/>
    </row>
    <row r="13386" spans="21:22" hidden="1">
      <c r="U13386" s="77"/>
      <c r="V13386" s="62"/>
    </row>
    <row r="13387" spans="21:22" hidden="1">
      <c r="U13387" s="77"/>
      <c r="V13387" s="62"/>
    </row>
    <row r="13388" spans="21:22" hidden="1">
      <c r="U13388" s="77"/>
      <c r="V13388" s="62"/>
    </row>
    <row r="13389" spans="21:22" hidden="1">
      <c r="U13389" s="77"/>
      <c r="V13389" s="62"/>
    </row>
    <row r="13390" spans="21:22" hidden="1">
      <c r="U13390" s="77"/>
      <c r="V13390" s="62"/>
    </row>
    <row r="13391" spans="21:22" hidden="1">
      <c r="U13391" s="77"/>
      <c r="V13391" s="62"/>
    </row>
    <row r="13392" spans="21:22" hidden="1">
      <c r="U13392" s="77"/>
      <c r="V13392" s="62"/>
    </row>
    <row r="13393" spans="21:22" hidden="1">
      <c r="U13393" s="77"/>
      <c r="V13393" s="62"/>
    </row>
    <row r="13394" spans="21:22" hidden="1">
      <c r="U13394" s="77"/>
      <c r="V13394" s="62"/>
    </row>
    <row r="13395" spans="21:22" hidden="1">
      <c r="U13395" s="77"/>
      <c r="V13395" s="62"/>
    </row>
    <row r="13396" spans="21:22" hidden="1">
      <c r="U13396" s="77"/>
      <c r="V13396" s="62"/>
    </row>
    <row r="13397" spans="21:22" hidden="1">
      <c r="U13397" s="77"/>
      <c r="V13397" s="62"/>
    </row>
    <row r="13398" spans="21:22" hidden="1">
      <c r="U13398" s="77"/>
      <c r="V13398" s="62"/>
    </row>
    <row r="13399" spans="21:22" hidden="1">
      <c r="U13399" s="77"/>
      <c r="V13399" s="62"/>
    </row>
    <row r="13400" spans="21:22" hidden="1">
      <c r="U13400" s="77"/>
      <c r="V13400" s="62"/>
    </row>
    <row r="13401" spans="21:22" hidden="1">
      <c r="U13401" s="77"/>
      <c r="V13401" s="62"/>
    </row>
    <row r="13402" spans="21:22" hidden="1">
      <c r="U13402" s="77"/>
      <c r="V13402" s="62"/>
    </row>
    <row r="13403" spans="21:22" hidden="1">
      <c r="U13403" s="77"/>
      <c r="V13403" s="62"/>
    </row>
    <row r="13404" spans="21:22" hidden="1">
      <c r="U13404" s="77"/>
      <c r="V13404" s="62"/>
    </row>
    <row r="13405" spans="21:22" hidden="1">
      <c r="U13405" s="77"/>
      <c r="V13405" s="62"/>
    </row>
    <row r="13406" spans="21:22" hidden="1">
      <c r="U13406" s="77"/>
      <c r="V13406" s="62"/>
    </row>
    <row r="13407" spans="21:22" hidden="1">
      <c r="U13407" s="77"/>
      <c r="V13407" s="62"/>
    </row>
    <row r="13408" spans="21:22" hidden="1">
      <c r="U13408" s="77"/>
      <c r="V13408" s="62"/>
    </row>
    <row r="13409" spans="21:22" hidden="1">
      <c r="U13409" s="77"/>
      <c r="V13409" s="62"/>
    </row>
    <row r="13410" spans="21:22" hidden="1">
      <c r="U13410" s="77"/>
      <c r="V13410" s="62"/>
    </row>
    <row r="13411" spans="21:22" hidden="1">
      <c r="U13411" s="77"/>
      <c r="V13411" s="62"/>
    </row>
    <row r="13412" spans="21:22" hidden="1">
      <c r="U13412" s="77"/>
      <c r="V13412" s="62"/>
    </row>
    <row r="13413" spans="21:22" hidden="1">
      <c r="U13413" s="77"/>
      <c r="V13413" s="62"/>
    </row>
    <row r="13414" spans="21:22" hidden="1">
      <c r="U13414" s="77"/>
      <c r="V13414" s="62"/>
    </row>
    <row r="13415" spans="21:22" hidden="1">
      <c r="U13415" s="77"/>
      <c r="V13415" s="62"/>
    </row>
    <row r="13416" spans="21:22" hidden="1">
      <c r="U13416" s="77"/>
      <c r="V13416" s="62"/>
    </row>
    <row r="13417" spans="21:22" hidden="1">
      <c r="U13417" s="77"/>
      <c r="V13417" s="62"/>
    </row>
    <row r="13418" spans="21:22" hidden="1">
      <c r="U13418" s="77"/>
      <c r="V13418" s="62"/>
    </row>
    <row r="13419" spans="21:22" hidden="1">
      <c r="U13419" s="77"/>
      <c r="V13419" s="62"/>
    </row>
    <row r="13420" spans="21:22" hidden="1">
      <c r="U13420" s="77"/>
      <c r="V13420" s="62"/>
    </row>
    <row r="13421" spans="21:22" hidden="1">
      <c r="U13421" s="77"/>
      <c r="V13421" s="62"/>
    </row>
    <row r="13422" spans="21:22" hidden="1">
      <c r="U13422" s="77"/>
      <c r="V13422" s="62"/>
    </row>
    <row r="13423" spans="21:22" hidden="1">
      <c r="U13423" s="77"/>
      <c r="V13423" s="62"/>
    </row>
    <row r="13424" spans="21:22" hidden="1">
      <c r="U13424" s="77"/>
      <c r="V13424" s="62"/>
    </row>
    <row r="13425" spans="21:22" hidden="1">
      <c r="U13425" s="77"/>
      <c r="V13425" s="62"/>
    </row>
    <row r="13426" spans="21:22" hidden="1">
      <c r="U13426" s="77"/>
      <c r="V13426" s="62"/>
    </row>
    <row r="13427" spans="21:22" hidden="1">
      <c r="U13427" s="77"/>
      <c r="V13427" s="62"/>
    </row>
    <row r="13428" spans="21:22" hidden="1">
      <c r="U13428" s="77"/>
      <c r="V13428" s="62"/>
    </row>
    <row r="13429" spans="21:22" hidden="1">
      <c r="U13429" s="77"/>
      <c r="V13429" s="62"/>
    </row>
    <row r="13430" spans="21:22" hidden="1">
      <c r="U13430" s="77"/>
      <c r="V13430" s="62"/>
    </row>
    <row r="13431" spans="21:22" hidden="1">
      <c r="U13431" s="77"/>
      <c r="V13431" s="62"/>
    </row>
    <row r="13432" spans="21:22" hidden="1">
      <c r="U13432" s="77"/>
      <c r="V13432" s="62"/>
    </row>
    <row r="13433" spans="21:22" hidden="1">
      <c r="U13433" s="77"/>
      <c r="V13433" s="62"/>
    </row>
    <row r="13434" spans="21:22" hidden="1">
      <c r="U13434" s="77"/>
      <c r="V13434" s="62"/>
    </row>
    <row r="13435" spans="21:22" hidden="1">
      <c r="U13435" s="77"/>
      <c r="V13435" s="62"/>
    </row>
    <row r="13436" spans="21:22" hidden="1">
      <c r="U13436" s="77"/>
      <c r="V13436" s="62"/>
    </row>
    <row r="13437" spans="21:22" hidden="1">
      <c r="U13437" s="77"/>
      <c r="V13437" s="62"/>
    </row>
    <row r="13438" spans="21:22" hidden="1">
      <c r="U13438" s="77"/>
      <c r="V13438" s="62"/>
    </row>
    <row r="13439" spans="21:22" hidden="1">
      <c r="U13439" s="77"/>
      <c r="V13439" s="62"/>
    </row>
    <row r="13440" spans="21:22" hidden="1">
      <c r="U13440" s="77"/>
      <c r="V13440" s="62"/>
    </row>
    <row r="13441" spans="21:22" hidden="1">
      <c r="U13441" s="77"/>
      <c r="V13441" s="62"/>
    </row>
    <row r="13442" spans="21:22" hidden="1">
      <c r="U13442" s="77"/>
      <c r="V13442" s="62"/>
    </row>
    <row r="13443" spans="21:22" hidden="1">
      <c r="U13443" s="77"/>
      <c r="V13443" s="62"/>
    </row>
    <row r="13444" spans="21:22" hidden="1">
      <c r="U13444" s="77"/>
      <c r="V13444" s="62"/>
    </row>
    <row r="13445" spans="21:22" hidden="1">
      <c r="U13445" s="77"/>
      <c r="V13445" s="62"/>
    </row>
    <row r="13446" spans="21:22" hidden="1">
      <c r="U13446" s="77"/>
      <c r="V13446" s="62"/>
    </row>
    <row r="13447" spans="21:22" hidden="1">
      <c r="U13447" s="77"/>
      <c r="V13447" s="62"/>
    </row>
    <row r="13448" spans="21:22" hidden="1">
      <c r="U13448" s="77"/>
      <c r="V13448" s="62"/>
    </row>
    <row r="13449" spans="21:22" hidden="1">
      <c r="U13449" s="77"/>
      <c r="V13449" s="62"/>
    </row>
    <row r="13450" spans="21:22" hidden="1">
      <c r="U13450" s="77"/>
      <c r="V13450" s="62"/>
    </row>
    <row r="13451" spans="21:22" hidden="1">
      <c r="U13451" s="77"/>
      <c r="V13451" s="62"/>
    </row>
    <row r="13452" spans="21:22" hidden="1">
      <c r="U13452" s="77"/>
      <c r="V13452" s="62"/>
    </row>
    <row r="13453" spans="21:22" hidden="1">
      <c r="U13453" s="77"/>
      <c r="V13453" s="62"/>
    </row>
    <row r="13454" spans="21:22" hidden="1">
      <c r="U13454" s="77"/>
      <c r="V13454" s="62"/>
    </row>
    <row r="13455" spans="21:22" hidden="1">
      <c r="U13455" s="77"/>
      <c r="V13455" s="62"/>
    </row>
    <row r="13456" spans="21:22" hidden="1">
      <c r="U13456" s="77"/>
      <c r="V13456" s="62"/>
    </row>
    <row r="13457" spans="21:22" hidden="1">
      <c r="U13457" s="77"/>
      <c r="V13457" s="62"/>
    </row>
    <row r="13458" spans="21:22" hidden="1">
      <c r="U13458" s="77"/>
      <c r="V13458" s="62"/>
    </row>
    <row r="13459" spans="21:22" hidden="1">
      <c r="U13459" s="77"/>
      <c r="V13459" s="62"/>
    </row>
    <row r="13460" spans="21:22" hidden="1">
      <c r="U13460" s="77"/>
      <c r="V13460" s="62"/>
    </row>
    <row r="13461" spans="21:22" hidden="1">
      <c r="U13461" s="77"/>
      <c r="V13461" s="62"/>
    </row>
    <row r="13462" spans="21:22" hidden="1">
      <c r="U13462" s="77"/>
      <c r="V13462" s="62"/>
    </row>
    <row r="13463" spans="21:22" hidden="1">
      <c r="U13463" s="77"/>
      <c r="V13463" s="62"/>
    </row>
    <row r="13464" spans="21:22" hidden="1">
      <c r="U13464" s="77"/>
      <c r="V13464" s="62"/>
    </row>
    <row r="13465" spans="21:22" hidden="1">
      <c r="U13465" s="77"/>
      <c r="V13465" s="62"/>
    </row>
    <row r="13466" spans="21:22" hidden="1">
      <c r="U13466" s="77"/>
      <c r="V13466" s="62"/>
    </row>
    <row r="13467" spans="21:22" hidden="1">
      <c r="U13467" s="77"/>
      <c r="V13467" s="62"/>
    </row>
    <row r="13468" spans="21:22" hidden="1">
      <c r="U13468" s="77"/>
      <c r="V13468" s="62"/>
    </row>
    <row r="13469" spans="21:22" hidden="1">
      <c r="U13469" s="77"/>
      <c r="V13469" s="62"/>
    </row>
    <row r="13470" spans="21:22" hidden="1">
      <c r="U13470" s="77"/>
      <c r="V13470" s="62"/>
    </row>
    <row r="13471" spans="21:22" hidden="1">
      <c r="U13471" s="77"/>
      <c r="V13471" s="62"/>
    </row>
    <row r="13472" spans="21:22" hidden="1">
      <c r="U13472" s="77"/>
      <c r="V13472" s="62"/>
    </row>
    <row r="13473" spans="21:22" hidden="1">
      <c r="U13473" s="77"/>
      <c r="V13473" s="62"/>
    </row>
    <row r="13474" spans="21:22" hidden="1">
      <c r="U13474" s="77"/>
      <c r="V13474" s="62"/>
    </row>
    <row r="13475" spans="21:22" hidden="1">
      <c r="U13475" s="77"/>
      <c r="V13475" s="62"/>
    </row>
    <row r="13476" spans="21:22" hidden="1">
      <c r="U13476" s="77"/>
      <c r="V13476" s="62"/>
    </row>
    <row r="13477" spans="21:22" hidden="1">
      <c r="U13477" s="77"/>
      <c r="V13477" s="62"/>
    </row>
    <row r="13478" spans="21:22" hidden="1">
      <c r="U13478" s="77"/>
      <c r="V13478" s="62"/>
    </row>
    <row r="13479" spans="21:22" hidden="1">
      <c r="U13479" s="77"/>
      <c r="V13479" s="62"/>
    </row>
    <row r="13480" spans="21:22" hidden="1">
      <c r="U13480" s="77"/>
      <c r="V13480" s="62"/>
    </row>
    <row r="13481" spans="21:22" hidden="1">
      <c r="U13481" s="77"/>
      <c r="V13481" s="62"/>
    </row>
    <row r="13482" spans="21:22" hidden="1">
      <c r="U13482" s="77"/>
      <c r="V13482" s="62"/>
    </row>
    <row r="13483" spans="21:22" hidden="1">
      <c r="U13483" s="77"/>
      <c r="V13483" s="62"/>
    </row>
    <row r="13484" spans="21:22" hidden="1">
      <c r="U13484" s="77"/>
      <c r="V13484" s="62"/>
    </row>
    <row r="13485" spans="21:22" hidden="1">
      <c r="U13485" s="77"/>
      <c r="V13485" s="62"/>
    </row>
    <row r="13486" spans="21:22" hidden="1">
      <c r="U13486" s="77"/>
      <c r="V13486" s="62"/>
    </row>
    <row r="13487" spans="21:22" hidden="1">
      <c r="U13487" s="77"/>
      <c r="V13487" s="62"/>
    </row>
    <row r="13488" spans="21:22" hidden="1">
      <c r="U13488" s="77"/>
      <c r="V13488" s="62"/>
    </row>
    <row r="13489" spans="21:22" hidden="1">
      <c r="U13489" s="77"/>
      <c r="V13489" s="62"/>
    </row>
    <row r="13490" spans="21:22" hidden="1">
      <c r="U13490" s="77"/>
      <c r="V13490" s="62"/>
    </row>
    <row r="13491" spans="21:22" hidden="1">
      <c r="U13491" s="77"/>
      <c r="V13491" s="62"/>
    </row>
    <row r="13492" spans="21:22" hidden="1">
      <c r="U13492" s="77"/>
      <c r="V13492" s="62"/>
    </row>
    <row r="13493" spans="21:22" hidden="1">
      <c r="U13493" s="77"/>
      <c r="V13493" s="62"/>
    </row>
    <row r="13494" spans="21:22" hidden="1">
      <c r="U13494" s="77"/>
      <c r="V13494" s="62"/>
    </row>
    <row r="13495" spans="21:22" hidden="1">
      <c r="U13495" s="77"/>
      <c r="V13495" s="62"/>
    </row>
    <row r="13496" spans="21:22" hidden="1">
      <c r="U13496" s="77"/>
      <c r="V13496" s="62"/>
    </row>
    <row r="13497" spans="21:22" hidden="1">
      <c r="U13497" s="77"/>
      <c r="V13497" s="62"/>
    </row>
    <row r="13498" spans="21:22" hidden="1">
      <c r="U13498" s="77"/>
      <c r="V13498" s="62"/>
    </row>
    <row r="13499" spans="21:22" hidden="1">
      <c r="U13499" s="77"/>
      <c r="V13499" s="62"/>
    </row>
    <row r="13500" spans="21:22" hidden="1">
      <c r="U13500" s="77"/>
      <c r="V13500" s="62"/>
    </row>
    <row r="13501" spans="21:22" hidden="1">
      <c r="U13501" s="77"/>
      <c r="V13501" s="62"/>
    </row>
    <row r="13502" spans="21:22" hidden="1">
      <c r="U13502" s="77"/>
      <c r="V13502" s="62"/>
    </row>
    <row r="13503" spans="21:22" hidden="1">
      <c r="U13503" s="77"/>
      <c r="V13503" s="62"/>
    </row>
    <row r="13504" spans="21:22" hidden="1">
      <c r="U13504" s="77"/>
      <c r="V13504" s="62"/>
    </row>
    <row r="13505" spans="21:22" hidden="1">
      <c r="U13505" s="77"/>
      <c r="V13505" s="62"/>
    </row>
    <row r="13506" spans="21:22" hidden="1">
      <c r="U13506" s="77"/>
      <c r="V13506" s="62"/>
    </row>
    <row r="13507" spans="21:22" hidden="1">
      <c r="U13507" s="77"/>
      <c r="V13507" s="62"/>
    </row>
    <row r="13508" spans="21:22" hidden="1">
      <c r="U13508" s="77"/>
      <c r="V13508" s="62"/>
    </row>
    <row r="13509" spans="21:22" hidden="1">
      <c r="U13509" s="77"/>
      <c r="V13509" s="62"/>
    </row>
    <row r="13510" spans="21:22" hidden="1">
      <c r="U13510" s="77"/>
      <c r="V13510" s="62"/>
    </row>
    <row r="13511" spans="21:22" hidden="1">
      <c r="U13511" s="77"/>
      <c r="V13511" s="62"/>
    </row>
    <row r="13512" spans="21:22" hidden="1">
      <c r="U13512" s="77"/>
      <c r="V13512" s="62"/>
    </row>
    <row r="13513" spans="21:22" hidden="1">
      <c r="U13513" s="77"/>
      <c r="V13513" s="62"/>
    </row>
    <row r="13514" spans="21:22" hidden="1">
      <c r="U13514" s="77"/>
      <c r="V13514" s="62"/>
    </row>
    <row r="13515" spans="21:22" hidden="1">
      <c r="U13515" s="77"/>
      <c r="V13515" s="62"/>
    </row>
    <row r="13516" spans="21:22" hidden="1">
      <c r="U13516" s="77"/>
      <c r="V13516" s="62"/>
    </row>
    <row r="13517" spans="21:22" hidden="1">
      <c r="U13517" s="77"/>
      <c r="V13517" s="62"/>
    </row>
    <row r="13518" spans="21:22" hidden="1">
      <c r="U13518" s="77"/>
      <c r="V13518" s="62"/>
    </row>
    <row r="13519" spans="21:22" hidden="1">
      <c r="U13519" s="77"/>
      <c r="V13519" s="62"/>
    </row>
    <row r="13520" spans="21:22" hidden="1">
      <c r="U13520" s="77"/>
      <c r="V13520" s="62"/>
    </row>
    <row r="13521" spans="21:22" hidden="1">
      <c r="U13521" s="77"/>
      <c r="V13521" s="62"/>
    </row>
    <row r="13522" spans="21:22" hidden="1">
      <c r="U13522" s="77"/>
      <c r="V13522" s="62"/>
    </row>
    <row r="13523" spans="21:22" hidden="1">
      <c r="U13523" s="77"/>
      <c r="V13523" s="62"/>
    </row>
    <row r="13524" spans="21:22" hidden="1">
      <c r="U13524" s="77"/>
      <c r="V13524" s="62"/>
    </row>
    <row r="13525" spans="21:22" hidden="1">
      <c r="U13525" s="77"/>
      <c r="V13525" s="62"/>
    </row>
    <row r="13526" spans="21:22" hidden="1">
      <c r="U13526" s="77"/>
      <c r="V13526" s="62"/>
    </row>
    <row r="13527" spans="21:22" hidden="1">
      <c r="U13527" s="77"/>
      <c r="V13527" s="62"/>
    </row>
    <row r="13528" spans="21:22" hidden="1">
      <c r="U13528" s="77"/>
      <c r="V13528" s="62"/>
    </row>
    <row r="13529" spans="21:22" hidden="1">
      <c r="U13529" s="77"/>
      <c r="V13529" s="62"/>
    </row>
    <row r="13530" spans="21:22" hidden="1">
      <c r="U13530" s="77"/>
      <c r="V13530" s="62"/>
    </row>
    <row r="13531" spans="21:22" hidden="1">
      <c r="U13531" s="77"/>
      <c r="V13531" s="62"/>
    </row>
    <row r="13532" spans="21:22" hidden="1">
      <c r="U13532" s="77"/>
      <c r="V13532" s="62"/>
    </row>
    <row r="13533" spans="21:22" hidden="1">
      <c r="U13533" s="77"/>
      <c r="V13533" s="62"/>
    </row>
    <row r="13534" spans="21:22" hidden="1">
      <c r="U13534" s="77"/>
      <c r="V13534" s="62"/>
    </row>
    <row r="13535" spans="21:22" hidden="1">
      <c r="U13535" s="77"/>
      <c r="V13535" s="62"/>
    </row>
    <row r="13536" spans="21:22" hidden="1">
      <c r="U13536" s="77"/>
      <c r="V13536" s="62"/>
    </row>
    <row r="13537" spans="21:22" hidden="1">
      <c r="U13537" s="77"/>
      <c r="V13537" s="62"/>
    </row>
    <row r="13538" spans="21:22" hidden="1">
      <c r="U13538" s="77"/>
      <c r="V13538" s="62"/>
    </row>
    <row r="13539" spans="21:22" hidden="1">
      <c r="U13539" s="77"/>
      <c r="V13539" s="62"/>
    </row>
    <row r="13540" spans="21:22" hidden="1">
      <c r="U13540" s="77"/>
      <c r="V13540" s="62"/>
    </row>
    <row r="13541" spans="21:22" hidden="1">
      <c r="U13541" s="77"/>
      <c r="V13541" s="62"/>
    </row>
    <row r="13542" spans="21:22" hidden="1">
      <c r="U13542" s="77"/>
      <c r="V13542" s="62"/>
    </row>
    <row r="13543" spans="21:22" hidden="1">
      <c r="U13543" s="77"/>
      <c r="V13543" s="62"/>
    </row>
    <row r="13544" spans="21:22" hidden="1">
      <c r="U13544" s="77"/>
      <c r="V13544" s="62"/>
    </row>
    <row r="13545" spans="21:22" hidden="1">
      <c r="U13545" s="77"/>
      <c r="V13545" s="62"/>
    </row>
    <row r="13546" spans="21:22" hidden="1">
      <c r="U13546" s="77"/>
      <c r="V13546" s="62"/>
    </row>
    <row r="13547" spans="21:22" hidden="1">
      <c r="U13547" s="77"/>
      <c r="V13547" s="62"/>
    </row>
    <row r="13548" spans="21:22" hidden="1">
      <c r="U13548" s="77"/>
      <c r="V13548" s="62"/>
    </row>
    <row r="13549" spans="21:22" hidden="1">
      <c r="U13549" s="77"/>
      <c r="V13549" s="62"/>
    </row>
    <row r="13550" spans="21:22" hidden="1">
      <c r="U13550" s="77"/>
      <c r="V13550" s="62"/>
    </row>
    <row r="13551" spans="21:22" hidden="1">
      <c r="U13551" s="77"/>
      <c r="V13551" s="62"/>
    </row>
    <row r="13552" spans="21:22" hidden="1">
      <c r="U13552" s="77"/>
      <c r="V13552" s="62"/>
    </row>
    <row r="13553" spans="21:22" hidden="1">
      <c r="U13553" s="77"/>
      <c r="V13553" s="62"/>
    </row>
    <row r="13554" spans="21:22" hidden="1">
      <c r="U13554" s="77"/>
      <c r="V13554" s="62"/>
    </row>
    <row r="13555" spans="21:22" hidden="1">
      <c r="U13555" s="77"/>
      <c r="V13555" s="62"/>
    </row>
    <row r="13556" spans="21:22" hidden="1">
      <c r="U13556" s="77"/>
      <c r="V13556" s="62"/>
    </row>
    <row r="13557" spans="21:22" hidden="1">
      <c r="U13557" s="77"/>
      <c r="V13557" s="62"/>
    </row>
    <row r="13558" spans="21:22" hidden="1">
      <c r="U13558" s="77"/>
      <c r="V13558" s="62"/>
    </row>
    <row r="13559" spans="21:22" hidden="1">
      <c r="U13559" s="77"/>
      <c r="V13559" s="62"/>
    </row>
    <row r="13560" spans="21:22" hidden="1">
      <c r="U13560" s="77"/>
      <c r="V13560" s="62"/>
    </row>
    <row r="13561" spans="21:22" hidden="1">
      <c r="U13561" s="77"/>
      <c r="V13561" s="62"/>
    </row>
    <row r="13562" spans="21:22" hidden="1">
      <c r="U13562" s="77"/>
      <c r="V13562" s="62"/>
    </row>
    <row r="13563" spans="21:22" hidden="1">
      <c r="U13563" s="77"/>
      <c r="V13563" s="62"/>
    </row>
    <row r="13564" spans="21:22" hidden="1">
      <c r="U13564" s="77"/>
      <c r="V13564" s="62"/>
    </row>
    <row r="13565" spans="21:22" hidden="1">
      <c r="U13565" s="77"/>
      <c r="V13565" s="62"/>
    </row>
    <row r="13566" spans="21:22" hidden="1">
      <c r="U13566" s="77"/>
      <c r="V13566" s="62"/>
    </row>
    <row r="13567" spans="21:22" hidden="1">
      <c r="U13567" s="77"/>
      <c r="V13567" s="62"/>
    </row>
    <row r="13568" spans="21:22" hidden="1">
      <c r="U13568" s="77"/>
      <c r="V13568" s="62"/>
    </row>
    <row r="13569" spans="21:22" hidden="1">
      <c r="U13569" s="77"/>
      <c r="V13569" s="62"/>
    </row>
    <row r="13570" spans="21:22" hidden="1">
      <c r="U13570" s="77"/>
      <c r="V13570" s="62"/>
    </row>
    <row r="13571" spans="21:22" hidden="1">
      <c r="U13571" s="77"/>
      <c r="V13571" s="62"/>
    </row>
    <row r="13572" spans="21:22" hidden="1">
      <c r="U13572" s="77"/>
      <c r="V13572" s="62"/>
    </row>
    <row r="13573" spans="21:22" hidden="1">
      <c r="U13573" s="77"/>
      <c r="V13573" s="62"/>
    </row>
    <row r="13574" spans="21:22" hidden="1">
      <c r="U13574" s="77"/>
      <c r="V13574" s="62"/>
    </row>
    <row r="13575" spans="21:22" hidden="1">
      <c r="U13575" s="77"/>
      <c r="V13575" s="62"/>
    </row>
    <row r="13576" spans="21:22" hidden="1">
      <c r="U13576" s="77"/>
      <c r="V13576" s="62"/>
    </row>
    <row r="13577" spans="21:22" hidden="1">
      <c r="U13577" s="77"/>
      <c r="V13577" s="62"/>
    </row>
    <row r="13578" spans="21:22" hidden="1">
      <c r="U13578" s="77"/>
      <c r="V13578" s="62"/>
    </row>
    <row r="13579" spans="21:22" hidden="1">
      <c r="U13579" s="77"/>
      <c r="V13579" s="62"/>
    </row>
    <row r="13580" spans="21:22" hidden="1">
      <c r="U13580" s="77"/>
      <c r="V13580" s="62"/>
    </row>
    <row r="13581" spans="21:22" hidden="1">
      <c r="U13581" s="77"/>
      <c r="V13581" s="62"/>
    </row>
    <row r="13582" spans="21:22" hidden="1">
      <c r="U13582" s="77"/>
      <c r="V13582" s="62"/>
    </row>
    <row r="13583" spans="21:22" hidden="1">
      <c r="U13583" s="77"/>
      <c r="V13583" s="62"/>
    </row>
    <row r="13584" spans="21:22" hidden="1">
      <c r="U13584" s="77"/>
      <c r="V13584" s="62"/>
    </row>
    <row r="13585" spans="21:22" hidden="1">
      <c r="U13585" s="77"/>
      <c r="V13585" s="62"/>
    </row>
    <row r="13586" spans="21:22" hidden="1">
      <c r="U13586" s="77"/>
      <c r="V13586" s="62"/>
    </row>
    <row r="13587" spans="21:22" hidden="1">
      <c r="U13587" s="77"/>
      <c r="V13587" s="62"/>
    </row>
    <row r="13588" spans="21:22" hidden="1">
      <c r="U13588" s="77"/>
      <c r="V13588" s="62"/>
    </row>
    <row r="13589" spans="21:22" hidden="1">
      <c r="U13589" s="77"/>
      <c r="V13589" s="62"/>
    </row>
    <row r="13590" spans="21:22" hidden="1">
      <c r="U13590" s="77"/>
      <c r="V13590" s="62"/>
    </row>
    <row r="13591" spans="21:22" hidden="1">
      <c r="U13591" s="77"/>
      <c r="V13591" s="62"/>
    </row>
    <row r="13592" spans="21:22" hidden="1">
      <c r="U13592" s="77"/>
      <c r="V13592" s="62"/>
    </row>
    <row r="13593" spans="21:22" hidden="1">
      <c r="U13593" s="77"/>
      <c r="V13593" s="62"/>
    </row>
    <row r="13594" spans="21:22" hidden="1">
      <c r="U13594" s="77"/>
      <c r="V13594" s="62"/>
    </row>
    <row r="13595" spans="21:22" hidden="1">
      <c r="U13595" s="77"/>
      <c r="V13595" s="62"/>
    </row>
    <row r="13596" spans="21:22" hidden="1">
      <c r="U13596" s="77"/>
      <c r="V13596" s="62"/>
    </row>
    <row r="13597" spans="21:22" hidden="1">
      <c r="U13597" s="77"/>
      <c r="V13597" s="62"/>
    </row>
    <row r="13598" spans="21:22" hidden="1">
      <c r="U13598" s="77"/>
      <c r="V13598" s="62"/>
    </row>
    <row r="13599" spans="21:22" hidden="1">
      <c r="U13599" s="77"/>
      <c r="V13599" s="62"/>
    </row>
    <row r="13600" spans="21:22" hidden="1">
      <c r="U13600" s="77"/>
      <c r="V13600" s="62"/>
    </row>
    <row r="13601" spans="21:22" hidden="1">
      <c r="U13601" s="77"/>
      <c r="V13601" s="62"/>
    </row>
    <row r="13602" spans="21:22" hidden="1">
      <c r="U13602" s="77"/>
      <c r="V13602" s="62"/>
    </row>
    <row r="13603" spans="21:22" hidden="1">
      <c r="U13603" s="77"/>
      <c r="V13603" s="62"/>
    </row>
    <row r="13604" spans="21:22" hidden="1">
      <c r="U13604" s="77"/>
      <c r="V13604" s="62"/>
    </row>
    <row r="13605" spans="21:22" hidden="1">
      <c r="U13605" s="77"/>
      <c r="V13605" s="62"/>
    </row>
    <row r="13606" spans="21:22" hidden="1">
      <c r="U13606" s="77"/>
      <c r="V13606" s="62"/>
    </row>
    <row r="13607" spans="21:22" hidden="1">
      <c r="U13607" s="77"/>
      <c r="V13607" s="62"/>
    </row>
    <row r="13608" spans="21:22" hidden="1">
      <c r="U13608" s="77"/>
      <c r="V13608" s="62"/>
    </row>
    <row r="13609" spans="21:22" hidden="1">
      <c r="U13609" s="77"/>
      <c r="V13609" s="62"/>
    </row>
    <row r="13610" spans="21:22" hidden="1">
      <c r="U13610" s="77"/>
      <c r="V13610" s="62"/>
    </row>
    <row r="13611" spans="21:22" hidden="1">
      <c r="U13611" s="77"/>
      <c r="V13611" s="62"/>
    </row>
    <row r="13612" spans="21:22" hidden="1">
      <c r="U13612" s="77"/>
      <c r="V13612" s="62"/>
    </row>
    <row r="13613" spans="21:22" hidden="1">
      <c r="U13613" s="77"/>
      <c r="V13613" s="62"/>
    </row>
    <row r="13614" spans="21:22" hidden="1">
      <c r="U13614" s="77"/>
      <c r="V13614" s="62"/>
    </row>
    <row r="13615" spans="21:22" hidden="1">
      <c r="U13615" s="77"/>
      <c r="V13615" s="62"/>
    </row>
    <row r="13616" spans="21:22" hidden="1">
      <c r="U13616" s="77"/>
      <c r="V13616" s="62"/>
    </row>
    <row r="13617" spans="21:22" hidden="1">
      <c r="U13617" s="77"/>
      <c r="V13617" s="62"/>
    </row>
    <row r="13618" spans="21:22" hidden="1">
      <c r="U13618" s="77"/>
      <c r="V13618" s="62"/>
    </row>
    <row r="13619" spans="21:22" hidden="1">
      <c r="U13619" s="77"/>
      <c r="V13619" s="62"/>
    </row>
    <row r="13620" spans="21:22" hidden="1">
      <c r="U13620" s="77"/>
      <c r="V13620" s="62"/>
    </row>
    <row r="13621" spans="21:22" hidden="1">
      <c r="U13621" s="77"/>
      <c r="V13621" s="62"/>
    </row>
    <row r="13622" spans="21:22" hidden="1">
      <c r="U13622" s="77"/>
      <c r="V13622" s="62"/>
    </row>
    <row r="13623" spans="21:22" hidden="1">
      <c r="U13623" s="77"/>
      <c r="V13623" s="62"/>
    </row>
    <row r="13624" spans="21:22" hidden="1">
      <c r="U13624" s="77"/>
      <c r="V13624" s="62"/>
    </row>
    <row r="13625" spans="21:22" hidden="1">
      <c r="U13625" s="77"/>
      <c r="V13625" s="62"/>
    </row>
    <row r="13626" spans="21:22" hidden="1">
      <c r="U13626" s="77"/>
      <c r="V13626" s="62"/>
    </row>
    <row r="13627" spans="21:22" hidden="1">
      <c r="U13627" s="77"/>
      <c r="V13627" s="62"/>
    </row>
    <row r="13628" spans="21:22" hidden="1">
      <c r="U13628" s="77"/>
      <c r="V13628" s="62"/>
    </row>
    <row r="13629" spans="21:22" hidden="1">
      <c r="U13629" s="77"/>
      <c r="V13629" s="62"/>
    </row>
    <row r="13630" spans="21:22" hidden="1">
      <c r="U13630" s="77"/>
      <c r="V13630" s="62"/>
    </row>
    <row r="13631" spans="21:22" hidden="1">
      <c r="U13631" s="77"/>
      <c r="V13631" s="62"/>
    </row>
    <row r="13632" spans="21:22" hidden="1">
      <c r="U13632" s="77"/>
      <c r="V13632" s="62"/>
    </row>
    <row r="13633" spans="21:22" hidden="1">
      <c r="U13633" s="77"/>
      <c r="V13633" s="62"/>
    </row>
    <row r="13634" spans="21:22" hidden="1">
      <c r="U13634" s="77"/>
      <c r="V13634" s="62"/>
    </row>
    <row r="13635" spans="21:22" hidden="1">
      <c r="U13635" s="77"/>
      <c r="V13635" s="62"/>
    </row>
    <row r="13636" spans="21:22" hidden="1">
      <c r="U13636" s="77"/>
      <c r="V13636" s="62"/>
    </row>
    <row r="13637" spans="21:22" hidden="1">
      <c r="U13637" s="77"/>
      <c r="V13637" s="62"/>
    </row>
    <row r="13638" spans="21:22" hidden="1">
      <c r="U13638" s="77"/>
      <c r="V13638" s="62"/>
    </row>
    <row r="13639" spans="21:22" hidden="1">
      <c r="U13639" s="77"/>
      <c r="V13639" s="62"/>
    </row>
    <row r="13640" spans="21:22" hidden="1">
      <c r="U13640" s="77"/>
      <c r="V13640" s="62"/>
    </row>
    <row r="13641" spans="21:22" hidden="1">
      <c r="U13641" s="77"/>
      <c r="V13641" s="62"/>
    </row>
    <row r="13642" spans="21:22" hidden="1">
      <c r="U13642" s="77"/>
      <c r="V13642" s="62"/>
    </row>
    <row r="13643" spans="21:22" hidden="1">
      <c r="U13643" s="77"/>
      <c r="V13643" s="62"/>
    </row>
    <row r="13644" spans="21:22" hidden="1">
      <c r="U13644" s="77"/>
      <c r="V13644" s="62"/>
    </row>
    <row r="13645" spans="21:22" hidden="1">
      <c r="U13645" s="77"/>
      <c r="V13645" s="62"/>
    </row>
    <row r="13646" spans="21:22" hidden="1">
      <c r="U13646" s="77"/>
      <c r="V13646" s="62"/>
    </row>
    <row r="13647" spans="21:22" hidden="1">
      <c r="U13647" s="77"/>
      <c r="V13647" s="62"/>
    </row>
    <row r="13648" spans="21:22" hidden="1">
      <c r="U13648" s="77"/>
      <c r="V13648" s="62"/>
    </row>
    <row r="13649" spans="21:22" hidden="1">
      <c r="U13649" s="77"/>
      <c r="V13649" s="62"/>
    </row>
    <row r="13650" spans="21:22" hidden="1">
      <c r="U13650" s="77"/>
      <c r="V13650" s="62"/>
    </row>
    <row r="13651" spans="21:22" hidden="1">
      <c r="U13651" s="77"/>
      <c r="V13651" s="62"/>
    </row>
    <row r="13652" spans="21:22" hidden="1">
      <c r="U13652" s="77"/>
      <c r="V13652" s="62"/>
    </row>
    <row r="13653" spans="21:22" hidden="1">
      <c r="U13653" s="77"/>
      <c r="V13653" s="62"/>
    </row>
    <row r="13654" spans="21:22" hidden="1">
      <c r="U13654" s="77"/>
      <c r="V13654" s="62"/>
    </row>
    <row r="13655" spans="21:22" hidden="1">
      <c r="U13655" s="77"/>
      <c r="V13655" s="62"/>
    </row>
    <row r="13656" spans="21:22" hidden="1">
      <c r="U13656" s="77"/>
      <c r="V13656" s="62"/>
    </row>
    <row r="13657" spans="21:22" hidden="1">
      <c r="U13657" s="77"/>
      <c r="V13657" s="62"/>
    </row>
    <row r="13658" spans="21:22" hidden="1">
      <c r="U13658" s="77"/>
      <c r="V13658" s="62"/>
    </row>
    <row r="13659" spans="21:22" hidden="1">
      <c r="U13659" s="77"/>
      <c r="V13659" s="62"/>
    </row>
    <row r="13660" spans="21:22" hidden="1">
      <c r="U13660" s="77"/>
      <c r="V13660" s="62"/>
    </row>
    <row r="13661" spans="21:22" hidden="1">
      <c r="U13661" s="77"/>
      <c r="V13661" s="62"/>
    </row>
    <row r="13662" spans="21:22" hidden="1">
      <c r="U13662" s="77"/>
      <c r="V13662" s="62"/>
    </row>
    <row r="13663" spans="21:22" hidden="1">
      <c r="U13663" s="77"/>
      <c r="V13663" s="62"/>
    </row>
    <row r="13664" spans="21:22" hidden="1">
      <c r="U13664" s="77"/>
      <c r="V13664" s="62"/>
    </row>
    <row r="13665" spans="21:22" hidden="1">
      <c r="U13665" s="77"/>
      <c r="V13665" s="62"/>
    </row>
    <row r="13666" spans="21:22" hidden="1">
      <c r="U13666" s="77"/>
      <c r="V13666" s="62"/>
    </row>
    <row r="13667" spans="21:22" hidden="1">
      <c r="U13667" s="77"/>
      <c r="V13667" s="62"/>
    </row>
    <row r="13668" spans="21:22" hidden="1">
      <c r="U13668" s="77"/>
      <c r="V13668" s="62"/>
    </row>
    <row r="13669" spans="21:22" hidden="1">
      <c r="U13669" s="77"/>
      <c r="V13669" s="62"/>
    </row>
    <row r="13670" spans="21:22" hidden="1">
      <c r="U13670" s="77"/>
      <c r="V13670" s="62"/>
    </row>
    <row r="13671" spans="21:22" hidden="1">
      <c r="U13671" s="77"/>
      <c r="V13671" s="62"/>
    </row>
    <row r="13672" spans="21:22" hidden="1">
      <c r="U13672" s="77"/>
      <c r="V13672" s="62"/>
    </row>
    <row r="13673" spans="21:22" hidden="1">
      <c r="U13673" s="77"/>
      <c r="V13673" s="62"/>
    </row>
    <row r="13674" spans="21:22" hidden="1">
      <c r="U13674" s="77"/>
      <c r="V13674" s="62"/>
    </row>
    <row r="13675" spans="21:22" hidden="1">
      <c r="U13675" s="77"/>
      <c r="V13675" s="62"/>
    </row>
    <row r="13676" spans="21:22" hidden="1">
      <c r="U13676" s="77"/>
      <c r="V13676" s="62"/>
    </row>
    <row r="13677" spans="21:22" hidden="1">
      <c r="U13677" s="77"/>
      <c r="V13677" s="62"/>
    </row>
    <row r="13678" spans="21:22" hidden="1">
      <c r="U13678" s="77"/>
      <c r="V13678" s="62"/>
    </row>
    <row r="13679" spans="21:22" hidden="1">
      <c r="U13679" s="77"/>
      <c r="V13679" s="62"/>
    </row>
    <row r="13680" spans="21:22" hidden="1">
      <c r="U13680" s="77"/>
      <c r="V13680" s="62"/>
    </row>
    <row r="13681" spans="21:22" hidden="1">
      <c r="U13681" s="77"/>
      <c r="V13681" s="62"/>
    </row>
    <row r="13682" spans="21:22" hidden="1">
      <c r="U13682" s="77"/>
      <c r="V13682" s="62"/>
    </row>
    <row r="13683" spans="21:22" hidden="1">
      <c r="U13683" s="77"/>
      <c r="V13683" s="62"/>
    </row>
    <row r="13684" spans="21:22" hidden="1">
      <c r="U13684" s="77"/>
      <c r="V13684" s="62"/>
    </row>
    <row r="13685" spans="21:22" hidden="1">
      <c r="U13685" s="77"/>
      <c r="V13685" s="62"/>
    </row>
    <row r="13686" spans="21:22" hidden="1">
      <c r="U13686" s="77"/>
      <c r="V13686" s="62"/>
    </row>
    <row r="13687" spans="21:22" hidden="1">
      <c r="U13687" s="77"/>
      <c r="V13687" s="62"/>
    </row>
    <row r="13688" spans="21:22" hidden="1">
      <c r="U13688" s="77"/>
      <c r="V13688" s="62"/>
    </row>
    <row r="13689" spans="21:22" hidden="1">
      <c r="U13689" s="77"/>
      <c r="V13689" s="62"/>
    </row>
    <row r="13690" spans="21:22" hidden="1">
      <c r="U13690" s="77"/>
      <c r="V13690" s="62"/>
    </row>
    <row r="13691" spans="21:22" hidden="1">
      <c r="U13691" s="77"/>
      <c r="V13691" s="62"/>
    </row>
    <row r="13692" spans="21:22" hidden="1">
      <c r="U13692" s="77"/>
      <c r="V13692" s="62"/>
    </row>
    <row r="13693" spans="21:22" hidden="1">
      <c r="U13693" s="77"/>
      <c r="V13693" s="62"/>
    </row>
    <row r="13694" spans="21:22" hidden="1">
      <c r="U13694" s="77"/>
      <c r="V13694" s="62"/>
    </row>
    <row r="13695" spans="21:22" hidden="1">
      <c r="U13695" s="77"/>
      <c r="V13695" s="62"/>
    </row>
    <row r="13696" spans="21:22" hidden="1">
      <c r="U13696" s="77"/>
      <c r="V13696" s="62"/>
    </row>
    <row r="13697" spans="21:22" hidden="1">
      <c r="U13697" s="77"/>
      <c r="V13697" s="62"/>
    </row>
    <row r="13698" spans="21:22" hidden="1">
      <c r="U13698" s="77"/>
      <c r="V13698" s="62"/>
    </row>
    <row r="13699" spans="21:22" hidden="1">
      <c r="U13699" s="77"/>
      <c r="V13699" s="62"/>
    </row>
    <row r="13700" spans="21:22" hidden="1">
      <c r="U13700" s="77"/>
      <c r="V13700" s="62"/>
    </row>
    <row r="13701" spans="21:22" hidden="1">
      <c r="U13701" s="77"/>
      <c r="V13701" s="62"/>
    </row>
    <row r="13702" spans="21:22" hidden="1">
      <c r="U13702" s="77"/>
      <c r="V13702" s="62"/>
    </row>
    <row r="13703" spans="21:22" hidden="1">
      <c r="U13703" s="77"/>
      <c r="V13703" s="62"/>
    </row>
    <row r="13704" spans="21:22" hidden="1">
      <c r="U13704" s="77"/>
      <c r="V13704" s="62"/>
    </row>
    <row r="13705" spans="21:22" hidden="1">
      <c r="U13705" s="77"/>
      <c r="V13705" s="62"/>
    </row>
    <row r="13706" spans="21:22" hidden="1">
      <c r="U13706" s="77"/>
      <c r="V13706" s="62"/>
    </row>
    <row r="13707" spans="21:22" hidden="1">
      <c r="U13707" s="77"/>
      <c r="V13707" s="62"/>
    </row>
    <row r="13708" spans="21:22" hidden="1">
      <c r="U13708" s="77"/>
      <c r="V13708" s="62"/>
    </row>
    <row r="13709" spans="21:22" hidden="1">
      <c r="U13709" s="77"/>
      <c r="V13709" s="62"/>
    </row>
    <row r="13710" spans="21:22" hidden="1">
      <c r="U13710" s="77"/>
      <c r="V13710" s="62"/>
    </row>
    <row r="13711" spans="21:22" hidden="1">
      <c r="U13711" s="77"/>
      <c r="V13711" s="62"/>
    </row>
    <row r="13712" spans="21:22" hidden="1">
      <c r="U13712" s="77"/>
      <c r="V13712" s="62"/>
    </row>
    <row r="13713" spans="21:22" hidden="1">
      <c r="U13713" s="77"/>
      <c r="V13713" s="62"/>
    </row>
    <row r="13714" spans="21:22" hidden="1">
      <c r="U13714" s="77"/>
      <c r="V13714" s="62"/>
    </row>
    <row r="13715" spans="21:22" hidden="1">
      <c r="U13715" s="77"/>
      <c r="V13715" s="62"/>
    </row>
    <row r="13716" spans="21:22" hidden="1">
      <c r="U13716" s="77"/>
      <c r="V13716" s="62"/>
    </row>
    <row r="13717" spans="21:22" hidden="1">
      <c r="U13717" s="77"/>
      <c r="V13717" s="62"/>
    </row>
    <row r="13718" spans="21:22" hidden="1">
      <c r="U13718" s="77"/>
      <c r="V13718" s="62"/>
    </row>
    <row r="13719" spans="21:22" hidden="1">
      <c r="U13719" s="77"/>
      <c r="V13719" s="62"/>
    </row>
    <row r="13720" spans="21:22" hidden="1">
      <c r="U13720" s="77"/>
      <c r="V13720" s="62"/>
    </row>
    <row r="13721" spans="21:22" hidden="1">
      <c r="U13721" s="77"/>
      <c r="V13721" s="62"/>
    </row>
    <row r="13722" spans="21:22" hidden="1">
      <c r="U13722" s="77"/>
      <c r="V13722" s="62"/>
    </row>
    <row r="13723" spans="21:22" hidden="1">
      <c r="U13723" s="77"/>
      <c r="V13723" s="62"/>
    </row>
    <row r="13724" spans="21:22" hidden="1">
      <c r="U13724" s="77"/>
      <c r="V13724" s="62"/>
    </row>
    <row r="13725" spans="21:22" hidden="1">
      <c r="U13725" s="77"/>
      <c r="V13725" s="62"/>
    </row>
    <row r="13726" spans="21:22" hidden="1">
      <c r="U13726" s="77"/>
      <c r="V13726" s="62"/>
    </row>
    <row r="13727" spans="21:22" hidden="1">
      <c r="U13727" s="77"/>
      <c r="V13727" s="62"/>
    </row>
    <row r="13728" spans="21:22" hidden="1">
      <c r="U13728" s="77"/>
      <c r="V13728" s="62"/>
    </row>
    <row r="13729" spans="21:22" hidden="1">
      <c r="U13729" s="77"/>
      <c r="V13729" s="62"/>
    </row>
    <row r="13730" spans="21:22" hidden="1">
      <c r="U13730" s="77"/>
      <c r="V13730" s="62"/>
    </row>
    <row r="13731" spans="21:22" hidden="1">
      <c r="U13731" s="77"/>
      <c r="V13731" s="62"/>
    </row>
    <row r="13732" spans="21:22" hidden="1">
      <c r="U13732" s="77"/>
      <c r="V13732" s="62"/>
    </row>
    <row r="13733" spans="21:22" hidden="1">
      <c r="U13733" s="77"/>
      <c r="V13733" s="62"/>
    </row>
    <row r="13734" spans="21:22" hidden="1">
      <c r="U13734" s="77"/>
      <c r="V13734" s="62"/>
    </row>
    <row r="13735" spans="21:22" hidden="1">
      <c r="U13735" s="77"/>
      <c r="V13735" s="62"/>
    </row>
    <row r="13736" spans="21:22" hidden="1">
      <c r="U13736" s="77"/>
      <c r="V13736" s="62"/>
    </row>
    <row r="13737" spans="21:22" hidden="1">
      <c r="U13737" s="77"/>
      <c r="V13737" s="62"/>
    </row>
    <row r="13738" spans="21:22" hidden="1">
      <c r="U13738" s="77"/>
      <c r="V13738" s="62"/>
    </row>
    <row r="13739" spans="21:22" hidden="1">
      <c r="U13739" s="77"/>
      <c r="V13739" s="62"/>
    </row>
    <row r="13740" spans="21:22" hidden="1">
      <c r="U13740" s="77"/>
      <c r="V13740" s="62"/>
    </row>
    <row r="13741" spans="21:22" hidden="1">
      <c r="U13741" s="77"/>
      <c r="V13741" s="62"/>
    </row>
    <row r="13742" spans="21:22" hidden="1">
      <c r="U13742" s="77"/>
      <c r="V13742" s="62"/>
    </row>
    <row r="13743" spans="21:22" hidden="1">
      <c r="U13743" s="77"/>
      <c r="V13743" s="62"/>
    </row>
    <row r="13744" spans="21:22" hidden="1">
      <c r="U13744" s="77"/>
      <c r="V13744" s="62"/>
    </row>
    <row r="13745" spans="21:22" hidden="1">
      <c r="U13745" s="77"/>
      <c r="V13745" s="62"/>
    </row>
    <row r="13746" spans="21:22" hidden="1">
      <c r="U13746" s="77"/>
      <c r="V13746" s="62"/>
    </row>
    <row r="13747" spans="21:22" hidden="1">
      <c r="U13747" s="77"/>
      <c r="V13747" s="62"/>
    </row>
    <row r="13748" spans="21:22" hidden="1">
      <c r="U13748" s="77"/>
      <c r="V13748" s="62"/>
    </row>
    <row r="13749" spans="21:22" hidden="1">
      <c r="U13749" s="77"/>
      <c r="V13749" s="62"/>
    </row>
    <row r="13750" spans="21:22" hidden="1">
      <c r="U13750" s="77"/>
      <c r="V13750" s="62"/>
    </row>
    <row r="13751" spans="21:22" hidden="1">
      <c r="U13751" s="77"/>
      <c r="V13751" s="62"/>
    </row>
    <row r="13752" spans="21:22" hidden="1">
      <c r="U13752" s="77"/>
      <c r="V13752" s="62"/>
    </row>
    <row r="13753" spans="21:22" hidden="1">
      <c r="U13753" s="77"/>
      <c r="V13753" s="62"/>
    </row>
    <row r="13754" spans="21:22" hidden="1">
      <c r="U13754" s="77"/>
      <c r="V13754" s="62"/>
    </row>
    <row r="13755" spans="21:22" hidden="1">
      <c r="U13755" s="77"/>
      <c r="V13755" s="62"/>
    </row>
    <row r="13756" spans="21:22" hidden="1">
      <c r="U13756" s="77"/>
      <c r="V13756" s="62"/>
    </row>
    <row r="13757" spans="21:22" hidden="1">
      <c r="U13757" s="77"/>
      <c r="V13757" s="62"/>
    </row>
    <row r="13758" spans="21:22" hidden="1">
      <c r="U13758" s="77"/>
      <c r="V13758" s="62"/>
    </row>
    <row r="13759" spans="21:22" hidden="1">
      <c r="U13759" s="77"/>
      <c r="V13759" s="62"/>
    </row>
    <row r="13760" spans="21:22" hidden="1">
      <c r="U13760" s="77"/>
      <c r="V13760" s="62"/>
    </row>
    <row r="13761" spans="21:22" hidden="1">
      <c r="U13761" s="77"/>
      <c r="V13761" s="62"/>
    </row>
    <row r="13762" spans="21:22" hidden="1">
      <c r="U13762" s="77"/>
      <c r="V13762" s="62"/>
    </row>
    <row r="13763" spans="21:22" hidden="1">
      <c r="U13763" s="77"/>
      <c r="V13763" s="62"/>
    </row>
    <row r="13764" spans="21:22" hidden="1">
      <c r="U13764" s="77"/>
      <c r="V13764" s="62"/>
    </row>
    <row r="13765" spans="21:22" hidden="1">
      <c r="U13765" s="77"/>
      <c r="V13765" s="62"/>
    </row>
    <row r="13766" spans="21:22" hidden="1">
      <c r="U13766" s="77"/>
      <c r="V13766" s="62"/>
    </row>
    <row r="13767" spans="21:22" hidden="1">
      <c r="U13767" s="77"/>
      <c r="V13767" s="62"/>
    </row>
    <row r="13768" spans="21:22" hidden="1">
      <c r="U13768" s="77"/>
      <c r="V13768" s="62"/>
    </row>
    <row r="13769" spans="21:22" hidden="1">
      <c r="U13769" s="77"/>
      <c r="V13769" s="62"/>
    </row>
    <row r="13770" spans="21:22" hidden="1">
      <c r="U13770" s="77"/>
      <c r="V13770" s="62"/>
    </row>
    <row r="13771" spans="21:22" hidden="1">
      <c r="U13771" s="77"/>
      <c r="V13771" s="62"/>
    </row>
    <row r="13772" spans="21:22" hidden="1">
      <c r="U13772" s="77"/>
      <c r="V13772" s="62"/>
    </row>
    <row r="13773" spans="21:22" hidden="1">
      <c r="U13773" s="77"/>
      <c r="V13773" s="62"/>
    </row>
    <row r="13774" spans="21:22" hidden="1">
      <c r="U13774" s="77"/>
      <c r="V13774" s="62"/>
    </row>
    <row r="13775" spans="21:22" hidden="1">
      <c r="U13775" s="77"/>
      <c r="V13775" s="62"/>
    </row>
    <row r="13776" spans="21:22" hidden="1">
      <c r="U13776" s="77"/>
      <c r="V13776" s="62"/>
    </row>
    <row r="13777" spans="21:22" hidden="1">
      <c r="U13777" s="77"/>
      <c r="V13777" s="62"/>
    </row>
    <row r="13778" spans="21:22" hidden="1">
      <c r="U13778" s="77"/>
      <c r="V13778" s="62"/>
    </row>
    <row r="13779" spans="21:22" hidden="1">
      <c r="U13779" s="77"/>
      <c r="V13779" s="62"/>
    </row>
    <row r="13780" spans="21:22" hidden="1">
      <c r="U13780" s="77"/>
      <c r="V13780" s="62"/>
    </row>
    <row r="13781" spans="21:22" hidden="1">
      <c r="U13781" s="77"/>
      <c r="V13781" s="62"/>
    </row>
    <row r="13782" spans="21:22" hidden="1">
      <c r="U13782" s="77"/>
      <c r="V13782" s="62"/>
    </row>
    <row r="13783" spans="21:22" hidden="1">
      <c r="U13783" s="77"/>
      <c r="V13783" s="62"/>
    </row>
    <row r="13784" spans="21:22" hidden="1">
      <c r="U13784" s="77"/>
      <c r="V13784" s="62"/>
    </row>
    <row r="13785" spans="21:22" hidden="1">
      <c r="U13785" s="77"/>
      <c r="V13785" s="62"/>
    </row>
    <row r="13786" spans="21:22" hidden="1">
      <c r="U13786" s="77"/>
      <c r="V13786" s="62"/>
    </row>
    <row r="13787" spans="21:22" hidden="1">
      <c r="U13787" s="77"/>
      <c r="V13787" s="62"/>
    </row>
    <row r="13788" spans="21:22" hidden="1">
      <c r="U13788" s="77"/>
      <c r="V13788" s="62"/>
    </row>
    <row r="13789" spans="21:22" hidden="1">
      <c r="U13789" s="77"/>
      <c r="V13789" s="62"/>
    </row>
    <row r="13790" spans="21:22" hidden="1">
      <c r="U13790" s="77"/>
      <c r="V13790" s="62"/>
    </row>
    <row r="13791" spans="21:22" hidden="1">
      <c r="U13791" s="77"/>
      <c r="V13791" s="62"/>
    </row>
    <row r="13792" spans="21:22" hidden="1">
      <c r="U13792" s="77"/>
      <c r="V13792" s="62"/>
    </row>
    <row r="13793" spans="21:22" hidden="1">
      <c r="U13793" s="77"/>
      <c r="V13793" s="62"/>
    </row>
    <row r="13794" spans="21:22" hidden="1">
      <c r="U13794" s="77"/>
      <c r="V13794" s="62"/>
    </row>
    <row r="13795" spans="21:22" hidden="1">
      <c r="U13795" s="77"/>
      <c r="V13795" s="62"/>
    </row>
    <row r="13796" spans="21:22" hidden="1">
      <c r="U13796" s="77"/>
      <c r="V13796" s="62"/>
    </row>
    <row r="13797" spans="21:22" hidden="1">
      <c r="U13797" s="77"/>
      <c r="V13797" s="62"/>
    </row>
    <row r="13798" spans="21:22" hidden="1">
      <c r="U13798" s="77"/>
      <c r="V13798" s="62"/>
    </row>
    <row r="13799" spans="21:22" hidden="1">
      <c r="U13799" s="77"/>
      <c r="V13799" s="62"/>
    </row>
    <row r="13800" spans="21:22" hidden="1">
      <c r="U13800" s="77"/>
      <c r="V13800" s="62"/>
    </row>
    <row r="13801" spans="21:22" hidden="1">
      <c r="U13801" s="77"/>
      <c r="V13801" s="62"/>
    </row>
    <row r="13802" spans="21:22" hidden="1">
      <c r="U13802" s="77"/>
      <c r="V13802" s="62"/>
    </row>
    <row r="13803" spans="21:22" hidden="1">
      <c r="U13803" s="77"/>
      <c r="V13803" s="62"/>
    </row>
    <row r="13804" spans="21:22" hidden="1">
      <c r="U13804" s="77"/>
      <c r="V13804" s="62"/>
    </row>
    <row r="13805" spans="21:22" hidden="1">
      <c r="U13805" s="77"/>
      <c r="V13805" s="62"/>
    </row>
    <row r="13806" spans="21:22" hidden="1">
      <c r="U13806" s="77"/>
      <c r="V13806" s="62"/>
    </row>
    <row r="13807" spans="21:22" hidden="1">
      <c r="U13807" s="77"/>
      <c r="V13807" s="62"/>
    </row>
    <row r="13808" spans="21:22" hidden="1">
      <c r="U13808" s="77"/>
      <c r="V13808" s="62"/>
    </row>
    <row r="13809" spans="21:22" hidden="1">
      <c r="U13809" s="77"/>
      <c r="V13809" s="62"/>
    </row>
    <row r="13810" spans="21:22" hidden="1">
      <c r="U13810" s="77"/>
      <c r="V13810" s="62"/>
    </row>
    <row r="13811" spans="21:22" hidden="1">
      <c r="U13811" s="77"/>
      <c r="V13811" s="62"/>
    </row>
    <row r="13812" spans="21:22" hidden="1">
      <c r="U13812" s="77"/>
      <c r="V13812" s="62"/>
    </row>
    <row r="13813" spans="21:22" hidden="1">
      <c r="U13813" s="77"/>
      <c r="V13813" s="62"/>
    </row>
    <row r="13814" spans="21:22" hidden="1">
      <c r="U13814" s="77"/>
      <c r="V13814" s="62"/>
    </row>
    <row r="13815" spans="21:22" hidden="1">
      <c r="U13815" s="77"/>
      <c r="V13815" s="62"/>
    </row>
    <row r="13816" spans="21:22" hidden="1">
      <c r="U13816" s="77"/>
      <c r="V13816" s="62"/>
    </row>
    <row r="13817" spans="21:22" hidden="1">
      <c r="U13817" s="77"/>
      <c r="V13817" s="62"/>
    </row>
    <row r="13818" spans="21:22" hidden="1">
      <c r="U13818" s="77"/>
      <c r="V13818" s="62"/>
    </row>
    <row r="13819" spans="21:22" hidden="1">
      <c r="U13819" s="77"/>
      <c r="V13819" s="62"/>
    </row>
    <row r="13820" spans="21:22" hidden="1">
      <c r="U13820" s="77"/>
      <c r="V13820" s="62"/>
    </row>
    <row r="13821" spans="21:22" hidden="1">
      <c r="U13821" s="77"/>
      <c r="V13821" s="62"/>
    </row>
    <row r="13822" spans="21:22" hidden="1">
      <c r="U13822" s="77"/>
      <c r="V13822" s="62"/>
    </row>
    <row r="13823" spans="21:22" hidden="1">
      <c r="U13823" s="77"/>
      <c r="V13823" s="62"/>
    </row>
    <row r="13824" spans="21:22" hidden="1">
      <c r="U13824" s="77"/>
      <c r="V13824" s="62"/>
    </row>
    <row r="13825" spans="21:22" hidden="1">
      <c r="U13825" s="77"/>
      <c r="V13825" s="62"/>
    </row>
    <row r="13826" spans="21:22" hidden="1">
      <c r="U13826" s="77"/>
      <c r="V13826" s="62"/>
    </row>
    <row r="13827" spans="21:22" hidden="1">
      <c r="U13827" s="77"/>
      <c r="V13827" s="62"/>
    </row>
    <row r="13828" spans="21:22" hidden="1">
      <c r="U13828" s="77"/>
      <c r="V13828" s="62"/>
    </row>
    <row r="13829" spans="21:22" hidden="1">
      <c r="U13829" s="77"/>
      <c r="V13829" s="62"/>
    </row>
    <row r="13830" spans="21:22" hidden="1">
      <c r="U13830" s="77"/>
      <c r="V13830" s="62"/>
    </row>
    <row r="13831" spans="21:22" hidden="1">
      <c r="U13831" s="77"/>
      <c r="V13831" s="62"/>
    </row>
    <row r="13832" spans="21:22" hidden="1">
      <c r="U13832" s="77"/>
      <c r="V13832" s="62"/>
    </row>
    <row r="13833" spans="21:22" hidden="1">
      <c r="U13833" s="77"/>
      <c r="V13833" s="62"/>
    </row>
    <row r="13834" spans="21:22" hidden="1">
      <c r="U13834" s="77"/>
      <c r="V13834" s="62"/>
    </row>
    <row r="13835" spans="21:22" hidden="1">
      <c r="U13835" s="77"/>
      <c r="V13835" s="62"/>
    </row>
    <row r="13836" spans="21:22" hidden="1">
      <c r="U13836" s="77"/>
      <c r="V13836" s="62"/>
    </row>
    <row r="13837" spans="21:22" hidden="1">
      <c r="U13837" s="77"/>
      <c r="V13837" s="62"/>
    </row>
    <row r="13838" spans="21:22" hidden="1">
      <c r="U13838" s="77"/>
      <c r="V13838" s="62"/>
    </row>
    <row r="13839" spans="21:22" hidden="1">
      <c r="U13839" s="77"/>
      <c r="V13839" s="62"/>
    </row>
    <row r="13840" spans="21:22" hidden="1">
      <c r="U13840" s="77"/>
      <c r="V13840" s="62"/>
    </row>
    <row r="13841" spans="21:22" hidden="1">
      <c r="U13841" s="77"/>
      <c r="V13841" s="62"/>
    </row>
    <row r="13842" spans="21:22" hidden="1">
      <c r="U13842" s="77"/>
      <c r="V13842" s="62"/>
    </row>
    <row r="13843" spans="21:22" hidden="1">
      <c r="U13843" s="77"/>
      <c r="V13843" s="62"/>
    </row>
    <row r="13844" spans="21:22" hidden="1">
      <c r="U13844" s="77"/>
      <c r="V13844" s="62"/>
    </row>
    <row r="13845" spans="21:22" hidden="1">
      <c r="U13845" s="77"/>
      <c r="V13845" s="62"/>
    </row>
    <row r="13846" spans="21:22" hidden="1">
      <c r="U13846" s="77"/>
      <c r="V13846" s="62"/>
    </row>
    <row r="13847" spans="21:22" hidden="1">
      <c r="U13847" s="77"/>
      <c r="V13847" s="62"/>
    </row>
    <row r="13848" spans="21:22" hidden="1">
      <c r="U13848" s="77"/>
      <c r="V13848" s="62"/>
    </row>
    <row r="13849" spans="21:22" hidden="1">
      <c r="U13849" s="77"/>
      <c r="V13849" s="62"/>
    </row>
    <row r="13850" spans="21:22" hidden="1">
      <c r="U13850" s="77"/>
      <c r="V13850" s="62"/>
    </row>
    <row r="13851" spans="21:22" hidden="1">
      <c r="U13851" s="77"/>
      <c r="V13851" s="62"/>
    </row>
    <row r="13852" spans="21:22" hidden="1">
      <c r="U13852" s="77"/>
      <c r="V13852" s="62"/>
    </row>
    <row r="13853" spans="21:22" hidden="1">
      <c r="U13853" s="77"/>
      <c r="V13853" s="62"/>
    </row>
    <row r="13854" spans="21:22" hidden="1">
      <c r="U13854" s="77"/>
      <c r="V13854" s="62"/>
    </row>
    <row r="13855" spans="21:22" hidden="1">
      <c r="U13855" s="77"/>
      <c r="V13855" s="62"/>
    </row>
    <row r="13856" spans="21:22" hidden="1">
      <c r="U13856" s="77"/>
      <c r="V13856" s="62"/>
    </row>
    <row r="13857" spans="21:22" hidden="1">
      <c r="U13857" s="77"/>
      <c r="V13857" s="62"/>
    </row>
    <row r="13858" spans="21:22" hidden="1">
      <c r="U13858" s="77"/>
      <c r="V13858" s="62"/>
    </row>
    <row r="13859" spans="21:22" hidden="1">
      <c r="U13859" s="77"/>
      <c r="V13859" s="62"/>
    </row>
    <row r="13860" spans="21:22" hidden="1">
      <c r="U13860" s="77"/>
      <c r="V13860" s="62"/>
    </row>
    <row r="13861" spans="21:22" hidden="1">
      <c r="U13861" s="77"/>
      <c r="V13861" s="62"/>
    </row>
    <row r="13862" spans="21:22" hidden="1">
      <c r="U13862" s="77"/>
      <c r="V13862" s="62"/>
    </row>
    <row r="13863" spans="21:22" hidden="1">
      <c r="U13863" s="77"/>
      <c r="V13863" s="62"/>
    </row>
    <row r="13864" spans="21:22" hidden="1">
      <c r="U13864" s="77"/>
      <c r="V13864" s="62"/>
    </row>
    <row r="13865" spans="21:22" hidden="1">
      <c r="U13865" s="77"/>
      <c r="V13865" s="62"/>
    </row>
    <row r="13866" spans="21:22" hidden="1">
      <c r="U13866" s="77"/>
      <c r="V13866" s="62"/>
    </row>
    <row r="13867" spans="21:22" hidden="1">
      <c r="U13867" s="77"/>
      <c r="V13867" s="62"/>
    </row>
    <row r="13868" spans="21:22" hidden="1">
      <c r="U13868" s="77"/>
      <c r="V13868" s="62"/>
    </row>
    <row r="13869" spans="21:22" hidden="1">
      <c r="U13869" s="77"/>
      <c r="V13869" s="62"/>
    </row>
    <row r="13870" spans="21:22" hidden="1">
      <c r="U13870" s="77"/>
      <c r="V13870" s="62"/>
    </row>
    <row r="13871" spans="21:22" hidden="1">
      <c r="U13871" s="77"/>
      <c r="V13871" s="62"/>
    </row>
    <row r="13872" spans="21:22" hidden="1">
      <c r="U13872" s="77"/>
      <c r="V13872" s="62"/>
    </row>
    <row r="13873" spans="21:22" hidden="1">
      <c r="U13873" s="77"/>
      <c r="V13873" s="62"/>
    </row>
    <row r="13874" spans="21:22" hidden="1">
      <c r="U13874" s="77"/>
      <c r="V13874" s="62"/>
    </row>
    <row r="13875" spans="21:22" hidden="1">
      <c r="U13875" s="77"/>
      <c r="V13875" s="62"/>
    </row>
    <row r="13876" spans="21:22" hidden="1">
      <c r="U13876" s="77"/>
      <c r="V13876" s="62"/>
    </row>
    <row r="13877" spans="21:22" hidden="1">
      <c r="U13877" s="77"/>
      <c r="V13877" s="62"/>
    </row>
    <row r="13878" spans="21:22" hidden="1">
      <c r="U13878" s="77"/>
      <c r="V13878" s="62"/>
    </row>
    <row r="13879" spans="21:22" hidden="1">
      <c r="U13879" s="77"/>
      <c r="V13879" s="62"/>
    </row>
    <row r="13880" spans="21:22" hidden="1">
      <c r="U13880" s="77"/>
      <c r="V13880" s="62"/>
    </row>
    <row r="13881" spans="21:22" hidden="1">
      <c r="U13881" s="77"/>
      <c r="V13881" s="62"/>
    </row>
    <row r="13882" spans="21:22" hidden="1">
      <c r="U13882" s="77"/>
      <c r="V13882" s="62"/>
    </row>
    <row r="13883" spans="21:22" hidden="1">
      <c r="U13883" s="77"/>
      <c r="V13883" s="62"/>
    </row>
    <row r="13884" spans="21:22" hidden="1">
      <c r="U13884" s="77"/>
      <c r="V13884" s="62"/>
    </row>
    <row r="13885" spans="21:22" hidden="1">
      <c r="U13885" s="77"/>
      <c r="V13885" s="62"/>
    </row>
    <row r="13886" spans="21:22" hidden="1">
      <c r="U13886" s="77"/>
      <c r="V13886" s="62"/>
    </row>
    <row r="13887" spans="21:22" hidden="1">
      <c r="U13887" s="77"/>
      <c r="V13887" s="62"/>
    </row>
    <row r="13888" spans="21:22" hidden="1">
      <c r="U13888" s="77"/>
      <c r="V13888" s="62"/>
    </row>
    <row r="13889" spans="21:22" hidden="1">
      <c r="U13889" s="77"/>
      <c r="V13889" s="62"/>
    </row>
    <row r="13890" spans="21:22" hidden="1">
      <c r="U13890" s="77"/>
      <c r="V13890" s="62"/>
    </row>
    <row r="13891" spans="21:22" hidden="1">
      <c r="U13891" s="77"/>
      <c r="V13891" s="62"/>
    </row>
    <row r="13892" spans="21:22" hidden="1">
      <c r="U13892" s="77"/>
      <c r="V13892" s="62"/>
    </row>
    <row r="13893" spans="21:22" hidden="1">
      <c r="U13893" s="77"/>
      <c r="V13893" s="62"/>
    </row>
    <row r="13894" spans="21:22" hidden="1">
      <c r="U13894" s="77"/>
      <c r="V13894" s="62"/>
    </row>
    <row r="13895" spans="21:22" hidden="1">
      <c r="U13895" s="77"/>
      <c r="V13895" s="62"/>
    </row>
    <row r="13896" spans="21:22" hidden="1">
      <c r="U13896" s="77"/>
      <c r="V13896" s="62"/>
    </row>
    <row r="13897" spans="21:22" hidden="1">
      <c r="U13897" s="77"/>
      <c r="V13897" s="62"/>
    </row>
    <row r="13898" spans="21:22" hidden="1">
      <c r="U13898" s="77"/>
      <c r="V13898" s="62"/>
    </row>
    <row r="13899" spans="21:22" hidden="1">
      <c r="U13899" s="77"/>
      <c r="V13899" s="62"/>
    </row>
    <row r="13900" spans="21:22" hidden="1">
      <c r="U13900" s="77"/>
      <c r="V13900" s="62"/>
    </row>
    <row r="13901" spans="21:22" hidden="1">
      <c r="U13901" s="77"/>
      <c r="V13901" s="62"/>
    </row>
    <row r="13902" spans="21:22" hidden="1">
      <c r="U13902" s="77"/>
      <c r="V13902" s="62"/>
    </row>
    <row r="13903" spans="21:22" hidden="1">
      <c r="U13903" s="77"/>
      <c r="V13903" s="62"/>
    </row>
    <row r="13904" spans="21:22" hidden="1">
      <c r="U13904" s="77"/>
      <c r="V13904" s="62"/>
    </row>
    <row r="13905" spans="21:22" hidden="1">
      <c r="U13905" s="77"/>
      <c r="V13905" s="62"/>
    </row>
    <row r="13906" spans="21:22" hidden="1">
      <c r="U13906" s="77"/>
      <c r="V13906" s="62"/>
    </row>
    <row r="13907" spans="21:22" hidden="1">
      <c r="U13907" s="77"/>
      <c r="V13907" s="62"/>
    </row>
    <row r="13908" spans="21:22" hidden="1">
      <c r="U13908" s="77"/>
      <c r="V13908" s="62"/>
    </row>
    <row r="13909" spans="21:22" hidden="1">
      <c r="U13909" s="77"/>
      <c r="V13909" s="62"/>
    </row>
    <row r="13910" spans="21:22" hidden="1">
      <c r="U13910" s="77"/>
      <c r="V13910" s="62"/>
    </row>
    <row r="13911" spans="21:22" hidden="1">
      <c r="U13911" s="77"/>
      <c r="V13911" s="62"/>
    </row>
    <row r="13912" spans="21:22" hidden="1">
      <c r="U13912" s="77"/>
      <c r="V13912" s="62"/>
    </row>
    <row r="13913" spans="21:22" hidden="1">
      <c r="U13913" s="77"/>
      <c r="V13913" s="62"/>
    </row>
    <row r="13914" spans="21:22" hidden="1">
      <c r="U13914" s="77"/>
      <c r="V13914" s="62"/>
    </row>
    <row r="13915" spans="21:22" hidden="1">
      <c r="U13915" s="77"/>
      <c r="V13915" s="62"/>
    </row>
    <row r="13916" spans="21:22" hidden="1">
      <c r="U13916" s="77"/>
      <c r="V13916" s="62"/>
    </row>
    <row r="13917" spans="21:22" hidden="1">
      <c r="U13917" s="77"/>
      <c r="V13917" s="62"/>
    </row>
    <row r="13918" spans="21:22" hidden="1">
      <c r="U13918" s="77"/>
      <c r="V13918" s="62"/>
    </row>
    <row r="13919" spans="21:22" hidden="1">
      <c r="U13919" s="77"/>
      <c r="V13919" s="62"/>
    </row>
    <row r="13920" spans="21:22" hidden="1">
      <c r="U13920" s="77"/>
      <c r="V13920" s="62"/>
    </row>
    <row r="13921" spans="21:22" hidden="1">
      <c r="U13921" s="77"/>
      <c r="V13921" s="62"/>
    </row>
    <row r="13922" spans="21:22" hidden="1">
      <c r="U13922" s="77"/>
      <c r="V13922" s="62"/>
    </row>
    <row r="13923" spans="21:22" hidden="1">
      <c r="U13923" s="77"/>
      <c r="V13923" s="62"/>
    </row>
    <row r="13924" spans="21:22" hidden="1">
      <c r="U13924" s="77"/>
      <c r="V13924" s="62"/>
    </row>
    <row r="13925" spans="21:22" hidden="1">
      <c r="U13925" s="77"/>
      <c r="V13925" s="62"/>
    </row>
    <row r="13926" spans="21:22" hidden="1">
      <c r="U13926" s="77"/>
      <c r="V13926" s="62"/>
    </row>
    <row r="13927" spans="21:22" hidden="1">
      <c r="U13927" s="77"/>
      <c r="V13927" s="62"/>
    </row>
    <row r="13928" spans="21:22" hidden="1">
      <c r="U13928" s="77"/>
      <c r="V13928" s="62"/>
    </row>
    <row r="13929" spans="21:22" hidden="1">
      <c r="U13929" s="77"/>
      <c r="V13929" s="62"/>
    </row>
    <row r="13930" spans="21:22" hidden="1">
      <c r="U13930" s="77"/>
      <c r="V13930" s="62"/>
    </row>
    <row r="13931" spans="21:22" hidden="1">
      <c r="U13931" s="77"/>
      <c r="V13931" s="62"/>
    </row>
    <row r="13932" spans="21:22" hidden="1">
      <c r="U13932" s="77"/>
      <c r="V13932" s="62"/>
    </row>
    <row r="13933" spans="21:22" hidden="1">
      <c r="U13933" s="77"/>
      <c r="V13933" s="62"/>
    </row>
    <row r="13934" spans="21:22" hidden="1">
      <c r="U13934" s="77"/>
      <c r="V13934" s="62"/>
    </row>
    <row r="13935" spans="21:22" hidden="1">
      <c r="U13935" s="77"/>
      <c r="V13935" s="62"/>
    </row>
    <row r="13936" spans="21:22" hidden="1">
      <c r="U13936" s="77"/>
      <c r="V13936" s="62"/>
    </row>
    <row r="13937" spans="21:22" hidden="1">
      <c r="U13937" s="77"/>
      <c r="V13937" s="62"/>
    </row>
    <row r="13938" spans="21:22" hidden="1">
      <c r="U13938" s="77"/>
      <c r="V13938" s="62"/>
    </row>
    <row r="13939" spans="21:22" hidden="1">
      <c r="U13939" s="77"/>
      <c r="V13939" s="62"/>
    </row>
    <row r="13940" spans="21:22" hidden="1">
      <c r="U13940" s="77"/>
      <c r="V13940" s="62"/>
    </row>
    <row r="13941" spans="21:22" hidden="1">
      <c r="U13941" s="77"/>
      <c r="V13941" s="62"/>
    </row>
    <row r="13942" spans="21:22" hidden="1">
      <c r="U13942" s="77"/>
      <c r="V13942" s="62"/>
    </row>
    <row r="13943" spans="21:22" hidden="1">
      <c r="U13943" s="77"/>
      <c r="V13943" s="62"/>
    </row>
    <row r="13944" spans="21:22" hidden="1">
      <c r="U13944" s="77"/>
      <c r="V13944" s="62"/>
    </row>
    <row r="13945" spans="21:22" hidden="1">
      <c r="U13945" s="77"/>
      <c r="V13945" s="62"/>
    </row>
    <row r="13946" spans="21:22" hidden="1">
      <c r="U13946" s="77"/>
      <c r="V13946" s="62"/>
    </row>
    <row r="13947" spans="21:22" hidden="1">
      <c r="U13947" s="77"/>
      <c r="V13947" s="62"/>
    </row>
    <row r="13948" spans="21:22" hidden="1">
      <c r="U13948" s="77"/>
      <c r="V13948" s="62"/>
    </row>
    <row r="13949" spans="21:22" hidden="1">
      <c r="U13949" s="77"/>
      <c r="V13949" s="62"/>
    </row>
    <row r="13950" spans="21:22" hidden="1">
      <c r="U13950" s="77"/>
      <c r="V13950" s="62"/>
    </row>
    <row r="13951" spans="21:22" hidden="1">
      <c r="U13951" s="77"/>
      <c r="V13951" s="62"/>
    </row>
    <row r="13952" spans="21:22" hidden="1">
      <c r="U13952" s="77"/>
      <c r="V13952" s="62"/>
    </row>
    <row r="13953" spans="21:22" hidden="1">
      <c r="U13953" s="77"/>
      <c r="V13953" s="62"/>
    </row>
    <row r="13954" spans="21:22" hidden="1">
      <c r="U13954" s="77"/>
      <c r="V13954" s="62"/>
    </row>
    <row r="13955" spans="21:22" hidden="1">
      <c r="U13955" s="77"/>
      <c r="V13955" s="62"/>
    </row>
    <row r="13956" spans="21:22" hidden="1">
      <c r="U13956" s="77"/>
      <c r="V13956" s="62"/>
    </row>
    <row r="13957" spans="21:22" hidden="1">
      <c r="U13957" s="77"/>
      <c r="V13957" s="62"/>
    </row>
    <row r="13958" spans="21:22" hidden="1">
      <c r="U13958" s="77"/>
      <c r="V13958" s="62"/>
    </row>
    <row r="13959" spans="21:22" hidden="1">
      <c r="U13959" s="77"/>
      <c r="V13959" s="62"/>
    </row>
    <row r="13960" spans="21:22" hidden="1">
      <c r="U13960" s="77"/>
      <c r="V13960" s="62"/>
    </row>
    <row r="13961" spans="21:22" hidden="1">
      <c r="U13961" s="77"/>
      <c r="V13961" s="62"/>
    </row>
    <row r="13962" spans="21:22" hidden="1">
      <c r="U13962" s="77"/>
      <c r="V13962" s="62"/>
    </row>
    <row r="13963" spans="21:22" hidden="1">
      <c r="U13963" s="77"/>
      <c r="V13963" s="62"/>
    </row>
    <row r="13964" spans="21:22" hidden="1">
      <c r="U13964" s="77"/>
      <c r="V13964" s="62"/>
    </row>
    <row r="13965" spans="21:22" hidden="1">
      <c r="U13965" s="77"/>
      <c r="V13965" s="62"/>
    </row>
    <row r="13966" spans="21:22" hidden="1">
      <c r="U13966" s="77"/>
      <c r="V13966" s="62"/>
    </row>
    <row r="13967" spans="21:22" hidden="1">
      <c r="U13967" s="77"/>
      <c r="V13967" s="62"/>
    </row>
    <row r="13968" spans="21:22" hidden="1">
      <c r="U13968" s="77"/>
      <c r="V13968" s="62"/>
    </row>
    <row r="13969" spans="21:22" hidden="1">
      <c r="U13969" s="77"/>
      <c r="V13969" s="62"/>
    </row>
    <row r="13970" spans="21:22" hidden="1">
      <c r="U13970" s="77"/>
      <c r="V13970" s="62"/>
    </row>
    <row r="13971" spans="21:22" hidden="1">
      <c r="U13971" s="77"/>
      <c r="V13971" s="62"/>
    </row>
    <row r="13972" spans="21:22" hidden="1">
      <c r="U13972" s="77"/>
      <c r="V13972" s="62"/>
    </row>
    <row r="13973" spans="21:22" hidden="1">
      <c r="U13973" s="77"/>
      <c r="V13973" s="62"/>
    </row>
    <row r="13974" spans="21:22" hidden="1">
      <c r="U13974" s="77"/>
      <c r="V13974" s="62"/>
    </row>
    <row r="13975" spans="21:22" hidden="1">
      <c r="U13975" s="77"/>
      <c r="V13975" s="62"/>
    </row>
    <row r="13976" spans="21:22" hidden="1">
      <c r="U13976" s="77"/>
      <c r="V13976" s="62"/>
    </row>
    <row r="13977" spans="21:22" hidden="1">
      <c r="U13977" s="77"/>
      <c r="V13977" s="62"/>
    </row>
    <row r="13978" spans="21:22" hidden="1">
      <c r="U13978" s="77"/>
      <c r="V13978" s="62"/>
    </row>
    <row r="13979" spans="21:22" hidden="1">
      <c r="U13979" s="77"/>
      <c r="V13979" s="62"/>
    </row>
    <row r="13980" spans="21:22" hidden="1">
      <c r="U13980" s="77"/>
      <c r="V13980" s="62"/>
    </row>
    <row r="13981" spans="21:22" hidden="1">
      <c r="U13981" s="77"/>
      <c r="V13981" s="62"/>
    </row>
    <row r="13982" spans="21:22" hidden="1">
      <c r="U13982" s="77"/>
      <c r="V13982" s="62"/>
    </row>
    <row r="13983" spans="21:22" hidden="1">
      <c r="U13983" s="77"/>
      <c r="V13983" s="62"/>
    </row>
    <row r="13984" spans="21:22" hidden="1">
      <c r="U13984" s="77"/>
      <c r="V13984" s="62"/>
    </row>
    <row r="13985" spans="21:22" hidden="1">
      <c r="U13985" s="77"/>
      <c r="V13985" s="62"/>
    </row>
    <row r="13986" spans="21:22" hidden="1">
      <c r="U13986" s="77"/>
      <c r="V13986" s="62"/>
    </row>
    <row r="13987" spans="21:22" hidden="1">
      <c r="U13987" s="77"/>
      <c r="V13987" s="62"/>
    </row>
    <row r="13988" spans="21:22" hidden="1">
      <c r="U13988" s="77"/>
      <c r="V13988" s="62"/>
    </row>
    <row r="13989" spans="21:22" hidden="1">
      <c r="U13989" s="77"/>
      <c r="V13989" s="62"/>
    </row>
    <row r="13990" spans="21:22" hidden="1">
      <c r="U13990" s="77"/>
      <c r="V13990" s="62"/>
    </row>
    <row r="13991" spans="21:22" hidden="1">
      <c r="U13991" s="77"/>
      <c r="V13991" s="62"/>
    </row>
    <row r="13992" spans="21:22" hidden="1">
      <c r="U13992" s="77"/>
      <c r="V13992" s="62"/>
    </row>
    <row r="13993" spans="21:22" hidden="1">
      <c r="U13993" s="77"/>
      <c r="V13993" s="62"/>
    </row>
    <row r="13994" spans="21:22" hidden="1">
      <c r="U13994" s="77"/>
      <c r="V13994" s="62"/>
    </row>
    <row r="13995" spans="21:22" hidden="1">
      <c r="U13995" s="77"/>
      <c r="V13995" s="62"/>
    </row>
    <row r="13996" spans="21:22" hidden="1">
      <c r="U13996" s="77"/>
      <c r="V13996" s="62"/>
    </row>
    <row r="13997" spans="21:22" hidden="1">
      <c r="U13997" s="77"/>
      <c r="V13997" s="62"/>
    </row>
    <row r="13998" spans="21:22" hidden="1">
      <c r="U13998" s="77"/>
      <c r="V13998" s="62"/>
    </row>
    <row r="13999" spans="21:22" hidden="1">
      <c r="U13999" s="77"/>
      <c r="V13999" s="62"/>
    </row>
    <row r="14000" spans="21:22" hidden="1">
      <c r="U14000" s="77"/>
      <c r="V14000" s="62"/>
    </row>
    <row r="14001" spans="21:22" hidden="1">
      <c r="U14001" s="77"/>
      <c r="V14001" s="62"/>
    </row>
    <row r="14002" spans="21:22" hidden="1">
      <c r="U14002" s="77"/>
      <c r="V14002" s="62"/>
    </row>
    <row r="14003" spans="21:22" hidden="1">
      <c r="U14003" s="77"/>
      <c r="V14003" s="62"/>
    </row>
    <row r="14004" spans="21:22" hidden="1">
      <c r="U14004" s="77"/>
      <c r="V14004" s="62"/>
    </row>
    <row r="14005" spans="21:22" hidden="1">
      <c r="U14005" s="77"/>
      <c r="V14005" s="62"/>
    </row>
    <row r="14006" spans="21:22" hidden="1">
      <c r="U14006" s="77"/>
      <c r="V14006" s="62"/>
    </row>
    <row r="14007" spans="21:22" hidden="1">
      <c r="U14007" s="77"/>
      <c r="V14007" s="62"/>
    </row>
    <row r="14008" spans="21:22" hidden="1">
      <c r="U14008" s="77"/>
      <c r="V14008" s="62"/>
    </row>
    <row r="14009" spans="21:22" hidden="1">
      <c r="U14009" s="77"/>
      <c r="V14009" s="62"/>
    </row>
    <row r="14010" spans="21:22" hidden="1">
      <c r="U14010" s="77"/>
      <c r="V14010" s="62"/>
    </row>
    <row r="14011" spans="21:22" hidden="1">
      <c r="U14011" s="77"/>
      <c r="V14011" s="62"/>
    </row>
    <row r="14012" spans="21:22" hidden="1">
      <c r="U14012" s="77"/>
      <c r="V14012" s="62"/>
    </row>
    <row r="14013" spans="21:22" hidden="1">
      <c r="U14013" s="77"/>
      <c r="V14013" s="62"/>
    </row>
    <row r="14014" spans="21:22" hidden="1">
      <c r="U14014" s="77"/>
      <c r="V14014" s="62"/>
    </row>
    <row r="14015" spans="21:22" hidden="1">
      <c r="U14015" s="77"/>
      <c r="V14015" s="62"/>
    </row>
    <row r="14016" spans="21:22" hidden="1">
      <c r="U14016" s="77"/>
      <c r="V14016" s="62"/>
    </row>
    <row r="14017" spans="21:22" hidden="1">
      <c r="U14017" s="77"/>
      <c r="V14017" s="62"/>
    </row>
    <row r="14018" spans="21:22" hidden="1">
      <c r="U14018" s="77"/>
      <c r="V14018" s="62"/>
    </row>
    <row r="14019" spans="21:22" hidden="1">
      <c r="U14019" s="77"/>
      <c r="V14019" s="62"/>
    </row>
    <row r="14020" spans="21:22" hidden="1">
      <c r="U14020" s="77"/>
      <c r="V14020" s="62"/>
    </row>
    <row r="14021" spans="21:22" hidden="1">
      <c r="U14021" s="77"/>
      <c r="V14021" s="62"/>
    </row>
    <row r="14022" spans="21:22" hidden="1">
      <c r="U14022" s="77"/>
      <c r="V14022" s="62"/>
    </row>
    <row r="14023" spans="21:22" hidden="1">
      <c r="U14023" s="77"/>
      <c r="V14023" s="62"/>
    </row>
    <row r="14024" spans="21:22" hidden="1">
      <c r="U14024" s="77"/>
      <c r="V14024" s="62"/>
    </row>
    <row r="14025" spans="21:22" hidden="1">
      <c r="U14025" s="77"/>
      <c r="V14025" s="62"/>
    </row>
    <row r="14026" spans="21:22" hidden="1">
      <c r="U14026" s="77"/>
      <c r="V14026" s="62"/>
    </row>
    <row r="14027" spans="21:22" hidden="1">
      <c r="U14027" s="77"/>
      <c r="V14027" s="62"/>
    </row>
    <row r="14028" spans="21:22" hidden="1">
      <c r="U14028" s="77"/>
      <c r="V14028" s="62"/>
    </row>
    <row r="14029" spans="21:22" hidden="1">
      <c r="U14029" s="77"/>
      <c r="V14029" s="62"/>
    </row>
    <row r="14030" spans="21:22" hidden="1">
      <c r="U14030" s="77"/>
      <c r="V14030" s="62"/>
    </row>
    <row r="14031" spans="21:22" hidden="1">
      <c r="U14031" s="77"/>
      <c r="V14031" s="62"/>
    </row>
    <row r="14032" spans="21:22" hidden="1">
      <c r="U14032" s="77"/>
      <c r="V14032" s="62"/>
    </row>
    <row r="14033" spans="21:22" hidden="1">
      <c r="U14033" s="77"/>
      <c r="V14033" s="62"/>
    </row>
    <row r="14034" spans="21:22" hidden="1">
      <c r="U14034" s="77"/>
      <c r="V14034" s="62"/>
    </row>
    <row r="14035" spans="21:22" hidden="1">
      <c r="U14035" s="77"/>
      <c r="V14035" s="62"/>
    </row>
    <row r="14036" spans="21:22" hidden="1">
      <c r="U14036" s="77"/>
      <c r="V14036" s="62"/>
    </row>
    <row r="14037" spans="21:22" hidden="1">
      <c r="U14037" s="77"/>
      <c r="V14037" s="62"/>
    </row>
    <row r="14038" spans="21:22" hidden="1">
      <c r="U14038" s="77"/>
      <c r="V14038" s="62"/>
    </row>
    <row r="14039" spans="21:22" hidden="1">
      <c r="U14039" s="77"/>
      <c r="V14039" s="62"/>
    </row>
    <row r="14040" spans="21:22" hidden="1">
      <c r="U14040" s="77"/>
      <c r="V14040" s="62"/>
    </row>
    <row r="14041" spans="21:22" hidden="1">
      <c r="U14041" s="77"/>
      <c r="V14041" s="62"/>
    </row>
    <row r="14042" spans="21:22" hidden="1">
      <c r="U14042" s="77"/>
      <c r="V14042" s="62"/>
    </row>
    <row r="14043" spans="21:22" hidden="1">
      <c r="U14043" s="77"/>
      <c r="V14043" s="62"/>
    </row>
    <row r="14044" spans="21:22" hidden="1">
      <c r="U14044" s="77"/>
      <c r="V14044" s="62"/>
    </row>
    <row r="14045" spans="21:22" hidden="1">
      <c r="U14045" s="77"/>
      <c r="V14045" s="62"/>
    </row>
    <row r="14046" spans="21:22" hidden="1">
      <c r="U14046" s="77"/>
      <c r="V14046" s="62"/>
    </row>
    <row r="14047" spans="21:22" hidden="1">
      <c r="U14047" s="77"/>
      <c r="V14047" s="62"/>
    </row>
    <row r="14048" spans="21:22" hidden="1">
      <c r="U14048" s="77"/>
      <c r="V14048" s="62"/>
    </row>
    <row r="14049" spans="21:22" hidden="1">
      <c r="U14049" s="77"/>
      <c r="V14049" s="62"/>
    </row>
    <row r="14050" spans="21:22" hidden="1">
      <c r="U14050" s="77"/>
      <c r="V14050" s="62"/>
    </row>
    <row r="14051" spans="21:22" hidden="1">
      <c r="U14051" s="77"/>
      <c r="V14051" s="62"/>
    </row>
    <row r="14052" spans="21:22" hidden="1">
      <c r="U14052" s="77"/>
      <c r="V14052" s="62"/>
    </row>
    <row r="14053" spans="21:22" hidden="1">
      <c r="U14053" s="77"/>
      <c r="V14053" s="62"/>
    </row>
    <row r="14054" spans="21:22" hidden="1">
      <c r="U14054" s="77"/>
      <c r="V14054" s="62"/>
    </row>
    <row r="14055" spans="21:22" hidden="1">
      <c r="U14055" s="77"/>
      <c r="V14055" s="62"/>
    </row>
    <row r="14056" spans="21:22" hidden="1">
      <c r="U14056" s="77"/>
      <c r="V14056" s="62"/>
    </row>
    <row r="14057" spans="21:22" hidden="1">
      <c r="U14057" s="77"/>
      <c r="V14057" s="62"/>
    </row>
    <row r="14058" spans="21:22" hidden="1">
      <c r="U14058" s="77"/>
      <c r="V14058" s="62"/>
    </row>
    <row r="14059" spans="21:22" hidden="1">
      <c r="U14059" s="77"/>
      <c r="V14059" s="62"/>
    </row>
    <row r="14060" spans="21:22" hidden="1">
      <c r="U14060" s="77"/>
      <c r="V14060" s="62"/>
    </row>
    <row r="14061" spans="21:22" hidden="1">
      <c r="U14061" s="77"/>
      <c r="V14061" s="62"/>
    </row>
    <row r="14062" spans="21:22" hidden="1">
      <c r="U14062" s="77"/>
      <c r="V14062" s="62"/>
    </row>
    <row r="14063" spans="21:22" hidden="1">
      <c r="U14063" s="77"/>
      <c r="V14063" s="62"/>
    </row>
    <row r="14064" spans="21:22" hidden="1">
      <c r="U14064" s="77"/>
      <c r="V14064" s="62"/>
    </row>
    <row r="14065" spans="21:22" hidden="1">
      <c r="U14065" s="77"/>
      <c r="V14065" s="62"/>
    </row>
    <row r="14066" spans="21:22" hidden="1">
      <c r="U14066" s="77"/>
      <c r="V14066" s="62"/>
    </row>
    <row r="14067" spans="21:22" hidden="1">
      <c r="U14067" s="77"/>
      <c r="V14067" s="62"/>
    </row>
    <row r="14068" spans="21:22" hidden="1">
      <c r="U14068" s="77"/>
      <c r="V14068" s="62"/>
    </row>
    <row r="14069" spans="21:22" hidden="1">
      <c r="U14069" s="77"/>
      <c r="V14069" s="62"/>
    </row>
    <row r="14070" spans="21:22" hidden="1">
      <c r="U14070" s="77"/>
      <c r="V14070" s="62"/>
    </row>
    <row r="14071" spans="21:22" hidden="1">
      <c r="U14071" s="77"/>
      <c r="V14071" s="62"/>
    </row>
    <row r="14072" spans="21:22" hidden="1">
      <c r="U14072" s="77"/>
      <c r="V14072" s="62"/>
    </row>
    <row r="14073" spans="21:22" hidden="1">
      <c r="U14073" s="77"/>
      <c r="V14073" s="62"/>
    </row>
    <row r="14074" spans="21:22" hidden="1">
      <c r="U14074" s="77"/>
      <c r="V14074" s="62"/>
    </row>
    <row r="14075" spans="21:22" hidden="1">
      <c r="U14075" s="77"/>
      <c r="V14075" s="62"/>
    </row>
    <row r="14076" spans="21:22" hidden="1">
      <c r="U14076" s="77"/>
      <c r="V14076" s="62"/>
    </row>
    <row r="14077" spans="21:22" hidden="1">
      <c r="U14077" s="77"/>
      <c r="V14077" s="62"/>
    </row>
    <row r="14078" spans="21:22" hidden="1">
      <c r="U14078" s="77"/>
      <c r="V14078" s="62"/>
    </row>
    <row r="14079" spans="21:22" hidden="1">
      <c r="U14079" s="77"/>
      <c r="V14079" s="62"/>
    </row>
    <row r="14080" spans="21:22" hidden="1">
      <c r="U14080" s="77"/>
      <c r="V14080" s="62"/>
    </row>
    <row r="14081" spans="21:22" hidden="1">
      <c r="U14081" s="77"/>
      <c r="V14081" s="62"/>
    </row>
    <row r="14082" spans="21:22" hidden="1">
      <c r="U14082" s="77"/>
      <c r="V14082" s="62"/>
    </row>
    <row r="14083" spans="21:22" hidden="1">
      <c r="U14083" s="77"/>
      <c r="V14083" s="62"/>
    </row>
    <row r="14084" spans="21:22" hidden="1">
      <c r="U14084" s="77"/>
      <c r="V14084" s="62"/>
    </row>
    <row r="14085" spans="21:22" hidden="1">
      <c r="U14085" s="77"/>
      <c r="V14085" s="62"/>
    </row>
    <row r="14086" spans="21:22" hidden="1">
      <c r="U14086" s="77"/>
      <c r="V14086" s="62"/>
    </row>
    <row r="14087" spans="21:22" hidden="1">
      <c r="U14087" s="77"/>
      <c r="V14087" s="62"/>
    </row>
    <row r="14088" spans="21:22" hidden="1">
      <c r="U14088" s="77"/>
      <c r="V14088" s="62"/>
    </row>
    <row r="14089" spans="21:22" hidden="1">
      <c r="U14089" s="77"/>
      <c r="V14089" s="62"/>
    </row>
    <row r="14090" spans="21:22" hidden="1">
      <c r="U14090" s="77"/>
      <c r="V14090" s="62"/>
    </row>
    <row r="14091" spans="21:22" hidden="1">
      <c r="U14091" s="77"/>
      <c r="V14091" s="62"/>
    </row>
    <row r="14092" spans="21:22" hidden="1">
      <c r="U14092" s="77"/>
      <c r="V14092" s="62"/>
    </row>
    <row r="14093" spans="21:22" hidden="1">
      <c r="U14093" s="77"/>
      <c r="V14093" s="62"/>
    </row>
    <row r="14094" spans="21:22" hidden="1">
      <c r="U14094" s="77"/>
      <c r="V14094" s="62"/>
    </row>
    <row r="14095" spans="21:22" hidden="1">
      <c r="U14095" s="77"/>
      <c r="V14095" s="62"/>
    </row>
    <row r="14096" spans="21:22" hidden="1">
      <c r="U14096" s="77"/>
      <c r="V14096" s="62"/>
    </row>
    <row r="14097" spans="21:22" hidden="1">
      <c r="U14097" s="77"/>
      <c r="V14097" s="62"/>
    </row>
    <row r="14098" spans="21:22" hidden="1">
      <c r="U14098" s="77"/>
      <c r="V14098" s="62"/>
    </row>
    <row r="14099" spans="21:22" hidden="1">
      <c r="U14099" s="77"/>
      <c r="V14099" s="62"/>
    </row>
    <row r="14100" spans="21:22" hidden="1">
      <c r="U14100" s="77"/>
      <c r="V14100" s="62"/>
    </row>
    <row r="14101" spans="21:22" hidden="1">
      <c r="U14101" s="77"/>
      <c r="V14101" s="62"/>
    </row>
    <row r="14102" spans="21:22" hidden="1">
      <c r="U14102" s="77"/>
      <c r="V14102" s="62"/>
    </row>
    <row r="14103" spans="21:22" hidden="1">
      <c r="U14103" s="77"/>
      <c r="V14103" s="62"/>
    </row>
    <row r="14104" spans="21:22" hidden="1">
      <c r="U14104" s="77"/>
      <c r="V14104" s="62"/>
    </row>
    <row r="14105" spans="21:22" hidden="1">
      <c r="U14105" s="77"/>
      <c r="V14105" s="62"/>
    </row>
    <row r="14106" spans="21:22" hidden="1">
      <c r="U14106" s="77"/>
      <c r="V14106" s="62"/>
    </row>
    <row r="14107" spans="21:22" hidden="1">
      <c r="U14107" s="77"/>
      <c r="V14107" s="62"/>
    </row>
    <row r="14108" spans="21:22" hidden="1">
      <c r="U14108" s="77"/>
      <c r="V14108" s="62"/>
    </row>
    <row r="14109" spans="21:22" hidden="1">
      <c r="U14109" s="77"/>
      <c r="V14109" s="62"/>
    </row>
    <row r="14110" spans="21:22" hidden="1">
      <c r="U14110" s="77"/>
      <c r="V14110" s="62"/>
    </row>
    <row r="14111" spans="21:22" hidden="1">
      <c r="U14111" s="77"/>
      <c r="V14111" s="62"/>
    </row>
    <row r="14112" spans="21:22" hidden="1">
      <c r="U14112" s="77"/>
      <c r="V14112" s="62"/>
    </row>
    <row r="14113" spans="21:22" hidden="1">
      <c r="U14113" s="77"/>
      <c r="V14113" s="62"/>
    </row>
    <row r="14114" spans="21:22" hidden="1">
      <c r="U14114" s="77"/>
      <c r="V14114" s="62"/>
    </row>
    <row r="14115" spans="21:22" hidden="1">
      <c r="U14115" s="77"/>
      <c r="V14115" s="62"/>
    </row>
    <row r="14116" spans="21:22" hidden="1">
      <c r="U14116" s="77"/>
      <c r="V14116" s="62"/>
    </row>
    <row r="14117" spans="21:22" hidden="1">
      <c r="U14117" s="77"/>
      <c r="V14117" s="62"/>
    </row>
    <row r="14118" spans="21:22" hidden="1">
      <c r="U14118" s="77"/>
      <c r="V14118" s="62"/>
    </row>
    <row r="14119" spans="21:22" hidden="1">
      <c r="U14119" s="77"/>
      <c r="V14119" s="62"/>
    </row>
    <row r="14120" spans="21:22" hidden="1">
      <c r="U14120" s="77"/>
      <c r="V14120" s="62"/>
    </row>
    <row r="14121" spans="21:22" hidden="1">
      <c r="U14121" s="77"/>
      <c r="V14121" s="62"/>
    </row>
    <row r="14122" spans="21:22" hidden="1">
      <c r="U14122" s="77"/>
      <c r="V14122" s="62"/>
    </row>
    <row r="14123" spans="21:22" hidden="1">
      <c r="U14123" s="77"/>
      <c r="V14123" s="62"/>
    </row>
    <row r="14124" spans="21:22" hidden="1">
      <c r="U14124" s="77"/>
      <c r="V14124" s="62"/>
    </row>
    <row r="14125" spans="21:22" hidden="1">
      <c r="U14125" s="77"/>
      <c r="V14125" s="62"/>
    </row>
    <row r="14126" spans="21:22" hidden="1">
      <c r="U14126" s="77"/>
      <c r="V14126" s="62"/>
    </row>
    <row r="14127" spans="21:22" hidden="1">
      <c r="U14127" s="77"/>
      <c r="V14127" s="62"/>
    </row>
    <row r="14128" spans="21:22" hidden="1">
      <c r="U14128" s="77"/>
      <c r="V14128" s="62"/>
    </row>
    <row r="14129" spans="21:22" hidden="1">
      <c r="U14129" s="77"/>
      <c r="V14129" s="62"/>
    </row>
    <row r="14130" spans="21:22" hidden="1">
      <c r="U14130" s="77"/>
      <c r="V14130" s="62"/>
    </row>
    <row r="14131" spans="21:22" hidden="1">
      <c r="U14131" s="77"/>
      <c r="V14131" s="62"/>
    </row>
    <row r="14132" spans="21:22" hidden="1">
      <c r="U14132" s="77"/>
      <c r="V14132" s="62"/>
    </row>
    <row r="14133" spans="21:22" hidden="1">
      <c r="U14133" s="77"/>
      <c r="V14133" s="62"/>
    </row>
    <row r="14134" spans="21:22" hidden="1">
      <c r="U14134" s="77"/>
      <c r="V14134" s="62"/>
    </row>
    <row r="14135" spans="21:22" hidden="1">
      <c r="U14135" s="77"/>
      <c r="V14135" s="62"/>
    </row>
    <row r="14136" spans="21:22" hidden="1">
      <c r="U14136" s="77"/>
      <c r="V14136" s="62"/>
    </row>
    <row r="14137" spans="21:22" hidden="1">
      <c r="U14137" s="77"/>
      <c r="V14137" s="62"/>
    </row>
    <row r="14138" spans="21:22" hidden="1">
      <c r="U14138" s="77"/>
      <c r="V14138" s="62"/>
    </row>
    <row r="14139" spans="21:22" hidden="1">
      <c r="U14139" s="77"/>
      <c r="V14139" s="62"/>
    </row>
    <row r="14140" spans="21:22" hidden="1">
      <c r="U14140" s="77"/>
      <c r="V14140" s="62"/>
    </row>
    <row r="14141" spans="21:22" hidden="1">
      <c r="U14141" s="77"/>
      <c r="V14141" s="62"/>
    </row>
    <row r="14142" spans="21:22" hidden="1">
      <c r="U14142" s="77"/>
      <c r="V14142" s="62"/>
    </row>
    <row r="14143" spans="21:22" hidden="1">
      <c r="U14143" s="77"/>
      <c r="V14143" s="62"/>
    </row>
    <row r="14144" spans="21:22" hidden="1">
      <c r="U14144" s="77"/>
      <c r="V14144" s="62"/>
    </row>
    <row r="14145" spans="21:22" hidden="1">
      <c r="U14145" s="77"/>
      <c r="V14145" s="62"/>
    </row>
    <row r="14146" spans="21:22" hidden="1">
      <c r="U14146" s="77"/>
      <c r="V14146" s="62"/>
    </row>
    <row r="14147" spans="21:22" hidden="1">
      <c r="U14147" s="77"/>
      <c r="V14147" s="62"/>
    </row>
    <row r="14148" spans="21:22" hidden="1">
      <c r="U14148" s="77"/>
      <c r="V14148" s="62"/>
    </row>
    <row r="14149" spans="21:22" hidden="1">
      <c r="U14149" s="77"/>
      <c r="V14149" s="62"/>
    </row>
    <row r="14150" spans="21:22" hidden="1">
      <c r="U14150" s="77"/>
      <c r="V14150" s="62"/>
    </row>
    <row r="14151" spans="21:22" hidden="1">
      <c r="U14151" s="77"/>
      <c r="V14151" s="62"/>
    </row>
    <row r="14152" spans="21:22" hidden="1">
      <c r="U14152" s="77"/>
      <c r="V14152" s="62"/>
    </row>
    <row r="14153" spans="21:22" hidden="1">
      <c r="U14153" s="77"/>
      <c r="V14153" s="62"/>
    </row>
    <row r="14154" spans="21:22" hidden="1">
      <c r="U14154" s="77"/>
      <c r="V14154" s="62"/>
    </row>
    <row r="14155" spans="21:22" hidden="1">
      <c r="U14155" s="77"/>
      <c r="V14155" s="62"/>
    </row>
    <row r="14156" spans="21:22" hidden="1">
      <c r="U14156" s="77"/>
      <c r="V14156" s="62"/>
    </row>
    <row r="14157" spans="21:22" hidden="1">
      <c r="U14157" s="77"/>
      <c r="V14157" s="62"/>
    </row>
    <row r="14158" spans="21:22" hidden="1">
      <c r="U14158" s="77"/>
      <c r="V14158" s="62"/>
    </row>
    <row r="14159" spans="21:22" hidden="1">
      <c r="U14159" s="77"/>
      <c r="V14159" s="62"/>
    </row>
    <row r="14160" spans="21:22" hidden="1">
      <c r="U14160" s="77"/>
      <c r="V14160" s="62"/>
    </row>
    <row r="14161" spans="21:22" hidden="1">
      <c r="U14161" s="77"/>
      <c r="V14161" s="62"/>
    </row>
    <row r="14162" spans="21:22" hidden="1">
      <c r="U14162" s="77"/>
      <c r="V14162" s="62"/>
    </row>
    <row r="14163" spans="21:22" hidden="1">
      <c r="U14163" s="77"/>
      <c r="V14163" s="62"/>
    </row>
    <row r="14164" spans="21:22" hidden="1">
      <c r="U14164" s="77"/>
      <c r="V14164" s="62"/>
    </row>
    <row r="14165" spans="21:22" hidden="1">
      <c r="U14165" s="77"/>
      <c r="V14165" s="62"/>
    </row>
    <row r="14166" spans="21:22" hidden="1">
      <c r="U14166" s="77"/>
      <c r="V14166" s="62"/>
    </row>
    <row r="14167" spans="21:22" hidden="1">
      <c r="U14167" s="77"/>
      <c r="V14167" s="62"/>
    </row>
    <row r="14168" spans="21:22" hidden="1">
      <c r="U14168" s="77"/>
      <c r="V14168" s="62"/>
    </row>
    <row r="14169" spans="21:22" hidden="1">
      <c r="U14169" s="77"/>
      <c r="V14169" s="62"/>
    </row>
    <row r="14170" spans="21:22" hidden="1">
      <c r="U14170" s="77"/>
      <c r="V14170" s="62"/>
    </row>
    <row r="14171" spans="21:22" hidden="1">
      <c r="U14171" s="77"/>
      <c r="V14171" s="62"/>
    </row>
    <row r="14172" spans="21:22" hidden="1">
      <c r="U14172" s="77"/>
      <c r="V14172" s="62"/>
    </row>
    <row r="14173" spans="21:22" hidden="1">
      <c r="U14173" s="77"/>
      <c r="V14173" s="62"/>
    </row>
    <row r="14174" spans="21:22" hidden="1">
      <c r="U14174" s="77"/>
      <c r="V14174" s="62"/>
    </row>
    <row r="14175" spans="21:22" hidden="1">
      <c r="U14175" s="77"/>
      <c r="V14175" s="62"/>
    </row>
    <row r="14176" spans="21:22" hidden="1">
      <c r="U14176" s="77"/>
      <c r="V14176" s="62"/>
    </row>
    <row r="14177" spans="21:22" hidden="1">
      <c r="U14177" s="77"/>
      <c r="V14177" s="62"/>
    </row>
    <row r="14178" spans="21:22" hidden="1">
      <c r="U14178" s="77"/>
      <c r="V14178" s="62"/>
    </row>
    <row r="14179" spans="21:22" hidden="1">
      <c r="U14179" s="77"/>
      <c r="V14179" s="62"/>
    </row>
    <row r="14180" spans="21:22" hidden="1">
      <c r="U14180" s="77"/>
      <c r="V14180" s="62"/>
    </row>
    <row r="14181" spans="21:22" hidden="1">
      <c r="U14181" s="77"/>
      <c r="V14181" s="62"/>
    </row>
    <row r="14182" spans="21:22" hidden="1">
      <c r="U14182" s="77"/>
      <c r="V14182" s="62"/>
    </row>
    <row r="14183" spans="21:22" hidden="1">
      <c r="U14183" s="77"/>
      <c r="V14183" s="62"/>
    </row>
    <row r="14184" spans="21:22" hidden="1">
      <c r="U14184" s="77"/>
      <c r="V14184" s="62"/>
    </row>
    <row r="14185" spans="21:22" hidden="1">
      <c r="U14185" s="77"/>
      <c r="V14185" s="62"/>
    </row>
    <row r="14186" spans="21:22" hidden="1">
      <c r="U14186" s="77"/>
      <c r="V14186" s="62"/>
    </row>
    <row r="14187" spans="21:22" hidden="1">
      <c r="U14187" s="77"/>
      <c r="V14187" s="62"/>
    </row>
    <row r="14188" spans="21:22" hidden="1">
      <c r="U14188" s="77"/>
      <c r="V14188" s="62"/>
    </row>
    <row r="14189" spans="21:22" hidden="1">
      <c r="U14189" s="77"/>
      <c r="V14189" s="62"/>
    </row>
    <row r="14190" spans="21:22" hidden="1">
      <c r="U14190" s="77"/>
      <c r="V14190" s="62"/>
    </row>
    <row r="14191" spans="21:22" hidden="1">
      <c r="U14191" s="77"/>
      <c r="V14191" s="62"/>
    </row>
    <row r="14192" spans="21:22" hidden="1">
      <c r="U14192" s="77"/>
      <c r="V14192" s="62"/>
    </row>
    <row r="14193" spans="21:22" hidden="1">
      <c r="U14193" s="77"/>
      <c r="V14193" s="62"/>
    </row>
    <row r="14194" spans="21:22" hidden="1">
      <c r="U14194" s="77"/>
      <c r="V14194" s="62"/>
    </row>
    <row r="14195" spans="21:22" hidden="1">
      <c r="U14195" s="77"/>
      <c r="V14195" s="62"/>
    </row>
    <row r="14196" spans="21:22" hidden="1">
      <c r="U14196" s="77"/>
      <c r="V14196" s="62"/>
    </row>
    <row r="14197" spans="21:22" hidden="1">
      <c r="U14197" s="77"/>
      <c r="V14197" s="62"/>
    </row>
    <row r="14198" spans="21:22" hidden="1">
      <c r="U14198" s="77"/>
      <c r="V14198" s="62"/>
    </row>
    <row r="14199" spans="21:22" hidden="1">
      <c r="U14199" s="77"/>
      <c r="V14199" s="62"/>
    </row>
    <row r="14200" spans="21:22" hidden="1">
      <c r="U14200" s="77"/>
      <c r="V14200" s="62"/>
    </row>
    <row r="14201" spans="21:22" hidden="1">
      <c r="U14201" s="77"/>
      <c r="V14201" s="62"/>
    </row>
    <row r="14202" spans="21:22" hidden="1">
      <c r="U14202" s="77"/>
      <c r="V14202" s="62"/>
    </row>
    <row r="14203" spans="21:22" hidden="1">
      <c r="U14203" s="77"/>
      <c r="V14203" s="62"/>
    </row>
    <row r="14204" spans="21:22" hidden="1">
      <c r="U14204" s="77"/>
      <c r="V14204" s="62"/>
    </row>
    <row r="14205" spans="21:22" hidden="1">
      <c r="U14205" s="77"/>
      <c r="V14205" s="62"/>
    </row>
    <row r="14206" spans="21:22" hidden="1">
      <c r="U14206" s="77"/>
      <c r="V14206" s="62"/>
    </row>
    <row r="14207" spans="21:22" hidden="1">
      <c r="U14207" s="77"/>
      <c r="V14207" s="62"/>
    </row>
    <row r="14208" spans="21:22" hidden="1">
      <c r="U14208" s="77"/>
      <c r="V14208" s="62"/>
    </row>
    <row r="14209" spans="21:22" hidden="1">
      <c r="U14209" s="77"/>
      <c r="V14209" s="62"/>
    </row>
    <row r="14210" spans="21:22" hidden="1">
      <c r="U14210" s="77"/>
      <c r="V14210" s="62"/>
    </row>
    <row r="14211" spans="21:22" hidden="1">
      <c r="U14211" s="77"/>
      <c r="V14211" s="62"/>
    </row>
    <row r="14212" spans="21:22" hidden="1">
      <c r="U14212" s="77"/>
      <c r="V14212" s="62"/>
    </row>
    <row r="14213" spans="21:22" hidden="1">
      <c r="U14213" s="77"/>
      <c r="V14213" s="62"/>
    </row>
    <row r="14214" spans="21:22" hidden="1">
      <c r="U14214" s="77"/>
      <c r="V14214" s="62"/>
    </row>
    <row r="14215" spans="21:22" hidden="1">
      <c r="U14215" s="77"/>
      <c r="V14215" s="62"/>
    </row>
    <row r="14216" spans="21:22" hidden="1">
      <c r="U14216" s="77"/>
      <c r="V14216" s="62"/>
    </row>
    <row r="14217" spans="21:22" hidden="1">
      <c r="U14217" s="77"/>
      <c r="V14217" s="62"/>
    </row>
    <row r="14218" spans="21:22" hidden="1">
      <c r="U14218" s="77"/>
      <c r="V14218" s="62"/>
    </row>
    <row r="14219" spans="21:22" hidden="1">
      <c r="U14219" s="77"/>
      <c r="V14219" s="62"/>
    </row>
    <row r="14220" spans="21:22" hidden="1">
      <c r="U14220" s="77"/>
      <c r="V14220" s="62"/>
    </row>
    <row r="14221" spans="21:22" hidden="1">
      <c r="U14221" s="77"/>
      <c r="V14221" s="62"/>
    </row>
    <row r="14222" spans="21:22" hidden="1">
      <c r="U14222" s="77"/>
      <c r="V14222" s="62"/>
    </row>
    <row r="14223" spans="21:22" hidden="1">
      <c r="U14223" s="77"/>
      <c r="V14223" s="62"/>
    </row>
    <row r="14224" spans="21:22" hidden="1">
      <c r="U14224" s="77"/>
      <c r="V14224" s="62"/>
    </row>
    <row r="14225" spans="21:22" hidden="1">
      <c r="U14225" s="77"/>
      <c r="V14225" s="62"/>
    </row>
    <row r="14226" spans="21:22" hidden="1">
      <c r="U14226" s="77"/>
      <c r="V14226" s="62"/>
    </row>
    <row r="14227" spans="21:22" hidden="1">
      <c r="U14227" s="77"/>
      <c r="V14227" s="62"/>
    </row>
    <row r="14228" spans="21:22" hidden="1">
      <c r="U14228" s="77"/>
      <c r="V14228" s="62"/>
    </row>
    <row r="14229" spans="21:22" hidden="1">
      <c r="U14229" s="77"/>
      <c r="V14229" s="62"/>
    </row>
    <row r="14230" spans="21:22" hidden="1">
      <c r="U14230" s="77"/>
      <c r="V14230" s="62"/>
    </row>
    <row r="14231" spans="21:22" hidden="1">
      <c r="U14231" s="77"/>
      <c r="V14231" s="62"/>
    </row>
    <row r="14232" spans="21:22" hidden="1">
      <c r="U14232" s="77"/>
      <c r="V14232" s="62"/>
    </row>
    <row r="14233" spans="21:22" hidden="1">
      <c r="U14233" s="77"/>
      <c r="V14233" s="62"/>
    </row>
    <row r="14234" spans="21:22" hidden="1">
      <c r="U14234" s="77"/>
      <c r="V14234" s="62"/>
    </row>
    <row r="14235" spans="21:22" hidden="1">
      <c r="U14235" s="77"/>
      <c r="V14235" s="62"/>
    </row>
    <row r="14236" spans="21:22" hidden="1">
      <c r="U14236" s="77"/>
      <c r="V14236" s="62"/>
    </row>
    <row r="14237" spans="21:22" hidden="1">
      <c r="U14237" s="77"/>
      <c r="V14237" s="62"/>
    </row>
    <row r="14238" spans="21:22" hidden="1">
      <c r="U14238" s="77"/>
      <c r="V14238" s="62"/>
    </row>
    <row r="14239" spans="21:22" hidden="1">
      <c r="U14239" s="77"/>
      <c r="V14239" s="62"/>
    </row>
    <row r="14240" spans="21:22" hidden="1">
      <c r="U14240" s="77"/>
      <c r="V14240" s="62"/>
    </row>
    <row r="14241" spans="21:22" hidden="1">
      <c r="U14241" s="77"/>
      <c r="V14241" s="62"/>
    </row>
    <row r="14242" spans="21:22" hidden="1">
      <c r="U14242" s="77"/>
      <c r="V14242" s="62"/>
    </row>
    <row r="14243" spans="21:22" hidden="1">
      <c r="U14243" s="77"/>
      <c r="V14243" s="62"/>
    </row>
    <row r="14244" spans="21:22" hidden="1">
      <c r="U14244" s="77"/>
      <c r="V14244" s="62"/>
    </row>
    <row r="14245" spans="21:22" hidden="1">
      <c r="U14245" s="77"/>
      <c r="V14245" s="62"/>
    </row>
    <row r="14246" spans="21:22" hidden="1">
      <c r="U14246" s="77"/>
      <c r="V14246" s="62"/>
    </row>
    <row r="14247" spans="21:22" hidden="1">
      <c r="U14247" s="77"/>
      <c r="V14247" s="62"/>
    </row>
    <row r="14248" spans="21:22" hidden="1">
      <c r="U14248" s="77"/>
      <c r="V14248" s="62"/>
    </row>
    <row r="14249" spans="21:22" hidden="1">
      <c r="U14249" s="77"/>
      <c r="V14249" s="62"/>
    </row>
    <row r="14250" spans="21:22" hidden="1">
      <c r="U14250" s="77"/>
      <c r="V14250" s="62"/>
    </row>
    <row r="14251" spans="21:22" hidden="1">
      <c r="U14251" s="77"/>
      <c r="V14251" s="62"/>
    </row>
    <row r="14252" spans="21:22" hidden="1">
      <c r="U14252" s="77"/>
      <c r="V14252" s="62"/>
    </row>
    <row r="14253" spans="21:22" hidden="1">
      <c r="U14253" s="77"/>
      <c r="V14253" s="62"/>
    </row>
    <row r="14254" spans="21:22" hidden="1">
      <c r="U14254" s="77"/>
      <c r="V14254" s="62"/>
    </row>
    <row r="14255" spans="21:22" hidden="1">
      <c r="U14255" s="77"/>
      <c r="V14255" s="62"/>
    </row>
    <row r="14256" spans="21:22" hidden="1">
      <c r="U14256" s="77"/>
      <c r="V14256" s="62"/>
    </row>
    <row r="14257" spans="21:22" hidden="1">
      <c r="U14257" s="77"/>
      <c r="V14257" s="62"/>
    </row>
    <row r="14258" spans="21:22" hidden="1">
      <c r="U14258" s="77"/>
      <c r="V14258" s="62"/>
    </row>
    <row r="14259" spans="21:22" hidden="1">
      <c r="U14259" s="77"/>
      <c r="V14259" s="62"/>
    </row>
    <row r="14260" spans="21:22" hidden="1">
      <c r="U14260" s="77"/>
      <c r="V14260" s="62"/>
    </row>
    <row r="14261" spans="21:22" hidden="1">
      <c r="U14261" s="77"/>
      <c r="V14261" s="62"/>
    </row>
    <row r="14262" spans="21:22" hidden="1">
      <c r="U14262" s="77"/>
      <c r="V14262" s="62"/>
    </row>
    <row r="14263" spans="21:22" hidden="1">
      <c r="U14263" s="77"/>
      <c r="V14263" s="62"/>
    </row>
    <row r="14264" spans="21:22" hidden="1">
      <c r="U14264" s="77"/>
      <c r="V14264" s="62"/>
    </row>
    <row r="14265" spans="21:22" hidden="1">
      <c r="U14265" s="77"/>
      <c r="V14265" s="62"/>
    </row>
    <row r="14266" spans="21:22" hidden="1">
      <c r="U14266" s="77"/>
      <c r="V14266" s="62"/>
    </row>
    <row r="14267" spans="21:22" hidden="1">
      <c r="U14267" s="77"/>
      <c r="V14267" s="62"/>
    </row>
    <row r="14268" spans="21:22" hidden="1">
      <c r="U14268" s="77"/>
      <c r="V14268" s="62"/>
    </row>
    <row r="14269" spans="21:22" hidden="1">
      <c r="U14269" s="77"/>
      <c r="V14269" s="62"/>
    </row>
    <row r="14270" spans="21:22" hidden="1">
      <c r="U14270" s="77"/>
      <c r="V14270" s="62"/>
    </row>
    <row r="14271" spans="21:22" hidden="1">
      <c r="U14271" s="77"/>
      <c r="V14271" s="62"/>
    </row>
    <row r="14272" spans="21:22" hidden="1">
      <c r="U14272" s="77"/>
      <c r="V14272" s="62"/>
    </row>
    <row r="14273" spans="21:22" hidden="1">
      <c r="U14273" s="77"/>
      <c r="V14273" s="62"/>
    </row>
    <row r="14274" spans="21:22" hidden="1">
      <c r="U14274" s="77"/>
      <c r="V14274" s="62"/>
    </row>
    <row r="14275" spans="21:22" hidden="1">
      <c r="U14275" s="77"/>
      <c r="V14275" s="62"/>
    </row>
    <row r="14276" spans="21:22" hidden="1">
      <c r="U14276" s="77"/>
      <c r="V14276" s="62"/>
    </row>
    <row r="14277" spans="21:22" hidden="1">
      <c r="U14277" s="77"/>
      <c r="V14277" s="62"/>
    </row>
    <row r="14278" spans="21:22" hidden="1">
      <c r="U14278" s="77"/>
      <c r="V14278" s="62"/>
    </row>
    <row r="14279" spans="21:22" hidden="1">
      <c r="U14279" s="77"/>
      <c r="V14279" s="62"/>
    </row>
    <row r="14280" spans="21:22" hidden="1">
      <c r="U14280" s="77"/>
      <c r="V14280" s="62"/>
    </row>
    <row r="14281" spans="21:22" hidden="1">
      <c r="U14281" s="77"/>
      <c r="V14281" s="62"/>
    </row>
    <row r="14282" spans="21:22" hidden="1">
      <c r="U14282" s="77"/>
      <c r="V14282" s="62"/>
    </row>
    <row r="14283" spans="21:22" hidden="1">
      <c r="U14283" s="77"/>
      <c r="V14283" s="62"/>
    </row>
    <row r="14284" spans="21:22" hidden="1">
      <c r="U14284" s="77"/>
      <c r="V14284" s="62"/>
    </row>
    <row r="14285" spans="21:22" hidden="1">
      <c r="U14285" s="77"/>
      <c r="V14285" s="62"/>
    </row>
    <row r="14286" spans="21:22" hidden="1">
      <c r="U14286" s="77"/>
      <c r="V14286" s="62"/>
    </row>
    <row r="14287" spans="21:22" hidden="1">
      <c r="U14287" s="77"/>
      <c r="V14287" s="62"/>
    </row>
    <row r="14288" spans="21:22" hidden="1">
      <c r="U14288" s="77"/>
      <c r="V14288" s="62"/>
    </row>
    <row r="14289" spans="21:22" hidden="1">
      <c r="U14289" s="77"/>
      <c r="V14289" s="62"/>
    </row>
    <row r="14290" spans="21:22" hidden="1">
      <c r="U14290" s="77"/>
      <c r="V14290" s="62"/>
    </row>
    <row r="14291" spans="21:22" hidden="1">
      <c r="U14291" s="77"/>
      <c r="V14291" s="62"/>
    </row>
    <row r="14292" spans="21:22" hidden="1">
      <c r="U14292" s="77"/>
      <c r="V14292" s="62"/>
    </row>
    <row r="14293" spans="21:22" hidden="1">
      <c r="U14293" s="77"/>
      <c r="V14293" s="62"/>
    </row>
    <row r="14294" spans="21:22" hidden="1">
      <c r="U14294" s="77"/>
      <c r="V14294" s="62"/>
    </row>
    <row r="14295" spans="21:22" hidden="1">
      <c r="U14295" s="77"/>
      <c r="V14295" s="62"/>
    </row>
    <row r="14296" spans="21:22" hidden="1">
      <c r="U14296" s="77"/>
      <c r="V14296" s="62"/>
    </row>
    <row r="14297" spans="21:22" hidden="1">
      <c r="U14297" s="77"/>
      <c r="V14297" s="62"/>
    </row>
    <row r="14298" spans="21:22" hidden="1">
      <c r="U14298" s="77"/>
      <c r="V14298" s="62"/>
    </row>
    <row r="14299" spans="21:22" hidden="1">
      <c r="U14299" s="77"/>
      <c r="V14299" s="62"/>
    </row>
    <row r="14300" spans="21:22" hidden="1">
      <c r="U14300" s="77"/>
      <c r="V14300" s="62"/>
    </row>
    <row r="14301" spans="21:22" hidden="1">
      <c r="U14301" s="77"/>
      <c r="V14301" s="62"/>
    </row>
    <row r="14302" spans="21:22" hidden="1">
      <c r="U14302" s="77"/>
      <c r="V14302" s="62"/>
    </row>
    <row r="14303" spans="21:22" hidden="1">
      <c r="U14303" s="77"/>
      <c r="V14303" s="62"/>
    </row>
    <row r="14304" spans="21:22" hidden="1">
      <c r="U14304" s="77"/>
      <c r="V14304" s="62"/>
    </row>
    <row r="14305" spans="21:22" hidden="1">
      <c r="U14305" s="77"/>
      <c r="V14305" s="62"/>
    </row>
    <row r="14306" spans="21:22" hidden="1">
      <c r="U14306" s="77"/>
      <c r="V14306" s="62"/>
    </row>
    <row r="14307" spans="21:22" hidden="1">
      <c r="U14307" s="77"/>
      <c r="V14307" s="62"/>
    </row>
    <row r="14308" spans="21:22" hidden="1">
      <c r="U14308" s="77"/>
      <c r="V14308" s="62"/>
    </row>
    <row r="14309" spans="21:22" hidden="1">
      <c r="U14309" s="77"/>
      <c r="V14309" s="62"/>
    </row>
    <row r="14310" spans="21:22" hidden="1">
      <c r="U14310" s="77"/>
      <c r="V14310" s="62"/>
    </row>
    <row r="14311" spans="21:22" hidden="1">
      <c r="U14311" s="77"/>
      <c r="V14311" s="62"/>
    </row>
    <row r="14312" spans="21:22" hidden="1">
      <c r="U14312" s="77"/>
      <c r="V14312" s="62"/>
    </row>
    <row r="14313" spans="21:22" hidden="1">
      <c r="U14313" s="77"/>
      <c r="V14313" s="62"/>
    </row>
    <row r="14314" spans="21:22" hidden="1">
      <c r="U14314" s="77"/>
      <c r="V14314" s="62"/>
    </row>
    <row r="14315" spans="21:22" hidden="1">
      <c r="U14315" s="77"/>
      <c r="V14315" s="62"/>
    </row>
    <row r="14316" spans="21:22" hidden="1">
      <c r="U14316" s="77"/>
      <c r="V14316" s="62"/>
    </row>
    <row r="14317" spans="21:22" hidden="1">
      <c r="U14317" s="77"/>
      <c r="V14317" s="62"/>
    </row>
    <row r="14318" spans="21:22" hidden="1">
      <c r="U14318" s="77"/>
      <c r="V14318" s="62"/>
    </row>
    <row r="14319" spans="21:22" hidden="1">
      <c r="U14319" s="77"/>
      <c r="V14319" s="62"/>
    </row>
    <row r="14320" spans="21:22" hidden="1">
      <c r="U14320" s="77"/>
      <c r="V14320" s="62"/>
    </row>
    <row r="14321" spans="21:22" hidden="1">
      <c r="U14321" s="77"/>
      <c r="V14321" s="62"/>
    </row>
    <row r="14322" spans="21:22" hidden="1">
      <c r="U14322" s="77"/>
      <c r="V14322" s="62"/>
    </row>
    <row r="14323" spans="21:22" hidden="1">
      <c r="U14323" s="77"/>
      <c r="V14323" s="62"/>
    </row>
    <row r="14324" spans="21:22" hidden="1">
      <c r="U14324" s="77"/>
      <c r="V14324" s="62"/>
    </row>
    <row r="14325" spans="21:22" hidden="1">
      <c r="U14325" s="77"/>
      <c r="V14325" s="62"/>
    </row>
    <row r="14326" spans="21:22" hidden="1">
      <c r="U14326" s="77"/>
      <c r="V14326" s="62"/>
    </row>
    <row r="14327" spans="21:22" hidden="1">
      <c r="U14327" s="77"/>
      <c r="V14327" s="62"/>
    </row>
    <row r="14328" spans="21:22" hidden="1">
      <c r="U14328" s="77"/>
      <c r="V14328" s="62"/>
    </row>
    <row r="14329" spans="21:22" hidden="1">
      <c r="U14329" s="77"/>
      <c r="V14329" s="62"/>
    </row>
    <row r="14330" spans="21:22" hidden="1">
      <c r="U14330" s="77"/>
      <c r="V14330" s="62"/>
    </row>
    <row r="14331" spans="21:22" hidden="1">
      <c r="U14331" s="77"/>
      <c r="V14331" s="62"/>
    </row>
    <row r="14332" spans="21:22" hidden="1">
      <c r="U14332" s="77"/>
      <c r="V14332" s="62"/>
    </row>
    <row r="14333" spans="21:22" hidden="1">
      <c r="U14333" s="77"/>
      <c r="V14333" s="62"/>
    </row>
    <row r="14334" spans="21:22" hidden="1">
      <c r="U14334" s="77"/>
      <c r="V14334" s="62"/>
    </row>
    <row r="14335" spans="21:22" hidden="1">
      <c r="U14335" s="77"/>
      <c r="V14335" s="62"/>
    </row>
    <row r="14336" spans="21:22" hidden="1">
      <c r="U14336" s="77"/>
      <c r="V14336" s="62"/>
    </row>
    <row r="14337" spans="21:22" hidden="1">
      <c r="U14337" s="77"/>
      <c r="V14337" s="62"/>
    </row>
    <row r="14338" spans="21:22" hidden="1">
      <c r="U14338" s="77"/>
      <c r="V14338" s="62"/>
    </row>
    <row r="14339" spans="21:22" hidden="1">
      <c r="U14339" s="77"/>
      <c r="V14339" s="62"/>
    </row>
    <row r="14340" spans="21:22" hidden="1">
      <c r="U14340" s="77"/>
      <c r="V14340" s="62"/>
    </row>
    <row r="14341" spans="21:22" hidden="1">
      <c r="U14341" s="77"/>
      <c r="V14341" s="62"/>
    </row>
    <row r="14342" spans="21:22" hidden="1">
      <c r="U14342" s="77"/>
      <c r="V14342" s="62"/>
    </row>
    <row r="14343" spans="21:22" hidden="1">
      <c r="U14343" s="77"/>
      <c r="V14343" s="62"/>
    </row>
    <row r="14344" spans="21:22" hidden="1">
      <c r="U14344" s="77"/>
      <c r="V14344" s="62"/>
    </row>
    <row r="14345" spans="21:22" hidden="1">
      <c r="U14345" s="77"/>
      <c r="V14345" s="62"/>
    </row>
    <row r="14346" spans="21:22" hidden="1">
      <c r="U14346" s="77"/>
      <c r="V14346" s="62"/>
    </row>
    <row r="14347" spans="21:22" hidden="1">
      <c r="U14347" s="77"/>
      <c r="V14347" s="62"/>
    </row>
    <row r="14348" spans="21:22" hidden="1">
      <c r="U14348" s="77"/>
      <c r="V14348" s="62"/>
    </row>
    <row r="14349" spans="21:22" hidden="1">
      <c r="U14349" s="77"/>
      <c r="V14349" s="62"/>
    </row>
    <row r="14350" spans="21:22" hidden="1">
      <c r="U14350" s="77"/>
      <c r="V14350" s="62"/>
    </row>
    <row r="14351" spans="21:22" hidden="1">
      <c r="U14351" s="77"/>
      <c r="V14351" s="62"/>
    </row>
    <row r="14352" spans="21:22" hidden="1">
      <c r="U14352" s="77"/>
      <c r="V14352" s="62"/>
    </row>
    <row r="14353" spans="21:22" hidden="1">
      <c r="U14353" s="77"/>
      <c r="V14353" s="62"/>
    </row>
    <row r="14354" spans="21:22" hidden="1">
      <c r="U14354" s="77"/>
      <c r="V14354" s="62"/>
    </row>
    <row r="14355" spans="21:22" hidden="1">
      <c r="U14355" s="77"/>
      <c r="V14355" s="62"/>
    </row>
    <row r="14356" spans="21:22" hidden="1">
      <c r="U14356" s="77"/>
      <c r="V14356" s="62"/>
    </row>
    <row r="14357" spans="21:22" hidden="1">
      <c r="U14357" s="77"/>
      <c r="V14357" s="62"/>
    </row>
    <row r="14358" spans="21:22" hidden="1">
      <c r="U14358" s="77"/>
      <c r="V14358" s="62"/>
    </row>
    <row r="14359" spans="21:22" hidden="1">
      <c r="U14359" s="77"/>
      <c r="V14359" s="62"/>
    </row>
    <row r="14360" spans="21:22" hidden="1">
      <c r="U14360" s="77"/>
      <c r="V14360" s="62"/>
    </row>
    <row r="14361" spans="21:22" hidden="1">
      <c r="U14361" s="77"/>
      <c r="V14361" s="62"/>
    </row>
    <row r="14362" spans="21:22" hidden="1">
      <c r="U14362" s="77"/>
      <c r="V14362" s="62"/>
    </row>
    <row r="14363" spans="21:22" hidden="1">
      <c r="U14363" s="77"/>
      <c r="V14363" s="62"/>
    </row>
    <row r="14364" spans="21:22" hidden="1">
      <c r="U14364" s="77"/>
      <c r="V14364" s="62"/>
    </row>
    <row r="14365" spans="21:22" hidden="1">
      <c r="U14365" s="77"/>
      <c r="V14365" s="62"/>
    </row>
    <row r="14366" spans="21:22" hidden="1">
      <c r="U14366" s="77"/>
      <c r="V14366" s="62"/>
    </row>
    <row r="14367" spans="21:22" hidden="1">
      <c r="U14367" s="77"/>
      <c r="V14367" s="62"/>
    </row>
    <row r="14368" spans="21:22" hidden="1">
      <c r="U14368" s="77"/>
      <c r="V14368" s="62"/>
    </row>
    <row r="14369" spans="21:22" hidden="1">
      <c r="U14369" s="77"/>
      <c r="V14369" s="62"/>
    </row>
    <row r="14370" spans="21:22" hidden="1">
      <c r="U14370" s="77"/>
      <c r="V14370" s="62"/>
    </row>
    <row r="14371" spans="21:22" hidden="1">
      <c r="U14371" s="77"/>
      <c r="V14371" s="62"/>
    </row>
    <row r="14372" spans="21:22" hidden="1">
      <c r="U14372" s="77"/>
      <c r="V14372" s="62"/>
    </row>
    <row r="14373" spans="21:22" hidden="1">
      <c r="U14373" s="77"/>
      <c r="V14373" s="62"/>
    </row>
    <row r="14374" spans="21:22" hidden="1">
      <c r="U14374" s="77"/>
      <c r="V14374" s="62"/>
    </row>
    <row r="14375" spans="21:22" hidden="1">
      <c r="U14375" s="77"/>
      <c r="V14375" s="62"/>
    </row>
    <row r="14376" spans="21:22" hidden="1">
      <c r="U14376" s="77"/>
      <c r="V14376" s="62"/>
    </row>
    <row r="14377" spans="21:22" hidden="1">
      <c r="U14377" s="77"/>
      <c r="V14377" s="62"/>
    </row>
    <row r="14378" spans="21:22" hidden="1">
      <c r="U14378" s="77"/>
      <c r="V14378" s="62"/>
    </row>
    <row r="14379" spans="21:22" hidden="1">
      <c r="U14379" s="77"/>
      <c r="V14379" s="62"/>
    </row>
    <row r="14380" spans="21:22" hidden="1">
      <c r="U14380" s="77"/>
      <c r="V14380" s="62"/>
    </row>
    <row r="14381" spans="21:22" hidden="1">
      <c r="U14381" s="77"/>
      <c r="V14381" s="62"/>
    </row>
    <row r="14382" spans="21:22" hidden="1">
      <c r="U14382" s="77"/>
      <c r="V14382" s="62"/>
    </row>
    <row r="14383" spans="21:22" hidden="1">
      <c r="U14383" s="77"/>
      <c r="V14383" s="62"/>
    </row>
    <row r="14384" spans="21:22" hidden="1">
      <c r="U14384" s="77"/>
      <c r="V14384" s="62"/>
    </row>
    <row r="14385" spans="21:22" hidden="1">
      <c r="U14385" s="77"/>
      <c r="V14385" s="62"/>
    </row>
    <row r="14386" spans="21:22" hidden="1">
      <c r="U14386" s="77"/>
      <c r="V14386" s="62"/>
    </row>
    <row r="14387" spans="21:22" hidden="1">
      <c r="U14387" s="77"/>
      <c r="V14387" s="62"/>
    </row>
    <row r="14388" spans="21:22" hidden="1">
      <c r="U14388" s="77"/>
      <c r="V14388" s="62"/>
    </row>
    <row r="14389" spans="21:22" hidden="1">
      <c r="U14389" s="77"/>
      <c r="V14389" s="62"/>
    </row>
    <row r="14390" spans="21:22" hidden="1">
      <c r="U14390" s="77"/>
      <c r="V14390" s="62"/>
    </row>
    <row r="14391" spans="21:22" hidden="1">
      <c r="U14391" s="77"/>
      <c r="V14391" s="62"/>
    </row>
    <row r="14392" spans="21:22" hidden="1">
      <c r="U14392" s="77"/>
      <c r="V14392" s="62"/>
    </row>
    <row r="14393" spans="21:22" hidden="1">
      <c r="U14393" s="77"/>
      <c r="V14393" s="62"/>
    </row>
    <row r="14394" spans="21:22" hidden="1">
      <c r="U14394" s="77"/>
      <c r="V14394" s="62"/>
    </row>
    <row r="14395" spans="21:22" hidden="1">
      <c r="U14395" s="77"/>
      <c r="V14395" s="62"/>
    </row>
    <row r="14396" spans="21:22" hidden="1">
      <c r="U14396" s="77"/>
      <c r="V14396" s="62"/>
    </row>
    <row r="14397" spans="21:22" hidden="1">
      <c r="U14397" s="77"/>
      <c r="V14397" s="62"/>
    </row>
    <row r="14398" spans="21:22" hidden="1">
      <c r="U14398" s="77"/>
      <c r="V14398" s="62"/>
    </row>
    <row r="14399" spans="21:22" hidden="1">
      <c r="U14399" s="77"/>
      <c r="V14399" s="62"/>
    </row>
    <row r="14400" spans="21:22" hidden="1">
      <c r="U14400" s="77"/>
      <c r="V14400" s="62"/>
    </row>
    <row r="14401" spans="21:22" hidden="1">
      <c r="U14401" s="77"/>
      <c r="V14401" s="62"/>
    </row>
    <row r="14402" spans="21:22" hidden="1">
      <c r="U14402" s="77"/>
      <c r="V14402" s="62"/>
    </row>
    <row r="14403" spans="21:22" hidden="1">
      <c r="U14403" s="77"/>
      <c r="V14403" s="62"/>
    </row>
    <row r="14404" spans="21:22" hidden="1">
      <c r="U14404" s="77"/>
      <c r="V14404" s="62"/>
    </row>
    <row r="14405" spans="21:22" hidden="1">
      <c r="U14405" s="77"/>
      <c r="V14405" s="62"/>
    </row>
    <row r="14406" spans="21:22" hidden="1">
      <c r="U14406" s="77"/>
      <c r="V14406" s="62"/>
    </row>
    <row r="14407" spans="21:22" hidden="1">
      <c r="U14407" s="77"/>
      <c r="V14407" s="62"/>
    </row>
    <row r="14408" spans="21:22" hidden="1">
      <c r="U14408" s="77"/>
      <c r="V14408" s="62"/>
    </row>
    <row r="14409" spans="21:22" hidden="1">
      <c r="U14409" s="77"/>
      <c r="V14409" s="62"/>
    </row>
    <row r="14410" spans="21:22" hidden="1">
      <c r="U14410" s="77"/>
      <c r="V14410" s="62"/>
    </row>
    <row r="14411" spans="21:22" hidden="1">
      <c r="U14411" s="77"/>
      <c r="V14411" s="62"/>
    </row>
    <row r="14412" spans="21:22" hidden="1">
      <c r="U14412" s="77"/>
      <c r="V14412" s="62"/>
    </row>
    <row r="14413" spans="21:22" hidden="1">
      <c r="U14413" s="77"/>
      <c r="V14413" s="62"/>
    </row>
    <row r="14414" spans="21:22" hidden="1">
      <c r="U14414" s="77"/>
      <c r="V14414" s="62"/>
    </row>
    <row r="14415" spans="21:22" hidden="1">
      <c r="U14415" s="77"/>
      <c r="V14415" s="62"/>
    </row>
    <row r="14416" spans="21:22" hidden="1">
      <c r="U14416" s="77"/>
      <c r="V14416" s="62"/>
    </row>
    <row r="14417" spans="21:22" hidden="1">
      <c r="U14417" s="77"/>
      <c r="V14417" s="62"/>
    </row>
    <row r="14418" spans="21:22" hidden="1">
      <c r="U14418" s="77"/>
      <c r="V14418" s="62"/>
    </row>
    <row r="14419" spans="21:22" hidden="1">
      <c r="U14419" s="77"/>
      <c r="V14419" s="62"/>
    </row>
    <row r="14420" spans="21:22" hidden="1">
      <c r="U14420" s="77"/>
      <c r="V14420" s="62"/>
    </row>
    <row r="14421" spans="21:22" hidden="1">
      <c r="U14421" s="77"/>
      <c r="V14421" s="62"/>
    </row>
    <row r="14422" spans="21:22" hidden="1">
      <c r="U14422" s="77"/>
      <c r="V14422" s="62"/>
    </row>
    <row r="14423" spans="21:22" hidden="1">
      <c r="U14423" s="77"/>
      <c r="V14423" s="62"/>
    </row>
    <row r="14424" spans="21:22" hidden="1">
      <c r="U14424" s="77"/>
      <c r="V14424" s="62"/>
    </row>
    <row r="14425" spans="21:22" hidden="1">
      <c r="U14425" s="77"/>
      <c r="V14425" s="62"/>
    </row>
    <row r="14426" spans="21:22" hidden="1">
      <c r="U14426" s="77"/>
      <c r="V14426" s="62"/>
    </row>
    <row r="14427" spans="21:22" hidden="1">
      <c r="U14427" s="77"/>
      <c r="V14427" s="62"/>
    </row>
    <row r="14428" spans="21:22" hidden="1">
      <c r="U14428" s="77"/>
      <c r="V14428" s="62"/>
    </row>
    <row r="14429" spans="21:22" hidden="1">
      <c r="U14429" s="77"/>
      <c r="V14429" s="62"/>
    </row>
    <row r="14430" spans="21:22" hidden="1">
      <c r="U14430" s="77"/>
      <c r="V14430" s="62"/>
    </row>
    <row r="14431" spans="21:22" hidden="1">
      <c r="U14431" s="77"/>
      <c r="V14431" s="62"/>
    </row>
    <row r="14432" spans="21:22" hidden="1">
      <c r="U14432" s="77"/>
      <c r="V14432" s="62"/>
    </row>
    <row r="14433" spans="21:22" hidden="1">
      <c r="U14433" s="77"/>
      <c r="V14433" s="62"/>
    </row>
    <row r="14434" spans="21:22" hidden="1">
      <c r="U14434" s="77"/>
      <c r="V14434" s="62"/>
    </row>
    <row r="14435" spans="21:22" hidden="1">
      <c r="U14435" s="77"/>
      <c r="V14435" s="62"/>
    </row>
    <row r="14436" spans="21:22" hidden="1">
      <c r="U14436" s="77"/>
      <c r="V14436" s="62"/>
    </row>
    <row r="14437" spans="21:22" hidden="1">
      <c r="U14437" s="77"/>
      <c r="V14437" s="62"/>
    </row>
    <row r="14438" spans="21:22" hidden="1">
      <c r="U14438" s="77"/>
      <c r="V14438" s="62"/>
    </row>
    <row r="14439" spans="21:22" hidden="1">
      <c r="U14439" s="77"/>
      <c r="V14439" s="62"/>
    </row>
    <row r="14440" spans="21:22" hidden="1">
      <c r="U14440" s="77"/>
      <c r="V14440" s="62"/>
    </row>
    <row r="14441" spans="21:22" hidden="1">
      <c r="U14441" s="77"/>
      <c r="V14441" s="62"/>
    </row>
    <row r="14442" spans="21:22" hidden="1">
      <c r="U14442" s="77"/>
      <c r="V14442" s="62"/>
    </row>
    <row r="14443" spans="21:22" hidden="1">
      <c r="U14443" s="77"/>
      <c r="V14443" s="62"/>
    </row>
    <row r="14444" spans="21:22" hidden="1">
      <c r="U14444" s="77"/>
      <c r="V14444" s="62"/>
    </row>
    <row r="14445" spans="21:22" hidden="1">
      <c r="U14445" s="77"/>
      <c r="V14445" s="62"/>
    </row>
    <row r="14446" spans="21:22" hidden="1">
      <c r="U14446" s="77"/>
      <c r="V14446" s="62"/>
    </row>
    <row r="14447" spans="21:22" hidden="1">
      <c r="U14447" s="77"/>
      <c r="V14447" s="62"/>
    </row>
    <row r="14448" spans="21:22" hidden="1">
      <c r="U14448" s="77"/>
      <c r="V14448" s="62"/>
    </row>
    <row r="14449" spans="21:22" hidden="1">
      <c r="U14449" s="77"/>
      <c r="V14449" s="62"/>
    </row>
    <row r="14450" spans="21:22" hidden="1">
      <c r="U14450" s="77"/>
      <c r="V14450" s="62"/>
    </row>
    <row r="14451" spans="21:22" hidden="1">
      <c r="U14451" s="77"/>
      <c r="V14451" s="62"/>
    </row>
    <row r="14452" spans="21:22" hidden="1">
      <c r="U14452" s="77"/>
      <c r="V14452" s="62"/>
    </row>
    <row r="14453" spans="21:22" hidden="1">
      <c r="U14453" s="77"/>
      <c r="V14453" s="62"/>
    </row>
    <row r="14454" spans="21:22" hidden="1">
      <c r="U14454" s="77"/>
      <c r="V14454" s="62"/>
    </row>
    <row r="14455" spans="21:22" hidden="1">
      <c r="U14455" s="77"/>
      <c r="V14455" s="62"/>
    </row>
    <row r="14456" spans="21:22" hidden="1">
      <c r="U14456" s="77"/>
      <c r="V14456" s="62"/>
    </row>
    <row r="14457" spans="21:22" hidden="1">
      <c r="U14457" s="77"/>
      <c r="V14457" s="62"/>
    </row>
    <row r="14458" spans="21:22" hidden="1">
      <c r="U14458" s="77"/>
      <c r="V14458" s="62"/>
    </row>
    <row r="14459" spans="21:22" hidden="1">
      <c r="U14459" s="77"/>
      <c r="V14459" s="62"/>
    </row>
    <row r="14460" spans="21:22" hidden="1">
      <c r="U14460" s="77"/>
      <c r="V14460" s="62"/>
    </row>
    <row r="14461" spans="21:22" hidden="1">
      <c r="U14461" s="77"/>
      <c r="V14461" s="62"/>
    </row>
    <row r="14462" spans="21:22" hidden="1">
      <c r="U14462" s="77"/>
      <c r="V14462" s="62"/>
    </row>
    <row r="14463" spans="21:22" hidden="1">
      <c r="U14463" s="77"/>
      <c r="V14463" s="62"/>
    </row>
    <row r="14464" spans="21:22" hidden="1">
      <c r="U14464" s="77"/>
      <c r="V14464" s="62"/>
    </row>
    <row r="14465" spans="21:22" hidden="1">
      <c r="U14465" s="77"/>
      <c r="V14465" s="62"/>
    </row>
    <row r="14466" spans="21:22" hidden="1">
      <c r="U14466" s="77"/>
      <c r="V14466" s="62"/>
    </row>
    <row r="14467" spans="21:22" hidden="1">
      <c r="U14467" s="77"/>
      <c r="V14467" s="62"/>
    </row>
    <row r="14468" spans="21:22" hidden="1">
      <c r="U14468" s="77"/>
      <c r="V14468" s="62"/>
    </row>
    <row r="14469" spans="21:22" hidden="1">
      <c r="U14469" s="77"/>
      <c r="V14469" s="62"/>
    </row>
    <row r="14470" spans="21:22" hidden="1">
      <c r="U14470" s="77"/>
      <c r="V14470" s="62"/>
    </row>
    <row r="14471" spans="21:22" hidden="1">
      <c r="U14471" s="77"/>
      <c r="V14471" s="62"/>
    </row>
    <row r="14472" spans="21:22" hidden="1">
      <c r="U14472" s="77"/>
      <c r="V14472" s="62"/>
    </row>
    <row r="14473" spans="21:22" hidden="1">
      <c r="U14473" s="77"/>
      <c r="V14473" s="62"/>
    </row>
    <row r="14474" spans="21:22" hidden="1">
      <c r="U14474" s="77"/>
      <c r="V14474" s="62"/>
    </row>
    <row r="14475" spans="21:22" hidden="1">
      <c r="U14475" s="77"/>
      <c r="V14475" s="62"/>
    </row>
    <row r="14476" spans="21:22" hidden="1">
      <c r="U14476" s="77"/>
      <c r="V14476" s="62"/>
    </row>
    <row r="14477" spans="21:22" hidden="1">
      <c r="U14477" s="77"/>
      <c r="V14477" s="62"/>
    </row>
    <row r="14478" spans="21:22" hidden="1">
      <c r="U14478" s="77"/>
      <c r="V14478" s="62"/>
    </row>
    <row r="14479" spans="21:22" hidden="1">
      <c r="U14479" s="77"/>
      <c r="V14479" s="62"/>
    </row>
    <row r="14480" spans="21:22" hidden="1">
      <c r="U14480" s="77"/>
      <c r="V14480" s="62"/>
    </row>
    <row r="14481" spans="21:22" hidden="1">
      <c r="U14481" s="77"/>
      <c r="V14481" s="62"/>
    </row>
    <row r="14482" spans="21:22" hidden="1">
      <c r="U14482" s="77"/>
      <c r="V14482" s="62"/>
    </row>
    <row r="14483" spans="21:22" hidden="1">
      <c r="U14483" s="77"/>
      <c r="V14483" s="62"/>
    </row>
    <row r="14484" spans="21:22" hidden="1">
      <c r="U14484" s="77"/>
      <c r="V14484" s="62"/>
    </row>
    <row r="14485" spans="21:22" hidden="1">
      <c r="U14485" s="77"/>
      <c r="V14485" s="62"/>
    </row>
    <row r="14486" spans="21:22" hidden="1">
      <c r="U14486" s="77"/>
      <c r="V14486" s="62"/>
    </row>
    <row r="14487" spans="21:22" hidden="1">
      <c r="U14487" s="77"/>
      <c r="V14487" s="62"/>
    </row>
    <row r="14488" spans="21:22" hidden="1">
      <c r="U14488" s="77"/>
      <c r="V14488" s="62"/>
    </row>
    <row r="14489" spans="21:22" hidden="1">
      <c r="U14489" s="77"/>
      <c r="V14489" s="62"/>
    </row>
    <row r="14490" spans="21:22" hidden="1">
      <c r="U14490" s="77"/>
      <c r="V14490" s="62"/>
    </row>
    <row r="14491" spans="21:22" hidden="1">
      <c r="U14491" s="77"/>
      <c r="V14491" s="62"/>
    </row>
    <row r="14492" spans="21:22" hidden="1">
      <c r="U14492" s="77"/>
      <c r="V14492" s="62"/>
    </row>
    <row r="14493" spans="21:22" hidden="1">
      <c r="U14493" s="77"/>
      <c r="V14493" s="62"/>
    </row>
    <row r="14494" spans="21:22" hidden="1">
      <c r="U14494" s="77"/>
      <c r="V14494" s="62"/>
    </row>
    <row r="14495" spans="21:22" hidden="1">
      <c r="U14495" s="77"/>
      <c r="V14495" s="62"/>
    </row>
    <row r="14496" spans="21:22" hidden="1">
      <c r="U14496" s="77"/>
      <c r="V14496" s="62"/>
    </row>
    <row r="14497" spans="21:22" hidden="1">
      <c r="U14497" s="77"/>
      <c r="V14497" s="62"/>
    </row>
    <row r="14498" spans="21:22" hidden="1">
      <c r="U14498" s="77"/>
      <c r="V14498" s="62"/>
    </row>
    <row r="14499" spans="21:22" hidden="1">
      <c r="U14499" s="77"/>
      <c r="V14499" s="62"/>
    </row>
    <row r="14500" spans="21:22" hidden="1">
      <c r="U14500" s="77"/>
      <c r="V14500" s="62"/>
    </row>
    <row r="14501" spans="21:22" hidden="1">
      <c r="U14501" s="77"/>
      <c r="V14501" s="62"/>
    </row>
    <row r="14502" spans="21:22" hidden="1">
      <c r="U14502" s="77"/>
      <c r="V14502" s="62"/>
    </row>
    <row r="14503" spans="21:22" hidden="1">
      <c r="U14503" s="77"/>
      <c r="V14503" s="62"/>
    </row>
    <row r="14504" spans="21:22" hidden="1">
      <c r="U14504" s="77"/>
      <c r="V14504" s="62"/>
    </row>
    <row r="14505" spans="21:22" hidden="1">
      <c r="U14505" s="77"/>
      <c r="V14505" s="62"/>
    </row>
    <row r="14506" spans="21:22" hidden="1">
      <c r="U14506" s="77"/>
      <c r="V14506" s="62"/>
    </row>
    <row r="14507" spans="21:22" hidden="1">
      <c r="U14507" s="77"/>
      <c r="V14507" s="62"/>
    </row>
    <row r="14508" spans="21:22" hidden="1">
      <c r="U14508" s="77"/>
      <c r="V14508" s="62"/>
    </row>
    <row r="14509" spans="21:22" hidden="1">
      <c r="U14509" s="77"/>
      <c r="V14509" s="62"/>
    </row>
    <row r="14510" spans="21:22" hidden="1">
      <c r="U14510" s="77"/>
      <c r="V14510" s="62"/>
    </row>
    <row r="14511" spans="21:22" hidden="1">
      <c r="U14511" s="77"/>
      <c r="V14511" s="62"/>
    </row>
    <row r="14512" spans="21:22" hidden="1">
      <c r="U14512" s="77"/>
      <c r="V14512" s="62"/>
    </row>
    <row r="14513" spans="21:22" hidden="1">
      <c r="U14513" s="77"/>
      <c r="V14513" s="62"/>
    </row>
    <row r="14514" spans="21:22" hidden="1">
      <c r="U14514" s="77"/>
      <c r="V14514" s="62"/>
    </row>
    <row r="14515" spans="21:22" hidden="1">
      <c r="U14515" s="77"/>
      <c r="V14515" s="62"/>
    </row>
    <row r="14516" spans="21:22" hidden="1">
      <c r="U14516" s="77"/>
      <c r="V14516" s="62"/>
    </row>
    <row r="14517" spans="21:22" hidden="1">
      <c r="U14517" s="77"/>
      <c r="V14517" s="62"/>
    </row>
    <row r="14518" spans="21:22" hidden="1">
      <c r="U14518" s="77"/>
      <c r="V14518" s="62"/>
    </row>
    <row r="14519" spans="21:22" hidden="1">
      <c r="U14519" s="77"/>
      <c r="V14519" s="62"/>
    </row>
    <row r="14520" spans="21:22" hidden="1">
      <c r="U14520" s="77"/>
      <c r="V14520" s="62"/>
    </row>
    <row r="14521" spans="21:22" hidden="1">
      <c r="U14521" s="77"/>
      <c r="V14521" s="62"/>
    </row>
    <row r="14522" spans="21:22" hidden="1">
      <c r="U14522" s="77"/>
      <c r="V14522" s="62"/>
    </row>
    <row r="14523" spans="21:22" hidden="1">
      <c r="U14523" s="77"/>
      <c r="V14523" s="62"/>
    </row>
    <row r="14524" spans="21:22" hidden="1">
      <c r="U14524" s="77"/>
      <c r="V14524" s="62"/>
    </row>
    <row r="14525" spans="21:22" hidden="1">
      <c r="U14525" s="77"/>
      <c r="V14525" s="62"/>
    </row>
    <row r="14526" spans="21:22" hidden="1">
      <c r="U14526" s="77"/>
      <c r="V14526" s="62"/>
    </row>
    <row r="14527" spans="21:22" hidden="1">
      <c r="U14527" s="77"/>
      <c r="V14527" s="62"/>
    </row>
    <row r="14528" spans="21:22" hidden="1">
      <c r="U14528" s="77"/>
      <c r="V14528" s="62"/>
    </row>
    <row r="14529" spans="21:22" hidden="1">
      <c r="U14529" s="77"/>
      <c r="V14529" s="62"/>
    </row>
    <row r="14530" spans="21:22" hidden="1">
      <c r="U14530" s="77"/>
      <c r="V14530" s="62"/>
    </row>
    <row r="14531" spans="21:22" hidden="1">
      <c r="U14531" s="77"/>
      <c r="V14531" s="62"/>
    </row>
    <row r="14532" spans="21:22" hidden="1">
      <c r="U14532" s="77"/>
      <c r="V14532" s="62"/>
    </row>
    <row r="14533" spans="21:22" hidden="1">
      <c r="U14533" s="77"/>
      <c r="V14533" s="62"/>
    </row>
    <row r="14534" spans="21:22" hidden="1">
      <c r="U14534" s="77"/>
      <c r="V14534" s="62"/>
    </row>
    <row r="14535" spans="21:22" hidden="1">
      <c r="U14535" s="77"/>
      <c r="V14535" s="62"/>
    </row>
    <row r="14536" spans="21:22" hidden="1">
      <c r="U14536" s="77"/>
      <c r="V14536" s="62"/>
    </row>
    <row r="14537" spans="21:22" hidden="1">
      <c r="U14537" s="77"/>
      <c r="V14537" s="62"/>
    </row>
    <row r="14538" spans="21:22" hidden="1">
      <c r="U14538" s="77"/>
      <c r="V14538" s="62"/>
    </row>
    <row r="14539" spans="21:22" hidden="1">
      <c r="U14539" s="77"/>
      <c r="V14539" s="62"/>
    </row>
    <row r="14540" spans="21:22" hidden="1">
      <c r="U14540" s="77"/>
      <c r="V14540" s="62"/>
    </row>
    <row r="14541" spans="21:22" hidden="1">
      <c r="U14541" s="77"/>
      <c r="V14541" s="62"/>
    </row>
    <row r="14542" spans="21:22" hidden="1">
      <c r="U14542" s="77"/>
      <c r="V14542" s="62"/>
    </row>
    <row r="14543" spans="21:22" hidden="1">
      <c r="U14543" s="77"/>
      <c r="V14543" s="62"/>
    </row>
    <row r="14544" spans="21:22" hidden="1">
      <c r="U14544" s="77"/>
      <c r="V14544" s="62"/>
    </row>
    <row r="14545" spans="21:22" hidden="1">
      <c r="U14545" s="77"/>
      <c r="V14545" s="62"/>
    </row>
    <row r="14546" spans="21:22" hidden="1">
      <c r="U14546" s="77"/>
      <c r="V14546" s="62"/>
    </row>
    <row r="14547" spans="21:22" hidden="1">
      <c r="U14547" s="77"/>
      <c r="V14547" s="62"/>
    </row>
    <row r="14548" spans="21:22" hidden="1">
      <c r="U14548" s="77"/>
      <c r="V14548" s="62"/>
    </row>
    <row r="14549" spans="21:22" hidden="1">
      <c r="U14549" s="77"/>
      <c r="V14549" s="62"/>
    </row>
    <row r="14550" spans="21:22" hidden="1">
      <c r="U14550" s="77"/>
      <c r="V14550" s="62"/>
    </row>
    <row r="14551" spans="21:22" hidden="1">
      <c r="U14551" s="77"/>
      <c r="V14551" s="62"/>
    </row>
    <row r="14552" spans="21:22" hidden="1">
      <c r="U14552" s="77"/>
      <c r="V14552" s="62"/>
    </row>
    <row r="14553" spans="21:22" hidden="1">
      <c r="U14553" s="77"/>
      <c r="V14553" s="62"/>
    </row>
    <row r="14554" spans="21:22" hidden="1">
      <c r="U14554" s="77"/>
      <c r="V14554" s="62"/>
    </row>
    <row r="14555" spans="21:22" hidden="1">
      <c r="U14555" s="77"/>
      <c r="V14555" s="62"/>
    </row>
    <row r="14556" spans="21:22" hidden="1">
      <c r="U14556" s="77"/>
      <c r="V14556" s="62"/>
    </row>
    <row r="14557" spans="21:22" hidden="1">
      <c r="U14557" s="77"/>
      <c r="V14557" s="62"/>
    </row>
    <row r="14558" spans="21:22" hidden="1">
      <c r="U14558" s="77"/>
      <c r="V14558" s="62"/>
    </row>
    <row r="14559" spans="21:22" hidden="1">
      <c r="U14559" s="77"/>
      <c r="V14559" s="62"/>
    </row>
    <row r="14560" spans="21:22" hidden="1">
      <c r="U14560" s="77"/>
      <c r="V14560" s="62"/>
    </row>
    <row r="14561" spans="21:22" hidden="1">
      <c r="U14561" s="77"/>
      <c r="V14561" s="62"/>
    </row>
    <row r="14562" spans="21:22" hidden="1">
      <c r="U14562" s="77"/>
      <c r="V14562" s="62"/>
    </row>
    <row r="14563" spans="21:22" hidden="1">
      <c r="U14563" s="77"/>
      <c r="V14563" s="62"/>
    </row>
    <row r="14564" spans="21:22" hidden="1">
      <c r="U14564" s="77"/>
      <c r="V14564" s="62"/>
    </row>
    <row r="14565" spans="21:22" hidden="1">
      <c r="U14565" s="77"/>
      <c r="V14565" s="62"/>
    </row>
    <row r="14566" spans="21:22" hidden="1">
      <c r="U14566" s="77"/>
      <c r="V14566" s="62"/>
    </row>
    <row r="14567" spans="21:22" hidden="1">
      <c r="U14567" s="77"/>
      <c r="V14567" s="62"/>
    </row>
    <row r="14568" spans="21:22" hidden="1">
      <c r="U14568" s="77"/>
      <c r="V14568" s="62"/>
    </row>
    <row r="14569" spans="21:22" hidden="1">
      <c r="U14569" s="77"/>
      <c r="V14569" s="62"/>
    </row>
    <row r="14570" spans="21:22" hidden="1">
      <c r="U14570" s="77"/>
      <c r="V14570" s="62"/>
    </row>
    <row r="14571" spans="21:22" hidden="1">
      <c r="U14571" s="77"/>
      <c r="V14571" s="62"/>
    </row>
    <row r="14572" spans="21:22" hidden="1">
      <c r="U14572" s="77"/>
      <c r="V14572" s="62"/>
    </row>
    <row r="14573" spans="21:22" hidden="1">
      <c r="U14573" s="77"/>
      <c r="V14573" s="62"/>
    </row>
    <row r="14574" spans="21:22" hidden="1">
      <c r="U14574" s="77"/>
      <c r="V14574" s="62"/>
    </row>
    <row r="14575" spans="21:22" hidden="1">
      <c r="U14575" s="77"/>
      <c r="V14575" s="62"/>
    </row>
    <row r="14576" spans="21:22" hidden="1">
      <c r="U14576" s="77"/>
      <c r="V14576" s="62"/>
    </row>
    <row r="14577" spans="21:22" hidden="1">
      <c r="U14577" s="77"/>
      <c r="V14577" s="62"/>
    </row>
    <row r="14578" spans="21:22" hidden="1">
      <c r="U14578" s="77"/>
      <c r="V14578" s="62"/>
    </row>
    <row r="14579" spans="21:22" hidden="1">
      <c r="U14579" s="77"/>
      <c r="V14579" s="62"/>
    </row>
    <row r="14580" spans="21:22" hidden="1">
      <c r="U14580" s="77"/>
      <c r="V14580" s="62"/>
    </row>
    <row r="14581" spans="21:22" hidden="1">
      <c r="U14581" s="77"/>
      <c r="V14581" s="62"/>
    </row>
    <row r="14582" spans="21:22" hidden="1">
      <c r="U14582" s="77"/>
      <c r="V14582" s="62"/>
    </row>
    <row r="14583" spans="21:22" hidden="1">
      <c r="U14583" s="77"/>
      <c r="V14583" s="62"/>
    </row>
    <row r="14584" spans="21:22" hidden="1">
      <c r="U14584" s="77"/>
      <c r="V14584" s="62"/>
    </row>
    <row r="14585" spans="21:22" hidden="1">
      <c r="U14585" s="77"/>
      <c r="V14585" s="62"/>
    </row>
    <row r="14586" spans="21:22" hidden="1">
      <c r="U14586" s="77"/>
      <c r="V14586" s="62"/>
    </row>
    <row r="14587" spans="21:22" hidden="1">
      <c r="U14587" s="77"/>
      <c r="V14587" s="62"/>
    </row>
    <row r="14588" spans="21:22" hidden="1">
      <c r="U14588" s="77"/>
      <c r="V14588" s="62"/>
    </row>
    <row r="14589" spans="21:22" hidden="1">
      <c r="U14589" s="77"/>
      <c r="V14589" s="62"/>
    </row>
    <row r="14590" spans="21:22" hidden="1">
      <c r="U14590" s="77"/>
      <c r="V14590" s="62"/>
    </row>
    <row r="14591" spans="21:22" hidden="1">
      <c r="U14591" s="77"/>
      <c r="V14591" s="62"/>
    </row>
    <row r="14592" spans="21:22" hidden="1">
      <c r="U14592" s="77"/>
      <c r="V14592" s="62"/>
    </row>
    <row r="14593" spans="21:22" hidden="1">
      <c r="U14593" s="77"/>
      <c r="V14593" s="62"/>
    </row>
    <row r="14594" spans="21:22" hidden="1">
      <c r="U14594" s="77"/>
      <c r="V14594" s="62"/>
    </row>
    <row r="14595" spans="21:22" hidden="1">
      <c r="U14595" s="77"/>
      <c r="V14595" s="62"/>
    </row>
    <row r="14596" spans="21:22" hidden="1">
      <c r="U14596" s="77"/>
      <c r="V14596" s="62"/>
    </row>
    <row r="14597" spans="21:22" hidden="1">
      <c r="U14597" s="77"/>
      <c r="V14597" s="62"/>
    </row>
    <row r="14598" spans="21:22" hidden="1">
      <c r="U14598" s="77"/>
      <c r="V14598" s="62"/>
    </row>
    <row r="14599" spans="21:22" hidden="1">
      <c r="U14599" s="77"/>
      <c r="V14599" s="62"/>
    </row>
    <row r="14600" spans="21:22" hidden="1">
      <c r="U14600" s="77"/>
      <c r="V14600" s="62"/>
    </row>
    <row r="14601" spans="21:22" hidden="1">
      <c r="U14601" s="77"/>
      <c r="V14601" s="62"/>
    </row>
    <row r="14602" spans="21:22" hidden="1">
      <c r="U14602" s="77"/>
      <c r="V14602" s="62"/>
    </row>
    <row r="14603" spans="21:22" hidden="1">
      <c r="U14603" s="77"/>
      <c r="V14603" s="62"/>
    </row>
    <row r="14604" spans="21:22" hidden="1">
      <c r="U14604" s="77"/>
      <c r="V14604" s="62"/>
    </row>
    <row r="14605" spans="21:22" hidden="1">
      <c r="U14605" s="77"/>
      <c r="V14605" s="62"/>
    </row>
    <row r="14606" spans="21:22" hidden="1">
      <c r="U14606" s="77"/>
      <c r="V14606" s="62"/>
    </row>
    <row r="14607" spans="21:22" hidden="1">
      <c r="U14607" s="77"/>
      <c r="V14607" s="62"/>
    </row>
    <row r="14608" spans="21:22" hidden="1">
      <c r="U14608" s="77"/>
      <c r="V14608" s="62"/>
    </row>
    <row r="14609" spans="21:22" hidden="1">
      <c r="U14609" s="77"/>
      <c r="V14609" s="62"/>
    </row>
    <row r="14610" spans="21:22" hidden="1">
      <c r="U14610" s="77"/>
      <c r="V14610" s="62"/>
    </row>
    <row r="14611" spans="21:22" hidden="1">
      <c r="U14611" s="77"/>
      <c r="V14611" s="62"/>
    </row>
    <row r="14612" spans="21:22" hidden="1">
      <c r="U14612" s="77"/>
      <c r="V14612" s="62"/>
    </row>
    <row r="14613" spans="21:22" hidden="1">
      <c r="U14613" s="77"/>
      <c r="V14613" s="62"/>
    </row>
    <row r="14614" spans="21:22" hidden="1">
      <c r="U14614" s="77"/>
      <c r="V14614" s="62"/>
    </row>
    <row r="14615" spans="21:22" hidden="1">
      <c r="U14615" s="77"/>
      <c r="V14615" s="62"/>
    </row>
    <row r="14616" spans="21:22" hidden="1">
      <c r="U14616" s="77"/>
      <c r="V14616" s="62"/>
    </row>
    <row r="14617" spans="21:22" hidden="1">
      <c r="U14617" s="77"/>
      <c r="V14617" s="62"/>
    </row>
    <row r="14618" spans="21:22" hidden="1">
      <c r="U14618" s="77"/>
      <c r="V14618" s="62"/>
    </row>
    <row r="14619" spans="21:22" hidden="1">
      <c r="U14619" s="77"/>
      <c r="V14619" s="62"/>
    </row>
    <row r="14620" spans="21:22" hidden="1">
      <c r="U14620" s="77"/>
      <c r="V14620" s="62"/>
    </row>
    <row r="14621" spans="21:22" hidden="1">
      <c r="U14621" s="77"/>
      <c r="V14621" s="62"/>
    </row>
    <row r="14622" spans="21:22" hidden="1">
      <c r="U14622" s="77"/>
      <c r="V14622" s="62"/>
    </row>
    <row r="14623" spans="21:22" hidden="1">
      <c r="U14623" s="77"/>
      <c r="V14623" s="62"/>
    </row>
    <row r="14624" spans="21:22" hidden="1">
      <c r="U14624" s="77"/>
      <c r="V14624" s="62"/>
    </row>
    <row r="14625" spans="21:22" hidden="1">
      <c r="U14625" s="77"/>
      <c r="V14625" s="62"/>
    </row>
    <row r="14626" spans="21:22" hidden="1">
      <c r="U14626" s="77"/>
      <c r="V14626" s="62"/>
    </row>
    <row r="14627" spans="21:22" hidden="1">
      <c r="U14627" s="77"/>
      <c r="V14627" s="62"/>
    </row>
    <row r="14628" spans="21:22" hidden="1">
      <c r="U14628" s="77"/>
      <c r="V14628" s="62"/>
    </row>
    <row r="14629" spans="21:22" hidden="1">
      <c r="U14629" s="77"/>
      <c r="V14629" s="62"/>
    </row>
    <row r="14630" spans="21:22" hidden="1">
      <c r="U14630" s="77"/>
      <c r="V14630" s="62"/>
    </row>
    <row r="14631" spans="21:22" hidden="1">
      <c r="U14631" s="77"/>
      <c r="V14631" s="62"/>
    </row>
    <row r="14632" spans="21:22" hidden="1">
      <c r="U14632" s="77"/>
      <c r="V14632" s="62"/>
    </row>
    <row r="14633" spans="21:22" hidden="1">
      <c r="U14633" s="77"/>
      <c r="V14633" s="62"/>
    </row>
    <row r="14634" spans="21:22" hidden="1">
      <c r="U14634" s="77"/>
      <c r="V14634" s="62"/>
    </row>
    <row r="14635" spans="21:22" hidden="1">
      <c r="U14635" s="77"/>
      <c r="V14635" s="62"/>
    </row>
    <row r="14636" spans="21:22" hidden="1">
      <c r="U14636" s="77"/>
      <c r="V14636" s="62"/>
    </row>
    <row r="14637" spans="21:22" hidden="1">
      <c r="U14637" s="77"/>
      <c r="V14637" s="62"/>
    </row>
    <row r="14638" spans="21:22" hidden="1">
      <c r="U14638" s="77"/>
      <c r="V14638" s="62"/>
    </row>
    <row r="14639" spans="21:22" hidden="1">
      <c r="U14639" s="77"/>
      <c r="V14639" s="62"/>
    </row>
    <row r="14640" spans="21:22" hidden="1">
      <c r="U14640" s="77"/>
      <c r="V14640" s="62"/>
    </row>
    <row r="14641" spans="21:22" hidden="1">
      <c r="U14641" s="77"/>
      <c r="V14641" s="62"/>
    </row>
    <row r="14642" spans="21:22" hidden="1">
      <c r="U14642" s="77"/>
      <c r="V14642" s="62"/>
    </row>
    <row r="14643" spans="21:22" hidden="1">
      <c r="U14643" s="77"/>
      <c r="V14643" s="62"/>
    </row>
    <row r="14644" spans="21:22" hidden="1">
      <c r="U14644" s="77"/>
      <c r="V14644" s="62"/>
    </row>
    <row r="14645" spans="21:22" hidden="1">
      <c r="U14645" s="77"/>
      <c r="V14645" s="62"/>
    </row>
    <row r="14646" spans="21:22" hidden="1">
      <c r="U14646" s="77"/>
      <c r="V14646" s="62"/>
    </row>
    <row r="14647" spans="21:22" hidden="1">
      <c r="U14647" s="77"/>
      <c r="V14647" s="62"/>
    </row>
    <row r="14648" spans="21:22" hidden="1">
      <c r="U14648" s="77"/>
      <c r="V14648" s="62"/>
    </row>
    <row r="14649" spans="21:22" hidden="1">
      <c r="U14649" s="77"/>
      <c r="V14649" s="62"/>
    </row>
    <row r="14650" spans="21:22" hidden="1">
      <c r="U14650" s="77"/>
      <c r="V14650" s="62"/>
    </row>
    <row r="14651" spans="21:22" hidden="1">
      <c r="U14651" s="77"/>
      <c r="V14651" s="62"/>
    </row>
    <row r="14652" spans="21:22" hidden="1">
      <c r="U14652" s="77"/>
      <c r="V14652" s="62"/>
    </row>
    <row r="14653" spans="21:22" hidden="1">
      <c r="U14653" s="77"/>
      <c r="V14653" s="62"/>
    </row>
    <row r="14654" spans="21:22" hidden="1">
      <c r="U14654" s="77"/>
      <c r="V14654" s="62"/>
    </row>
    <row r="14655" spans="21:22" hidden="1">
      <c r="U14655" s="77"/>
      <c r="V14655" s="62"/>
    </row>
    <row r="14656" spans="21:22" hidden="1">
      <c r="U14656" s="77"/>
      <c r="V14656" s="62"/>
    </row>
    <row r="14657" spans="21:22" hidden="1">
      <c r="U14657" s="77"/>
      <c r="V14657" s="62"/>
    </row>
    <row r="14658" spans="21:22" hidden="1">
      <c r="U14658" s="77"/>
      <c r="V14658" s="62"/>
    </row>
    <row r="14659" spans="21:22" hidden="1">
      <c r="U14659" s="77"/>
      <c r="V14659" s="62"/>
    </row>
    <row r="14660" spans="21:22" hidden="1">
      <c r="U14660" s="77"/>
      <c r="V14660" s="62"/>
    </row>
    <row r="14661" spans="21:22" hidden="1">
      <c r="U14661" s="77"/>
      <c r="V14661" s="62"/>
    </row>
    <row r="14662" spans="21:22" hidden="1">
      <c r="U14662" s="77"/>
      <c r="V14662" s="62"/>
    </row>
    <row r="14663" spans="21:22" hidden="1">
      <c r="U14663" s="77"/>
      <c r="V14663" s="62"/>
    </row>
    <row r="14664" spans="21:22" hidden="1">
      <c r="U14664" s="77"/>
      <c r="V14664" s="62"/>
    </row>
    <row r="14665" spans="21:22" hidden="1">
      <c r="U14665" s="77"/>
      <c r="V14665" s="62"/>
    </row>
    <row r="14666" spans="21:22" hidden="1">
      <c r="U14666" s="77"/>
      <c r="V14666" s="62"/>
    </row>
    <row r="14667" spans="21:22" hidden="1">
      <c r="U14667" s="77"/>
      <c r="V14667" s="62"/>
    </row>
    <row r="14668" spans="21:22" hidden="1">
      <c r="U14668" s="77"/>
      <c r="V14668" s="62"/>
    </row>
    <row r="14669" spans="21:22" hidden="1">
      <c r="U14669" s="77"/>
      <c r="V14669" s="62"/>
    </row>
    <row r="14670" spans="21:22" hidden="1">
      <c r="U14670" s="77"/>
      <c r="V14670" s="62"/>
    </row>
    <row r="14671" spans="21:22" hidden="1">
      <c r="U14671" s="77"/>
      <c r="V14671" s="62"/>
    </row>
    <row r="14672" spans="21:22" hidden="1">
      <c r="U14672" s="77"/>
      <c r="V14672" s="62"/>
    </row>
    <row r="14673" spans="21:22" hidden="1">
      <c r="U14673" s="77"/>
      <c r="V14673" s="62"/>
    </row>
    <row r="14674" spans="21:22" hidden="1">
      <c r="U14674" s="77"/>
      <c r="V14674" s="62"/>
    </row>
    <row r="14675" spans="21:22" hidden="1">
      <c r="U14675" s="77"/>
      <c r="V14675" s="62"/>
    </row>
    <row r="14676" spans="21:22" hidden="1">
      <c r="U14676" s="77"/>
      <c r="V14676" s="62"/>
    </row>
    <row r="14677" spans="21:22" hidden="1">
      <c r="U14677" s="77"/>
      <c r="V14677" s="62"/>
    </row>
    <row r="14678" spans="21:22" hidden="1">
      <c r="U14678" s="77"/>
      <c r="V14678" s="62"/>
    </row>
    <row r="14679" spans="21:22" hidden="1">
      <c r="U14679" s="77"/>
      <c r="V14679" s="62"/>
    </row>
    <row r="14680" spans="21:22" hidden="1">
      <c r="U14680" s="77"/>
      <c r="V14680" s="62"/>
    </row>
    <row r="14681" spans="21:22" hidden="1">
      <c r="U14681" s="77"/>
      <c r="V14681" s="62"/>
    </row>
    <row r="14682" spans="21:22" hidden="1">
      <c r="U14682" s="77"/>
      <c r="V14682" s="62"/>
    </row>
    <row r="14683" spans="21:22" hidden="1">
      <c r="U14683" s="77"/>
      <c r="V14683" s="62"/>
    </row>
    <row r="14684" spans="21:22" hidden="1">
      <c r="U14684" s="77"/>
      <c r="V14684" s="62"/>
    </row>
    <row r="14685" spans="21:22" hidden="1">
      <c r="U14685" s="77"/>
      <c r="V14685" s="62"/>
    </row>
    <row r="14686" spans="21:22" hidden="1">
      <c r="U14686" s="77"/>
      <c r="V14686" s="62"/>
    </row>
    <row r="14687" spans="21:22" hidden="1">
      <c r="U14687" s="77"/>
      <c r="V14687" s="62"/>
    </row>
    <row r="14688" spans="21:22" hidden="1">
      <c r="U14688" s="77"/>
      <c r="V14688" s="62"/>
    </row>
    <row r="14689" spans="21:22" hidden="1">
      <c r="U14689" s="77"/>
      <c r="V14689" s="62"/>
    </row>
    <row r="14690" spans="21:22" hidden="1">
      <c r="U14690" s="77"/>
      <c r="V14690" s="62"/>
    </row>
    <row r="14691" spans="21:22" hidden="1">
      <c r="U14691" s="77"/>
      <c r="V14691" s="62"/>
    </row>
    <row r="14692" spans="21:22" hidden="1">
      <c r="U14692" s="77"/>
      <c r="V14692" s="62"/>
    </row>
    <row r="14693" spans="21:22" hidden="1">
      <c r="U14693" s="77"/>
      <c r="V14693" s="62"/>
    </row>
    <row r="14694" spans="21:22" hidden="1">
      <c r="U14694" s="77"/>
      <c r="V14694" s="62"/>
    </row>
    <row r="14695" spans="21:22" hidden="1">
      <c r="U14695" s="77"/>
      <c r="V14695" s="62"/>
    </row>
    <row r="14696" spans="21:22" hidden="1">
      <c r="U14696" s="77"/>
      <c r="V14696" s="62"/>
    </row>
    <row r="14697" spans="21:22" hidden="1">
      <c r="U14697" s="77"/>
      <c r="V14697" s="62"/>
    </row>
    <row r="14698" spans="21:22" hidden="1">
      <c r="U14698" s="77"/>
      <c r="V14698" s="62"/>
    </row>
    <row r="14699" spans="21:22" hidden="1">
      <c r="U14699" s="77"/>
      <c r="V14699" s="62"/>
    </row>
    <row r="14700" spans="21:22" hidden="1">
      <c r="U14700" s="77"/>
      <c r="V14700" s="62"/>
    </row>
    <row r="14701" spans="21:22" hidden="1">
      <c r="U14701" s="77"/>
      <c r="V14701" s="62"/>
    </row>
    <row r="14702" spans="21:22" hidden="1">
      <c r="U14702" s="77"/>
      <c r="V14702" s="62"/>
    </row>
    <row r="14703" spans="21:22" hidden="1">
      <c r="U14703" s="77"/>
      <c r="V14703" s="62"/>
    </row>
    <row r="14704" spans="21:22" hidden="1">
      <c r="U14704" s="77"/>
      <c r="V14704" s="62"/>
    </row>
    <row r="14705" spans="21:22" hidden="1">
      <c r="U14705" s="77"/>
      <c r="V14705" s="62"/>
    </row>
    <row r="14706" spans="21:22" hidden="1">
      <c r="U14706" s="77"/>
      <c r="V14706" s="62"/>
    </row>
    <row r="14707" spans="21:22" hidden="1">
      <c r="U14707" s="77"/>
      <c r="V14707" s="62"/>
    </row>
    <row r="14708" spans="21:22" hidden="1">
      <c r="U14708" s="77"/>
      <c r="V14708" s="62"/>
    </row>
    <row r="14709" spans="21:22" hidden="1">
      <c r="U14709" s="77"/>
      <c r="V14709" s="62"/>
    </row>
    <row r="14710" spans="21:22" hidden="1">
      <c r="U14710" s="77"/>
      <c r="V14710" s="62"/>
    </row>
    <row r="14711" spans="21:22" hidden="1">
      <c r="U14711" s="77"/>
      <c r="V14711" s="62"/>
    </row>
    <row r="14712" spans="21:22" hidden="1">
      <c r="U14712" s="77"/>
      <c r="V14712" s="62"/>
    </row>
    <row r="14713" spans="21:22" hidden="1">
      <c r="U14713" s="77"/>
      <c r="V14713" s="62"/>
    </row>
    <row r="14714" spans="21:22" hidden="1">
      <c r="U14714" s="77"/>
      <c r="V14714" s="62"/>
    </row>
    <row r="14715" spans="21:22" hidden="1">
      <c r="U14715" s="77"/>
      <c r="V14715" s="62"/>
    </row>
    <row r="14716" spans="21:22" hidden="1">
      <c r="U14716" s="77"/>
      <c r="V14716" s="62"/>
    </row>
    <row r="14717" spans="21:22" hidden="1">
      <c r="U14717" s="77"/>
      <c r="V14717" s="62"/>
    </row>
    <row r="14718" spans="21:22" hidden="1">
      <c r="U14718" s="77"/>
      <c r="V14718" s="62"/>
    </row>
    <row r="14719" spans="21:22" hidden="1">
      <c r="U14719" s="77"/>
      <c r="V14719" s="62"/>
    </row>
    <row r="14720" spans="21:22" hidden="1">
      <c r="U14720" s="77"/>
      <c r="V14720" s="62"/>
    </row>
    <row r="14721" spans="21:22" hidden="1">
      <c r="U14721" s="77"/>
      <c r="V14721" s="62"/>
    </row>
    <row r="14722" spans="21:22" hidden="1">
      <c r="U14722" s="77"/>
      <c r="V14722" s="62"/>
    </row>
    <row r="14723" spans="21:22" hidden="1">
      <c r="U14723" s="77"/>
      <c r="V14723" s="62"/>
    </row>
    <row r="14724" spans="21:22" hidden="1">
      <c r="U14724" s="77"/>
      <c r="V14724" s="62"/>
    </row>
    <row r="14725" spans="21:22" hidden="1">
      <c r="U14725" s="77"/>
      <c r="V14725" s="62"/>
    </row>
    <row r="14726" spans="21:22" hidden="1">
      <c r="U14726" s="77"/>
      <c r="V14726" s="62"/>
    </row>
    <row r="14727" spans="21:22" hidden="1">
      <c r="U14727" s="77"/>
      <c r="V14727" s="62"/>
    </row>
    <row r="14728" spans="21:22" hidden="1">
      <c r="U14728" s="77"/>
      <c r="V14728" s="62"/>
    </row>
    <row r="14729" spans="21:22" hidden="1">
      <c r="U14729" s="77"/>
      <c r="V14729" s="62"/>
    </row>
    <row r="14730" spans="21:22" hidden="1">
      <c r="U14730" s="77"/>
      <c r="V14730" s="62"/>
    </row>
    <row r="14731" spans="21:22" hidden="1">
      <c r="U14731" s="77"/>
      <c r="V14731" s="62"/>
    </row>
    <row r="14732" spans="21:22" hidden="1">
      <c r="U14732" s="77"/>
      <c r="V14732" s="62"/>
    </row>
    <row r="14733" spans="21:22" hidden="1">
      <c r="U14733" s="77"/>
      <c r="V14733" s="62"/>
    </row>
    <row r="14734" spans="21:22" hidden="1">
      <c r="U14734" s="77"/>
      <c r="V14734" s="62"/>
    </row>
    <row r="14735" spans="21:22" hidden="1">
      <c r="U14735" s="77"/>
      <c r="V14735" s="62"/>
    </row>
    <row r="14736" spans="21:22" hidden="1">
      <c r="U14736" s="77"/>
      <c r="V14736" s="62"/>
    </row>
    <row r="14737" spans="21:22" hidden="1">
      <c r="U14737" s="77"/>
      <c r="V14737" s="62"/>
    </row>
    <row r="14738" spans="21:22" hidden="1">
      <c r="U14738" s="77"/>
      <c r="V14738" s="62"/>
    </row>
    <row r="14739" spans="21:22" hidden="1">
      <c r="U14739" s="77"/>
      <c r="V14739" s="62"/>
    </row>
    <row r="14740" spans="21:22" hidden="1">
      <c r="U14740" s="77"/>
      <c r="V14740" s="62"/>
    </row>
    <row r="14741" spans="21:22" hidden="1">
      <c r="U14741" s="77"/>
      <c r="V14741" s="62"/>
    </row>
    <row r="14742" spans="21:22" hidden="1">
      <c r="U14742" s="77"/>
      <c r="V14742" s="62"/>
    </row>
    <row r="14743" spans="21:22" hidden="1">
      <c r="U14743" s="77"/>
      <c r="V14743" s="62"/>
    </row>
    <row r="14744" spans="21:22" hidden="1">
      <c r="U14744" s="77"/>
      <c r="V14744" s="62"/>
    </row>
    <row r="14745" spans="21:22" hidden="1">
      <c r="U14745" s="77"/>
      <c r="V14745" s="62"/>
    </row>
    <row r="14746" spans="21:22" hidden="1">
      <c r="U14746" s="77"/>
      <c r="V14746" s="62"/>
    </row>
    <row r="14747" spans="21:22" hidden="1">
      <c r="U14747" s="77"/>
      <c r="V14747" s="62"/>
    </row>
    <row r="14748" spans="21:22" hidden="1">
      <c r="U14748" s="77"/>
      <c r="V14748" s="62"/>
    </row>
    <row r="14749" spans="21:22" hidden="1">
      <c r="U14749" s="77"/>
      <c r="V14749" s="62"/>
    </row>
    <row r="14750" spans="21:22" hidden="1">
      <c r="U14750" s="77"/>
      <c r="V14750" s="62"/>
    </row>
    <row r="14751" spans="21:22" hidden="1">
      <c r="U14751" s="77"/>
      <c r="V14751" s="62"/>
    </row>
    <row r="14752" spans="21:22" hidden="1">
      <c r="U14752" s="77"/>
      <c r="V14752" s="62"/>
    </row>
    <row r="14753" spans="21:22" hidden="1">
      <c r="U14753" s="77"/>
      <c r="V14753" s="62"/>
    </row>
    <row r="14754" spans="21:22" hidden="1">
      <c r="U14754" s="77"/>
      <c r="V14754" s="62"/>
    </row>
    <row r="14755" spans="21:22" hidden="1">
      <c r="U14755" s="77"/>
      <c r="V14755" s="62"/>
    </row>
    <row r="14756" spans="21:22" hidden="1">
      <c r="U14756" s="77"/>
      <c r="V14756" s="62"/>
    </row>
    <row r="14757" spans="21:22" hidden="1">
      <c r="U14757" s="77"/>
      <c r="V14757" s="62"/>
    </row>
    <row r="14758" spans="21:22" hidden="1">
      <c r="U14758" s="77"/>
      <c r="V14758" s="62"/>
    </row>
    <row r="14759" spans="21:22" hidden="1">
      <c r="U14759" s="77"/>
      <c r="V14759" s="62"/>
    </row>
    <row r="14760" spans="21:22" hidden="1">
      <c r="U14760" s="77"/>
      <c r="V14760" s="62"/>
    </row>
    <row r="14761" spans="21:22" hidden="1">
      <c r="U14761" s="77"/>
      <c r="V14761" s="62"/>
    </row>
    <row r="14762" spans="21:22" hidden="1">
      <c r="U14762" s="77"/>
      <c r="V14762" s="62"/>
    </row>
    <row r="14763" spans="21:22" hidden="1">
      <c r="U14763" s="77"/>
      <c r="V14763" s="62"/>
    </row>
    <row r="14764" spans="21:22" hidden="1">
      <c r="U14764" s="77"/>
      <c r="V14764" s="62"/>
    </row>
    <row r="14765" spans="21:22" hidden="1">
      <c r="U14765" s="77"/>
      <c r="V14765" s="62"/>
    </row>
    <row r="14766" spans="21:22" hidden="1">
      <c r="U14766" s="77"/>
      <c r="V14766" s="62"/>
    </row>
    <row r="14767" spans="21:22" hidden="1">
      <c r="U14767" s="77"/>
      <c r="V14767" s="62"/>
    </row>
    <row r="14768" spans="21:22" hidden="1">
      <c r="U14768" s="77"/>
      <c r="V14768" s="62"/>
    </row>
    <row r="14769" spans="21:22" hidden="1">
      <c r="U14769" s="77"/>
      <c r="V14769" s="62"/>
    </row>
    <row r="14770" spans="21:22" hidden="1">
      <c r="U14770" s="77"/>
      <c r="V14770" s="62"/>
    </row>
    <row r="14771" spans="21:22" hidden="1">
      <c r="U14771" s="77"/>
      <c r="V14771" s="62"/>
    </row>
    <row r="14772" spans="21:22" hidden="1">
      <c r="U14772" s="77"/>
      <c r="V14772" s="62"/>
    </row>
    <row r="14773" spans="21:22" hidden="1">
      <c r="U14773" s="77"/>
      <c r="V14773" s="62"/>
    </row>
    <row r="14774" spans="21:22" hidden="1">
      <c r="U14774" s="77"/>
      <c r="V14774" s="62"/>
    </row>
    <row r="14775" spans="21:22" hidden="1">
      <c r="U14775" s="77"/>
      <c r="V14775" s="62"/>
    </row>
    <row r="14776" spans="21:22" hidden="1">
      <c r="U14776" s="77"/>
      <c r="V14776" s="62"/>
    </row>
    <row r="14777" spans="21:22" hidden="1">
      <c r="U14777" s="77"/>
      <c r="V14777" s="62"/>
    </row>
    <row r="14778" spans="21:22" hidden="1">
      <c r="U14778" s="77"/>
      <c r="V14778" s="62"/>
    </row>
    <row r="14779" spans="21:22" hidden="1">
      <c r="U14779" s="77"/>
      <c r="V14779" s="62"/>
    </row>
    <row r="14780" spans="21:22" hidden="1">
      <c r="U14780" s="77"/>
      <c r="V14780" s="62"/>
    </row>
    <row r="14781" spans="21:22" hidden="1">
      <c r="U14781" s="77"/>
      <c r="V14781" s="62"/>
    </row>
    <row r="14782" spans="21:22" hidden="1">
      <c r="U14782" s="77"/>
      <c r="V14782" s="62"/>
    </row>
    <row r="14783" spans="21:22" hidden="1">
      <c r="U14783" s="77"/>
      <c r="V14783" s="62"/>
    </row>
    <row r="14784" spans="21:22" hidden="1">
      <c r="U14784" s="77"/>
      <c r="V14784" s="62"/>
    </row>
    <row r="14785" spans="21:22" hidden="1">
      <c r="U14785" s="77"/>
      <c r="V14785" s="62"/>
    </row>
    <row r="14786" spans="21:22" hidden="1">
      <c r="U14786" s="77"/>
      <c r="V14786" s="62"/>
    </row>
    <row r="14787" spans="21:22" hidden="1">
      <c r="U14787" s="77"/>
      <c r="V14787" s="62"/>
    </row>
    <row r="14788" spans="21:22" hidden="1">
      <c r="U14788" s="77"/>
      <c r="V14788" s="62"/>
    </row>
    <row r="14789" spans="21:22" hidden="1">
      <c r="U14789" s="77"/>
      <c r="V14789" s="62"/>
    </row>
    <row r="14790" spans="21:22" hidden="1">
      <c r="U14790" s="77"/>
      <c r="V14790" s="62"/>
    </row>
    <row r="14791" spans="21:22" hidden="1">
      <c r="U14791" s="77"/>
      <c r="V14791" s="62"/>
    </row>
    <row r="14792" spans="21:22" hidden="1">
      <c r="U14792" s="77"/>
      <c r="V14792" s="62"/>
    </row>
    <row r="14793" spans="21:22" hidden="1">
      <c r="U14793" s="77"/>
      <c r="V14793" s="62"/>
    </row>
    <row r="14794" spans="21:22" hidden="1">
      <c r="U14794" s="77"/>
      <c r="V14794" s="62"/>
    </row>
    <row r="14795" spans="21:22" hidden="1">
      <c r="U14795" s="77"/>
      <c r="V14795" s="62"/>
    </row>
    <row r="14796" spans="21:22" hidden="1">
      <c r="U14796" s="77"/>
      <c r="V14796" s="62"/>
    </row>
    <row r="14797" spans="21:22" hidden="1">
      <c r="U14797" s="77"/>
      <c r="V14797" s="62"/>
    </row>
    <row r="14798" spans="21:22" hidden="1">
      <c r="U14798" s="77"/>
      <c r="V14798" s="62"/>
    </row>
    <row r="14799" spans="21:22" hidden="1">
      <c r="U14799" s="77"/>
      <c r="V14799" s="62"/>
    </row>
    <row r="14800" spans="21:22" hidden="1">
      <c r="U14800" s="77"/>
      <c r="V14800" s="62"/>
    </row>
    <row r="14801" spans="21:22" hidden="1">
      <c r="U14801" s="77"/>
      <c r="V14801" s="62"/>
    </row>
    <row r="14802" spans="21:22" hidden="1">
      <c r="U14802" s="77"/>
      <c r="V14802" s="62"/>
    </row>
    <row r="14803" spans="21:22" hidden="1">
      <c r="U14803" s="77"/>
      <c r="V14803" s="62"/>
    </row>
    <row r="14804" spans="21:22" hidden="1">
      <c r="U14804" s="77"/>
      <c r="V14804" s="62"/>
    </row>
    <row r="14805" spans="21:22" hidden="1">
      <c r="U14805" s="77"/>
      <c r="V14805" s="62"/>
    </row>
    <row r="14806" spans="21:22" hidden="1">
      <c r="U14806" s="77"/>
      <c r="V14806" s="62"/>
    </row>
    <row r="14807" spans="21:22" hidden="1">
      <c r="U14807" s="77"/>
      <c r="V14807" s="62"/>
    </row>
    <row r="14808" spans="21:22" hidden="1">
      <c r="U14808" s="77"/>
      <c r="V14808" s="62"/>
    </row>
    <row r="14809" spans="21:22" hidden="1">
      <c r="U14809" s="77"/>
      <c r="V14809" s="62"/>
    </row>
    <row r="14810" spans="21:22" hidden="1">
      <c r="U14810" s="77"/>
      <c r="V14810" s="62"/>
    </row>
    <row r="14811" spans="21:22" hidden="1">
      <c r="U14811" s="77"/>
      <c r="V14811" s="62"/>
    </row>
    <row r="14812" spans="21:22" hidden="1">
      <c r="U14812" s="77"/>
      <c r="V14812" s="62"/>
    </row>
    <row r="14813" spans="21:22" hidden="1">
      <c r="U14813" s="77"/>
      <c r="V14813" s="62"/>
    </row>
    <row r="14814" spans="21:22" hidden="1">
      <c r="U14814" s="77"/>
      <c r="V14814" s="62"/>
    </row>
    <row r="14815" spans="21:22" hidden="1">
      <c r="U14815" s="77"/>
      <c r="V14815" s="62"/>
    </row>
    <row r="14816" spans="21:22" hidden="1">
      <c r="U14816" s="77"/>
      <c r="V14816" s="62"/>
    </row>
    <row r="14817" spans="21:22" hidden="1">
      <c r="U14817" s="77"/>
      <c r="V14817" s="62"/>
    </row>
    <row r="14818" spans="21:22" hidden="1">
      <c r="U14818" s="77"/>
      <c r="V14818" s="62"/>
    </row>
    <row r="14819" spans="21:22" hidden="1">
      <c r="U14819" s="77"/>
      <c r="V14819" s="62"/>
    </row>
    <row r="14820" spans="21:22" hidden="1">
      <c r="U14820" s="77"/>
      <c r="V14820" s="62"/>
    </row>
    <row r="14821" spans="21:22" hidden="1">
      <c r="U14821" s="77"/>
      <c r="V14821" s="62"/>
    </row>
    <row r="14822" spans="21:22" hidden="1">
      <c r="U14822" s="77"/>
      <c r="V14822" s="62"/>
    </row>
    <row r="14823" spans="21:22" hidden="1">
      <c r="U14823" s="77"/>
      <c r="V14823" s="62"/>
    </row>
    <row r="14824" spans="21:22" hidden="1">
      <c r="U14824" s="77"/>
      <c r="V14824" s="62"/>
    </row>
    <row r="14825" spans="21:22" hidden="1">
      <c r="U14825" s="77"/>
      <c r="V14825" s="62"/>
    </row>
    <row r="14826" spans="21:22" hidden="1">
      <c r="U14826" s="77"/>
      <c r="V14826" s="62"/>
    </row>
    <row r="14827" spans="21:22" hidden="1">
      <c r="U14827" s="77"/>
      <c r="V14827" s="62"/>
    </row>
    <row r="14828" spans="21:22" hidden="1">
      <c r="U14828" s="77"/>
      <c r="V14828" s="62"/>
    </row>
    <row r="14829" spans="21:22" hidden="1">
      <c r="U14829" s="77"/>
      <c r="V14829" s="62"/>
    </row>
    <row r="14830" spans="21:22" hidden="1">
      <c r="U14830" s="77"/>
      <c r="V14830" s="62"/>
    </row>
    <row r="14831" spans="21:22" hidden="1">
      <c r="U14831" s="77"/>
      <c r="V14831" s="62"/>
    </row>
    <row r="14832" spans="21:22" hidden="1">
      <c r="U14832" s="77"/>
      <c r="V14832" s="62"/>
    </row>
    <row r="14833" spans="21:22" hidden="1">
      <c r="U14833" s="77"/>
      <c r="V14833" s="62"/>
    </row>
    <row r="14834" spans="21:22" hidden="1">
      <c r="U14834" s="77"/>
      <c r="V14834" s="62"/>
    </row>
    <row r="14835" spans="21:22" hidden="1">
      <c r="U14835" s="77"/>
      <c r="V14835" s="62"/>
    </row>
    <row r="14836" spans="21:22" hidden="1">
      <c r="U14836" s="77"/>
      <c r="V14836" s="62"/>
    </row>
    <row r="14837" spans="21:22" hidden="1">
      <c r="U14837" s="77"/>
      <c r="V14837" s="62"/>
    </row>
    <row r="14838" spans="21:22" hidden="1">
      <c r="U14838" s="77"/>
      <c r="V14838" s="62"/>
    </row>
    <row r="14839" spans="21:22" hidden="1">
      <c r="U14839" s="77"/>
      <c r="V14839" s="62"/>
    </row>
    <row r="14840" spans="21:22" hidden="1">
      <c r="U14840" s="77"/>
      <c r="V14840" s="62"/>
    </row>
    <row r="14841" spans="21:22" hidden="1">
      <c r="U14841" s="77"/>
      <c r="V14841" s="62"/>
    </row>
    <row r="14842" spans="21:22" hidden="1">
      <c r="U14842" s="77"/>
      <c r="V14842" s="62"/>
    </row>
    <row r="14843" spans="21:22" hidden="1">
      <c r="U14843" s="77"/>
      <c r="V14843" s="62"/>
    </row>
    <row r="14844" spans="21:22" hidden="1">
      <c r="U14844" s="77"/>
      <c r="V14844" s="62"/>
    </row>
    <row r="14845" spans="21:22" hidden="1">
      <c r="U14845" s="77"/>
      <c r="V14845" s="62"/>
    </row>
    <row r="14846" spans="21:22" hidden="1">
      <c r="U14846" s="77"/>
      <c r="V14846" s="62"/>
    </row>
    <row r="14847" spans="21:22" hidden="1">
      <c r="U14847" s="77"/>
      <c r="V14847" s="62"/>
    </row>
    <row r="14848" spans="21:22" hidden="1">
      <c r="U14848" s="77"/>
      <c r="V14848" s="62"/>
    </row>
    <row r="14849" spans="21:22" hidden="1">
      <c r="U14849" s="77"/>
      <c r="V14849" s="62"/>
    </row>
    <row r="14850" spans="21:22" hidden="1">
      <c r="U14850" s="77"/>
      <c r="V14850" s="62"/>
    </row>
    <row r="14851" spans="21:22" hidden="1">
      <c r="U14851" s="77"/>
      <c r="V14851" s="62"/>
    </row>
    <row r="14852" spans="21:22" hidden="1">
      <c r="U14852" s="77"/>
      <c r="V14852" s="62"/>
    </row>
    <row r="14853" spans="21:22" hidden="1">
      <c r="U14853" s="77"/>
      <c r="V14853" s="62"/>
    </row>
    <row r="14854" spans="21:22" hidden="1">
      <c r="U14854" s="77"/>
      <c r="V14854" s="62"/>
    </row>
    <row r="14855" spans="21:22" hidden="1">
      <c r="U14855" s="77"/>
      <c r="V14855" s="62"/>
    </row>
    <row r="14856" spans="21:22" hidden="1">
      <c r="U14856" s="77"/>
      <c r="V14856" s="62"/>
    </row>
    <row r="14857" spans="21:22" hidden="1">
      <c r="U14857" s="77"/>
      <c r="V14857" s="62"/>
    </row>
    <row r="14858" spans="21:22" hidden="1">
      <c r="U14858" s="77"/>
      <c r="V14858" s="62"/>
    </row>
    <row r="14859" spans="21:22" hidden="1">
      <c r="U14859" s="77"/>
      <c r="V14859" s="62"/>
    </row>
    <row r="14860" spans="21:22" hidden="1">
      <c r="U14860" s="77"/>
      <c r="V14860" s="62"/>
    </row>
    <row r="14861" spans="21:22" hidden="1">
      <c r="U14861" s="77"/>
      <c r="V14861" s="62"/>
    </row>
    <row r="14862" spans="21:22" hidden="1">
      <c r="U14862" s="77"/>
      <c r="V14862" s="62"/>
    </row>
    <row r="14863" spans="21:22" hidden="1">
      <c r="U14863" s="77"/>
      <c r="V14863" s="62"/>
    </row>
    <row r="14864" spans="21:22" hidden="1">
      <c r="U14864" s="77"/>
      <c r="V14864" s="62"/>
    </row>
    <row r="14865" spans="21:22" hidden="1">
      <c r="U14865" s="77"/>
      <c r="V14865" s="62"/>
    </row>
    <row r="14866" spans="21:22" hidden="1">
      <c r="U14866" s="77"/>
      <c r="V14866" s="62"/>
    </row>
    <row r="14867" spans="21:22" hidden="1">
      <c r="U14867" s="77"/>
      <c r="V14867" s="62"/>
    </row>
    <row r="14868" spans="21:22" hidden="1">
      <c r="U14868" s="77"/>
      <c r="V14868" s="62"/>
    </row>
    <row r="14869" spans="21:22" hidden="1">
      <c r="U14869" s="77"/>
      <c r="V14869" s="62"/>
    </row>
    <row r="14870" spans="21:22" hidden="1">
      <c r="U14870" s="77"/>
      <c r="V14870" s="62"/>
    </row>
    <row r="14871" spans="21:22" hidden="1">
      <c r="U14871" s="77"/>
      <c r="V14871" s="62"/>
    </row>
    <row r="14872" spans="21:22" hidden="1">
      <c r="U14872" s="77"/>
      <c r="V14872" s="62"/>
    </row>
    <row r="14873" spans="21:22" hidden="1">
      <c r="U14873" s="77"/>
      <c r="V14873" s="62"/>
    </row>
    <row r="14874" spans="21:22" hidden="1">
      <c r="U14874" s="77"/>
      <c r="V14874" s="62"/>
    </row>
    <row r="14875" spans="21:22" hidden="1">
      <c r="U14875" s="77"/>
      <c r="V14875" s="62"/>
    </row>
    <row r="14876" spans="21:22" hidden="1">
      <c r="U14876" s="77"/>
      <c r="V14876" s="62"/>
    </row>
    <row r="14877" spans="21:22" hidden="1">
      <c r="U14877" s="77"/>
      <c r="V14877" s="62"/>
    </row>
    <row r="14878" spans="21:22" hidden="1">
      <c r="U14878" s="77"/>
      <c r="V14878" s="62"/>
    </row>
    <row r="14879" spans="21:22" hidden="1">
      <c r="U14879" s="77"/>
      <c r="V14879" s="62"/>
    </row>
    <row r="14880" spans="21:22" hidden="1">
      <c r="U14880" s="77"/>
      <c r="V14880" s="62"/>
    </row>
    <row r="14881" spans="21:22" hidden="1">
      <c r="U14881" s="77"/>
      <c r="V14881" s="62"/>
    </row>
    <row r="14882" spans="21:22" hidden="1">
      <c r="U14882" s="77"/>
      <c r="V14882" s="62"/>
    </row>
    <row r="14883" spans="21:22" hidden="1">
      <c r="U14883" s="77"/>
      <c r="V14883" s="62"/>
    </row>
    <row r="14884" spans="21:22" hidden="1">
      <c r="U14884" s="77"/>
      <c r="V14884" s="62"/>
    </row>
    <row r="14885" spans="21:22" hidden="1">
      <c r="U14885" s="77"/>
      <c r="V14885" s="62"/>
    </row>
    <row r="14886" spans="21:22" hidden="1">
      <c r="U14886" s="77"/>
      <c r="V14886" s="62"/>
    </row>
    <row r="14887" spans="21:22" hidden="1">
      <c r="U14887" s="77"/>
      <c r="V14887" s="62"/>
    </row>
    <row r="14888" spans="21:22" hidden="1">
      <c r="U14888" s="77"/>
      <c r="V14888" s="62"/>
    </row>
    <row r="14889" spans="21:22" hidden="1">
      <c r="U14889" s="77"/>
      <c r="V14889" s="62"/>
    </row>
    <row r="14890" spans="21:22" hidden="1">
      <c r="U14890" s="77"/>
      <c r="V14890" s="62"/>
    </row>
    <row r="14891" spans="21:22" hidden="1">
      <c r="U14891" s="77"/>
      <c r="V14891" s="62"/>
    </row>
    <row r="14892" spans="21:22" hidden="1">
      <c r="U14892" s="77"/>
      <c r="V14892" s="62"/>
    </row>
    <row r="14893" spans="21:22" hidden="1">
      <c r="U14893" s="77"/>
      <c r="V14893" s="62"/>
    </row>
    <row r="14894" spans="21:22" hidden="1">
      <c r="U14894" s="77"/>
      <c r="V14894" s="62"/>
    </row>
    <row r="14895" spans="21:22" hidden="1">
      <c r="U14895" s="77"/>
      <c r="V14895" s="62"/>
    </row>
    <row r="14896" spans="21:22" hidden="1">
      <c r="U14896" s="77"/>
      <c r="V14896" s="62"/>
    </row>
    <row r="14897" spans="21:22" hidden="1">
      <c r="U14897" s="77"/>
      <c r="V14897" s="62"/>
    </row>
    <row r="14898" spans="21:22" hidden="1">
      <c r="U14898" s="77"/>
      <c r="V14898" s="62"/>
    </row>
    <row r="14899" spans="21:22" hidden="1">
      <c r="U14899" s="77"/>
      <c r="V14899" s="62"/>
    </row>
    <row r="14900" spans="21:22" hidden="1">
      <c r="U14900" s="77"/>
      <c r="V14900" s="62"/>
    </row>
    <row r="14901" spans="21:22" hidden="1">
      <c r="U14901" s="77"/>
      <c r="V14901" s="62"/>
    </row>
    <row r="14902" spans="21:22" hidden="1">
      <c r="U14902" s="77"/>
      <c r="V14902" s="62"/>
    </row>
    <row r="14903" spans="21:22" hidden="1">
      <c r="U14903" s="77"/>
      <c r="V14903" s="62"/>
    </row>
    <row r="14904" spans="21:22" hidden="1">
      <c r="U14904" s="77"/>
      <c r="V14904" s="62"/>
    </row>
    <row r="14905" spans="21:22" hidden="1">
      <c r="U14905" s="77"/>
      <c r="V14905" s="62"/>
    </row>
    <row r="14906" spans="21:22" hidden="1">
      <c r="U14906" s="77"/>
      <c r="V14906" s="62"/>
    </row>
    <row r="14907" spans="21:22" hidden="1">
      <c r="U14907" s="77"/>
      <c r="V14907" s="62"/>
    </row>
    <row r="14908" spans="21:22" hidden="1">
      <c r="U14908" s="77"/>
      <c r="V14908" s="62"/>
    </row>
    <row r="14909" spans="21:22" hidden="1">
      <c r="U14909" s="77"/>
      <c r="V14909" s="62"/>
    </row>
    <row r="14910" spans="21:22" hidden="1">
      <c r="U14910" s="77"/>
      <c r="V14910" s="62"/>
    </row>
    <row r="14911" spans="21:22" hidden="1">
      <c r="U14911" s="77"/>
      <c r="V14911" s="62"/>
    </row>
    <row r="14912" spans="21:22" hidden="1">
      <c r="U14912" s="77"/>
      <c r="V14912" s="62"/>
    </row>
    <row r="14913" spans="21:22" hidden="1">
      <c r="U14913" s="77"/>
      <c r="V14913" s="62"/>
    </row>
    <row r="14914" spans="21:22" hidden="1">
      <c r="U14914" s="77"/>
      <c r="V14914" s="62"/>
    </row>
    <row r="14915" spans="21:22" hidden="1">
      <c r="U14915" s="77"/>
      <c r="V14915" s="62"/>
    </row>
    <row r="14916" spans="21:22" hidden="1">
      <c r="U14916" s="77"/>
      <c r="V14916" s="62"/>
    </row>
    <row r="14917" spans="21:22" hidden="1">
      <c r="U14917" s="77"/>
      <c r="V14917" s="62"/>
    </row>
    <row r="14918" spans="21:22" hidden="1">
      <c r="U14918" s="77"/>
      <c r="V14918" s="62"/>
    </row>
    <row r="14919" spans="21:22" hidden="1">
      <c r="U14919" s="77"/>
      <c r="V14919" s="62"/>
    </row>
    <row r="14920" spans="21:22" hidden="1">
      <c r="U14920" s="77"/>
      <c r="V14920" s="62"/>
    </row>
    <row r="14921" spans="21:22" hidden="1">
      <c r="U14921" s="77"/>
      <c r="V14921" s="62"/>
    </row>
    <row r="14922" spans="21:22" hidden="1">
      <c r="U14922" s="77"/>
      <c r="V14922" s="62"/>
    </row>
    <row r="14923" spans="21:22" hidden="1">
      <c r="U14923" s="77"/>
      <c r="V14923" s="62"/>
    </row>
    <row r="14924" spans="21:22" hidden="1">
      <c r="U14924" s="77"/>
      <c r="V14924" s="62"/>
    </row>
    <row r="14925" spans="21:22" hidden="1">
      <c r="U14925" s="77"/>
      <c r="V14925" s="62"/>
    </row>
    <row r="14926" spans="21:22" hidden="1">
      <c r="U14926" s="77"/>
      <c r="V14926" s="62"/>
    </row>
    <row r="14927" spans="21:22" hidden="1">
      <c r="U14927" s="77"/>
      <c r="V14927" s="62"/>
    </row>
    <row r="14928" spans="21:22" hidden="1">
      <c r="U14928" s="77"/>
      <c r="V14928" s="62"/>
    </row>
    <row r="14929" spans="21:22" hidden="1">
      <c r="U14929" s="77"/>
      <c r="V14929" s="62"/>
    </row>
    <row r="14930" spans="21:22" hidden="1">
      <c r="U14930" s="77"/>
      <c r="V14930" s="62"/>
    </row>
    <row r="14931" spans="21:22" hidden="1">
      <c r="U14931" s="77"/>
      <c r="V14931" s="62"/>
    </row>
    <row r="14932" spans="21:22" hidden="1">
      <c r="U14932" s="77"/>
      <c r="V14932" s="62"/>
    </row>
    <row r="14933" spans="21:22" hidden="1">
      <c r="U14933" s="77"/>
      <c r="V14933" s="62"/>
    </row>
    <row r="14934" spans="21:22" hidden="1">
      <c r="U14934" s="77"/>
      <c r="V14934" s="62"/>
    </row>
    <row r="14935" spans="21:22" hidden="1">
      <c r="U14935" s="77"/>
      <c r="V14935" s="62"/>
    </row>
    <row r="14936" spans="21:22" hidden="1">
      <c r="U14936" s="77"/>
      <c r="V14936" s="62"/>
    </row>
    <row r="14937" spans="21:22" hidden="1">
      <c r="U14937" s="77"/>
      <c r="V14937" s="62"/>
    </row>
    <row r="14938" spans="21:22" hidden="1">
      <c r="U14938" s="77"/>
      <c r="V14938" s="62"/>
    </row>
    <row r="14939" spans="21:22" hidden="1">
      <c r="U14939" s="77"/>
      <c r="V14939" s="62"/>
    </row>
    <row r="14940" spans="21:22" hidden="1">
      <c r="U14940" s="77"/>
      <c r="V14940" s="62"/>
    </row>
    <row r="14941" spans="21:22" hidden="1">
      <c r="U14941" s="77"/>
      <c r="V14941" s="62"/>
    </row>
    <row r="14942" spans="21:22" hidden="1">
      <c r="U14942" s="77"/>
      <c r="V14942" s="62"/>
    </row>
    <row r="14943" spans="21:22" hidden="1">
      <c r="U14943" s="77"/>
      <c r="V14943" s="62"/>
    </row>
    <row r="14944" spans="21:22" hidden="1">
      <c r="U14944" s="77"/>
      <c r="V14944" s="62"/>
    </row>
    <row r="14945" spans="21:22" hidden="1">
      <c r="U14945" s="77"/>
      <c r="V14945" s="62"/>
    </row>
    <row r="14946" spans="21:22" hidden="1">
      <c r="U14946" s="77"/>
      <c r="V14946" s="62"/>
    </row>
    <row r="14947" spans="21:22" hidden="1">
      <c r="U14947" s="77"/>
      <c r="V14947" s="62"/>
    </row>
    <row r="14948" spans="21:22" hidden="1">
      <c r="U14948" s="77"/>
      <c r="V14948" s="62"/>
    </row>
    <row r="14949" spans="21:22" hidden="1">
      <c r="U14949" s="77"/>
      <c r="V14949" s="62"/>
    </row>
    <row r="14950" spans="21:22" hidden="1">
      <c r="U14950" s="77"/>
      <c r="V14950" s="62"/>
    </row>
    <row r="14951" spans="21:22" hidden="1">
      <c r="U14951" s="77"/>
      <c r="V14951" s="62"/>
    </row>
    <row r="14952" spans="21:22" hidden="1">
      <c r="U14952" s="77"/>
      <c r="V14952" s="62"/>
    </row>
    <row r="14953" spans="21:22" hidden="1">
      <c r="U14953" s="77"/>
      <c r="V14953" s="62"/>
    </row>
    <row r="14954" spans="21:22" hidden="1">
      <c r="U14954" s="77"/>
      <c r="V14954" s="62"/>
    </row>
    <row r="14955" spans="21:22" hidden="1">
      <c r="U14955" s="77"/>
      <c r="V14955" s="62"/>
    </row>
    <row r="14956" spans="21:22" hidden="1">
      <c r="U14956" s="77"/>
      <c r="V14956" s="62"/>
    </row>
    <row r="14957" spans="21:22" hidden="1">
      <c r="U14957" s="77"/>
      <c r="V14957" s="62"/>
    </row>
    <row r="14958" spans="21:22" hidden="1">
      <c r="U14958" s="77"/>
      <c r="V14958" s="62"/>
    </row>
    <row r="14959" spans="21:22" hidden="1">
      <c r="U14959" s="77"/>
      <c r="V14959" s="62"/>
    </row>
    <row r="14960" spans="21:22" hidden="1">
      <c r="U14960" s="77"/>
      <c r="V14960" s="62"/>
    </row>
    <row r="14961" spans="21:22" hidden="1">
      <c r="U14961" s="77"/>
      <c r="V14961" s="62"/>
    </row>
    <row r="14962" spans="21:22" hidden="1">
      <c r="U14962" s="77"/>
      <c r="V14962" s="62"/>
    </row>
    <row r="14963" spans="21:22" hidden="1">
      <c r="U14963" s="77"/>
      <c r="V14963" s="62"/>
    </row>
    <row r="14964" spans="21:22" hidden="1">
      <c r="U14964" s="77"/>
      <c r="V14964" s="62"/>
    </row>
    <row r="14965" spans="21:22" hidden="1">
      <c r="U14965" s="77"/>
      <c r="V14965" s="62"/>
    </row>
    <row r="14966" spans="21:22" hidden="1">
      <c r="U14966" s="77"/>
      <c r="V14966" s="62"/>
    </row>
    <row r="14967" spans="21:22" hidden="1">
      <c r="U14967" s="77"/>
      <c r="V14967" s="62"/>
    </row>
    <row r="14968" spans="21:22" hidden="1">
      <c r="U14968" s="77"/>
      <c r="V14968" s="62"/>
    </row>
    <row r="14969" spans="21:22" hidden="1">
      <c r="U14969" s="77"/>
      <c r="V14969" s="62"/>
    </row>
    <row r="14970" spans="21:22" hidden="1">
      <c r="U14970" s="77"/>
      <c r="V14970" s="62"/>
    </row>
    <row r="14971" spans="21:22" hidden="1">
      <c r="U14971" s="77"/>
      <c r="V14971" s="62"/>
    </row>
    <row r="14972" spans="21:22" hidden="1">
      <c r="U14972" s="77"/>
      <c r="V14972" s="62"/>
    </row>
    <row r="14973" spans="21:22" hidden="1">
      <c r="U14973" s="77"/>
      <c r="V14973" s="62"/>
    </row>
    <row r="14974" spans="21:22" hidden="1">
      <c r="U14974" s="77"/>
      <c r="V14974" s="62"/>
    </row>
    <row r="14975" spans="21:22" hidden="1">
      <c r="U14975" s="77"/>
      <c r="V14975" s="62"/>
    </row>
    <row r="14976" spans="21:22" hidden="1">
      <c r="U14976" s="77"/>
      <c r="V14976" s="62"/>
    </row>
    <row r="14977" spans="21:22" hidden="1">
      <c r="U14977" s="77"/>
      <c r="V14977" s="62"/>
    </row>
    <row r="14978" spans="21:22" hidden="1">
      <c r="U14978" s="77"/>
      <c r="V14978" s="62"/>
    </row>
    <row r="14979" spans="21:22" hidden="1">
      <c r="U14979" s="77"/>
      <c r="V14979" s="62"/>
    </row>
    <row r="14980" spans="21:22" hidden="1">
      <c r="U14980" s="77"/>
      <c r="V14980" s="62"/>
    </row>
    <row r="14981" spans="21:22" hidden="1">
      <c r="U14981" s="77"/>
      <c r="V14981" s="62"/>
    </row>
    <row r="14982" spans="21:22" hidden="1">
      <c r="U14982" s="77"/>
      <c r="V14982" s="62"/>
    </row>
    <row r="14983" spans="21:22" hidden="1">
      <c r="U14983" s="77"/>
      <c r="V14983" s="62"/>
    </row>
    <row r="14984" spans="21:22" hidden="1">
      <c r="U14984" s="77"/>
      <c r="V14984" s="62"/>
    </row>
    <row r="14985" spans="21:22" hidden="1">
      <c r="U14985" s="77"/>
      <c r="V14985" s="62"/>
    </row>
    <row r="14986" spans="21:22" hidden="1">
      <c r="U14986" s="77"/>
      <c r="V14986" s="62"/>
    </row>
    <row r="14987" spans="21:22" hidden="1">
      <c r="U14987" s="77"/>
      <c r="V14987" s="62"/>
    </row>
    <row r="14988" spans="21:22" hidden="1">
      <c r="U14988" s="77"/>
      <c r="V14988" s="62"/>
    </row>
    <row r="14989" spans="21:22" hidden="1">
      <c r="U14989" s="77"/>
      <c r="V14989" s="62"/>
    </row>
    <row r="14990" spans="21:22" hidden="1">
      <c r="U14990" s="77"/>
      <c r="V14990" s="62"/>
    </row>
    <row r="14991" spans="21:22" hidden="1">
      <c r="U14991" s="77"/>
      <c r="V14991" s="62"/>
    </row>
    <row r="14992" spans="21:22" hidden="1">
      <c r="U14992" s="77"/>
      <c r="V14992" s="62"/>
    </row>
    <row r="14993" spans="21:22" hidden="1">
      <c r="U14993" s="77"/>
      <c r="V14993" s="62"/>
    </row>
    <row r="14994" spans="21:22" hidden="1">
      <c r="U14994" s="77"/>
      <c r="V14994" s="62"/>
    </row>
    <row r="14995" spans="21:22" hidden="1">
      <c r="U14995" s="77"/>
      <c r="V14995" s="62"/>
    </row>
    <row r="14996" spans="21:22" hidden="1">
      <c r="U14996" s="77"/>
      <c r="V14996" s="62"/>
    </row>
    <row r="14997" spans="21:22" hidden="1">
      <c r="U14997" s="77"/>
      <c r="V14997" s="62"/>
    </row>
    <row r="14998" spans="21:22" hidden="1">
      <c r="U14998" s="77"/>
      <c r="V14998" s="62"/>
    </row>
    <row r="14999" spans="21:22" hidden="1">
      <c r="U14999" s="77"/>
      <c r="V14999" s="62"/>
    </row>
    <row r="15000" spans="21:22" hidden="1">
      <c r="U15000" s="77"/>
      <c r="V15000" s="62"/>
    </row>
    <row r="15001" spans="21:22" hidden="1">
      <c r="U15001" s="77"/>
      <c r="V15001" s="62"/>
    </row>
    <row r="15002" spans="21:22" hidden="1">
      <c r="U15002" s="77"/>
      <c r="V15002" s="62"/>
    </row>
    <row r="15003" spans="21:22" hidden="1">
      <c r="U15003" s="77"/>
      <c r="V15003" s="62"/>
    </row>
    <row r="15004" spans="21:22" hidden="1">
      <c r="U15004" s="77"/>
      <c r="V15004" s="62"/>
    </row>
    <row r="15005" spans="21:22" hidden="1">
      <c r="U15005" s="77"/>
      <c r="V15005" s="62"/>
    </row>
    <row r="15006" spans="21:22" hidden="1">
      <c r="U15006" s="77"/>
      <c r="V15006" s="62"/>
    </row>
    <row r="15007" spans="21:22" hidden="1">
      <c r="U15007" s="77"/>
      <c r="V15007" s="62"/>
    </row>
    <row r="15008" spans="21:22" hidden="1">
      <c r="U15008" s="77"/>
      <c r="V15008" s="62"/>
    </row>
    <row r="15009" spans="21:22" hidden="1">
      <c r="U15009" s="77"/>
      <c r="V15009" s="62"/>
    </row>
    <row r="15010" spans="21:22" hidden="1">
      <c r="U15010" s="77"/>
      <c r="V15010" s="62"/>
    </row>
    <row r="15011" spans="21:22" hidden="1">
      <c r="U15011" s="77"/>
      <c r="V15011" s="62"/>
    </row>
    <row r="15012" spans="21:22" hidden="1">
      <c r="U15012" s="77"/>
      <c r="V15012" s="62"/>
    </row>
    <row r="15013" spans="21:22" hidden="1">
      <c r="U15013" s="77"/>
      <c r="V15013" s="62"/>
    </row>
    <row r="15014" spans="21:22" hidden="1">
      <c r="U15014" s="77"/>
      <c r="V15014" s="62"/>
    </row>
    <row r="15015" spans="21:22" hidden="1">
      <c r="U15015" s="77"/>
      <c r="V15015" s="62"/>
    </row>
    <row r="15016" spans="21:22" hidden="1">
      <c r="U15016" s="77"/>
      <c r="V15016" s="62"/>
    </row>
    <row r="15017" spans="21:22" hidden="1">
      <c r="U15017" s="77"/>
      <c r="V15017" s="62"/>
    </row>
    <row r="15018" spans="21:22" hidden="1">
      <c r="U15018" s="77"/>
      <c r="V15018" s="62"/>
    </row>
    <row r="15019" spans="21:22" hidden="1">
      <c r="U15019" s="77"/>
      <c r="V15019" s="62"/>
    </row>
    <row r="15020" spans="21:22" hidden="1">
      <c r="U15020" s="77"/>
      <c r="V15020" s="62"/>
    </row>
    <row r="15021" spans="21:22" hidden="1">
      <c r="U15021" s="77"/>
      <c r="V15021" s="62"/>
    </row>
    <row r="15022" spans="21:22" hidden="1">
      <c r="U15022" s="77"/>
      <c r="V15022" s="62"/>
    </row>
    <row r="15023" spans="21:22" hidden="1">
      <c r="U15023" s="77"/>
      <c r="V15023" s="62"/>
    </row>
    <row r="15024" spans="21:22" hidden="1">
      <c r="U15024" s="77"/>
      <c r="V15024" s="62"/>
    </row>
    <row r="15025" spans="21:22" hidden="1">
      <c r="U15025" s="77"/>
      <c r="V15025" s="62"/>
    </row>
    <row r="15026" spans="21:22" hidden="1">
      <c r="U15026" s="77"/>
      <c r="V15026" s="62"/>
    </row>
    <row r="15027" spans="21:22" hidden="1">
      <c r="U15027" s="77"/>
      <c r="V15027" s="62"/>
    </row>
    <row r="15028" spans="21:22" hidden="1">
      <c r="U15028" s="77"/>
      <c r="V15028" s="62"/>
    </row>
    <row r="15029" spans="21:22" hidden="1">
      <c r="U15029" s="77"/>
      <c r="V15029" s="62"/>
    </row>
    <row r="15030" spans="21:22" hidden="1">
      <c r="U15030" s="77"/>
      <c r="V15030" s="62"/>
    </row>
    <row r="15031" spans="21:22" hidden="1">
      <c r="U15031" s="77"/>
      <c r="V15031" s="62"/>
    </row>
    <row r="15032" spans="21:22" hidden="1">
      <c r="U15032" s="77"/>
      <c r="V15032" s="62"/>
    </row>
    <row r="15033" spans="21:22" hidden="1">
      <c r="U15033" s="77"/>
      <c r="V15033" s="62"/>
    </row>
    <row r="15034" spans="21:22" hidden="1">
      <c r="U15034" s="77"/>
      <c r="V15034" s="62"/>
    </row>
    <row r="15035" spans="21:22" hidden="1">
      <c r="U15035" s="77"/>
      <c r="V15035" s="62"/>
    </row>
    <row r="15036" spans="21:22" hidden="1">
      <c r="U15036" s="77"/>
      <c r="V15036" s="62"/>
    </row>
    <row r="15037" spans="21:22" hidden="1">
      <c r="U15037" s="77"/>
      <c r="V15037" s="62"/>
    </row>
    <row r="15038" spans="21:22" hidden="1">
      <c r="U15038" s="77"/>
      <c r="V15038" s="62"/>
    </row>
    <row r="15039" spans="21:22" hidden="1">
      <c r="U15039" s="77"/>
      <c r="V15039" s="62"/>
    </row>
    <row r="15040" spans="21:22" hidden="1">
      <c r="U15040" s="77"/>
      <c r="V15040" s="62"/>
    </row>
    <row r="15041" spans="21:22" hidden="1">
      <c r="U15041" s="77"/>
      <c r="V15041" s="62"/>
    </row>
    <row r="15042" spans="21:22" hidden="1">
      <c r="U15042" s="77"/>
      <c r="V15042" s="62"/>
    </row>
    <row r="15043" spans="21:22" hidden="1">
      <c r="U15043" s="77"/>
      <c r="V15043" s="62"/>
    </row>
    <row r="15044" spans="21:22" hidden="1">
      <c r="U15044" s="77"/>
      <c r="V15044" s="62"/>
    </row>
    <row r="15045" spans="21:22" hidden="1">
      <c r="U15045" s="77"/>
      <c r="V15045" s="62"/>
    </row>
    <row r="15046" spans="21:22" hidden="1">
      <c r="U15046" s="77"/>
      <c r="V15046" s="62"/>
    </row>
    <row r="15047" spans="21:22" hidden="1">
      <c r="U15047" s="77"/>
      <c r="V15047" s="62"/>
    </row>
    <row r="15048" spans="21:22" hidden="1">
      <c r="U15048" s="77"/>
      <c r="V15048" s="62"/>
    </row>
    <row r="15049" spans="21:22" hidden="1">
      <c r="U15049" s="77"/>
      <c r="V15049" s="62"/>
    </row>
    <row r="15050" spans="21:22" hidden="1">
      <c r="U15050" s="77"/>
      <c r="V15050" s="62"/>
    </row>
    <row r="15051" spans="21:22" hidden="1">
      <c r="U15051" s="77"/>
      <c r="V15051" s="62"/>
    </row>
    <row r="15052" spans="21:22" hidden="1">
      <c r="U15052" s="77"/>
      <c r="V15052" s="62"/>
    </row>
    <row r="15053" spans="21:22" hidden="1">
      <c r="U15053" s="77"/>
      <c r="V15053" s="62"/>
    </row>
    <row r="15054" spans="21:22" hidden="1">
      <c r="U15054" s="77"/>
      <c r="V15054" s="62"/>
    </row>
    <row r="15055" spans="21:22" hidden="1">
      <c r="U15055" s="77"/>
      <c r="V15055" s="62"/>
    </row>
    <row r="15056" spans="21:22" hidden="1">
      <c r="U15056" s="77"/>
      <c r="V15056" s="62"/>
    </row>
    <row r="15057" spans="21:22" hidden="1">
      <c r="U15057" s="77"/>
      <c r="V15057" s="62"/>
    </row>
    <row r="15058" spans="21:22" hidden="1">
      <c r="U15058" s="77"/>
      <c r="V15058" s="62"/>
    </row>
    <row r="15059" spans="21:22" hidden="1">
      <c r="U15059" s="77"/>
      <c r="V15059" s="62"/>
    </row>
    <row r="15060" spans="21:22" hidden="1">
      <c r="U15060" s="77"/>
      <c r="V15060" s="62"/>
    </row>
    <row r="15061" spans="21:22" hidden="1">
      <c r="U15061" s="77"/>
      <c r="V15061" s="62"/>
    </row>
    <row r="15062" spans="21:22" hidden="1">
      <c r="U15062" s="77"/>
      <c r="V15062" s="62"/>
    </row>
    <row r="15063" spans="21:22" hidden="1">
      <c r="U15063" s="77"/>
      <c r="V15063" s="62"/>
    </row>
    <row r="15064" spans="21:22" hidden="1">
      <c r="U15064" s="77"/>
      <c r="V15064" s="62"/>
    </row>
    <row r="15065" spans="21:22" hidden="1">
      <c r="U15065" s="77"/>
      <c r="V15065" s="62"/>
    </row>
    <row r="15066" spans="21:22" hidden="1">
      <c r="U15066" s="77"/>
      <c r="V15066" s="62"/>
    </row>
    <row r="15067" spans="21:22" hidden="1">
      <c r="U15067" s="77"/>
      <c r="V15067" s="62"/>
    </row>
    <row r="15068" spans="21:22" hidden="1">
      <c r="U15068" s="77"/>
      <c r="V15068" s="62"/>
    </row>
    <row r="15069" spans="21:22" hidden="1">
      <c r="U15069" s="77"/>
      <c r="V15069" s="62"/>
    </row>
    <row r="15070" spans="21:22" hidden="1">
      <c r="U15070" s="77"/>
      <c r="V15070" s="62"/>
    </row>
    <row r="15071" spans="21:22" hidden="1">
      <c r="U15071" s="77"/>
      <c r="V15071" s="62"/>
    </row>
    <row r="15072" spans="21:22" hidden="1">
      <c r="U15072" s="77"/>
      <c r="V15072" s="62"/>
    </row>
    <row r="15073" spans="21:22" hidden="1">
      <c r="U15073" s="77"/>
      <c r="V15073" s="62"/>
    </row>
    <row r="15074" spans="21:22" hidden="1">
      <c r="U15074" s="77"/>
      <c r="V15074" s="62"/>
    </row>
    <row r="15075" spans="21:22" hidden="1">
      <c r="U15075" s="77"/>
      <c r="V15075" s="62"/>
    </row>
    <row r="15076" spans="21:22" hidden="1">
      <c r="U15076" s="77"/>
      <c r="V15076" s="62"/>
    </row>
    <row r="15077" spans="21:22" hidden="1">
      <c r="U15077" s="77"/>
      <c r="V15077" s="62"/>
    </row>
    <row r="15078" spans="21:22" hidden="1">
      <c r="U15078" s="77"/>
      <c r="V15078" s="62"/>
    </row>
    <row r="15079" spans="21:22" hidden="1">
      <c r="U15079" s="77"/>
      <c r="V15079" s="62"/>
    </row>
    <row r="15080" spans="21:22" hidden="1">
      <c r="U15080" s="77"/>
      <c r="V15080" s="62"/>
    </row>
    <row r="15081" spans="21:22" hidden="1">
      <c r="U15081" s="77"/>
      <c r="V15081" s="62"/>
    </row>
    <row r="15082" spans="21:22" hidden="1">
      <c r="U15082" s="77"/>
      <c r="V15082" s="62"/>
    </row>
    <row r="15083" spans="21:22" hidden="1">
      <c r="U15083" s="77"/>
      <c r="V15083" s="62"/>
    </row>
    <row r="15084" spans="21:22" hidden="1">
      <c r="U15084" s="77"/>
      <c r="V15084" s="62"/>
    </row>
    <row r="15085" spans="21:22" hidden="1">
      <c r="U15085" s="77"/>
      <c r="V15085" s="62"/>
    </row>
    <row r="15086" spans="21:22" hidden="1">
      <c r="U15086" s="77"/>
      <c r="V15086" s="62"/>
    </row>
    <row r="15087" spans="21:22" hidden="1">
      <c r="U15087" s="77"/>
      <c r="V15087" s="62"/>
    </row>
    <row r="15088" spans="21:22" hidden="1">
      <c r="U15088" s="77"/>
      <c r="V15088" s="62"/>
    </row>
    <row r="15089" spans="21:22" hidden="1">
      <c r="U15089" s="77"/>
      <c r="V15089" s="62"/>
    </row>
    <row r="15090" spans="21:22" hidden="1">
      <c r="U15090" s="77"/>
      <c r="V15090" s="62"/>
    </row>
    <row r="15091" spans="21:22" hidden="1">
      <c r="U15091" s="77"/>
      <c r="V15091" s="62"/>
    </row>
    <row r="15092" spans="21:22" hidden="1">
      <c r="U15092" s="77"/>
      <c r="V15092" s="62"/>
    </row>
    <row r="15093" spans="21:22" hidden="1">
      <c r="U15093" s="77"/>
      <c r="V15093" s="62"/>
    </row>
    <row r="15094" spans="21:22" hidden="1">
      <c r="U15094" s="77"/>
      <c r="V15094" s="62"/>
    </row>
    <row r="15095" spans="21:22" hidden="1">
      <c r="U15095" s="77"/>
      <c r="V15095" s="62"/>
    </row>
    <row r="15096" spans="21:22" hidden="1">
      <c r="U15096" s="77"/>
      <c r="V15096" s="62"/>
    </row>
    <row r="15097" spans="21:22" hidden="1">
      <c r="U15097" s="77"/>
      <c r="V15097" s="62"/>
    </row>
    <row r="15098" spans="21:22" hidden="1">
      <c r="U15098" s="77"/>
      <c r="V15098" s="62"/>
    </row>
    <row r="15099" spans="21:22" hidden="1">
      <c r="U15099" s="77"/>
      <c r="V15099" s="62"/>
    </row>
    <row r="15100" spans="21:22" hidden="1">
      <c r="U15100" s="77"/>
      <c r="V15100" s="62"/>
    </row>
    <row r="15101" spans="21:22" hidden="1">
      <c r="U15101" s="77"/>
      <c r="V15101" s="62"/>
    </row>
    <row r="15102" spans="21:22" hidden="1">
      <c r="U15102" s="77"/>
      <c r="V15102" s="62"/>
    </row>
    <row r="15103" spans="21:22" hidden="1">
      <c r="U15103" s="77"/>
      <c r="V15103" s="62"/>
    </row>
    <row r="15104" spans="21:22" hidden="1">
      <c r="U15104" s="77"/>
      <c r="V15104" s="62"/>
    </row>
    <row r="15105" spans="21:22" hidden="1">
      <c r="U15105" s="77"/>
      <c r="V15105" s="62"/>
    </row>
    <row r="15106" spans="21:22" hidden="1">
      <c r="U15106" s="77"/>
      <c r="V15106" s="62"/>
    </row>
    <row r="15107" spans="21:22" hidden="1">
      <c r="U15107" s="77"/>
      <c r="V15107" s="62"/>
    </row>
    <row r="15108" spans="21:22" hidden="1">
      <c r="U15108" s="77"/>
      <c r="V15108" s="62"/>
    </row>
    <row r="15109" spans="21:22" hidden="1">
      <c r="U15109" s="77"/>
      <c r="V15109" s="62"/>
    </row>
    <row r="15110" spans="21:22" hidden="1">
      <c r="U15110" s="77"/>
      <c r="V15110" s="62"/>
    </row>
    <row r="15111" spans="21:22" hidden="1">
      <c r="U15111" s="77"/>
      <c r="V15111" s="62"/>
    </row>
    <row r="15112" spans="21:22" hidden="1">
      <c r="U15112" s="77"/>
      <c r="V15112" s="62"/>
    </row>
    <row r="15113" spans="21:22" hidden="1">
      <c r="U15113" s="77"/>
      <c r="V15113" s="62"/>
    </row>
    <row r="15114" spans="21:22" hidden="1">
      <c r="U15114" s="77"/>
      <c r="V15114" s="62"/>
    </row>
    <row r="15115" spans="21:22" hidden="1">
      <c r="U15115" s="77"/>
      <c r="V15115" s="62"/>
    </row>
    <row r="15116" spans="21:22" hidden="1">
      <c r="U15116" s="77"/>
      <c r="V15116" s="62"/>
    </row>
    <row r="15117" spans="21:22" hidden="1">
      <c r="U15117" s="77"/>
      <c r="V15117" s="62"/>
    </row>
    <row r="15118" spans="21:22" hidden="1">
      <c r="U15118" s="77"/>
      <c r="V15118" s="62"/>
    </row>
    <row r="15119" spans="21:22" hidden="1">
      <c r="U15119" s="77"/>
      <c r="V15119" s="62"/>
    </row>
    <row r="15120" spans="21:22" hidden="1">
      <c r="U15120" s="77"/>
      <c r="V15120" s="62"/>
    </row>
    <row r="15121" spans="21:22" hidden="1">
      <c r="U15121" s="77"/>
      <c r="V15121" s="62"/>
    </row>
    <row r="15122" spans="21:22" hidden="1">
      <c r="U15122" s="77"/>
      <c r="V15122" s="62"/>
    </row>
    <row r="15123" spans="21:22" hidden="1">
      <c r="U15123" s="77"/>
      <c r="V15123" s="62"/>
    </row>
    <row r="15124" spans="21:22" hidden="1">
      <c r="U15124" s="77"/>
      <c r="V15124" s="62"/>
    </row>
    <row r="15125" spans="21:22" hidden="1">
      <c r="U15125" s="77"/>
      <c r="V15125" s="62"/>
    </row>
    <row r="15126" spans="21:22" hidden="1">
      <c r="U15126" s="77"/>
      <c r="V15126" s="62"/>
    </row>
    <row r="15127" spans="21:22" hidden="1">
      <c r="U15127" s="77"/>
      <c r="V15127" s="62"/>
    </row>
    <row r="15128" spans="21:22" hidden="1">
      <c r="U15128" s="77"/>
      <c r="V15128" s="62"/>
    </row>
    <row r="15129" spans="21:22" hidden="1">
      <c r="U15129" s="77"/>
      <c r="V15129" s="62"/>
    </row>
    <row r="15130" spans="21:22" hidden="1">
      <c r="U15130" s="77"/>
      <c r="V15130" s="62"/>
    </row>
    <row r="15131" spans="21:22" hidden="1">
      <c r="U15131" s="77"/>
      <c r="V15131" s="62"/>
    </row>
    <row r="15132" spans="21:22" hidden="1">
      <c r="U15132" s="77"/>
      <c r="V15132" s="62"/>
    </row>
    <row r="15133" spans="21:22" hidden="1">
      <c r="U15133" s="77"/>
      <c r="V15133" s="62"/>
    </row>
    <row r="15134" spans="21:22" hidden="1">
      <c r="U15134" s="77"/>
      <c r="V15134" s="62"/>
    </row>
    <row r="15135" spans="21:22" hidden="1">
      <c r="U15135" s="77"/>
      <c r="V15135" s="62"/>
    </row>
    <row r="15136" spans="21:22" hidden="1">
      <c r="U15136" s="77"/>
      <c r="V15136" s="62"/>
    </row>
    <row r="15137" spans="21:22" hidden="1">
      <c r="U15137" s="77"/>
      <c r="V15137" s="62"/>
    </row>
    <row r="15138" spans="21:22" hidden="1">
      <c r="U15138" s="77"/>
      <c r="V15138" s="62"/>
    </row>
    <row r="15139" spans="21:22" hidden="1">
      <c r="U15139" s="77"/>
      <c r="V15139" s="62"/>
    </row>
    <row r="15140" spans="21:22" hidden="1">
      <c r="U15140" s="77"/>
      <c r="V15140" s="62"/>
    </row>
    <row r="15141" spans="21:22" hidden="1">
      <c r="U15141" s="77"/>
      <c r="V15141" s="62"/>
    </row>
    <row r="15142" spans="21:22" hidden="1">
      <c r="U15142" s="77"/>
      <c r="V15142" s="62"/>
    </row>
    <row r="15143" spans="21:22" hidden="1">
      <c r="U15143" s="77"/>
      <c r="V15143" s="62"/>
    </row>
    <row r="15144" spans="21:22" hidden="1">
      <c r="U15144" s="77"/>
      <c r="V15144" s="62"/>
    </row>
    <row r="15145" spans="21:22" hidden="1">
      <c r="U15145" s="77"/>
      <c r="V15145" s="62"/>
    </row>
    <row r="15146" spans="21:22" hidden="1">
      <c r="U15146" s="77"/>
      <c r="V15146" s="62"/>
    </row>
    <row r="15147" spans="21:22" hidden="1">
      <c r="U15147" s="77"/>
      <c r="V15147" s="62"/>
    </row>
    <row r="15148" spans="21:22" hidden="1">
      <c r="U15148" s="77"/>
      <c r="V15148" s="62"/>
    </row>
    <row r="15149" spans="21:22" hidden="1">
      <c r="U15149" s="77"/>
      <c r="V15149" s="62"/>
    </row>
    <row r="15150" spans="21:22" hidden="1">
      <c r="U15150" s="77"/>
      <c r="V15150" s="62"/>
    </row>
    <row r="15151" spans="21:22" hidden="1">
      <c r="U15151" s="77"/>
      <c r="V15151" s="62"/>
    </row>
    <row r="15152" spans="21:22" hidden="1">
      <c r="U15152" s="77"/>
      <c r="V15152" s="62"/>
    </row>
    <row r="15153" spans="21:22" hidden="1">
      <c r="U15153" s="77"/>
      <c r="V15153" s="62"/>
    </row>
    <row r="15154" spans="21:22" hidden="1">
      <c r="U15154" s="77"/>
      <c r="V15154" s="62"/>
    </row>
    <row r="15155" spans="21:22" hidden="1">
      <c r="U15155" s="77"/>
      <c r="V15155" s="62"/>
    </row>
    <row r="15156" spans="21:22" hidden="1">
      <c r="U15156" s="77"/>
      <c r="V15156" s="62"/>
    </row>
    <row r="15157" spans="21:22" hidden="1">
      <c r="U15157" s="77"/>
      <c r="V15157" s="62"/>
    </row>
    <row r="15158" spans="21:22" hidden="1">
      <c r="U15158" s="77"/>
      <c r="V15158" s="62"/>
    </row>
    <row r="15159" spans="21:22" hidden="1">
      <c r="U15159" s="77"/>
      <c r="V15159" s="62"/>
    </row>
    <row r="15160" spans="21:22" hidden="1">
      <c r="U15160" s="77"/>
      <c r="V15160" s="62"/>
    </row>
    <row r="15161" spans="21:22" hidden="1">
      <c r="U15161" s="77"/>
      <c r="V15161" s="62"/>
    </row>
    <row r="15162" spans="21:22" hidden="1">
      <c r="U15162" s="77"/>
      <c r="V15162" s="62"/>
    </row>
    <row r="15163" spans="21:22" hidden="1">
      <c r="U15163" s="77"/>
      <c r="V15163" s="62"/>
    </row>
    <row r="15164" spans="21:22" hidden="1">
      <c r="U15164" s="77"/>
      <c r="V15164" s="62"/>
    </row>
    <row r="15165" spans="21:22" hidden="1">
      <c r="U15165" s="77"/>
      <c r="V15165" s="62"/>
    </row>
    <row r="15166" spans="21:22" hidden="1">
      <c r="U15166" s="77"/>
      <c r="V15166" s="62"/>
    </row>
    <row r="15167" spans="21:22" hidden="1">
      <c r="U15167" s="77"/>
      <c r="V15167" s="62"/>
    </row>
    <row r="15168" spans="21:22" hidden="1">
      <c r="U15168" s="77"/>
      <c r="V15168" s="62"/>
    </row>
    <row r="15169" spans="21:22" hidden="1">
      <c r="U15169" s="77"/>
      <c r="V15169" s="62"/>
    </row>
    <row r="15170" spans="21:22" hidden="1">
      <c r="U15170" s="77"/>
      <c r="V15170" s="62"/>
    </row>
    <row r="15171" spans="21:22" hidden="1">
      <c r="U15171" s="77"/>
      <c r="V15171" s="62"/>
    </row>
    <row r="15172" spans="21:22" hidden="1">
      <c r="U15172" s="77"/>
      <c r="V15172" s="62"/>
    </row>
    <row r="15173" spans="21:22" hidden="1">
      <c r="U15173" s="77"/>
      <c r="V15173" s="62"/>
    </row>
    <row r="15174" spans="21:22" hidden="1">
      <c r="U15174" s="77"/>
      <c r="V15174" s="62"/>
    </row>
    <row r="15175" spans="21:22" hidden="1">
      <c r="U15175" s="77"/>
      <c r="V15175" s="62"/>
    </row>
    <row r="15176" spans="21:22" hidden="1">
      <c r="U15176" s="77"/>
      <c r="V15176" s="62"/>
    </row>
    <row r="15177" spans="21:22" hidden="1">
      <c r="U15177" s="77"/>
      <c r="V15177" s="62"/>
    </row>
    <row r="15178" spans="21:22" hidden="1">
      <c r="U15178" s="77"/>
      <c r="V15178" s="62"/>
    </row>
    <row r="15179" spans="21:22" hidden="1">
      <c r="U15179" s="77"/>
      <c r="V15179" s="62"/>
    </row>
    <row r="15180" spans="21:22" hidden="1">
      <c r="U15180" s="77"/>
      <c r="V15180" s="62"/>
    </row>
    <row r="15181" spans="21:22" hidden="1">
      <c r="U15181" s="77"/>
      <c r="V15181" s="62"/>
    </row>
    <row r="15182" spans="21:22" hidden="1">
      <c r="U15182" s="77"/>
      <c r="V15182" s="62"/>
    </row>
    <row r="15183" spans="21:22" hidden="1">
      <c r="U15183" s="77"/>
      <c r="V15183" s="62"/>
    </row>
    <row r="15184" spans="21:22" hidden="1">
      <c r="U15184" s="77"/>
      <c r="V15184" s="62"/>
    </row>
    <row r="15185" spans="21:22" hidden="1">
      <c r="U15185" s="77"/>
      <c r="V15185" s="62"/>
    </row>
    <row r="15186" spans="21:22" hidden="1">
      <c r="U15186" s="77"/>
      <c r="V15186" s="62"/>
    </row>
    <row r="15187" spans="21:22" hidden="1">
      <c r="U15187" s="77"/>
      <c r="V15187" s="62"/>
    </row>
    <row r="15188" spans="21:22" hidden="1">
      <c r="U15188" s="77"/>
      <c r="V15188" s="62"/>
    </row>
    <row r="15189" spans="21:22" hidden="1">
      <c r="U15189" s="77"/>
      <c r="V15189" s="62"/>
    </row>
    <row r="15190" spans="21:22" hidden="1">
      <c r="U15190" s="77"/>
      <c r="V15190" s="62"/>
    </row>
    <row r="15191" spans="21:22" hidden="1">
      <c r="U15191" s="77"/>
      <c r="V15191" s="62"/>
    </row>
    <row r="15192" spans="21:22" hidden="1">
      <c r="U15192" s="77"/>
      <c r="V15192" s="62"/>
    </row>
    <row r="15193" spans="21:22" hidden="1">
      <c r="U15193" s="77"/>
      <c r="V15193" s="62"/>
    </row>
    <row r="15194" spans="21:22" hidden="1">
      <c r="U15194" s="77"/>
      <c r="V15194" s="62"/>
    </row>
    <row r="15195" spans="21:22" hidden="1">
      <c r="U15195" s="77"/>
      <c r="V15195" s="62"/>
    </row>
    <row r="15196" spans="21:22" hidden="1">
      <c r="U15196" s="77"/>
      <c r="V15196" s="62"/>
    </row>
    <row r="15197" spans="21:22" hidden="1">
      <c r="U15197" s="77"/>
      <c r="V15197" s="62"/>
    </row>
    <row r="15198" spans="21:22" hidden="1">
      <c r="U15198" s="77"/>
      <c r="V15198" s="62"/>
    </row>
    <row r="15199" spans="21:22" hidden="1">
      <c r="U15199" s="77"/>
      <c r="V15199" s="62"/>
    </row>
    <row r="15200" spans="21:22" hidden="1">
      <c r="U15200" s="77"/>
      <c r="V15200" s="62"/>
    </row>
    <row r="15201" spans="21:22" hidden="1">
      <c r="U15201" s="77"/>
      <c r="V15201" s="62"/>
    </row>
    <row r="15202" spans="21:22" hidden="1">
      <c r="U15202" s="77"/>
      <c r="V15202" s="62"/>
    </row>
    <row r="15203" spans="21:22" hidden="1">
      <c r="U15203" s="77"/>
      <c r="V15203" s="62"/>
    </row>
    <row r="15204" spans="21:22" hidden="1">
      <c r="U15204" s="77"/>
      <c r="V15204" s="62"/>
    </row>
    <row r="15205" spans="21:22" hidden="1">
      <c r="U15205" s="77"/>
      <c r="V15205" s="62"/>
    </row>
    <row r="15206" spans="21:22" hidden="1">
      <c r="U15206" s="77"/>
      <c r="V15206" s="62"/>
    </row>
    <row r="15207" spans="21:22" hidden="1">
      <c r="U15207" s="77"/>
      <c r="V15207" s="62"/>
    </row>
    <row r="15208" spans="21:22" hidden="1">
      <c r="U15208" s="77"/>
      <c r="V15208" s="62"/>
    </row>
    <row r="15209" spans="21:22" hidden="1">
      <c r="U15209" s="77"/>
      <c r="V15209" s="62"/>
    </row>
    <row r="15210" spans="21:22" hidden="1">
      <c r="U15210" s="77"/>
      <c r="V15210" s="62"/>
    </row>
    <row r="15211" spans="21:22" hidden="1">
      <c r="U15211" s="77"/>
      <c r="V15211" s="62"/>
    </row>
    <row r="15212" spans="21:22" hidden="1">
      <c r="U15212" s="77"/>
      <c r="V15212" s="62"/>
    </row>
    <row r="15213" spans="21:22" hidden="1">
      <c r="U15213" s="77"/>
      <c r="V15213" s="62"/>
    </row>
    <row r="15214" spans="21:22" hidden="1">
      <c r="U15214" s="77"/>
      <c r="V15214" s="62"/>
    </row>
  </sheetData>
  <sheetProtection formatCells="0" formatColumns="0" formatRows="0" insertColumns="0" insertRows="0" insertHyperlinks="0" deleteColumns="0" deleteRows="0" sort="0" autoFilter="0" pivotTables="0"/>
  <autoFilter ref="A9:AM15214">
    <filterColumn colId="1" showButton="0"/>
    <filterColumn colId="2" showButton="0"/>
    <filterColumn colId="3" showButton="0"/>
    <filterColumn colId="4" showButton="0"/>
    <filterColumn colId="20">
      <filters>
        <filter val="INT13109-01"/>
        <filter val="INT13109-02"/>
      </filters>
    </filterColumn>
  </autoFilter>
  <mergeCells count="38">
    <mergeCell ref="K1:M1"/>
    <mergeCell ref="K7:K8"/>
    <mergeCell ref="G7:G8"/>
    <mergeCell ref="N7:N8"/>
    <mergeCell ref="J4:R4"/>
    <mergeCell ref="J5:R5"/>
    <mergeCell ref="B2:F2"/>
    <mergeCell ref="B3:F3"/>
    <mergeCell ref="G3:T3"/>
    <mergeCell ref="G2:S2"/>
    <mergeCell ref="B5:C5"/>
    <mergeCell ref="B4:C4"/>
    <mergeCell ref="AF4:AG6"/>
    <mergeCell ref="AH4:AI6"/>
    <mergeCell ref="AJ4:AK6"/>
    <mergeCell ref="AL4:AM6"/>
    <mergeCell ref="AB4:AE6"/>
    <mergeCell ref="Y4:Y7"/>
    <mergeCell ref="Z4:Z7"/>
    <mergeCell ref="AA4:AA7"/>
    <mergeCell ref="B7:B8"/>
    <mergeCell ref="C7:C8"/>
    <mergeCell ref="D7:E8"/>
    <mergeCell ref="H7:H8"/>
    <mergeCell ref="I7:I8"/>
    <mergeCell ref="J7:J8"/>
    <mergeCell ref="R7:R8"/>
    <mergeCell ref="S7:S9"/>
    <mergeCell ref="T7:T9"/>
    <mergeCell ref="D4:I4"/>
    <mergeCell ref="F5:I5"/>
    <mergeCell ref="Q7:Q8"/>
    <mergeCell ref="O7:O8"/>
    <mergeCell ref="P7:P9"/>
    <mergeCell ref="F7:F8"/>
    <mergeCell ref="B9:F9"/>
    <mergeCell ref="L7:L8"/>
    <mergeCell ref="M7:M8"/>
  </mergeCells>
  <conditionalFormatting sqref="O10:O253 G10:M253">
    <cfRule type="cellIs" dxfId="31" priority="759" operator="greaterThan">
      <formula>10</formula>
    </cfRule>
  </conditionalFormatting>
  <conditionalFormatting sqref="O10:O253">
    <cfRule type="cellIs" dxfId="30" priority="743" operator="greaterThan">
      <formula>10</formula>
    </cfRule>
    <cfRule type="cellIs" dxfId="29" priority="745" operator="greaterThan">
      <formula>10</formula>
    </cfRule>
    <cfRule type="cellIs" dxfId="28" priority="746" operator="greaterThan">
      <formula>10</formula>
    </cfRule>
    <cfRule type="cellIs" dxfId="27" priority="747" operator="greaterThan">
      <formula>10</formula>
    </cfRule>
    <cfRule type="cellIs" dxfId="26" priority="748" operator="greaterThan">
      <formula>10</formula>
    </cfRule>
    <cfRule type="cellIs" dxfId="25" priority="749" operator="greaterThan">
      <formula>10</formula>
    </cfRule>
  </conditionalFormatting>
  <conditionalFormatting sqref="G10:J253">
    <cfRule type="cellIs" dxfId="24" priority="742" operator="greaterThan">
      <formula>10</formula>
    </cfRule>
  </conditionalFormatting>
  <conditionalFormatting sqref="G10:J253">
    <cfRule type="cellIs" priority="720" operator="greaterThan">
      <formula>10</formula>
    </cfRule>
  </conditionalFormatting>
  <conditionalFormatting sqref="N159:N207">
    <cfRule type="duplicateValues" dxfId="23" priority="274"/>
  </conditionalFormatting>
  <conditionalFormatting sqref="C159:C207">
    <cfRule type="duplicateValues" dxfId="22" priority="275"/>
  </conditionalFormatting>
  <conditionalFormatting sqref="N64:N73">
    <cfRule type="duplicateValues" dxfId="21" priority="74"/>
  </conditionalFormatting>
  <conditionalFormatting sqref="C64:C73">
    <cfRule type="duplicateValues" dxfId="20" priority="75"/>
  </conditionalFormatting>
  <conditionalFormatting sqref="N74:N101">
    <cfRule type="duplicateValues" dxfId="19" priority="63"/>
  </conditionalFormatting>
  <conditionalFormatting sqref="C74:C101">
    <cfRule type="duplicateValues" dxfId="18" priority="64"/>
  </conditionalFormatting>
  <conditionalFormatting sqref="N102:N120">
    <cfRule type="duplicateValues" dxfId="17" priority="53"/>
  </conditionalFormatting>
  <conditionalFormatting sqref="C102:C120">
    <cfRule type="duplicateValues" dxfId="16" priority="54"/>
  </conditionalFormatting>
  <conditionalFormatting sqref="N12">
    <cfRule type="duplicateValues" dxfId="15" priority="42"/>
  </conditionalFormatting>
  <conditionalFormatting sqref="C12">
    <cfRule type="duplicateValues" dxfId="14" priority="43"/>
  </conditionalFormatting>
  <conditionalFormatting sqref="N13:N22">
    <cfRule type="duplicateValues" dxfId="13" priority="31"/>
  </conditionalFormatting>
  <conditionalFormatting sqref="C13:C22">
    <cfRule type="duplicateValues" dxfId="12" priority="32"/>
  </conditionalFormatting>
  <conditionalFormatting sqref="N23:N50">
    <cfRule type="duplicateValues" dxfId="11" priority="20"/>
  </conditionalFormatting>
  <conditionalFormatting sqref="C23:C50">
    <cfRule type="duplicateValues" dxfId="10" priority="21"/>
  </conditionalFormatting>
  <conditionalFormatting sqref="N51:N62">
    <cfRule type="duplicateValues" dxfId="9" priority="10"/>
  </conditionalFormatting>
  <conditionalFormatting sqref="C51:C62">
    <cfRule type="duplicateValues" dxfId="8" priority="11"/>
  </conditionalFormatting>
  <conditionalFormatting sqref="N254:N1048576 N3 N6:N10">
    <cfRule type="duplicateValues" dxfId="7" priority="774"/>
  </conditionalFormatting>
  <conditionalFormatting sqref="C254:C1048576 C2:C10">
    <cfRule type="duplicateValues" dxfId="6" priority="778"/>
  </conditionalFormatting>
  <conditionalFormatting sqref="N11 N121:N130 N63">
    <cfRule type="duplicateValues" dxfId="5" priority="809"/>
  </conditionalFormatting>
  <conditionalFormatting sqref="C11 C121:C130 C63">
    <cfRule type="duplicateValues" dxfId="4" priority="812"/>
  </conditionalFormatting>
  <conditionalFormatting sqref="N208:N237 N131:N158">
    <cfRule type="duplicateValues" dxfId="3" priority="836"/>
  </conditionalFormatting>
  <conditionalFormatting sqref="C208:C237 C131:C158">
    <cfRule type="duplicateValues" dxfId="2" priority="838"/>
  </conditionalFormatting>
  <conditionalFormatting sqref="N238:N253">
    <cfRule type="duplicateValues" dxfId="1" priority="860"/>
  </conditionalFormatting>
  <conditionalFormatting sqref="C238:C253">
    <cfRule type="duplicateValues" dxfId="0" priority="861"/>
  </conditionalFormatting>
  <dataValidations count="1">
    <dataValidation allowBlank="1" showInputMessage="1" showErrorMessage="1" errorTitle="Không xóa dữ liệu" error="Không xóa dữ liệu" prompt="Không xóa dữ liệu" sqref="Y3:AM8 X10:X253"/>
  </dataValidations>
  <pageMargins left="0.17" right="3.9370078740157501E-2" top="0.25" bottom="0.42" header="0.15748031496063" footer="0.118110236220472"/>
  <pageSetup paperSize="9" scale="95" orientation="portrait" r:id="rId1"/>
  <headerFooter alignWithMargins="0">
    <oddFooter>&amp;R&amp;"Times New Roman,Italic"&amp;11Trang &amp;P</oddFooter>
  </headerFooter>
  <colBreaks count="1" manualBreakCount="1">
    <brk id="19" max="180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TS</vt:lpstr>
      <vt:lpstr>Data</vt:lpstr>
      <vt:lpstr>Nhóm(1)</vt:lpstr>
      <vt:lpstr>DATE</vt:lpstr>
      <vt:lpstr>'Nhóm(1)'!Print_Titles</vt:lpstr>
      <vt:lpstr>Trong_so</vt:lpstr>
    </vt:vector>
  </TitlesOfParts>
  <Company>Micrsoft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WindowsXP Professional SP3</dc:creator>
  <cp:lastModifiedBy>Admin</cp:lastModifiedBy>
  <cp:lastPrinted>2019-12-22T03:59:04Z</cp:lastPrinted>
  <dcterms:created xsi:type="dcterms:W3CDTF">2015-04-17T02:48:53Z</dcterms:created>
  <dcterms:modified xsi:type="dcterms:W3CDTF">2020-01-15T05:34:35Z</dcterms:modified>
</cp:coreProperties>
</file>