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o/Documents/Azur Lane/2019 D2 Logs/"/>
    </mc:Choice>
  </mc:AlternateContent>
  <xr:revisionPtr revIDLastSave="0" documentId="13_ncr:1_{666B37CD-7384-EF4C-A336-2C1A3CF8E82E}" xr6:coauthVersionLast="43" xr6:coauthVersionMax="43" xr10:uidLastSave="{00000000-0000-0000-0000-000000000000}"/>
  <bookViews>
    <workbookView xWindow="0" yWindow="460" windowWidth="28800" windowHeight="16600" xr2:uid="{F60A146E-BC44-5D43-BA79-5E1FA0617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B15" i="1"/>
  <c r="B14" i="1"/>
  <c r="B13" i="1"/>
  <c r="B12" i="1"/>
  <c r="B11" i="1"/>
  <c r="D15" i="1"/>
  <c r="D14" i="1"/>
  <c r="D13" i="1"/>
  <c r="D12" i="1"/>
  <c r="D11" i="1"/>
  <c r="C11" i="1"/>
  <c r="C12" i="1"/>
  <c r="C14" i="1"/>
  <c r="C13" i="1"/>
  <c r="F8" i="1" l="1"/>
  <c r="F7" i="1"/>
  <c r="F6" i="1"/>
  <c r="F5" i="1"/>
  <c r="F4" i="1"/>
  <c r="F3" i="1"/>
  <c r="F2" i="1"/>
  <c r="C18" i="1" l="1"/>
  <c r="E18" i="1" s="1"/>
  <c r="C19" i="1"/>
  <c r="E19" i="1" s="1"/>
  <c r="C20" i="1"/>
  <c r="E20" i="1" s="1"/>
  <c r="C15" i="1"/>
  <c r="D19" i="1"/>
  <c r="B19" i="1"/>
  <c r="D20" i="1"/>
  <c r="B20" i="1"/>
  <c r="B18" i="1"/>
  <c r="D18" i="1"/>
  <c r="D22" i="1" l="1"/>
  <c r="D23" i="1"/>
  <c r="B26" i="1"/>
  <c r="B23" i="1"/>
  <c r="B27" i="1" s="1"/>
  <c r="B22" i="1"/>
  <c r="B28" i="1" s="1"/>
  <c r="D26" i="1"/>
  <c r="F23" i="1"/>
  <c r="D27" i="1" s="1"/>
  <c r="F22" i="1"/>
  <c r="D28" i="1" s="1"/>
</calcChain>
</file>

<file path=xl/sharedStrings.xml><?xml version="1.0" encoding="utf-8"?>
<sst xmlns="http://schemas.openxmlformats.org/spreadsheetml/2006/main" count="35" uniqueCount="35">
  <si>
    <t>Name</t>
  </si>
  <si>
    <t>Boss (1)</t>
  </si>
  <si>
    <t>Boss (2)</t>
  </si>
  <si>
    <t>Siren (1)</t>
  </si>
  <si>
    <t>Suji</t>
  </si>
  <si>
    <t>Kanna</t>
  </si>
  <si>
    <t>PaulSane</t>
  </si>
  <si>
    <t>Hail</t>
  </si>
  <si>
    <t>Fujihita</t>
  </si>
  <si>
    <t>Altina</t>
  </si>
  <si>
    <t>Full Clears</t>
  </si>
  <si>
    <t>Boss (1) Total</t>
  </si>
  <si>
    <t>Boss (2) Total</t>
  </si>
  <si>
    <t>Siren (1) Total</t>
  </si>
  <si>
    <t>Full Clears Total</t>
  </si>
  <si>
    <t>Siren Massacre</t>
  </si>
  <si>
    <t>Sirens</t>
  </si>
  <si>
    <t>Boss (1) Rate</t>
  </si>
  <si>
    <t>Boss (2) Rate</t>
  </si>
  <si>
    <t>Siren (1) Rate</t>
  </si>
  <si>
    <t>Boss (1) Upper Bound</t>
  </si>
  <si>
    <t>Boss (1) Lower Bound</t>
  </si>
  <si>
    <t>Boss (2) Upper Bound</t>
  </si>
  <si>
    <t>Boss (2) Lower Bound</t>
  </si>
  <si>
    <t>Siren (1) Upper Bound</t>
  </si>
  <si>
    <t>Siren (1) Lower Bound</t>
  </si>
  <si>
    <t>Double Drop Boss Rate</t>
  </si>
  <si>
    <t>CrimsonLotus</t>
  </si>
  <si>
    <t>Boss Drop Rate</t>
  </si>
  <si>
    <t>Boss Lower Bound</t>
  </si>
  <si>
    <t>Boss Upper Bound</t>
  </si>
  <si>
    <t>Siren Drop Rate</t>
  </si>
  <si>
    <t>Siren Lower Bound</t>
  </si>
  <si>
    <t>Siren Upper Bound</t>
  </si>
  <si>
    <t>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</si>
</sst>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2A3D-648B-F84A-B6F8-0F1B735A0C83}">
  <dimension ref="A1:F30"/>
  <sheetViews>
    <sheetView tabSelected="1" workbookViewId="0">
      <selection activeCell="E30" sqref="E30"/>
    </sheetView>
  </sheetViews>
  <sheetFormatPr baseColWidth="10" defaultRowHeight="16" x14ac:dyDescent="0.2"/>
  <cols>
    <col min="1" max="1" width="21.6640625" style="1" customWidth="1"/>
    <col min="2" max="2" width="21.33203125" style="1" customWidth="1"/>
    <col min="3" max="3" width="22.1640625" style="1" customWidth="1"/>
    <col min="4" max="4" width="18.33203125" style="1" customWidth="1"/>
    <col min="5" max="5" width="21.1640625" style="1" customWidth="1"/>
    <col min="6" max="6" width="20" style="1" customWidth="1"/>
    <col min="7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16</v>
      </c>
    </row>
    <row r="2" spans="1:6" x14ac:dyDescent="0.2">
      <c r="A2" s="1" t="s">
        <v>4</v>
      </c>
      <c r="B2" s="1">
        <v>12</v>
      </c>
      <c r="C2" s="1">
        <v>12</v>
      </c>
      <c r="D2" s="1">
        <v>30</v>
      </c>
      <c r="E2" s="1">
        <v>500</v>
      </c>
      <c r="F2" s="1">
        <f t="shared" ref="F2:F8" si="0">E2*3</f>
        <v>1500</v>
      </c>
    </row>
    <row r="3" spans="1:6" x14ac:dyDescent="0.2">
      <c r="A3" s="1" t="s">
        <v>5</v>
      </c>
      <c r="B3" s="1">
        <v>2</v>
      </c>
      <c r="C3" s="1">
        <v>11</v>
      </c>
      <c r="D3" s="1">
        <v>10</v>
      </c>
      <c r="E3" s="1">
        <v>250</v>
      </c>
      <c r="F3" s="1">
        <f t="shared" si="0"/>
        <v>750</v>
      </c>
    </row>
    <row r="4" spans="1:6" x14ac:dyDescent="0.2">
      <c r="A4" s="1" t="s">
        <v>6</v>
      </c>
      <c r="B4" s="1">
        <v>28</v>
      </c>
      <c r="C4" s="1">
        <v>36</v>
      </c>
      <c r="D4" s="1">
        <v>29</v>
      </c>
      <c r="E4" s="1">
        <v>655</v>
      </c>
      <c r="F4" s="1">
        <f t="shared" si="0"/>
        <v>1965</v>
      </c>
    </row>
    <row r="5" spans="1:6" x14ac:dyDescent="0.2">
      <c r="A5" s="1" t="s">
        <v>27</v>
      </c>
      <c r="B5" s="1">
        <v>12</v>
      </c>
      <c r="C5" s="1">
        <v>15</v>
      </c>
      <c r="D5" s="1">
        <v>19</v>
      </c>
      <c r="E5" s="1">
        <v>383</v>
      </c>
      <c r="F5" s="1">
        <f t="shared" si="0"/>
        <v>1149</v>
      </c>
    </row>
    <row r="6" spans="1:6" x14ac:dyDescent="0.2">
      <c r="A6" s="1" t="s">
        <v>7</v>
      </c>
      <c r="B6" s="1">
        <v>16</v>
      </c>
      <c r="C6" s="1">
        <v>16</v>
      </c>
      <c r="D6" s="1">
        <v>36</v>
      </c>
      <c r="E6" s="1">
        <v>453</v>
      </c>
      <c r="F6" s="1">
        <f t="shared" si="0"/>
        <v>1359</v>
      </c>
    </row>
    <row r="7" spans="1:6" x14ac:dyDescent="0.2">
      <c r="A7" s="1" t="s">
        <v>8</v>
      </c>
      <c r="B7" s="1">
        <v>3</v>
      </c>
      <c r="C7" s="1">
        <v>4</v>
      </c>
      <c r="D7" s="1">
        <v>4</v>
      </c>
      <c r="E7" s="1">
        <v>136</v>
      </c>
      <c r="F7" s="1">
        <f t="shared" si="0"/>
        <v>408</v>
      </c>
    </row>
    <row r="8" spans="1:6" x14ac:dyDescent="0.2">
      <c r="A8" s="1" t="s">
        <v>9</v>
      </c>
      <c r="B8" s="1">
        <v>6</v>
      </c>
      <c r="C8" s="1">
        <v>9</v>
      </c>
      <c r="D8" s="1">
        <v>8</v>
      </c>
      <c r="E8" s="1">
        <v>161</v>
      </c>
      <c r="F8" s="1">
        <f t="shared" si="0"/>
        <v>483</v>
      </c>
    </row>
    <row r="9" spans="1:6" x14ac:dyDescent="0.2">
      <c r="A9" s="1" t="s">
        <v>34</v>
      </c>
      <c r="B9" s="1">
        <v>4</v>
      </c>
      <c r="C9" s="1">
        <v>0</v>
      </c>
      <c r="D9" s="1">
        <v>2</v>
      </c>
      <c r="E9" s="1">
        <v>48</v>
      </c>
      <c r="F9" s="1">
        <f>E9*3</f>
        <v>144</v>
      </c>
    </row>
    <row r="11" spans="1:6" x14ac:dyDescent="0.2">
      <c r="A11" s="1" t="s">
        <v>11</v>
      </c>
      <c r="B11" s="1">
        <f>B2+B3+B4+B5+B6+B7+B8+B9</f>
        <v>83</v>
      </c>
      <c r="C11" s="1">
        <f>AVERAGE(B2:B9)</f>
        <v>10.375</v>
      </c>
      <c r="D11" s="1">
        <f>_xlfn.STDEV.S(B2:B8)/(SQRT(COUNTA(B2:B9)))</f>
        <v>3.1801093122871165</v>
      </c>
    </row>
    <row r="12" spans="1:6" x14ac:dyDescent="0.2">
      <c r="A12" s="1" t="s">
        <v>12</v>
      </c>
      <c r="B12" s="1">
        <f>C2+C3+C4+C5+C6+C7+C8+C9</f>
        <v>103</v>
      </c>
      <c r="C12" s="1">
        <f>AVERAGE(C2:C9)</f>
        <v>12.875</v>
      </c>
      <c r="D12" s="1">
        <f>_xlfn.STDEV.S(C2:C8)/(SQRT(COUNTA(C2:C9)))</f>
        <v>3.603900003897893</v>
      </c>
    </row>
    <row r="13" spans="1:6" x14ac:dyDescent="0.2">
      <c r="A13" s="1" t="s">
        <v>13</v>
      </c>
      <c r="B13" s="1">
        <f>D2+D3+D4+D5+D6+D7+D8+D9</f>
        <v>138</v>
      </c>
      <c r="C13" s="1">
        <f>AVERAGE(D2:D9)</f>
        <v>17.25</v>
      </c>
      <c r="D13" s="1">
        <f>_xlfn.STDEV.S(D2:D8)/(SQRT(COUNTA(D2:D9)))</f>
        <v>4.4152064072982613</v>
      </c>
    </row>
    <row r="14" spans="1:6" x14ac:dyDescent="0.2">
      <c r="A14" s="1" t="s">
        <v>14</v>
      </c>
      <c r="B14" s="1">
        <f>E2+E3+E4+E5+E6+E7+E8+E9</f>
        <v>2586</v>
      </c>
      <c r="C14" s="1">
        <f>AVERAGE(E2:E9)</f>
        <v>323.25</v>
      </c>
      <c r="D14" s="1">
        <f>_xlfn.STDEV.S(E2:E8)/(SQRT(COUNTA(E2:E9)))</f>
        <v>67.335248676200152</v>
      </c>
    </row>
    <row r="15" spans="1:6" x14ac:dyDescent="0.2">
      <c r="A15" s="1" t="s">
        <v>15</v>
      </c>
      <c r="B15" s="1">
        <f>B14*3</f>
        <v>7758</v>
      </c>
      <c r="C15" s="1">
        <f>AVERAGE(F2:F8)</f>
        <v>1087.7142857142858</v>
      </c>
      <c r="D15" s="1">
        <f>_xlfn.STDEV.S(F2:F8)/(SQRT(COUNTA(F2:F9)))</f>
        <v>202.00574602860041</v>
      </c>
    </row>
    <row r="18" spans="1:6" x14ac:dyDescent="0.2">
      <c r="A18" s="1" t="s">
        <v>17</v>
      </c>
      <c r="B18" s="1" t="str">
        <f>B11/B14*100&amp;"%"</f>
        <v>3.20959010054138%</v>
      </c>
      <c r="C18" s="1">
        <f>_xlfn.CONFIDENCE.T(0.05,D11,B14)</f>
        <v>0.12262507142847452</v>
      </c>
      <c r="D18" s="1">
        <f>ROUNDUP((B11/B14*100),2)</f>
        <v>3.21</v>
      </c>
      <c r="E18" s="1">
        <f>ROUNDUP(C18,2)</f>
        <v>0.13</v>
      </c>
    </row>
    <row r="19" spans="1:6" x14ac:dyDescent="0.2">
      <c r="A19" s="1" t="s">
        <v>18</v>
      </c>
      <c r="B19" s="1" t="str">
        <f>B12/B14*100&amp;"%"</f>
        <v>3.98298530549111%</v>
      </c>
      <c r="C19" s="1">
        <f>_xlfn.CONFIDENCE.T(0.05,D12,B14)</f>
        <v>0.13896644800591032</v>
      </c>
      <c r="D19" s="1">
        <f>ROUNDUP((B12/B14*100),2)</f>
        <v>3.9899999999999998</v>
      </c>
      <c r="E19" s="1">
        <f>ROUNDUP(C19,2)</f>
        <v>0.14000000000000001</v>
      </c>
    </row>
    <row r="20" spans="1:6" x14ac:dyDescent="0.2">
      <c r="A20" s="1" t="s">
        <v>19</v>
      </c>
      <c r="B20" s="1" t="str">
        <f>B13/B15*100&amp;"%"</f>
        <v>1.77880897138438%</v>
      </c>
      <c r="C20" s="1">
        <f>_xlfn.CONFIDENCE.T(0.05,D13,B15)</f>
        <v>9.8263444793552895E-2</v>
      </c>
      <c r="D20" s="1">
        <f>ROUNDUP((B13/B15*100),2)</f>
        <v>1.78</v>
      </c>
      <c r="E20" s="1">
        <f>ROUNDUP(C20,2)</f>
        <v>9.9999999999999992E-2</v>
      </c>
    </row>
    <row r="22" spans="1:6" x14ac:dyDescent="0.2">
      <c r="A22" s="1" t="s">
        <v>20</v>
      </c>
      <c r="B22" s="1">
        <f>D18+E18</f>
        <v>3.34</v>
      </c>
      <c r="C22" s="1" t="s">
        <v>22</v>
      </c>
      <c r="D22" s="1">
        <f>D19+E19</f>
        <v>4.13</v>
      </c>
      <c r="E22" s="1" t="s">
        <v>24</v>
      </c>
      <c r="F22" s="1">
        <f>D20+E20</f>
        <v>1.8800000000000001</v>
      </c>
    </row>
    <row r="23" spans="1:6" x14ac:dyDescent="0.2">
      <c r="A23" s="1" t="s">
        <v>21</v>
      </c>
      <c r="B23" s="1">
        <f>D18-E18</f>
        <v>3.08</v>
      </c>
      <c r="C23" s="1" t="s">
        <v>23</v>
      </c>
      <c r="D23" s="1">
        <f>D19-E19</f>
        <v>3.8499999999999996</v>
      </c>
      <c r="E23" s="1" t="s">
        <v>25</v>
      </c>
      <c r="F23" s="1">
        <f>D20-E20</f>
        <v>1.68</v>
      </c>
    </row>
    <row r="26" spans="1:6" x14ac:dyDescent="0.2">
      <c r="A26" s="1" t="s">
        <v>28</v>
      </c>
      <c r="B26" s="1" t="str">
        <f>D18+D19&amp;"%"</f>
        <v>7.2%</v>
      </c>
      <c r="C26" s="1" t="s">
        <v>31</v>
      </c>
      <c r="D26" s="1" t="str">
        <f>D20&amp;"%"</f>
        <v>1.78%</v>
      </c>
    </row>
    <row r="27" spans="1:6" x14ac:dyDescent="0.2">
      <c r="A27" s="1" t="s">
        <v>29</v>
      </c>
      <c r="B27" s="1" t="str">
        <f>B23+D23&amp;"%"</f>
        <v>6.93%</v>
      </c>
      <c r="C27" s="1" t="s">
        <v>32</v>
      </c>
      <c r="D27" s="1" t="str">
        <f>F23&amp;"%"</f>
        <v>1.68%</v>
      </c>
    </row>
    <row r="28" spans="1:6" x14ac:dyDescent="0.2">
      <c r="A28" s="1" t="s">
        <v>30</v>
      </c>
      <c r="B28" s="1" t="str">
        <f>B22+D22&amp;"%"</f>
        <v>7.47%</v>
      </c>
      <c r="C28" s="1" t="s">
        <v>33</v>
      </c>
      <c r="D28" s="1" t="str">
        <f>F22&amp;"%"</f>
        <v>1.88%</v>
      </c>
    </row>
    <row r="30" spans="1:6" x14ac:dyDescent="0.2">
      <c r="A30" s="1" t="s">
        <v>26</v>
      </c>
      <c r="B30" s="2">
        <v>0.56589999999999996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Ernesto.Delgado006</dc:creator>
  <cp:lastModifiedBy>Ernesto.Delgado006</cp:lastModifiedBy>
  <dcterms:created xsi:type="dcterms:W3CDTF">2019-07-12T02:15:25Z</dcterms:created>
  <dcterms:modified xsi:type="dcterms:W3CDTF">2019-07-14T04:29:13Z</dcterms:modified>
</cp:coreProperties>
</file>