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kilani\Documents\atfc\hardware\"/>
    </mc:Choice>
  </mc:AlternateContent>
  <bookViews>
    <workbookView xWindow="0" yWindow="0" windowWidth="28800" windowHeight="140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7" i="1" l="1"/>
  <c r="S38" i="1"/>
  <c r="S39" i="1"/>
  <c r="S40" i="1"/>
  <c r="S4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42" i="1"/>
  <c r="S43" i="1"/>
  <c r="S44" i="1"/>
  <c r="S45" i="1"/>
  <c r="S46" i="1"/>
  <c r="S47" i="1"/>
  <c r="S48" i="1"/>
  <c r="S49" i="1"/>
  <c r="S50" i="1"/>
  <c r="S51" i="1"/>
  <c r="S52" i="1"/>
  <c r="S53" i="1"/>
  <c r="S59" i="1"/>
  <c r="S60" i="1"/>
  <c r="S61" i="1"/>
  <c r="S62" i="1"/>
  <c r="S63" i="1"/>
  <c r="S64" i="1"/>
  <c r="S65" i="1"/>
  <c r="S66" i="1"/>
  <c r="S67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2" i="1"/>
  <c r="I145" i="1"/>
  <c r="J71" i="1"/>
  <c r="J69" i="1"/>
  <c r="J65" i="1"/>
  <c r="J63" i="1"/>
  <c r="J73" i="1"/>
  <c r="J74" i="1"/>
  <c r="J75" i="1"/>
  <c r="J76" i="1"/>
  <c r="J77" i="1"/>
  <c r="J78" i="1"/>
  <c r="L78" i="1" s="1"/>
  <c r="J79" i="1"/>
  <c r="L79" i="1" s="1"/>
  <c r="J80" i="1"/>
  <c r="L80" i="1" s="1"/>
  <c r="J81" i="1"/>
  <c r="J82" i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J90" i="1"/>
  <c r="J91" i="1"/>
  <c r="J92" i="1"/>
  <c r="J93" i="1"/>
  <c r="J94" i="1"/>
  <c r="L94" i="1" s="1"/>
  <c r="J95" i="1"/>
  <c r="L95" i="1" s="1"/>
  <c r="J96" i="1"/>
  <c r="L96" i="1" s="1"/>
  <c r="J97" i="1"/>
  <c r="J98" i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J106" i="1"/>
  <c r="J107" i="1"/>
  <c r="J108" i="1"/>
  <c r="J109" i="1"/>
  <c r="J110" i="1"/>
  <c r="L110" i="1" s="1"/>
  <c r="J111" i="1"/>
  <c r="L111" i="1" s="1"/>
  <c r="J112" i="1"/>
  <c r="L112" i="1" s="1"/>
  <c r="J113" i="1"/>
  <c r="J114" i="1"/>
  <c r="J115" i="1"/>
  <c r="L115" i="1" s="1"/>
  <c r="J72" i="1"/>
  <c r="J55" i="1"/>
  <c r="J56" i="1"/>
  <c r="J57" i="1"/>
  <c r="J58" i="1"/>
  <c r="J59" i="1"/>
  <c r="L59" i="1" s="1"/>
  <c r="J60" i="1"/>
  <c r="L60" i="1" s="1"/>
  <c r="J61" i="1"/>
  <c r="L61" i="1" s="1"/>
  <c r="J62" i="1"/>
  <c r="L62" i="1" s="1"/>
  <c r="J64" i="1"/>
  <c r="J66" i="1"/>
  <c r="J67" i="1"/>
  <c r="L67" i="1" s="1"/>
  <c r="J68" i="1"/>
  <c r="L68" i="1" s="1"/>
  <c r="L69" i="1"/>
  <c r="J70" i="1"/>
  <c r="L70" i="1" s="1"/>
  <c r="L75" i="1"/>
  <c r="L76" i="1"/>
  <c r="L77" i="1"/>
  <c r="L91" i="1"/>
  <c r="L92" i="1"/>
  <c r="L93" i="1"/>
  <c r="L107" i="1"/>
  <c r="L108" i="1"/>
  <c r="L109" i="1"/>
  <c r="J116" i="1"/>
  <c r="L116" i="1" s="1"/>
  <c r="J117" i="1"/>
  <c r="L117" i="1" s="1"/>
  <c r="J118" i="1"/>
  <c r="L118" i="1" s="1"/>
  <c r="J119" i="1"/>
  <c r="J120" i="1"/>
  <c r="J121" i="1"/>
  <c r="J122" i="1"/>
  <c r="J123" i="1"/>
  <c r="L123" i="1" s="1"/>
  <c r="J124" i="1"/>
  <c r="L124" i="1" s="1"/>
  <c r="J125" i="1"/>
  <c r="L125" i="1" s="1"/>
  <c r="J126" i="1"/>
  <c r="L126" i="1" s="1"/>
  <c r="J127" i="1"/>
  <c r="J128" i="1"/>
  <c r="J129" i="1"/>
  <c r="J130" i="1"/>
  <c r="J131" i="1"/>
  <c r="L131" i="1" s="1"/>
  <c r="J132" i="1"/>
  <c r="L132" i="1" s="1"/>
  <c r="J133" i="1"/>
  <c r="L133" i="1" s="1"/>
  <c r="J134" i="1"/>
  <c r="L134" i="1" s="1"/>
  <c r="J135" i="1"/>
  <c r="J136" i="1"/>
  <c r="J137" i="1"/>
  <c r="J138" i="1"/>
  <c r="J139" i="1"/>
  <c r="L139" i="1" s="1"/>
  <c r="J140" i="1"/>
  <c r="L140" i="1" s="1"/>
  <c r="J141" i="1"/>
  <c r="L141" i="1" s="1"/>
  <c r="J142" i="1"/>
  <c r="L142" i="1" s="1"/>
  <c r="J143" i="1"/>
  <c r="J144" i="1"/>
  <c r="J145" i="1"/>
  <c r="J5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63" i="1"/>
  <c r="L64" i="1"/>
  <c r="L65" i="1"/>
  <c r="L66" i="1"/>
  <c r="L71" i="1"/>
  <c r="L72" i="1"/>
  <c r="L73" i="1"/>
  <c r="L74" i="1"/>
  <c r="L81" i="1"/>
  <c r="L82" i="1"/>
  <c r="L89" i="1"/>
  <c r="L90" i="1"/>
  <c r="L97" i="1"/>
  <c r="L98" i="1"/>
  <c r="L105" i="1"/>
  <c r="L106" i="1"/>
  <c r="L113" i="1"/>
  <c r="L114" i="1"/>
  <c r="L119" i="1"/>
  <c r="L120" i="1"/>
  <c r="L121" i="1"/>
  <c r="L122" i="1"/>
  <c r="L127" i="1"/>
  <c r="L128" i="1"/>
  <c r="L129" i="1"/>
  <c r="L130" i="1"/>
  <c r="L135" i="1"/>
  <c r="L136" i="1"/>
  <c r="L137" i="1"/>
  <c r="L138" i="1"/>
  <c r="L143" i="1"/>
  <c r="L144" i="1"/>
  <c r="L145" i="1"/>
  <c r="H66" i="1"/>
  <c r="H67" i="1"/>
  <c r="H68" i="1"/>
  <c r="H69" i="1"/>
  <c r="H70" i="1"/>
  <c r="H71" i="1"/>
  <c r="H63" i="1"/>
  <c r="H64" i="1"/>
  <c r="H65" i="1"/>
  <c r="H62" i="1"/>
  <c r="L2" i="1"/>
  <c r="H58" i="1"/>
  <c r="I58" i="1" s="1"/>
  <c r="F2" i="1"/>
  <c r="G3" i="1"/>
  <c r="G4" i="1"/>
  <c r="G5" i="1"/>
  <c r="G6" i="1"/>
  <c r="G7" i="1"/>
  <c r="G8" i="1"/>
  <c r="H8" i="1" s="1"/>
  <c r="I8" i="1" s="1"/>
  <c r="G9" i="1"/>
  <c r="G10" i="1"/>
  <c r="G11" i="1"/>
  <c r="G12" i="1"/>
  <c r="G13" i="1"/>
  <c r="G14" i="1"/>
  <c r="G15" i="1"/>
  <c r="G16" i="1"/>
  <c r="H16" i="1" s="1"/>
  <c r="I16" i="1" s="1"/>
  <c r="G17" i="1"/>
  <c r="G18" i="1"/>
  <c r="G19" i="1"/>
  <c r="G20" i="1"/>
  <c r="G21" i="1"/>
  <c r="G22" i="1"/>
  <c r="G23" i="1"/>
  <c r="G24" i="1"/>
  <c r="H24" i="1" s="1"/>
  <c r="I24" i="1" s="1"/>
  <c r="G25" i="1"/>
  <c r="H25" i="1" s="1"/>
  <c r="I25" i="1" s="1"/>
  <c r="G26" i="1"/>
  <c r="H26" i="1" s="1"/>
  <c r="I26" i="1" s="1"/>
  <c r="G27" i="1"/>
  <c r="G28" i="1"/>
  <c r="G29" i="1"/>
  <c r="G30" i="1"/>
  <c r="G31" i="1"/>
  <c r="G32" i="1"/>
  <c r="H32" i="1" s="1"/>
  <c r="I32" i="1" s="1"/>
  <c r="G33" i="1"/>
  <c r="H33" i="1" s="1"/>
  <c r="I33" i="1" s="1"/>
  <c r="G34" i="1"/>
  <c r="H34" i="1" s="1"/>
  <c r="I34" i="1" s="1"/>
  <c r="G35" i="1"/>
  <c r="G36" i="1"/>
  <c r="G37" i="1"/>
  <c r="G38" i="1"/>
  <c r="G39" i="1"/>
  <c r="G40" i="1"/>
  <c r="H40" i="1" s="1"/>
  <c r="I40" i="1" s="1"/>
  <c r="G41" i="1"/>
  <c r="G42" i="1"/>
  <c r="G43" i="1"/>
  <c r="G44" i="1"/>
  <c r="G45" i="1"/>
  <c r="G46" i="1"/>
  <c r="G47" i="1"/>
  <c r="G48" i="1"/>
  <c r="H48" i="1" s="1"/>
  <c r="I48" i="1" s="1"/>
  <c r="G49" i="1"/>
  <c r="G50" i="1"/>
  <c r="G51" i="1"/>
  <c r="G52" i="1"/>
  <c r="G53" i="1"/>
  <c r="G54" i="1"/>
  <c r="G55" i="1"/>
  <c r="G56" i="1"/>
  <c r="H56" i="1" s="1"/>
  <c r="I56" i="1" s="1"/>
  <c r="G57" i="1"/>
  <c r="G58" i="1"/>
  <c r="G59" i="1"/>
  <c r="G60" i="1"/>
  <c r="G61" i="1"/>
  <c r="G62" i="1"/>
  <c r="G63" i="1"/>
  <c r="G64" i="1"/>
  <c r="I64" i="1" s="1"/>
  <c r="G65" i="1"/>
  <c r="G66" i="1"/>
  <c r="I66" i="1" s="1"/>
  <c r="G67" i="1"/>
  <c r="G68" i="1"/>
  <c r="G69" i="1"/>
  <c r="G70" i="1"/>
  <c r="G71" i="1"/>
  <c r="G72" i="1"/>
  <c r="H72" i="1" s="1"/>
  <c r="I72" i="1" s="1"/>
  <c r="G73" i="1"/>
  <c r="G74" i="1"/>
  <c r="G75" i="1"/>
  <c r="G76" i="1"/>
  <c r="G77" i="1"/>
  <c r="G78" i="1"/>
  <c r="G79" i="1"/>
  <c r="G80" i="1"/>
  <c r="H80" i="1" s="1"/>
  <c r="I80" i="1" s="1"/>
  <c r="G81" i="1"/>
  <c r="G82" i="1"/>
  <c r="G83" i="1"/>
  <c r="G84" i="1"/>
  <c r="G85" i="1"/>
  <c r="G86" i="1"/>
  <c r="G87" i="1"/>
  <c r="G88" i="1"/>
  <c r="H88" i="1" s="1"/>
  <c r="I88" i="1" s="1"/>
  <c r="G89" i="1"/>
  <c r="H89" i="1" s="1"/>
  <c r="I89" i="1" s="1"/>
  <c r="G90" i="1"/>
  <c r="G91" i="1"/>
  <c r="G92" i="1"/>
  <c r="G93" i="1"/>
  <c r="G94" i="1"/>
  <c r="G95" i="1"/>
  <c r="G96" i="1"/>
  <c r="H96" i="1" s="1"/>
  <c r="I96" i="1" s="1"/>
  <c r="G97" i="1"/>
  <c r="H97" i="1" s="1"/>
  <c r="I97" i="1" s="1"/>
  <c r="G98" i="1"/>
  <c r="G99" i="1"/>
  <c r="G100" i="1"/>
  <c r="G101" i="1"/>
  <c r="G102" i="1"/>
  <c r="G103" i="1"/>
  <c r="G104" i="1"/>
  <c r="H104" i="1" s="1"/>
  <c r="I104" i="1" s="1"/>
  <c r="G105" i="1"/>
  <c r="G106" i="1"/>
  <c r="G107" i="1"/>
  <c r="G108" i="1"/>
  <c r="G109" i="1"/>
  <c r="G110" i="1"/>
  <c r="G111" i="1"/>
  <c r="G112" i="1"/>
  <c r="H112" i="1" s="1"/>
  <c r="I112" i="1" s="1"/>
  <c r="G113" i="1"/>
  <c r="G114" i="1"/>
  <c r="G115" i="1"/>
  <c r="G116" i="1"/>
  <c r="G117" i="1"/>
  <c r="G118" i="1"/>
  <c r="G119" i="1"/>
  <c r="G120" i="1"/>
  <c r="H120" i="1" s="1"/>
  <c r="I120" i="1" s="1"/>
  <c r="G121" i="1"/>
  <c r="G122" i="1"/>
  <c r="G123" i="1"/>
  <c r="G124" i="1"/>
  <c r="G125" i="1"/>
  <c r="G126" i="1"/>
  <c r="G127" i="1"/>
  <c r="G128" i="1"/>
  <c r="H128" i="1" s="1"/>
  <c r="I128" i="1" s="1"/>
  <c r="G129" i="1"/>
  <c r="H129" i="1" s="1"/>
  <c r="I129" i="1" s="1"/>
  <c r="G130" i="1"/>
  <c r="G131" i="1"/>
  <c r="G132" i="1"/>
  <c r="G133" i="1"/>
  <c r="G134" i="1"/>
  <c r="G135" i="1"/>
  <c r="G136" i="1"/>
  <c r="H136" i="1" s="1"/>
  <c r="I136" i="1" s="1"/>
  <c r="G137" i="1"/>
  <c r="G138" i="1"/>
  <c r="G139" i="1"/>
  <c r="G140" i="1"/>
  <c r="G141" i="1"/>
  <c r="G142" i="1"/>
  <c r="G143" i="1"/>
  <c r="G144" i="1"/>
  <c r="H144" i="1" s="1"/>
  <c r="I144" i="1" s="1"/>
  <c r="G14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H57" i="1" s="1"/>
  <c r="I57" i="1" s="1"/>
  <c r="F58" i="1"/>
  <c r="F59" i="1"/>
  <c r="F60" i="1"/>
  <c r="F61" i="1"/>
  <c r="F62" i="1"/>
  <c r="F63" i="1"/>
  <c r="F64" i="1"/>
  <c r="F65" i="1"/>
  <c r="I65" i="1" s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H121" i="1" s="1"/>
  <c r="I121" i="1" s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G2" i="1"/>
  <c r="H141" i="1" l="1"/>
  <c r="I141" i="1" s="1"/>
  <c r="H133" i="1"/>
  <c r="I133" i="1" s="1"/>
  <c r="H125" i="1"/>
  <c r="I125" i="1" s="1"/>
  <c r="H117" i="1"/>
  <c r="I117" i="1" s="1"/>
  <c r="H109" i="1"/>
  <c r="I109" i="1" s="1"/>
  <c r="H101" i="1"/>
  <c r="I101" i="1" s="1"/>
  <c r="H93" i="1"/>
  <c r="I93" i="1" s="1"/>
  <c r="H85" i="1"/>
  <c r="I85" i="1" s="1"/>
  <c r="H77" i="1"/>
  <c r="I77" i="1" s="1"/>
  <c r="I69" i="1"/>
  <c r="H61" i="1"/>
  <c r="I61" i="1" s="1"/>
  <c r="H53" i="1"/>
  <c r="I53" i="1" s="1"/>
  <c r="H45" i="1"/>
  <c r="I45" i="1" s="1"/>
  <c r="H37" i="1"/>
  <c r="I37" i="1" s="1"/>
  <c r="H29" i="1"/>
  <c r="I29" i="1" s="1"/>
  <c r="H21" i="1"/>
  <c r="I21" i="1" s="1"/>
  <c r="H13" i="1"/>
  <c r="I13" i="1" s="1"/>
  <c r="H5" i="1"/>
  <c r="I5" i="1" s="1"/>
  <c r="H140" i="1"/>
  <c r="I140" i="1" s="1"/>
  <c r="H132" i="1"/>
  <c r="I132" i="1" s="1"/>
  <c r="H124" i="1"/>
  <c r="I124" i="1" s="1"/>
  <c r="H116" i="1"/>
  <c r="I116" i="1" s="1"/>
  <c r="H108" i="1"/>
  <c r="I108" i="1" s="1"/>
  <c r="H100" i="1"/>
  <c r="I100" i="1" s="1"/>
  <c r="H92" i="1"/>
  <c r="I92" i="1" s="1"/>
  <c r="H84" i="1"/>
  <c r="I84" i="1" s="1"/>
  <c r="H76" i="1"/>
  <c r="I76" i="1" s="1"/>
  <c r="I68" i="1"/>
  <c r="H60" i="1"/>
  <c r="I60" i="1" s="1"/>
  <c r="H52" i="1"/>
  <c r="I52" i="1" s="1"/>
  <c r="H44" i="1"/>
  <c r="I44" i="1" s="1"/>
  <c r="H36" i="1"/>
  <c r="I36" i="1" s="1"/>
  <c r="H28" i="1"/>
  <c r="I28" i="1" s="1"/>
  <c r="H20" i="1"/>
  <c r="I20" i="1" s="1"/>
  <c r="H12" i="1"/>
  <c r="I12" i="1" s="1"/>
  <c r="H4" i="1"/>
  <c r="I4" i="1" s="1"/>
  <c r="H139" i="1"/>
  <c r="I139" i="1" s="1"/>
  <c r="H131" i="1"/>
  <c r="I131" i="1" s="1"/>
  <c r="H123" i="1"/>
  <c r="I123" i="1" s="1"/>
  <c r="H115" i="1"/>
  <c r="I115" i="1" s="1"/>
  <c r="H107" i="1"/>
  <c r="I107" i="1" s="1"/>
  <c r="H99" i="1"/>
  <c r="I99" i="1" s="1"/>
  <c r="H91" i="1"/>
  <c r="I91" i="1" s="1"/>
  <c r="H83" i="1"/>
  <c r="I83" i="1" s="1"/>
  <c r="H75" i="1"/>
  <c r="I75" i="1" s="1"/>
  <c r="I67" i="1"/>
  <c r="H59" i="1"/>
  <c r="I59" i="1" s="1"/>
  <c r="H51" i="1"/>
  <c r="I51" i="1" s="1"/>
  <c r="H43" i="1"/>
  <c r="I43" i="1" s="1"/>
  <c r="H35" i="1"/>
  <c r="I35" i="1" s="1"/>
  <c r="H27" i="1"/>
  <c r="I27" i="1" s="1"/>
  <c r="H19" i="1"/>
  <c r="I19" i="1" s="1"/>
  <c r="H11" i="1"/>
  <c r="I11" i="1" s="1"/>
  <c r="H3" i="1"/>
  <c r="I3" i="1" s="1"/>
  <c r="H138" i="1"/>
  <c r="I138" i="1" s="1"/>
  <c r="H130" i="1"/>
  <c r="I130" i="1" s="1"/>
  <c r="H122" i="1"/>
  <c r="I122" i="1" s="1"/>
  <c r="H114" i="1"/>
  <c r="I114" i="1" s="1"/>
  <c r="H106" i="1"/>
  <c r="I106" i="1" s="1"/>
  <c r="H98" i="1"/>
  <c r="I98" i="1" s="1"/>
  <c r="H90" i="1"/>
  <c r="I90" i="1" s="1"/>
  <c r="H82" i="1"/>
  <c r="I82" i="1" s="1"/>
  <c r="H74" i="1"/>
  <c r="I74" i="1" s="1"/>
  <c r="H50" i="1"/>
  <c r="I50" i="1" s="1"/>
  <c r="H42" i="1"/>
  <c r="I42" i="1" s="1"/>
  <c r="H18" i="1"/>
  <c r="I18" i="1" s="1"/>
  <c r="H10" i="1"/>
  <c r="I10" i="1" s="1"/>
  <c r="H145" i="1"/>
  <c r="H137" i="1"/>
  <c r="I137" i="1" s="1"/>
  <c r="H113" i="1"/>
  <c r="I113" i="1" s="1"/>
  <c r="H105" i="1"/>
  <c r="I105" i="1" s="1"/>
  <c r="H81" i="1"/>
  <c r="I81" i="1" s="1"/>
  <c r="H73" i="1"/>
  <c r="I73" i="1" s="1"/>
  <c r="H49" i="1"/>
  <c r="I49" i="1" s="1"/>
  <c r="H41" i="1"/>
  <c r="I41" i="1" s="1"/>
  <c r="H17" i="1"/>
  <c r="I17" i="1" s="1"/>
  <c r="H9" i="1"/>
  <c r="I9" i="1" s="1"/>
  <c r="H143" i="1"/>
  <c r="I143" i="1" s="1"/>
  <c r="H135" i="1"/>
  <c r="I135" i="1" s="1"/>
  <c r="H127" i="1"/>
  <c r="I127" i="1" s="1"/>
  <c r="H119" i="1"/>
  <c r="I119" i="1" s="1"/>
  <c r="H111" i="1"/>
  <c r="I111" i="1" s="1"/>
  <c r="H103" i="1"/>
  <c r="I103" i="1" s="1"/>
  <c r="H95" i="1"/>
  <c r="I95" i="1" s="1"/>
  <c r="H87" i="1"/>
  <c r="I87" i="1" s="1"/>
  <c r="H79" i="1"/>
  <c r="I79" i="1" s="1"/>
  <c r="I71" i="1"/>
  <c r="I63" i="1"/>
  <c r="H55" i="1"/>
  <c r="I55" i="1" s="1"/>
  <c r="H47" i="1"/>
  <c r="I47" i="1" s="1"/>
  <c r="H39" i="1"/>
  <c r="I39" i="1" s="1"/>
  <c r="H31" i="1"/>
  <c r="I31" i="1" s="1"/>
  <c r="H23" i="1"/>
  <c r="I23" i="1" s="1"/>
  <c r="H15" i="1"/>
  <c r="I15" i="1" s="1"/>
  <c r="H7" i="1"/>
  <c r="I7" i="1" s="1"/>
  <c r="H2" i="1"/>
  <c r="I2" i="1" s="1"/>
  <c r="H142" i="1"/>
  <c r="I142" i="1" s="1"/>
  <c r="H134" i="1"/>
  <c r="I134" i="1" s="1"/>
  <c r="H126" i="1"/>
  <c r="I126" i="1" s="1"/>
  <c r="H118" i="1"/>
  <c r="I118" i="1" s="1"/>
  <c r="H110" i="1"/>
  <c r="I110" i="1" s="1"/>
  <c r="H102" i="1"/>
  <c r="I102" i="1" s="1"/>
  <c r="H94" i="1"/>
  <c r="I94" i="1" s="1"/>
  <c r="H86" i="1"/>
  <c r="I86" i="1" s="1"/>
  <c r="H78" i="1"/>
  <c r="I78" i="1" s="1"/>
  <c r="I70" i="1"/>
  <c r="I62" i="1"/>
  <c r="H54" i="1"/>
  <c r="I54" i="1" s="1"/>
  <c r="H46" i="1"/>
  <c r="I46" i="1" s="1"/>
  <c r="H38" i="1"/>
  <c r="I38" i="1" s="1"/>
  <c r="H30" i="1"/>
  <c r="I30" i="1" s="1"/>
  <c r="H22" i="1"/>
  <c r="I22" i="1" s="1"/>
  <c r="H14" i="1"/>
  <c r="I14" i="1" s="1"/>
  <c r="H6" i="1"/>
  <c r="I6" i="1" s="1"/>
</calcChain>
</file>

<file path=xl/sharedStrings.xml><?xml version="1.0" encoding="utf-8"?>
<sst xmlns="http://schemas.openxmlformats.org/spreadsheetml/2006/main" count="413" uniqueCount="151">
  <si>
    <t>A13 =&gt; NamedIOSignal_SFP1_MOD_ABS,</t>
  </si>
  <si>
    <t>A14 =&gt; NamedIOSignal_SFP1_TX_EN,</t>
  </si>
  <si>
    <t>A15 =&gt; NamedIOSignal_SFP1_TX_FAULT,</t>
  </si>
  <si>
    <t>A16 =&gt; NamedIOSignal_SFP1_SCL,</t>
  </si>
  <si>
    <t>A18 =&gt; NamedIOSignal_SFP2_MOD_ABS,</t>
  </si>
  <si>
    <t>A19 =&gt; NamedIOSignal_SFP2_TX_EN,</t>
  </si>
  <si>
    <t>A20 =&gt; NamedIOSignal_SFP2_TX_FAULT,</t>
  </si>
  <si>
    <t>A21 =&gt; NamedIOSignal_SFP2_SCL,</t>
  </si>
  <si>
    <t>B15 =&gt; NamedIOSignal_SFP1_SDA,</t>
  </si>
  <si>
    <t>B17 =&gt; NamedIOSignal_SFP1_LOS,</t>
  </si>
  <si>
    <t>B20 =&gt; NamedIOSignal_SFP2_SDA,</t>
  </si>
  <si>
    <t>B21 =&gt; NamedIOSignal_SFP2_LOS,</t>
  </si>
  <si>
    <t>B22 =&gt; NamedIOSignal_PMODA3_N,</t>
  </si>
  <si>
    <t>C13 =&gt; NamedIOSignal_RGB_B1,</t>
  </si>
  <si>
    <t>C14 =&gt; NamedIOSignal_RGB_G1,</t>
  </si>
  <si>
    <t>C15 =&gt; NamedIOSignal_RGB_R1,</t>
  </si>
  <si>
    <t>C17 =&gt; NamedIOSignal_RGB_B2,</t>
  </si>
  <si>
    <t>C18 =&gt; NamedIOSignal_RGB_G2,</t>
  </si>
  <si>
    <t>C19 =&gt; NamedIOSignal_RGB_R2,</t>
  </si>
  <si>
    <t>C20 =&gt; NamedIOSignal_PMODB1_N,</t>
  </si>
  <si>
    <t>C22 =&gt; NamedIOSignal_PMODA3_P,</t>
  </si>
  <si>
    <t>D14 =&gt; NamedIOSignal_PMODB3_P,</t>
  </si>
  <si>
    <t>D15 =&gt; NamedIOSignal_PMODB3_N,</t>
  </si>
  <si>
    <t>D16 =&gt; NamedIOSignal_PMODB4_N,</t>
  </si>
  <si>
    <t>D17 =&gt; NamedIOSignal_SYSCLK,</t>
  </si>
  <si>
    <t>D20 =&gt; NamedIOSignal_PMODB1_P,</t>
  </si>
  <si>
    <t>D22 =&gt; NamedIOSignal_PMODA1_N,</t>
  </si>
  <si>
    <t>E13 =&gt; NamedIOSignal_PMODB2_P,</t>
  </si>
  <si>
    <t>E14 =&gt; NamedIOSignal_PMODB2_N,</t>
  </si>
  <si>
    <t>E16 =&gt; NamedIOSignal_PMODB4_P,</t>
  </si>
  <si>
    <t>E22 =&gt; NamedIOSignal_PMODA1_P,</t>
  </si>
  <si>
    <t>F20 =&gt; NamedIOSignal_LED1,</t>
  </si>
  <si>
    <t>F21 =&gt; NamedIOSignal_LED0,</t>
  </si>
  <si>
    <t>G21 =&gt; NamedIOSignal_PMODA4_P,</t>
  </si>
  <si>
    <t>G22 =&gt; NamedIOSignal_PMODA4_N</t>
  </si>
  <si>
    <t>G15 =&gt; NamedIOSignal_MGTAVCC1V0_MON,</t>
  </si>
  <si>
    <t>G16 =&gt; NamedIOSignal_VCC1V0_MON,</t>
  </si>
  <si>
    <t>H14 =&gt; NamedIOSignal_X_3V3_I_MON,</t>
  </si>
  <si>
    <t>H15 =&gt; NamedIOSignal_X_12V0_I_MON,</t>
  </si>
  <si>
    <t>H20 =&gt; NamedIOSignal_VCC1V8_MON,</t>
  </si>
  <si>
    <t>H22 =&gt; NamedIOSignal_PMODA2_N,</t>
  </si>
  <si>
    <t>J14 =&gt; NamedIOSignal_MGTAVTT1V2_MON,</t>
  </si>
  <si>
    <t>J15 =&gt; NamedIOSignal_VADJ_I_MON,</t>
  </si>
  <si>
    <t>J22 =&gt; NamedIOSignal_PMODA2_P,</t>
  </si>
  <si>
    <t>L21 =&gt; NamedIOSignal_VADJ_MON,</t>
  </si>
  <si>
    <t>M21 =&gt; NamedIOSignal_VCC3V3_MON,</t>
  </si>
  <si>
    <t>AA18 =&gt; NamedIOSignal_DIP1,</t>
  </si>
  <si>
    <t>AA19 =&gt; NamedIOSignal_DIP2,</t>
  </si>
  <si>
    <t>AA20 =&gt; NamedIOSignal_DIP3,</t>
  </si>
  <si>
    <t>AA21 =&gt; NamedIOSignal_DIP4,</t>
  </si>
  <si>
    <t>AB21 =&gt; NamedIOSignal_SCL,</t>
  </si>
  <si>
    <t>AB22 =&gt; NamedIOSignal_SDA,</t>
  </si>
  <si>
    <t>P21  =&gt; NamedIOSignal_QSPI_IO2,</t>
  </si>
  <si>
    <t>P22  =&gt; NamedIOSignal_QSPI_IO0,</t>
  </si>
  <si>
    <t>R21  =&gt; NamedIOSignal_QSPI_IO3,</t>
  </si>
  <si>
    <t>R22  =&gt; NamedIOSignal_QSPI_IO1,</t>
  </si>
  <si>
    <t>T19  =&gt; NamedIOSignal_QSPI_CS,</t>
  </si>
  <si>
    <t>T21  =&gt; NamedIOSignal_PRESNT_M2C,</t>
  </si>
  <si>
    <t>U21  =&gt; NamedIOSignal_PGOOD_VADJ_R,</t>
  </si>
  <si>
    <t>U22  =&gt; NamedIOSignal_PGOOD_R,</t>
  </si>
  <si>
    <t>A8  =&gt; NamedSignal_SFP1_RD_N,</t>
  </si>
  <si>
    <t>A10 =&gt; NamedSignal_SFP2_RD_N,</t>
  </si>
  <si>
    <t>B8  =&gt; NamedSignal_SFP1_RD_P,</t>
  </si>
  <si>
    <t>B10 =&gt; NamedSignal_SFP2_RD_P,</t>
  </si>
  <si>
    <t>C9  =&gt; NamedSignal_FMC_MGT_M2C_N,</t>
  </si>
  <si>
    <t>D9  =&gt; NamedSignal_FMC_MGT_M2C_P,</t>
  </si>
  <si>
    <t>E6  =&gt; NamedSignal_GTP_CLK_N,</t>
  </si>
  <si>
    <t>E10 =&gt; NamedSignal_FMC_MGT_CLK_N,</t>
  </si>
  <si>
    <t>F6  =&gt; NamedSignal_GTP_CLK_P,</t>
  </si>
  <si>
    <t>F10 =&gt; NamedSignal_FMC_MGT_CLK_P</t>
  </si>
  <si>
    <t>A1 =&gt; NamedIOSignal_FMC_LA32_N,</t>
  </si>
  <si>
    <t>B1 =&gt; NamedIOSignal_FMC_LA32_P,</t>
  </si>
  <si>
    <t>B2 =&gt; NamedIOSignal_FMC_LA28_N,</t>
  </si>
  <si>
    <t>C2 =&gt; NamedIOSignal_FMC_LA28_P,</t>
  </si>
  <si>
    <t>D1 =&gt; NamedIOSignal_FMC_LA30_N,</t>
  </si>
  <si>
    <t>E1 =&gt; NamedIOSignal_FMC_LA30_P,</t>
  </si>
  <si>
    <t>E3 =&gt; NamedIOSignal_VREF_A_M2C,</t>
  </si>
  <si>
    <t>F1 =&gt; NamedIOSignal_FMC_LA24_N,</t>
  </si>
  <si>
    <t>G1 =&gt; NamedIOSignal_FMC_LA24_P,</t>
  </si>
  <si>
    <t>G2 =&gt; NamedIOSignal_FMC_LA03_N,</t>
  </si>
  <si>
    <t>G4 =&gt; NamedIOSignal_FMC_LA17_CC_N,</t>
  </si>
  <si>
    <t>H2 =&gt; NamedIOSignal_FMC_LA03_P,</t>
  </si>
  <si>
    <t>H4 =&gt; NamedIOSignal_FMC_LA17_CC_P,</t>
  </si>
  <si>
    <t>J1 =&gt; NamedIOSignal_FMC_LA21_N,</t>
  </si>
  <si>
    <t>J2 =&gt; NamedIOSignal_FMC_LA08_N,</t>
  </si>
  <si>
    <t>J4 =&gt; NamedIOSignal_FMC_LA18_CC_N,</t>
  </si>
  <si>
    <t>K1 =&gt; NamedIOSignal_FMC_LA21_P,</t>
  </si>
  <si>
    <t>K2 =&gt; NamedIOSignal_FMC_LA08_P,</t>
  </si>
  <si>
    <t>K3 =&gt; NamedIOSignal_FMC_LA02_N,</t>
  </si>
  <si>
    <t>K4 =&gt; NamedIOSignal_FMC_LA18_CC_P,</t>
  </si>
  <si>
    <t>L1 =&gt; NamedIOSignal_FMC_LA19_N,</t>
  </si>
  <si>
    <t>L3 =&gt; NamedIOSignal_FMC_LA02_P,</t>
  </si>
  <si>
    <t>L4 =&gt; NamedIOSignal_FMC_LA31_N,</t>
  </si>
  <si>
    <t>L5 =&gt; NamedIOSignal_FMC_LA31_P,</t>
  </si>
  <si>
    <t>M1 =&gt; NamedIOSignal_FMC_LA19_P,</t>
  </si>
  <si>
    <t>M2 =&gt; NamedIOSignal_FMC_LA05_N,</t>
  </si>
  <si>
    <t>M3 =&gt; NamedIOSignal_FMC_LA05_P,</t>
  </si>
  <si>
    <t>N3 =&gt; NamedIOSignal_FMC_LA12_N,</t>
  </si>
  <si>
    <t>N4 =&gt; NamedIOSignal_FMC_LA12_P,</t>
  </si>
  <si>
    <t>P1 =&gt; NamedIOSignal_FMC_LA15_N,</t>
  </si>
  <si>
    <t>R1 =&gt; NamedIOSignal_FMC_LA15_P</t>
  </si>
  <si>
    <t>AA1 =&gt; NamedIOSignal_FMC_LA04_P,</t>
  </si>
  <si>
    <t>AA3 =&gt; NamedIOSignal_FMC_LA13_N,</t>
  </si>
  <si>
    <t>AA4 =&gt; NamedIOSignal_FMC_LA01_CC_N,</t>
  </si>
  <si>
    <t>AA5 =&gt; NamedIOSignal_FMC_LA10_P,</t>
  </si>
  <si>
    <t>AA6 =&gt; NamedIOSignal_FMC_LA22_N,</t>
  </si>
  <si>
    <t>AA8 =&gt; NamedIOSignal_FMC_LA27_P,</t>
  </si>
  <si>
    <t>AB1 =&gt; NamedIOSignal_FMC_LA04_N,</t>
  </si>
  <si>
    <t>AB2 =&gt; NamedIOSignal_FMC_LA06_N,</t>
  </si>
  <si>
    <t>AB3 =&gt; NamedIOSignal_FMC_LA06_P,</t>
  </si>
  <si>
    <t>AB5 =&gt; NamedIOSignal_FMC_LA10_N,</t>
  </si>
  <si>
    <t>AB6 =&gt; NamedIOSignal_FMC_LA14_N,</t>
  </si>
  <si>
    <t>AB7 =&gt; NamedIOSignal_FMC_LA14_P,</t>
  </si>
  <si>
    <t>AB8 =&gt; NamedIOSignal_FMC_LA27_N,</t>
  </si>
  <si>
    <t>R2  =&gt; NamedIOSignal_FMC_LA09_N,</t>
  </si>
  <si>
    <t>R3  =&gt; NamedIOSignal_FMC_LA09_P,</t>
  </si>
  <si>
    <t>R4  =&gt; NamedIOSignal_FMC_CLK1_M2C_P,</t>
  </si>
  <si>
    <t>R6  =&gt; NamedIOSignal_FMC_LA33_P,</t>
  </si>
  <si>
    <t>T1  =&gt; NamedIOSignal_FMC_LA11_P,</t>
  </si>
  <si>
    <t>T4  =&gt; NamedIOSignal_FMC_CLK1_M2C_N,</t>
  </si>
  <si>
    <t>T5  =&gt; NamedIOSignal_FMC_LA00_CC_P,</t>
  </si>
  <si>
    <t>T6  =&gt; NamedIOSignal_FMC_LA33_N,</t>
  </si>
  <si>
    <t>U1  =&gt; NamedIOSignal_FMC_LA11_N,</t>
  </si>
  <si>
    <t>U2  =&gt; NamedIOSignal_FMC_LA16_P,</t>
  </si>
  <si>
    <t>U5  =&gt; NamedIOSignal_FMC_LA00_CC_N,</t>
  </si>
  <si>
    <t>U6  =&gt; NamedIOSignal_FMC_LA23_P,</t>
  </si>
  <si>
    <t>V2  =&gt; NamedIOSignal_FMC_LA16_N,</t>
  </si>
  <si>
    <t>V4  =&gt; NamedIOSignal_FMC_CLK0_M2C_P,</t>
  </si>
  <si>
    <t>V5  =&gt; NamedIOSignal_FMC_LA23_N,</t>
  </si>
  <si>
    <t>V7  =&gt; NamedIOSignal_FMC_LA26_P,</t>
  </si>
  <si>
    <t>V8  =&gt; NamedIOSignal_FMC_LA29_N,</t>
  </si>
  <si>
    <t>V9  =&gt; NamedIOSignal_FMC_LA29_P,</t>
  </si>
  <si>
    <t>W1  =&gt; NamedIOSignal_FMC_LA07_P,</t>
  </si>
  <si>
    <t>W4  =&gt; NamedIOSignal_FMC_CLK0_M2C_N,</t>
  </si>
  <si>
    <t>W5  =&gt; NamedIOSignal_FMC_LA20_N,</t>
  </si>
  <si>
    <t>W6  =&gt; NamedIOSignal_FMC_LA20_P,</t>
  </si>
  <si>
    <t>W7  =&gt; NamedIOSignal_FMC_LA26_N,</t>
  </si>
  <si>
    <t>W9  =&gt; NamedIOSignal_FMC_LA25_P,</t>
  </si>
  <si>
    <t>Y1  =&gt; NamedIOSignal_FMC_LA07_N,</t>
  </si>
  <si>
    <t>Y2  =&gt; NamedIOSignal_BTN_RESETN,</t>
  </si>
  <si>
    <t>Y3  =&gt; NamedIOSignal_FMC_LA13_P,</t>
  </si>
  <si>
    <t>Y4  =&gt; NamedIOSignal_FMC_LA01_CC_P,</t>
  </si>
  <si>
    <t>Y6  =&gt; NamedIOSignal_FMC_LA22_P,</t>
  </si>
  <si>
    <t>Y9  =&gt; NamedIOSignal_FMC_LA25_N</t>
  </si>
  <si>
    <t>LVCMOS25</t>
  </si>
  <si>
    <t>LVCMOS33</t>
  </si>
  <si>
    <t>CONFIG</t>
  </si>
  <si>
    <t>LVDS_25</t>
  </si>
  <si>
    <t>OUT</t>
  </si>
  <si>
    <t>INOUT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</si>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</sst>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45"/>
  <sheetViews>
    <sheetView tabSelected="1" topLeftCell="I4" workbookViewId="0">
      <selection activeCell="S4" sqref="S1:S1048576"/>
    </sheetView>
  </sheetViews>
  <sheetFormatPr defaultRowHeight="15" x14ac:dyDescent="0.25"/>
  <cols>
    <col min="1" max="4" width="0" hidden="1" customWidth="1"/>
    <col min="5" max="5" width="9.140625" hidden="1" customWidth="1"/>
    <col min="6" max="7" width="0" hidden="1" customWidth="1"/>
    <col min="8" max="8" width="31" hidden="1" customWidth="1"/>
    <col min="9" max="9" width="19" bestFit="1" customWidth="1"/>
    <col min="11" max="11" width="10.42578125" bestFit="1" customWidth="1"/>
  </cols>
  <sheetData>
    <row r="2" spans="1:19" x14ac:dyDescent="0.25">
      <c r="A2" t="s">
        <v>0</v>
      </c>
      <c r="F2">
        <f>FIND(" =&gt; NamedIOSignal",A2)</f>
        <v>4</v>
      </c>
      <c r="G2">
        <f>LEN(A2)</f>
        <v>34</v>
      </c>
      <c r="H2" t="str">
        <f>RIGHT(A2,G2-F2-17)</f>
        <v>SFP1_MOD_ABS,</v>
      </c>
      <c r="I2" t="str">
        <f>LEFT(H2,LEN(H2)-1)</f>
        <v>SFP1_MOD_ABS</v>
      </c>
      <c r="J2" t="str">
        <f>LEFT(A2,F2-1)</f>
        <v>A13</v>
      </c>
      <c r="K2" t="s">
        <v>145</v>
      </c>
      <c r="L2" t="str">
        <f>_xlfn.CONCAT("NET ","""",I2,""""," LOC=""",J2,""" | IOSTANDARD=",K2,";")</f>
        <v>NET "SFP1_MOD_ABS" LOC="A13" | IOSTANDARD=LVCMOS33;</v>
      </c>
      <c r="R2" t="s">
        <v>148</v>
      </c>
      <c r="S2" t="str">
        <f>_xlfn.CONCAT(I2," :  ",R2," ","std_logic;")</f>
        <v>SFP1_MOD_ABS :  OUT std_logic;</v>
      </c>
    </row>
    <row r="3" spans="1:19" x14ac:dyDescent="0.25">
      <c r="A3" t="s">
        <v>1</v>
      </c>
      <c r="F3">
        <f t="shared" ref="F3:F66" si="0">FIND(" =&gt; ",A3)</f>
        <v>4</v>
      </c>
      <c r="G3">
        <f t="shared" ref="G3:G66" si="1">LEN(A3)</f>
        <v>32</v>
      </c>
      <c r="H3" t="str">
        <f t="shared" ref="H3:H66" si="2">RIGHT(A3,G3-F3-17)</f>
        <v>SFP1_TX_EN,</v>
      </c>
      <c r="I3" t="str">
        <f t="shared" ref="I3:I66" si="3">LEFT(H3,LEN(H3)-1)</f>
        <v>SFP1_TX_EN</v>
      </c>
      <c r="J3" t="str">
        <f t="shared" ref="J3:J66" si="4">LEFT(A3,F3-1)</f>
        <v>A14</v>
      </c>
      <c r="K3" t="s">
        <v>145</v>
      </c>
      <c r="L3" t="str">
        <f t="shared" ref="L3:L66" si="5">_xlfn.CONCAT("NET ","""",I3,""""," LOC=""",J3,""" | IOSTANDARD=",K3,";")</f>
        <v>NET "SFP1_TX_EN" LOC="A14" | IOSTANDARD=LVCMOS33;</v>
      </c>
      <c r="R3" t="s">
        <v>148</v>
      </c>
      <c r="S3" t="str">
        <f t="shared" ref="S3:S66" si="6">_xlfn.CONCAT(I3," :  ",R3," ","std_logic;")</f>
        <v>SFP1_TX_EN :  OUT std_logic;</v>
      </c>
    </row>
    <row r="4" spans="1:19" x14ac:dyDescent="0.25">
      <c r="A4" t="s">
        <v>2</v>
      </c>
      <c r="F4">
        <f t="shared" si="0"/>
        <v>4</v>
      </c>
      <c r="G4">
        <f t="shared" si="1"/>
        <v>35</v>
      </c>
      <c r="H4" t="str">
        <f t="shared" si="2"/>
        <v>SFP1_TX_FAULT,</v>
      </c>
      <c r="I4" t="str">
        <f t="shared" si="3"/>
        <v>SFP1_TX_FAULT</v>
      </c>
      <c r="J4" t="str">
        <f t="shared" si="4"/>
        <v>A15</v>
      </c>
      <c r="K4" t="s">
        <v>145</v>
      </c>
      <c r="L4" t="str">
        <f t="shared" si="5"/>
        <v>NET "SFP1_TX_FAULT" LOC="A15" | IOSTANDARD=LVCMOS33;</v>
      </c>
      <c r="R4" t="s">
        <v>148</v>
      </c>
      <c r="S4" t="str">
        <f t="shared" si="6"/>
        <v>SFP1_TX_FAULT :  OUT std_logic;</v>
      </c>
    </row>
    <row r="5" spans="1:19" x14ac:dyDescent="0.25">
      <c r="A5" t="s">
        <v>3</v>
      </c>
      <c r="F5">
        <f t="shared" si="0"/>
        <v>4</v>
      </c>
      <c r="G5">
        <f t="shared" si="1"/>
        <v>30</v>
      </c>
      <c r="H5" t="str">
        <f t="shared" si="2"/>
        <v>SFP1_SCL,</v>
      </c>
      <c r="I5" t="str">
        <f t="shared" si="3"/>
        <v>SFP1_SCL</v>
      </c>
      <c r="J5" t="str">
        <f t="shared" si="4"/>
        <v>A16</v>
      </c>
      <c r="K5" t="s">
        <v>145</v>
      </c>
      <c r="L5" t="str">
        <f t="shared" si="5"/>
        <v>NET "SFP1_SCL" LOC="A16" | IOSTANDARD=LVCMOS33;</v>
      </c>
      <c r="R5" t="s">
        <v>148</v>
      </c>
      <c r="S5" t="str">
        <f t="shared" si="6"/>
        <v>SFP1_SCL :  OUT std_logic;</v>
      </c>
    </row>
    <row r="6" spans="1:19" x14ac:dyDescent="0.25">
      <c r="A6" t="s">
        <v>4</v>
      </c>
      <c r="F6">
        <f t="shared" si="0"/>
        <v>4</v>
      </c>
      <c r="G6">
        <f t="shared" si="1"/>
        <v>34</v>
      </c>
      <c r="H6" t="str">
        <f t="shared" si="2"/>
        <v>SFP2_MOD_ABS,</v>
      </c>
      <c r="I6" t="str">
        <f t="shared" si="3"/>
        <v>SFP2_MOD_ABS</v>
      </c>
      <c r="J6" t="str">
        <f t="shared" si="4"/>
        <v>A18</v>
      </c>
      <c r="K6" t="s">
        <v>145</v>
      </c>
      <c r="L6" t="str">
        <f t="shared" si="5"/>
        <v>NET "SFP2_MOD_ABS" LOC="A18" | IOSTANDARD=LVCMOS33;</v>
      </c>
      <c r="R6" t="s">
        <v>148</v>
      </c>
      <c r="S6" t="str">
        <f t="shared" si="6"/>
        <v>SFP2_MOD_ABS :  OUT std_logic;</v>
      </c>
    </row>
    <row r="7" spans="1:19" x14ac:dyDescent="0.25">
      <c r="A7" t="s">
        <v>5</v>
      </c>
      <c r="F7">
        <f t="shared" si="0"/>
        <v>4</v>
      </c>
      <c r="G7">
        <f t="shared" si="1"/>
        <v>32</v>
      </c>
      <c r="H7" t="str">
        <f t="shared" si="2"/>
        <v>SFP2_TX_EN,</v>
      </c>
      <c r="I7" t="str">
        <f t="shared" si="3"/>
        <v>SFP2_TX_EN</v>
      </c>
      <c r="J7" t="str">
        <f t="shared" si="4"/>
        <v>A19</v>
      </c>
      <c r="K7" t="s">
        <v>145</v>
      </c>
      <c r="L7" t="str">
        <f t="shared" si="5"/>
        <v>NET "SFP2_TX_EN" LOC="A19" | IOSTANDARD=LVCMOS33;</v>
      </c>
      <c r="R7" t="s">
        <v>148</v>
      </c>
      <c r="S7" t="str">
        <f t="shared" si="6"/>
        <v>SFP2_TX_EN :  OUT std_logic;</v>
      </c>
    </row>
    <row r="8" spans="1:19" x14ac:dyDescent="0.25">
      <c r="A8" t="s">
        <v>6</v>
      </c>
      <c r="F8">
        <f t="shared" si="0"/>
        <v>4</v>
      </c>
      <c r="G8">
        <f t="shared" si="1"/>
        <v>35</v>
      </c>
      <c r="H8" t="str">
        <f t="shared" si="2"/>
        <v>SFP2_TX_FAULT,</v>
      </c>
      <c r="I8" t="str">
        <f t="shared" si="3"/>
        <v>SFP2_TX_FAULT</v>
      </c>
      <c r="J8" t="str">
        <f t="shared" si="4"/>
        <v>A20</v>
      </c>
      <c r="K8" t="s">
        <v>145</v>
      </c>
      <c r="L8" t="str">
        <f t="shared" si="5"/>
        <v>NET "SFP2_TX_FAULT" LOC="A20" | IOSTANDARD=LVCMOS33;</v>
      </c>
      <c r="R8" t="s">
        <v>148</v>
      </c>
      <c r="S8" t="str">
        <f t="shared" si="6"/>
        <v>SFP2_TX_FAULT :  OUT std_logic;</v>
      </c>
    </row>
    <row r="9" spans="1:19" x14ac:dyDescent="0.25">
      <c r="A9" t="s">
        <v>7</v>
      </c>
      <c r="F9">
        <f t="shared" si="0"/>
        <v>4</v>
      </c>
      <c r="G9">
        <f t="shared" si="1"/>
        <v>30</v>
      </c>
      <c r="H9" t="str">
        <f t="shared" si="2"/>
        <v>SFP2_SCL,</v>
      </c>
      <c r="I9" t="str">
        <f t="shared" si="3"/>
        <v>SFP2_SCL</v>
      </c>
      <c r="J9" t="str">
        <f t="shared" si="4"/>
        <v>A21</v>
      </c>
      <c r="K9" t="s">
        <v>145</v>
      </c>
      <c r="L9" t="str">
        <f t="shared" si="5"/>
        <v>NET "SFP2_SCL" LOC="A21" | IOSTANDARD=LVCMOS33;</v>
      </c>
      <c r="R9" t="s">
        <v>148</v>
      </c>
      <c r="S9" t="str">
        <f t="shared" si="6"/>
        <v>SFP2_SCL :  OUT std_logic;</v>
      </c>
    </row>
    <row r="10" spans="1:19" x14ac:dyDescent="0.25">
      <c r="A10" t="s">
        <v>8</v>
      </c>
      <c r="F10">
        <f t="shared" si="0"/>
        <v>4</v>
      </c>
      <c r="G10">
        <f t="shared" si="1"/>
        <v>30</v>
      </c>
      <c r="H10" t="str">
        <f t="shared" si="2"/>
        <v>SFP1_SDA,</v>
      </c>
      <c r="I10" t="str">
        <f t="shared" si="3"/>
        <v>SFP1_SDA</v>
      </c>
      <c r="J10" t="str">
        <f t="shared" si="4"/>
        <v>B15</v>
      </c>
      <c r="K10" t="s">
        <v>145</v>
      </c>
      <c r="L10" t="str">
        <f t="shared" si="5"/>
        <v>NET "SFP1_SDA" LOC="B15" | IOSTANDARD=LVCMOS33;</v>
      </c>
      <c r="R10" t="s">
        <v>149</v>
      </c>
      <c r="S10" t="str">
        <f t="shared" si="6"/>
        <v>SFP1_SDA :  INOUT std_logic;</v>
      </c>
    </row>
    <row r="11" spans="1:19" x14ac:dyDescent="0.25">
      <c r="A11" t="s">
        <v>9</v>
      </c>
      <c r="F11">
        <f t="shared" si="0"/>
        <v>4</v>
      </c>
      <c r="G11">
        <f t="shared" si="1"/>
        <v>30</v>
      </c>
      <c r="H11" t="str">
        <f t="shared" si="2"/>
        <v>SFP1_LOS,</v>
      </c>
      <c r="I11" t="str">
        <f t="shared" si="3"/>
        <v>SFP1_LOS</v>
      </c>
      <c r="J11" t="str">
        <f t="shared" si="4"/>
        <v>B17</v>
      </c>
      <c r="K11" t="s">
        <v>145</v>
      </c>
      <c r="L11" t="str">
        <f t="shared" si="5"/>
        <v>NET "SFP1_LOS" LOC="B17" | IOSTANDARD=LVCMOS33;</v>
      </c>
      <c r="R11" t="s">
        <v>148</v>
      </c>
      <c r="S11" t="str">
        <f t="shared" si="6"/>
        <v>SFP1_LOS :  OUT std_logic;</v>
      </c>
    </row>
    <row r="12" spans="1:19" x14ac:dyDescent="0.25">
      <c r="A12" t="s">
        <v>10</v>
      </c>
      <c r="F12">
        <f t="shared" si="0"/>
        <v>4</v>
      </c>
      <c r="G12">
        <f t="shared" si="1"/>
        <v>30</v>
      </c>
      <c r="H12" t="str">
        <f t="shared" si="2"/>
        <v>SFP2_SDA,</v>
      </c>
      <c r="I12" t="str">
        <f t="shared" si="3"/>
        <v>SFP2_SDA</v>
      </c>
      <c r="J12" t="str">
        <f t="shared" si="4"/>
        <v>B20</v>
      </c>
      <c r="K12" t="s">
        <v>145</v>
      </c>
      <c r="L12" t="str">
        <f t="shared" si="5"/>
        <v>NET "SFP2_SDA" LOC="B20" | IOSTANDARD=LVCMOS33;</v>
      </c>
      <c r="R12" t="s">
        <v>149</v>
      </c>
      <c r="S12" t="str">
        <f t="shared" si="6"/>
        <v>SFP2_SDA :  INOUT std_logic;</v>
      </c>
    </row>
    <row r="13" spans="1:19" x14ac:dyDescent="0.25">
      <c r="A13" t="s">
        <v>11</v>
      </c>
      <c r="F13">
        <f t="shared" si="0"/>
        <v>4</v>
      </c>
      <c r="G13">
        <f t="shared" si="1"/>
        <v>30</v>
      </c>
      <c r="H13" t="str">
        <f t="shared" si="2"/>
        <v>SFP2_LOS,</v>
      </c>
      <c r="I13" t="str">
        <f t="shared" si="3"/>
        <v>SFP2_LOS</v>
      </c>
      <c r="J13" t="str">
        <f t="shared" si="4"/>
        <v>B21</v>
      </c>
      <c r="K13" t="s">
        <v>145</v>
      </c>
      <c r="L13" t="str">
        <f t="shared" si="5"/>
        <v>NET "SFP2_LOS" LOC="B21" | IOSTANDARD=LVCMOS33;</v>
      </c>
      <c r="R13" t="s">
        <v>148</v>
      </c>
      <c r="S13" t="str">
        <f t="shared" si="6"/>
        <v>SFP2_LOS :  OUT std_logic;</v>
      </c>
    </row>
    <row r="14" spans="1:19" x14ac:dyDescent="0.25">
      <c r="A14" t="s">
        <v>12</v>
      </c>
      <c r="F14">
        <f t="shared" si="0"/>
        <v>4</v>
      </c>
      <c r="G14">
        <f t="shared" si="1"/>
        <v>30</v>
      </c>
      <c r="H14" t="str">
        <f t="shared" si="2"/>
        <v>PMODA3_N,</v>
      </c>
      <c r="I14" t="str">
        <f t="shared" si="3"/>
        <v>PMODA3_N</v>
      </c>
      <c r="J14" t="str">
        <f t="shared" si="4"/>
        <v>B22</v>
      </c>
      <c r="K14" t="s">
        <v>145</v>
      </c>
      <c r="L14" t="str">
        <f t="shared" si="5"/>
        <v>NET "PMODA3_N" LOC="B22" | IOSTANDARD=LVCMOS33;</v>
      </c>
      <c r="R14" t="s">
        <v>149</v>
      </c>
      <c r="S14" t="str">
        <f t="shared" si="6"/>
        <v>PMODA3_N :  INOUT std_logic;</v>
      </c>
    </row>
    <row r="15" spans="1:19" x14ac:dyDescent="0.25">
      <c r="A15" t="s">
        <v>13</v>
      </c>
      <c r="F15">
        <f t="shared" si="0"/>
        <v>4</v>
      </c>
      <c r="G15">
        <f t="shared" si="1"/>
        <v>28</v>
      </c>
      <c r="H15" t="str">
        <f t="shared" si="2"/>
        <v>RGB_B1,</v>
      </c>
      <c r="I15" t="str">
        <f t="shared" si="3"/>
        <v>RGB_B1</v>
      </c>
      <c r="J15" t="str">
        <f t="shared" si="4"/>
        <v>C13</v>
      </c>
      <c r="K15" t="s">
        <v>145</v>
      </c>
      <c r="L15" t="str">
        <f t="shared" si="5"/>
        <v>NET "RGB_B1" LOC="C13" | IOSTANDARD=LVCMOS33;</v>
      </c>
      <c r="R15" t="s">
        <v>148</v>
      </c>
      <c r="S15" t="str">
        <f t="shared" si="6"/>
        <v>RGB_B1 :  OUT std_logic;</v>
      </c>
    </row>
    <row r="16" spans="1:19" x14ac:dyDescent="0.25">
      <c r="A16" t="s">
        <v>14</v>
      </c>
      <c r="F16">
        <f t="shared" si="0"/>
        <v>4</v>
      </c>
      <c r="G16">
        <f t="shared" si="1"/>
        <v>28</v>
      </c>
      <c r="H16" t="str">
        <f t="shared" si="2"/>
        <v>RGB_G1,</v>
      </c>
      <c r="I16" t="str">
        <f t="shared" si="3"/>
        <v>RGB_G1</v>
      </c>
      <c r="J16" t="str">
        <f t="shared" si="4"/>
        <v>C14</v>
      </c>
      <c r="K16" t="s">
        <v>145</v>
      </c>
      <c r="L16" t="str">
        <f t="shared" si="5"/>
        <v>NET "RGB_G1" LOC="C14" | IOSTANDARD=LVCMOS33;</v>
      </c>
      <c r="R16" t="s">
        <v>148</v>
      </c>
      <c r="S16" t="str">
        <f t="shared" si="6"/>
        <v>RGB_G1 :  OUT std_logic;</v>
      </c>
    </row>
    <row r="17" spans="1:19" x14ac:dyDescent="0.25">
      <c r="A17" t="s">
        <v>15</v>
      </c>
      <c r="F17">
        <f t="shared" si="0"/>
        <v>4</v>
      </c>
      <c r="G17">
        <f t="shared" si="1"/>
        <v>28</v>
      </c>
      <c r="H17" t="str">
        <f t="shared" si="2"/>
        <v>RGB_R1,</v>
      </c>
      <c r="I17" t="str">
        <f t="shared" si="3"/>
        <v>RGB_R1</v>
      </c>
      <c r="J17" t="str">
        <f t="shared" si="4"/>
        <v>C15</v>
      </c>
      <c r="K17" t="s">
        <v>145</v>
      </c>
      <c r="L17" t="str">
        <f t="shared" si="5"/>
        <v>NET "RGB_R1" LOC="C15" | IOSTANDARD=LVCMOS33;</v>
      </c>
      <c r="R17" t="s">
        <v>148</v>
      </c>
      <c r="S17" t="str">
        <f t="shared" si="6"/>
        <v>RGB_R1 :  OUT std_logic;</v>
      </c>
    </row>
    <row r="18" spans="1:19" x14ac:dyDescent="0.25">
      <c r="A18" t="s">
        <v>16</v>
      </c>
      <c r="F18">
        <f t="shared" si="0"/>
        <v>4</v>
      </c>
      <c r="G18">
        <f t="shared" si="1"/>
        <v>28</v>
      </c>
      <c r="H18" t="str">
        <f t="shared" si="2"/>
        <v>RGB_B2,</v>
      </c>
      <c r="I18" t="str">
        <f t="shared" si="3"/>
        <v>RGB_B2</v>
      </c>
      <c r="J18" t="str">
        <f t="shared" si="4"/>
        <v>C17</v>
      </c>
      <c r="K18" t="s">
        <v>145</v>
      </c>
      <c r="L18" t="str">
        <f t="shared" si="5"/>
        <v>NET "RGB_B2" LOC="C17" | IOSTANDARD=LVCMOS33;</v>
      </c>
      <c r="R18" t="s">
        <v>148</v>
      </c>
      <c r="S18" t="str">
        <f t="shared" si="6"/>
        <v>RGB_B2 :  OUT std_logic;</v>
      </c>
    </row>
    <row r="19" spans="1:19" x14ac:dyDescent="0.25">
      <c r="A19" t="s">
        <v>17</v>
      </c>
      <c r="F19">
        <f t="shared" si="0"/>
        <v>4</v>
      </c>
      <c r="G19">
        <f t="shared" si="1"/>
        <v>28</v>
      </c>
      <c r="H19" t="str">
        <f t="shared" si="2"/>
        <v>RGB_G2,</v>
      </c>
      <c r="I19" t="str">
        <f t="shared" si="3"/>
        <v>RGB_G2</v>
      </c>
      <c r="J19" t="str">
        <f t="shared" si="4"/>
        <v>C18</v>
      </c>
      <c r="K19" t="s">
        <v>145</v>
      </c>
      <c r="L19" t="str">
        <f t="shared" si="5"/>
        <v>NET "RGB_G2" LOC="C18" | IOSTANDARD=LVCMOS33;</v>
      </c>
      <c r="R19" t="s">
        <v>148</v>
      </c>
      <c r="S19" t="str">
        <f t="shared" si="6"/>
        <v>RGB_G2 :  OUT std_logic;</v>
      </c>
    </row>
    <row r="20" spans="1:19" x14ac:dyDescent="0.25">
      <c r="A20" t="s">
        <v>18</v>
      </c>
      <c r="F20">
        <f t="shared" si="0"/>
        <v>4</v>
      </c>
      <c r="G20">
        <f t="shared" si="1"/>
        <v>28</v>
      </c>
      <c r="H20" t="str">
        <f t="shared" si="2"/>
        <v>RGB_R2,</v>
      </c>
      <c r="I20" t="str">
        <f t="shared" si="3"/>
        <v>RGB_R2</v>
      </c>
      <c r="J20" t="str">
        <f t="shared" si="4"/>
        <v>C19</v>
      </c>
      <c r="K20" t="s">
        <v>145</v>
      </c>
      <c r="L20" t="str">
        <f t="shared" si="5"/>
        <v>NET "RGB_R2" LOC="C19" | IOSTANDARD=LVCMOS33;</v>
      </c>
      <c r="R20" t="s">
        <v>148</v>
      </c>
      <c r="S20" t="str">
        <f t="shared" si="6"/>
        <v>RGB_R2 :  OUT std_logic;</v>
      </c>
    </row>
    <row r="21" spans="1:19" x14ac:dyDescent="0.25">
      <c r="A21" t="s">
        <v>19</v>
      </c>
      <c r="F21">
        <f t="shared" si="0"/>
        <v>4</v>
      </c>
      <c r="G21">
        <f t="shared" si="1"/>
        <v>30</v>
      </c>
      <c r="H21" t="str">
        <f t="shared" si="2"/>
        <v>PMODB1_N,</v>
      </c>
      <c r="I21" t="str">
        <f t="shared" si="3"/>
        <v>PMODB1_N</v>
      </c>
      <c r="J21" t="str">
        <f t="shared" si="4"/>
        <v>C20</v>
      </c>
      <c r="K21" t="s">
        <v>145</v>
      </c>
      <c r="L21" t="str">
        <f t="shared" si="5"/>
        <v>NET "PMODB1_N" LOC="C20" | IOSTANDARD=LVCMOS33;</v>
      </c>
      <c r="R21" t="s">
        <v>149</v>
      </c>
      <c r="S21" t="str">
        <f t="shared" si="6"/>
        <v>PMODB1_N :  INOUT std_logic;</v>
      </c>
    </row>
    <row r="22" spans="1:19" x14ac:dyDescent="0.25">
      <c r="A22" t="s">
        <v>20</v>
      </c>
      <c r="F22">
        <f t="shared" si="0"/>
        <v>4</v>
      </c>
      <c r="G22">
        <f t="shared" si="1"/>
        <v>30</v>
      </c>
      <c r="H22" t="str">
        <f t="shared" si="2"/>
        <v>PMODA3_P,</v>
      </c>
      <c r="I22" t="str">
        <f t="shared" si="3"/>
        <v>PMODA3_P</v>
      </c>
      <c r="J22" t="str">
        <f t="shared" si="4"/>
        <v>C22</v>
      </c>
      <c r="K22" t="s">
        <v>145</v>
      </c>
      <c r="L22" t="str">
        <f t="shared" si="5"/>
        <v>NET "PMODA3_P" LOC="C22" | IOSTANDARD=LVCMOS33;</v>
      </c>
      <c r="R22" t="s">
        <v>149</v>
      </c>
      <c r="S22" t="str">
        <f t="shared" si="6"/>
        <v>PMODA3_P :  INOUT std_logic;</v>
      </c>
    </row>
    <row r="23" spans="1:19" x14ac:dyDescent="0.25">
      <c r="A23" t="s">
        <v>21</v>
      </c>
      <c r="F23">
        <f t="shared" si="0"/>
        <v>4</v>
      </c>
      <c r="G23">
        <f t="shared" si="1"/>
        <v>30</v>
      </c>
      <c r="H23" t="str">
        <f t="shared" si="2"/>
        <v>PMODB3_P,</v>
      </c>
      <c r="I23" t="str">
        <f t="shared" si="3"/>
        <v>PMODB3_P</v>
      </c>
      <c r="J23" t="str">
        <f t="shared" si="4"/>
        <v>D14</v>
      </c>
      <c r="K23" t="s">
        <v>145</v>
      </c>
      <c r="L23" t="str">
        <f t="shared" si="5"/>
        <v>NET "PMODB3_P" LOC="D14" | IOSTANDARD=LVCMOS33;</v>
      </c>
      <c r="R23" t="s">
        <v>149</v>
      </c>
      <c r="S23" t="str">
        <f t="shared" si="6"/>
        <v>PMODB3_P :  INOUT std_logic;</v>
      </c>
    </row>
    <row r="24" spans="1:19" x14ac:dyDescent="0.25">
      <c r="A24" t="s">
        <v>22</v>
      </c>
      <c r="F24">
        <f t="shared" si="0"/>
        <v>4</v>
      </c>
      <c r="G24">
        <f t="shared" si="1"/>
        <v>30</v>
      </c>
      <c r="H24" t="str">
        <f t="shared" si="2"/>
        <v>PMODB3_N,</v>
      </c>
      <c r="I24" t="str">
        <f t="shared" si="3"/>
        <v>PMODB3_N</v>
      </c>
      <c r="J24" t="str">
        <f t="shared" si="4"/>
        <v>D15</v>
      </c>
      <c r="K24" t="s">
        <v>145</v>
      </c>
      <c r="L24" t="str">
        <f t="shared" si="5"/>
        <v>NET "PMODB3_N" LOC="D15" | IOSTANDARD=LVCMOS33;</v>
      </c>
      <c r="R24" t="s">
        <v>149</v>
      </c>
      <c r="S24" t="str">
        <f t="shared" si="6"/>
        <v>PMODB3_N :  INOUT std_logic;</v>
      </c>
    </row>
    <row r="25" spans="1:19" x14ac:dyDescent="0.25">
      <c r="A25" t="s">
        <v>23</v>
      </c>
      <c r="F25">
        <f t="shared" si="0"/>
        <v>4</v>
      </c>
      <c r="G25">
        <f t="shared" si="1"/>
        <v>30</v>
      </c>
      <c r="H25" t="str">
        <f t="shared" si="2"/>
        <v>PMODB4_N,</v>
      </c>
      <c r="I25" t="str">
        <f t="shared" si="3"/>
        <v>PMODB4_N</v>
      </c>
      <c r="J25" t="str">
        <f t="shared" si="4"/>
        <v>D16</v>
      </c>
      <c r="K25" t="s">
        <v>145</v>
      </c>
      <c r="L25" t="str">
        <f t="shared" si="5"/>
        <v>NET "PMODB4_N" LOC="D16" | IOSTANDARD=LVCMOS33;</v>
      </c>
      <c r="R25" t="s">
        <v>149</v>
      </c>
      <c r="S25" t="str">
        <f t="shared" si="6"/>
        <v>PMODB4_N :  INOUT std_logic;</v>
      </c>
    </row>
    <row r="26" spans="1:19" x14ac:dyDescent="0.25">
      <c r="A26" t="s">
        <v>24</v>
      </c>
      <c r="F26">
        <f t="shared" si="0"/>
        <v>4</v>
      </c>
      <c r="G26">
        <f t="shared" si="1"/>
        <v>28</v>
      </c>
      <c r="H26" t="str">
        <f t="shared" si="2"/>
        <v>SYSCLK,</v>
      </c>
      <c r="I26" t="str">
        <f t="shared" si="3"/>
        <v>SYSCLK</v>
      </c>
      <c r="J26" t="str">
        <f t="shared" si="4"/>
        <v>D17</v>
      </c>
      <c r="K26" t="s">
        <v>145</v>
      </c>
      <c r="L26" t="str">
        <f t="shared" si="5"/>
        <v>NET "SYSCLK" LOC="D17" | IOSTANDARD=LVCMOS33;</v>
      </c>
      <c r="R26" t="s">
        <v>150</v>
      </c>
      <c r="S26" t="str">
        <f t="shared" si="6"/>
        <v>SYSCLK :  IN std_logic;</v>
      </c>
    </row>
    <row r="27" spans="1:19" x14ac:dyDescent="0.25">
      <c r="A27" t="s">
        <v>25</v>
      </c>
      <c r="F27">
        <f t="shared" si="0"/>
        <v>4</v>
      </c>
      <c r="G27">
        <f t="shared" si="1"/>
        <v>30</v>
      </c>
      <c r="H27" t="str">
        <f t="shared" si="2"/>
        <v>PMODB1_P,</v>
      </c>
      <c r="I27" t="str">
        <f t="shared" si="3"/>
        <v>PMODB1_P</v>
      </c>
      <c r="J27" t="str">
        <f t="shared" si="4"/>
        <v>D20</v>
      </c>
      <c r="K27" t="s">
        <v>145</v>
      </c>
      <c r="L27" t="str">
        <f t="shared" si="5"/>
        <v>NET "PMODB1_P" LOC="D20" | IOSTANDARD=LVCMOS33;</v>
      </c>
      <c r="R27" t="s">
        <v>149</v>
      </c>
      <c r="S27" t="str">
        <f t="shared" si="6"/>
        <v>PMODB1_P :  INOUT std_logic;</v>
      </c>
    </row>
    <row r="28" spans="1:19" x14ac:dyDescent="0.25">
      <c r="A28" t="s">
        <v>26</v>
      </c>
      <c r="F28">
        <f t="shared" si="0"/>
        <v>4</v>
      </c>
      <c r="G28">
        <f t="shared" si="1"/>
        <v>30</v>
      </c>
      <c r="H28" t="str">
        <f t="shared" si="2"/>
        <v>PMODA1_N,</v>
      </c>
      <c r="I28" t="str">
        <f t="shared" si="3"/>
        <v>PMODA1_N</v>
      </c>
      <c r="J28" t="str">
        <f t="shared" si="4"/>
        <v>D22</v>
      </c>
      <c r="K28" t="s">
        <v>145</v>
      </c>
      <c r="L28" t="str">
        <f t="shared" si="5"/>
        <v>NET "PMODA1_N" LOC="D22" | IOSTANDARD=LVCMOS33;</v>
      </c>
      <c r="R28" t="s">
        <v>149</v>
      </c>
      <c r="S28" t="str">
        <f t="shared" si="6"/>
        <v>PMODA1_N :  INOUT std_logic;</v>
      </c>
    </row>
    <row r="29" spans="1:19" x14ac:dyDescent="0.25">
      <c r="A29" t="s">
        <v>27</v>
      </c>
      <c r="F29">
        <f t="shared" si="0"/>
        <v>4</v>
      </c>
      <c r="G29">
        <f t="shared" si="1"/>
        <v>30</v>
      </c>
      <c r="H29" t="str">
        <f t="shared" si="2"/>
        <v>PMODB2_P,</v>
      </c>
      <c r="I29" t="str">
        <f t="shared" si="3"/>
        <v>PMODB2_P</v>
      </c>
      <c r="J29" t="str">
        <f t="shared" si="4"/>
        <v>E13</v>
      </c>
      <c r="K29" t="s">
        <v>145</v>
      </c>
      <c r="L29" t="str">
        <f t="shared" si="5"/>
        <v>NET "PMODB2_P" LOC="E13" | IOSTANDARD=LVCMOS33;</v>
      </c>
      <c r="R29" t="s">
        <v>149</v>
      </c>
      <c r="S29" t="str">
        <f t="shared" si="6"/>
        <v>PMODB2_P :  INOUT std_logic;</v>
      </c>
    </row>
    <row r="30" spans="1:19" x14ac:dyDescent="0.25">
      <c r="A30" t="s">
        <v>28</v>
      </c>
      <c r="F30">
        <f t="shared" si="0"/>
        <v>4</v>
      </c>
      <c r="G30">
        <f t="shared" si="1"/>
        <v>30</v>
      </c>
      <c r="H30" t="str">
        <f t="shared" si="2"/>
        <v>PMODB2_N,</v>
      </c>
      <c r="I30" t="str">
        <f t="shared" si="3"/>
        <v>PMODB2_N</v>
      </c>
      <c r="J30" t="str">
        <f t="shared" si="4"/>
        <v>E14</v>
      </c>
      <c r="K30" t="s">
        <v>145</v>
      </c>
      <c r="L30" t="str">
        <f t="shared" si="5"/>
        <v>NET "PMODB2_N" LOC="E14" | IOSTANDARD=LVCMOS33;</v>
      </c>
      <c r="R30" t="s">
        <v>149</v>
      </c>
      <c r="S30" t="str">
        <f t="shared" si="6"/>
        <v>PMODB2_N :  INOUT std_logic;</v>
      </c>
    </row>
    <row r="31" spans="1:19" x14ac:dyDescent="0.25">
      <c r="A31" t="s">
        <v>29</v>
      </c>
      <c r="F31">
        <f t="shared" si="0"/>
        <v>4</v>
      </c>
      <c r="G31">
        <f t="shared" si="1"/>
        <v>30</v>
      </c>
      <c r="H31" t="str">
        <f t="shared" si="2"/>
        <v>PMODB4_P,</v>
      </c>
      <c r="I31" t="str">
        <f t="shared" si="3"/>
        <v>PMODB4_P</v>
      </c>
      <c r="J31" t="str">
        <f t="shared" si="4"/>
        <v>E16</v>
      </c>
      <c r="K31" t="s">
        <v>145</v>
      </c>
      <c r="L31" t="str">
        <f t="shared" si="5"/>
        <v>NET "PMODB4_P" LOC="E16" | IOSTANDARD=LVCMOS33;</v>
      </c>
      <c r="R31" t="s">
        <v>149</v>
      </c>
      <c r="S31" t="str">
        <f t="shared" si="6"/>
        <v>PMODB4_P :  INOUT std_logic;</v>
      </c>
    </row>
    <row r="32" spans="1:19" x14ac:dyDescent="0.25">
      <c r="A32" t="s">
        <v>30</v>
      </c>
      <c r="F32">
        <f t="shared" si="0"/>
        <v>4</v>
      </c>
      <c r="G32">
        <f t="shared" si="1"/>
        <v>30</v>
      </c>
      <c r="H32" t="str">
        <f t="shared" si="2"/>
        <v>PMODA1_P,</v>
      </c>
      <c r="I32" t="str">
        <f t="shared" si="3"/>
        <v>PMODA1_P</v>
      </c>
      <c r="J32" t="str">
        <f t="shared" si="4"/>
        <v>E22</v>
      </c>
      <c r="K32" t="s">
        <v>145</v>
      </c>
      <c r="L32" t="str">
        <f t="shared" si="5"/>
        <v>NET "PMODA1_P" LOC="E22" | IOSTANDARD=LVCMOS33;</v>
      </c>
      <c r="R32" t="s">
        <v>149</v>
      </c>
      <c r="S32" t="str">
        <f t="shared" si="6"/>
        <v>PMODA1_P :  INOUT std_logic;</v>
      </c>
    </row>
    <row r="33" spans="1:19" x14ac:dyDescent="0.25">
      <c r="A33" t="s">
        <v>31</v>
      </c>
      <c r="F33">
        <f t="shared" si="0"/>
        <v>4</v>
      </c>
      <c r="G33">
        <f t="shared" si="1"/>
        <v>26</v>
      </c>
      <c r="H33" t="str">
        <f t="shared" si="2"/>
        <v>LED1,</v>
      </c>
      <c r="I33" t="str">
        <f t="shared" si="3"/>
        <v>LED1</v>
      </c>
      <c r="J33" t="str">
        <f t="shared" si="4"/>
        <v>F20</v>
      </c>
      <c r="K33" t="s">
        <v>145</v>
      </c>
      <c r="L33" t="str">
        <f t="shared" si="5"/>
        <v>NET "LED1" LOC="F20" | IOSTANDARD=LVCMOS33;</v>
      </c>
      <c r="R33" t="s">
        <v>148</v>
      </c>
      <c r="S33" t="str">
        <f t="shared" si="6"/>
        <v>LED1 :  OUT std_logic;</v>
      </c>
    </row>
    <row r="34" spans="1:19" x14ac:dyDescent="0.25">
      <c r="A34" t="s">
        <v>32</v>
      </c>
      <c r="F34">
        <f t="shared" si="0"/>
        <v>4</v>
      </c>
      <c r="G34">
        <f t="shared" si="1"/>
        <v>26</v>
      </c>
      <c r="H34" t="str">
        <f t="shared" si="2"/>
        <v>LED0,</v>
      </c>
      <c r="I34" t="str">
        <f t="shared" si="3"/>
        <v>LED0</v>
      </c>
      <c r="J34" t="str">
        <f t="shared" si="4"/>
        <v>F21</v>
      </c>
      <c r="K34" t="s">
        <v>145</v>
      </c>
      <c r="L34" t="str">
        <f t="shared" si="5"/>
        <v>NET "LED0" LOC="F21" | IOSTANDARD=LVCMOS33;</v>
      </c>
      <c r="R34" t="s">
        <v>148</v>
      </c>
      <c r="S34" t="str">
        <f t="shared" si="6"/>
        <v>LED0 :  OUT std_logic;</v>
      </c>
    </row>
    <row r="35" spans="1:19" x14ac:dyDescent="0.25">
      <c r="A35" t="s">
        <v>33</v>
      </c>
      <c r="F35">
        <f t="shared" si="0"/>
        <v>4</v>
      </c>
      <c r="G35">
        <f t="shared" si="1"/>
        <v>30</v>
      </c>
      <c r="H35" t="str">
        <f t="shared" si="2"/>
        <v>PMODA4_P,</v>
      </c>
      <c r="I35" t="str">
        <f t="shared" si="3"/>
        <v>PMODA4_P</v>
      </c>
      <c r="J35" t="str">
        <f t="shared" si="4"/>
        <v>G21</v>
      </c>
      <c r="K35" t="s">
        <v>145</v>
      </c>
      <c r="L35" t="str">
        <f t="shared" si="5"/>
        <v>NET "PMODA4_P" LOC="G21" | IOSTANDARD=LVCMOS33;</v>
      </c>
      <c r="R35" t="s">
        <v>149</v>
      </c>
      <c r="S35" t="str">
        <f t="shared" si="6"/>
        <v>PMODA4_P :  INOUT std_logic;</v>
      </c>
    </row>
    <row r="36" spans="1:19" x14ac:dyDescent="0.25">
      <c r="A36" t="s">
        <v>34</v>
      </c>
      <c r="F36">
        <f t="shared" si="0"/>
        <v>4</v>
      </c>
      <c r="G36">
        <f t="shared" si="1"/>
        <v>29</v>
      </c>
      <c r="H36" t="str">
        <f t="shared" si="2"/>
        <v>PMODA4_N</v>
      </c>
      <c r="I36" t="str">
        <f t="shared" si="3"/>
        <v>PMODA4_</v>
      </c>
      <c r="J36" t="str">
        <f t="shared" si="4"/>
        <v>G22</v>
      </c>
      <c r="K36" t="s">
        <v>145</v>
      </c>
      <c r="L36" t="str">
        <f t="shared" si="5"/>
        <v>NET "PMODA4_" LOC="G22" | IOSTANDARD=LVCMOS33;</v>
      </c>
      <c r="R36" t="s">
        <v>149</v>
      </c>
      <c r="S36" t="str">
        <f t="shared" si="6"/>
        <v>PMODA4_ :  INOUT std_logic;</v>
      </c>
    </row>
    <row r="37" spans="1:19" x14ac:dyDescent="0.25">
      <c r="A37" t="s">
        <v>35</v>
      </c>
      <c r="F37">
        <f t="shared" si="0"/>
        <v>4</v>
      </c>
      <c r="G37">
        <f t="shared" si="1"/>
        <v>36</v>
      </c>
      <c r="H37" t="str">
        <f t="shared" si="2"/>
        <v>MGTAVCC1V0_MON,</v>
      </c>
      <c r="I37" t="str">
        <f t="shared" si="3"/>
        <v>MGTAVCC1V0_MON</v>
      </c>
      <c r="J37" t="str">
        <f t="shared" si="4"/>
        <v>G15</v>
      </c>
      <c r="K37" t="s">
        <v>145</v>
      </c>
      <c r="L37" t="str">
        <f t="shared" si="5"/>
        <v>NET "MGTAVCC1V0_MON" LOC="G15" | IOSTANDARD=LVCMOS33;</v>
      </c>
      <c r="R37" t="s">
        <v>150</v>
      </c>
      <c r="S37" t="str">
        <f t="shared" si="6"/>
        <v>MGTAVCC1V0_MON :  IN std_logic;</v>
      </c>
    </row>
    <row r="38" spans="1:19" x14ac:dyDescent="0.25">
      <c r="A38" t="s">
        <v>36</v>
      </c>
      <c r="F38">
        <f t="shared" si="0"/>
        <v>4</v>
      </c>
      <c r="G38">
        <f t="shared" si="1"/>
        <v>32</v>
      </c>
      <c r="H38" t="str">
        <f t="shared" si="2"/>
        <v>VCC1V0_MON,</v>
      </c>
      <c r="I38" t="str">
        <f t="shared" si="3"/>
        <v>VCC1V0_MON</v>
      </c>
      <c r="J38" t="str">
        <f t="shared" si="4"/>
        <v>G16</v>
      </c>
      <c r="K38" t="s">
        <v>145</v>
      </c>
      <c r="L38" t="str">
        <f t="shared" si="5"/>
        <v>NET "VCC1V0_MON" LOC="G16" | IOSTANDARD=LVCMOS33;</v>
      </c>
      <c r="R38" t="s">
        <v>150</v>
      </c>
      <c r="S38" t="str">
        <f t="shared" si="6"/>
        <v>VCC1V0_MON :  IN std_logic;</v>
      </c>
    </row>
    <row r="39" spans="1:19" x14ac:dyDescent="0.25">
      <c r="A39" t="s">
        <v>37</v>
      </c>
      <c r="F39">
        <f t="shared" si="0"/>
        <v>4</v>
      </c>
      <c r="G39">
        <f t="shared" si="1"/>
        <v>33</v>
      </c>
      <c r="H39" t="str">
        <f t="shared" si="2"/>
        <v>X_3V3_I_MON,</v>
      </c>
      <c r="I39" t="str">
        <f t="shared" si="3"/>
        <v>X_3V3_I_MON</v>
      </c>
      <c r="J39" t="str">
        <f t="shared" si="4"/>
        <v>H14</v>
      </c>
      <c r="K39" t="s">
        <v>145</v>
      </c>
      <c r="L39" t="str">
        <f t="shared" si="5"/>
        <v>NET "X_3V3_I_MON" LOC="H14" | IOSTANDARD=LVCMOS33;</v>
      </c>
      <c r="R39" t="s">
        <v>150</v>
      </c>
      <c r="S39" t="str">
        <f t="shared" si="6"/>
        <v>X_3V3_I_MON :  IN std_logic;</v>
      </c>
    </row>
    <row r="40" spans="1:19" x14ac:dyDescent="0.25">
      <c r="A40" t="s">
        <v>38</v>
      </c>
      <c r="F40">
        <f t="shared" si="0"/>
        <v>4</v>
      </c>
      <c r="G40">
        <f t="shared" si="1"/>
        <v>34</v>
      </c>
      <c r="H40" t="str">
        <f t="shared" si="2"/>
        <v>X_12V0_I_MON,</v>
      </c>
      <c r="I40" t="str">
        <f t="shared" si="3"/>
        <v>X_12V0_I_MON</v>
      </c>
      <c r="J40" t="str">
        <f t="shared" si="4"/>
        <v>H15</v>
      </c>
      <c r="K40" t="s">
        <v>145</v>
      </c>
      <c r="L40" t="str">
        <f t="shared" si="5"/>
        <v>NET "X_12V0_I_MON" LOC="H15" | IOSTANDARD=LVCMOS33;</v>
      </c>
      <c r="R40" t="s">
        <v>150</v>
      </c>
      <c r="S40" t="str">
        <f t="shared" si="6"/>
        <v>X_12V0_I_MON :  IN std_logic;</v>
      </c>
    </row>
    <row r="41" spans="1:19" x14ac:dyDescent="0.25">
      <c r="A41" t="s">
        <v>39</v>
      </c>
      <c r="F41">
        <f t="shared" si="0"/>
        <v>4</v>
      </c>
      <c r="G41">
        <f t="shared" si="1"/>
        <v>32</v>
      </c>
      <c r="H41" t="str">
        <f t="shared" si="2"/>
        <v>VCC1V8_MON,</v>
      </c>
      <c r="I41" t="str">
        <f t="shared" si="3"/>
        <v>VCC1V8_MON</v>
      </c>
      <c r="J41" t="str">
        <f t="shared" si="4"/>
        <v>H20</v>
      </c>
      <c r="K41" t="s">
        <v>145</v>
      </c>
      <c r="L41" t="str">
        <f t="shared" si="5"/>
        <v>NET "VCC1V8_MON" LOC="H20" | IOSTANDARD=LVCMOS33;</v>
      </c>
      <c r="R41" t="s">
        <v>150</v>
      </c>
      <c r="S41" t="str">
        <f t="shared" si="6"/>
        <v>VCC1V8_MON :  IN std_logic;</v>
      </c>
    </row>
    <row r="42" spans="1:19" x14ac:dyDescent="0.25">
      <c r="A42" t="s">
        <v>40</v>
      </c>
      <c r="F42">
        <f t="shared" si="0"/>
        <v>4</v>
      </c>
      <c r="G42">
        <f t="shared" si="1"/>
        <v>30</v>
      </c>
      <c r="H42" t="str">
        <f t="shared" si="2"/>
        <v>PMODA2_N,</v>
      </c>
      <c r="I42" t="str">
        <f t="shared" si="3"/>
        <v>PMODA2_N</v>
      </c>
      <c r="J42" t="str">
        <f t="shared" si="4"/>
        <v>H22</v>
      </c>
      <c r="K42" t="s">
        <v>144</v>
      </c>
      <c r="L42" t="str">
        <f t="shared" si="5"/>
        <v>NET "PMODA2_N" LOC="H22" | IOSTANDARD=LVCMOS25;</v>
      </c>
      <c r="R42" t="s">
        <v>149</v>
      </c>
      <c r="S42" t="str">
        <f t="shared" si="6"/>
        <v>PMODA2_N :  INOUT std_logic;</v>
      </c>
    </row>
    <row r="43" spans="1:19" x14ac:dyDescent="0.25">
      <c r="A43" t="s">
        <v>41</v>
      </c>
      <c r="F43">
        <f t="shared" si="0"/>
        <v>4</v>
      </c>
      <c r="G43">
        <f t="shared" si="1"/>
        <v>36</v>
      </c>
      <c r="H43" t="str">
        <f t="shared" si="2"/>
        <v>MGTAVTT1V2_MON,</v>
      </c>
      <c r="I43" t="str">
        <f t="shared" si="3"/>
        <v>MGTAVTT1V2_MON</v>
      </c>
      <c r="J43" t="str">
        <f t="shared" si="4"/>
        <v>J14</v>
      </c>
      <c r="K43" t="s">
        <v>145</v>
      </c>
      <c r="L43" t="str">
        <f t="shared" si="5"/>
        <v>NET "MGTAVTT1V2_MON" LOC="J14" | IOSTANDARD=LVCMOS33;</v>
      </c>
      <c r="R43" t="s">
        <v>150</v>
      </c>
      <c r="S43" t="str">
        <f t="shared" si="6"/>
        <v>MGTAVTT1V2_MON :  IN std_logic;</v>
      </c>
    </row>
    <row r="44" spans="1:19" x14ac:dyDescent="0.25">
      <c r="A44" t="s">
        <v>42</v>
      </c>
      <c r="F44">
        <f t="shared" si="0"/>
        <v>4</v>
      </c>
      <c r="G44">
        <f t="shared" si="1"/>
        <v>32</v>
      </c>
      <c r="H44" t="str">
        <f t="shared" si="2"/>
        <v>VADJ_I_MON,</v>
      </c>
      <c r="I44" t="str">
        <f t="shared" si="3"/>
        <v>VADJ_I_MON</v>
      </c>
      <c r="J44" t="str">
        <f t="shared" si="4"/>
        <v>J15</v>
      </c>
      <c r="K44" t="s">
        <v>145</v>
      </c>
      <c r="L44" t="str">
        <f t="shared" si="5"/>
        <v>NET "VADJ_I_MON" LOC="J15" | IOSTANDARD=LVCMOS33;</v>
      </c>
      <c r="R44" t="s">
        <v>150</v>
      </c>
      <c r="S44" t="str">
        <f t="shared" si="6"/>
        <v>VADJ_I_MON :  IN std_logic;</v>
      </c>
    </row>
    <row r="45" spans="1:19" x14ac:dyDescent="0.25">
      <c r="A45" t="s">
        <v>43</v>
      </c>
      <c r="F45">
        <f t="shared" si="0"/>
        <v>4</v>
      </c>
      <c r="G45">
        <f t="shared" si="1"/>
        <v>30</v>
      </c>
      <c r="H45" t="str">
        <f t="shared" si="2"/>
        <v>PMODA2_P,</v>
      </c>
      <c r="I45" t="str">
        <f t="shared" si="3"/>
        <v>PMODA2_P</v>
      </c>
      <c r="J45" t="str">
        <f t="shared" si="4"/>
        <v>J22</v>
      </c>
      <c r="K45" t="s">
        <v>144</v>
      </c>
      <c r="L45" t="str">
        <f t="shared" si="5"/>
        <v>NET "PMODA2_P" LOC="J22" | IOSTANDARD=LVCMOS25;</v>
      </c>
      <c r="R45" t="s">
        <v>149</v>
      </c>
      <c r="S45" t="str">
        <f t="shared" si="6"/>
        <v>PMODA2_P :  INOUT std_logic;</v>
      </c>
    </row>
    <row r="46" spans="1:19" x14ac:dyDescent="0.25">
      <c r="A46" t="s">
        <v>44</v>
      </c>
      <c r="F46">
        <f t="shared" si="0"/>
        <v>4</v>
      </c>
      <c r="G46">
        <f t="shared" si="1"/>
        <v>30</v>
      </c>
      <c r="H46" t="str">
        <f t="shared" si="2"/>
        <v>VADJ_MON,</v>
      </c>
      <c r="I46" t="str">
        <f t="shared" si="3"/>
        <v>VADJ_MON</v>
      </c>
      <c r="J46" t="str">
        <f t="shared" si="4"/>
        <v>L21</v>
      </c>
      <c r="K46" t="s">
        <v>145</v>
      </c>
      <c r="L46" t="str">
        <f t="shared" si="5"/>
        <v>NET "VADJ_MON" LOC="L21" | IOSTANDARD=LVCMOS33;</v>
      </c>
      <c r="R46" t="s">
        <v>150</v>
      </c>
      <c r="S46" t="str">
        <f t="shared" si="6"/>
        <v>VADJ_MON :  IN std_logic;</v>
      </c>
    </row>
    <row r="47" spans="1:19" x14ac:dyDescent="0.25">
      <c r="A47" t="s">
        <v>45</v>
      </c>
      <c r="F47">
        <f t="shared" si="0"/>
        <v>4</v>
      </c>
      <c r="G47">
        <f t="shared" si="1"/>
        <v>32</v>
      </c>
      <c r="H47" t="str">
        <f t="shared" si="2"/>
        <v>VCC3V3_MON,</v>
      </c>
      <c r="I47" t="str">
        <f t="shared" si="3"/>
        <v>VCC3V3_MON</v>
      </c>
      <c r="J47" t="str">
        <f t="shared" si="4"/>
        <v>M21</v>
      </c>
      <c r="K47" t="s">
        <v>145</v>
      </c>
      <c r="L47" t="str">
        <f t="shared" si="5"/>
        <v>NET "VCC3V3_MON" LOC="M21" | IOSTANDARD=LVCMOS33;</v>
      </c>
      <c r="R47" t="s">
        <v>150</v>
      </c>
      <c r="S47" t="str">
        <f t="shared" si="6"/>
        <v>VCC3V3_MON :  IN std_logic;</v>
      </c>
    </row>
    <row r="48" spans="1:19" x14ac:dyDescent="0.25">
      <c r="A48" t="s">
        <v>46</v>
      </c>
      <c r="F48">
        <f t="shared" si="0"/>
        <v>5</v>
      </c>
      <c r="G48">
        <f t="shared" si="1"/>
        <v>27</v>
      </c>
      <c r="H48" t="str">
        <f t="shared" si="2"/>
        <v>DIP1,</v>
      </c>
      <c r="I48" t="str">
        <f t="shared" si="3"/>
        <v>DIP1</v>
      </c>
      <c r="J48" t="str">
        <f t="shared" si="4"/>
        <v>AA18</v>
      </c>
      <c r="K48" t="s">
        <v>145</v>
      </c>
      <c r="L48" t="str">
        <f t="shared" si="5"/>
        <v>NET "DIP1" LOC="AA18" | IOSTANDARD=LVCMOS33;</v>
      </c>
      <c r="R48" t="s">
        <v>150</v>
      </c>
      <c r="S48" t="str">
        <f t="shared" si="6"/>
        <v>DIP1 :  IN std_logic;</v>
      </c>
    </row>
    <row r="49" spans="1:19" x14ac:dyDescent="0.25">
      <c r="A49" t="s">
        <v>47</v>
      </c>
      <c r="F49">
        <f t="shared" si="0"/>
        <v>5</v>
      </c>
      <c r="G49">
        <f t="shared" si="1"/>
        <v>27</v>
      </c>
      <c r="H49" t="str">
        <f t="shared" si="2"/>
        <v>DIP2,</v>
      </c>
      <c r="I49" t="str">
        <f t="shared" si="3"/>
        <v>DIP2</v>
      </c>
      <c r="J49" t="str">
        <f t="shared" si="4"/>
        <v>AA19</v>
      </c>
      <c r="K49" t="s">
        <v>145</v>
      </c>
      <c r="L49" t="str">
        <f t="shared" si="5"/>
        <v>NET "DIP2" LOC="AA19" | IOSTANDARD=LVCMOS33;</v>
      </c>
      <c r="R49" t="s">
        <v>150</v>
      </c>
      <c r="S49" t="str">
        <f t="shared" si="6"/>
        <v>DIP2 :  IN std_logic;</v>
      </c>
    </row>
    <row r="50" spans="1:19" x14ac:dyDescent="0.25">
      <c r="A50" t="s">
        <v>48</v>
      </c>
      <c r="F50">
        <f t="shared" si="0"/>
        <v>5</v>
      </c>
      <c r="G50">
        <f t="shared" si="1"/>
        <v>27</v>
      </c>
      <c r="H50" t="str">
        <f t="shared" si="2"/>
        <v>DIP3,</v>
      </c>
      <c r="I50" t="str">
        <f t="shared" si="3"/>
        <v>DIP3</v>
      </c>
      <c r="J50" t="str">
        <f t="shared" si="4"/>
        <v>AA20</v>
      </c>
      <c r="K50" t="s">
        <v>145</v>
      </c>
      <c r="L50" t="str">
        <f t="shared" si="5"/>
        <v>NET "DIP3" LOC="AA20" | IOSTANDARD=LVCMOS33;</v>
      </c>
      <c r="R50" t="s">
        <v>150</v>
      </c>
      <c r="S50" t="str">
        <f t="shared" si="6"/>
        <v>DIP3 :  IN std_logic;</v>
      </c>
    </row>
    <row r="51" spans="1:19" x14ac:dyDescent="0.25">
      <c r="A51" t="s">
        <v>49</v>
      </c>
      <c r="F51">
        <f t="shared" si="0"/>
        <v>5</v>
      </c>
      <c r="G51">
        <f t="shared" si="1"/>
        <v>27</v>
      </c>
      <c r="H51" t="str">
        <f t="shared" si="2"/>
        <v>DIP4,</v>
      </c>
      <c r="I51" t="str">
        <f t="shared" si="3"/>
        <v>DIP4</v>
      </c>
      <c r="J51" t="str">
        <f t="shared" si="4"/>
        <v>AA21</v>
      </c>
      <c r="K51" t="s">
        <v>145</v>
      </c>
      <c r="L51" t="str">
        <f t="shared" si="5"/>
        <v>NET "DIP4" LOC="AA21" | IOSTANDARD=LVCMOS33;</v>
      </c>
      <c r="R51" t="s">
        <v>150</v>
      </c>
      <c r="S51" t="str">
        <f t="shared" si="6"/>
        <v>DIP4 :  IN std_logic;</v>
      </c>
    </row>
    <row r="52" spans="1:19" x14ac:dyDescent="0.25">
      <c r="A52" t="s">
        <v>50</v>
      </c>
      <c r="F52">
        <f t="shared" si="0"/>
        <v>5</v>
      </c>
      <c r="G52">
        <f t="shared" si="1"/>
        <v>26</v>
      </c>
      <c r="H52" t="str">
        <f t="shared" si="2"/>
        <v>SCL,</v>
      </c>
      <c r="I52" t="str">
        <f t="shared" si="3"/>
        <v>SCL</v>
      </c>
      <c r="J52" t="str">
        <f t="shared" si="4"/>
        <v>AB21</v>
      </c>
      <c r="K52" t="s">
        <v>145</v>
      </c>
      <c r="L52" t="str">
        <f t="shared" si="5"/>
        <v>NET "SCL" LOC="AB21" | IOSTANDARD=LVCMOS33;</v>
      </c>
      <c r="R52" t="s">
        <v>148</v>
      </c>
      <c r="S52" t="str">
        <f t="shared" si="6"/>
        <v>SCL :  OUT std_logic;</v>
      </c>
    </row>
    <row r="53" spans="1:19" x14ac:dyDescent="0.25">
      <c r="A53" t="s">
        <v>51</v>
      </c>
      <c r="F53">
        <f t="shared" si="0"/>
        <v>5</v>
      </c>
      <c r="G53">
        <f t="shared" si="1"/>
        <v>26</v>
      </c>
      <c r="H53" t="str">
        <f t="shared" si="2"/>
        <v>SDA,</v>
      </c>
      <c r="I53" t="str">
        <f t="shared" si="3"/>
        <v>SDA</v>
      </c>
      <c r="J53" t="str">
        <f t="shared" si="4"/>
        <v>AB22</v>
      </c>
      <c r="K53" t="s">
        <v>145</v>
      </c>
      <c r="L53" t="str">
        <f t="shared" si="5"/>
        <v>NET "SDA" LOC="AB22" | IOSTANDARD=LVCMOS33;</v>
      </c>
      <c r="R53" t="s">
        <v>149</v>
      </c>
      <c r="S53" t="str">
        <f t="shared" si="6"/>
        <v>SDA :  INOUT std_logic;</v>
      </c>
    </row>
    <row r="54" spans="1:19" x14ac:dyDescent="0.25">
      <c r="A54" t="s">
        <v>52</v>
      </c>
      <c r="F54">
        <f t="shared" si="0"/>
        <v>5</v>
      </c>
      <c r="G54">
        <f t="shared" si="1"/>
        <v>31</v>
      </c>
      <c r="H54" t="str">
        <f t="shared" si="2"/>
        <v>QSPI_IO2,</v>
      </c>
      <c r="I54" t="str">
        <f t="shared" si="3"/>
        <v>QSPI_IO2</v>
      </c>
      <c r="J54" t="str">
        <f>LEFT(A54,F54-2)</f>
        <v>P21</v>
      </c>
      <c r="K54" t="s">
        <v>146</v>
      </c>
      <c r="L54" t="str">
        <f t="shared" si="5"/>
        <v>NET "QSPI_IO2" LOC="P21" | IOSTANDARD=CONFIG;</v>
      </c>
    </row>
    <row r="55" spans="1:19" x14ac:dyDescent="0.25">
      <c r="A55" t="s">
        <v>53</v>
      </c>
      <c r="F55">
        <f t="shared" si="0"/>
        <v>5</v>
      </c>
      <c r="G55">
        <f t="shared" si="1"/>
        <v>31</v>
      </c>
      <c r="H55" t="str">
        <f t="shared" si="2"/>
        <v>QSPI_IO0,</v>
      </c>
      <c r="I55" t="str">
        <f t="shared" si="3"/>
        <v>QSPI_IO0</v>
      </c>
      <c r="J55" t="str">
        <f t="shared" ref="J55:J118" si="7">LEFT(A55,F55-2)</f>
        <v>P22</v>
      </c>
      <c r="K55" t="s">
        <v>146</v>
      </c>
      <c r="L55" t="str">
        <f t="shared" si="5"/>
        <v>NET "QSPI_IO0" LOC="P22" | IOSTANDARD=CONFIG;</v>
      </c>
    </row>
    <row r="56" spans="1:19" x14ac:dyDescent="0.25">
      <c r="A56" t="s">
        <v>54</v>
      </c>
      <c r="F56">
        <f t="shared" si="0"/>
        <v>5</v>
      </c>
      <c r="G56">
        <f t="shared" si="1"/>
        <v>31</v>
      </c>
      <c r="H56" t="str">
        <f t="shared" si="2"/>
        <v>QSPI_IO3,</v>
      </c>
      <c r="I56" t="str">
        <f t="shared" si="3"/>
        <v>QSPI_IO3</v>
      </c>
      <c r="J56" t="str">
        <f t="shared" si="7"/>
        <v>R21</v>
      </c>
      <c r="K56" t="s">
        <v>146</v>
      </c>
      <c r="L56" t="str">
        <f t="shared" si="5"/>
        <v>NET "QSPI_IO3" LOC="R21" | IOSTANDARD=CONFIG;</v>
      </c>
    </row>
    <row r="57" spans="1:19" x14ac:dyDescent="0.25">
      <c r="A57" t="s">
        <v>55</v>
      </c>
      <c r="F57">
        <f t="shared" si="0"/>
        <v>5</v>
      </c>
      <c r="G57">
        <f t="shared" si="1"/>
        <v>31</v>
      </c>
      <c r="H57" t="str">
        <f t="shared" si="2"/>
        <v>QSPI_IO1,</v>
      </c>
      <c r="I57" t="str">
        <f t="shared" si="3"/>
        <v>QSPI_IO1</v>
      </c>
      <c r="J57" t="str">
        <f t="shared" si="7"/>
        <v>R22</v>
      </c>
      <c r="K57" t="s">
        <v>146</v>
      </c>
      <c r="L57" t="str">
        <f t="shared" si="5"/>
        <v>NET "QSPI_IO1" LOC="R22" | IOSTANDARD=CONFIG;</v>
      </c>
    </row>
    <row r="58" spans="1:19" x14ac:dyDescent="0.25">
      <c r="A58" t="s">
        <v>56</v>
      </c>
      <c r="F58">
        <f t="shared" si="0"/>
        <v>5</v>
      </c>
      <c r="G58">
        <f t="shared" si="1"/>
        <v>30</v>
      </c>
      <c r="H58" t="str">
        <f t="shared" si="2"/>
        <v>QSPI_CS,</v>
      </c>
      <c r="I58" t="str">
        <f t="shared" si="3"/>
        <v>QSPI_CS</v>
      </c>
      <c r="J58" t="str">
        <f t="shared" si="7"/>
        <v>T19</v>
      </c>
      <c r="K58" t="s">
        <v>146</v>
      </c>
      <c r="L58" t="str">
        <f t="shared" si="5"/>
        <v>NET "QSPI_CS" LOC="T19" | IOSTANDARD=CONFIG;</v>
      </c>
    </row>
    <row r="59" spans="1:19" x14ac:dyDescent="0.25">
      <c r="A59" t="s">
        <v>57</v>
      </c>
      <c r="F59">
        <f t="shared" si="0"/>
        <v>5</v>
      </c>
      <c r="G59">
        <f t="shared" si="1"/>
        <v>33</v>
      </c>
      <c r="H59" t="str">
        <f t="shared" si="2"/>
        <v>PRESNT_M2C,</v>
      </c>
      <c r="I59" t="str">
        <f t="shared" si="3"/>
        <v>PRESNT_M2C</v>
      </c>
      <c r="J59" t="str">
        <f t="shared" si="7"/>
        <v>T21</v>
      </c>
      <c r="K59" t="s">
        <v>144</v>
      </c>
      <c r="L59" t="str">
        <f t="shared" si="5"/>
        <v>NET "PRESNT_M2C" LOC="T21" | IOSTANDARD=LVCMOS25;</v>
      </c>
      <c r="R59" t="s">
        <v>150</v>
      </c>
      <c r="S59" t="str">
        <f t="shared" si="6"/>
        <v>PRESNT_M2C :  IN std_logic;</v>
      </c>
    </row>
    <row r="60" spans="1:19" x14ac:dyDescent="0.25">
      <c r="A60" t="s">
        <v>58</v>
      </c>
      <c r="F60">
        <f t="shared" si="0"/>
        <v>5</v>
      </c>
      <c r="G60">
        <f t="shared" si="1"/>
        <v>35</v>
      </c>
      <c r="H60" t="str">
        <f t="shared" si="2"/>
        <v>PGOOD_VADJ_R,</v>
      </c>
      <c r="I60" t="str">
        <f t="shared" si="3"/>
        <v>PGOOD_VADJ_R</v>
      </c>
      <c r="J60" t="str">
        <f t="shared" si="7"/>
        <v>U21</v>
      </c>
      <c r="K60" t="s">
        <v>144</v>
      </c>
      <c r="L60" t="str">
        <f t="shared" si="5"/>
        <v>NET "PGOOD_VADJ_R" LOC="U21" | IOSTANDARD=LVCMOS25;</v>
      </c>
      <c r="R60" t="s">
        <v>150</v>
      </c>
      <c r="S60" t="str">
        <f t="shared" si="6"/>
        <v>PGOOD_VADJ_R :  IN std_logic;</v>
      </c>
    </row>
    <row r="61" spans="1:19" x14ac:dyDescent="0.25">
      <c r="A61" t="s">
        <v>59</v>
      </c>
      <c r="F61">
        <f t="shared" si="0"/>
        <v>5</v>
      </c>
      <c r="G61">
        <f t="shared" si="1"/>
        <v>30</v>
      </c>
      <c r="H61" t="str">
        <f t="shared" si="2"/>
        <v>PGOOD_R,</v>
      </c>
      <c r="I61" t="str">
        <f t="shared" si="3"/>
        <v>PGOOD_R</v>
      </c>
      <c r="J61" t="str">
        <f t="shared" si="7"/>
        <v>U22</v>
      </c>
      <c r="K61" t="s">
        <v>145</v>
      </c>
      <c r="L61" t="str">
        <f t="shared" si="5"/>
        <v>NET "PGOOD_R" LOC="U22" | IOSTANDARD=LVCMOS33;</v>
      </c>
      <c r="R61" t="s">
        <v>150</v>
      </c>
      <c r="S61" t="str">
        <f t="shared" si="6"/>
        <v>PGOOD_R :  IN std_logic;</v>
      </c>
    </row>
    <row r="62" spans="1:19" x14ac:dyDescent="0.25">
      <c r="A62" t="s">
        <v>60</v>
      </c>
      <c r="F62">
        <f t="shared" si="0"/>
        <v>4</v>
      </c>
      <c r="G62">
        <f t="shared" si="1"/>
        <v>29</v>
      </c>
      <c r="H62" t="str">
        <f>RIGHT(A62,G62-F62-15)</f>
        <v>SFP1_RD_N,</v>
      </c>
      <c r="I62" t="str">
        <f t="shared" si="3"/>
        <v>SFP1_RD_N</v>
      </c>
      <c r="J62" t="str">
        <f t="shared" si="7"/>
        <v>A8</v>
      </c>
      <c r="L62" t="str">
        <f t="shared" si="5"/>
        <v>NET "SFP1_RD_N" LOC="A8" | IOSTANDARD=;</v>
      </c>
      <c r="R62" t="s">
        <v>150</v>
      </c>
      <c r="S62" t="str">
        <f t="shared" si="6"/>
        <v>SFP1_RD_N :  IN std_logic;</v>
      </c>
    </row>
    <row r="63" spans="1:19" x14ac:dyDescent="0.25">
      <c r="A63" t="s">
        <v>61</v>
      </c>
      <c r="F63">
        <f t="shared" si="0"/>
        <v>4</v>
      </c>
      <c r="G63">
        <f t="shared" si="1"/>
        <v>29</v>
      </c>
      <c r="H63" t="str">
        <f t="shared" ref="H63:H71" si="8">RIGHT(A63,G63-F63-15)</f>
        <v>SFP2_RD_N,</v>
      </c>
      <c r="I63" t="str">
        <f t="shared" si="3"/>
        <v>SFP2_RD_N</v>
      </c>
      <c r="J63" t="str">
        <f>LEFT(A63,F63-1)</f>
        <v>A10</v>
      </c>
      <c r="L63" t="str">
        <f t="shared" si="5"/>
        <v>NET "SFP2_RD_N" LOC="A10" | IOSTANDARD=;</v>
      </c>
      <c r="R63" t="s">
        <v>150</v>
      </c>
      <c r="S63" t="str">
        <f t="shared" si="6"/>
        <v>SFP2_RD_N :  IN std_logic;</v>
      </c>
    </row>
    <row r="64" spans="1:19" x14ac:dyDescent="0.25">
      <c r="A64" t="s">
        <v>62</v>
      </c>
      <c r="F64">
        <f t="shared" si="0"/>
        <v>4</v>
      </c>
      <c r="G64">
        <f t="shared" si="1"/>
        <v>29</v>
      </c>
      <c r="H64" t="str">
        <f t="shared" si="8"/>
        <v>SFP1_RD_P,</v>
      </c>
      <c r="I64" t="str">
        <f t="shared" si="3"/>
        <v>SFP1_RD_P</v>
      </c>
      <c r="J64" t="str">
        <f t="shared" si="7"/>
        <v>B8</v>
      </c>
      <c r="L64" t="str">
        <f t="shared" si="5"/>
        <v>NET "SFP1_RD_P" LOC="B8" | IOSTANDARD=;</v>
      </c>
      <c r="R64" t="s">
        <v>150</v>
      </c>
      <c r="S64" t="str">
        <f t="shared" si="6"/>
        <v>SFP1_RD_P :  IN std_logic;</v>
      </c>
    </row>
    <row r="65" spans="1:19" x14ac:dyDescent="0.25">
      <c r="A65" t="s">
        <v>63</v>
      </c>
      <c r="F65">
        <f t="shared" si="0"/>
        <v>4</v>
      </c>
      <c r="G65">
        <f t="shared" si="1"/>
        <v>29</v>
      </c>
      <c r="H65" t="str">
        <f t="shared" si="8"/>
        <v>SFP2_RD_P,</v>
      </c>
      <c r="I65" t="str">
        <f t="shared" si="3"/>
        <v>SFP2_RD_P</v>
      </c>
      <c r="J65" t="str">
        <f>LEFT(A65,F65-1)</f>
        <v>B10</v>
      </c>
      <c r="L65" t="str">
        <f t="shared" si="5"/>
        <v>NET "SFP2_RD_P" LOC="B10" | IOSTANDARD=;</v>
      </c>
      <c r="R65" t="s">
        <v>150</v>
      </c>
      <c r="S65" t="str">
        <f t="shared" si="6"/>
        <v>SFP2_RD_P :  IN std_logic;</v>
      </c>
    </row>
    <row r="66" spans="1:19" x14ac:dyDescent="0.25">
      <c r="A66" t="s">
        <v>64</v>
      </c>
      <c r="F66">
        <f t="shared" si="0"/>
        <v>4</v>
      </c>
      <c r="G66">
        <f t="shared" si="1"/>
        <v>33</v>
      </c>
      <c r="H66" t="str">
        <f t="shared" si="8"/>
        <v>FMC_MGT_M2C_N,</v>
      </c>
      <c r="I66" t="str">
        <f t="shared" si="3"/>
        <v>FMC_MGT_M2C_N</v>
      </c>
      <c r="J66" t="str">
        <f t="shared" si="7"/>
        <v>C9</v>
      </c>
      <c r="L66" t="str">
        <f t="shared" si="5"/>
        <v>NET "FMC_MGT_M2C_N" LOC="C9" | IOSTANDARD=;</v>
      </c>
      <c r="R66" t="s">
        <v>150</v>
      </c>
      <c r="S66" t="str">
        <f t="shared" si="6"/>
        <v>FMC_MGT_M2C_N :  IN std_logic;</v>
      </c>
    </row>
    <row r="67" spans="1:19" x14ac:dyDescent="0.25">
      <c r="A67" t="s">
        <v>65</v>
      </c>
      <c r="F67">
        <f t="shared" ref="F67:F128" si="9">FIND(" =&gt; ",A67)</f>
        <v>4</v>
      </c>
      <c r="G67">
        <f t="shared" ref="G67:G128" si="10">LEN(A67)</f>
        <v>33</v>
      </c>
      <c r="H67" t="str">
        <f t="shared" si="8"/>
        <v>FMC_MGT_M2C_P,</v>
      </c>
      <c r="I67" t="str">
        <f t="shared" ref="I67:I130" si="11">LEFT(H67,LEN(H67)-1)</f>
        <v>FMC_MGT_M2C_P</v>
      </c>
      <c r="J67" t="str">
        <f t="shared" si="7"/>
        <v>D9</v>
      </c>
      <c r="L67" t="str">
        <f t="shared" ref="L67:L130" si="12">_xlfn.CONCAT("NET ","""",I67,""""," LOC=""",J67,""" | IOSTANDARD=",K67,";")</f>
        <v>NET "FMC_MGT_M2C_P" LOC="D9" | IOSTANDARD=;</v>
      </c>
      <c r="R67" t="s">
        <v>150</v>
      </c>
      <c r="S67" t="str">
        <f t="shared" ref="S67:S130" si="13">_xlfn.CONCAT(I67," :  ",R67," ","std_logic;")</f>
        <v>FMC_MGT_M2C_P :  IN std_logic;</v>
      </c>
    </row>
    <row r="68" spans="1:19" x14ac:dyDescent="0.25">
      <c r="A68" t="s">
        <v>66</v>
      </c>
      <c r="F68">
        <f t="shared" si="9"/>
        <v>4</v>
      </c>
      <c r="G68">
        <f t="shared" si="10"/>
        <v>29</v>
      </c>
      <c r="H68" t="str">
        <f t="shared" si="8"/>
        <v>GTP_CLK_N,</v>
      </c>
      <c r="I68" t="str">
        <f t="shared" si="11"/>
        <v>GTP_CLK_N</v>
      </c>
      <c r="J68" t="str">
        <f t="shared" si="7"/>
        <v>E6</v>
      </c>
      <c r="L68" t="str">
        <f t="shared" si="12"/>
        <v>NET "GTP_CLK_N" LOC="E6" | IOSTANDARD=;</v>
      </c>
    </row>
    <row r="69" spans="1:19" x14ac:dyDescent="0.25">
      <c r="A69" t="s">
        <v>67</v>
      </c>
      <c r="F69">
        <f t="shared" si="9"/>
        <v>4</v>
      </c>
      <c r="G69">
        <f t="shared" si="10"/>
        <v>33</v>
      </c>
      <c r="H69" t="str">
        <f t="shared" si="8"/>
        <v>FMC_MGT_CLK_N,</v>
      </c>
      <c r="I69" t="str">
        <f t="shared" si="11"/>
        <v>FMC_MGT_CLK_N</v>
      </c>
      <c r="J69" t="str">
        <f>LEFT(A69,F69-1)</f>
        <v>E10</v>
      </c>
      <c r="L69" t="str">
        <f t="shared" si="12"/>
        <v>NET "FMC_MGT_CLK_N" LOC="E10" | IOSTANDARD=;</v>
      </c>
    </row>
    <row r="70" spans="1:19" x14ac:dyDescent="0.25">
      <c r="A70" t="s">
        <v>68</v>
      </c>
      <c r="F70">
        <f t="shared" si="9"/>
        <v>4</v>
      </c>
      <c r="G70">
        <f t="shared" si="10"/>
        <v>29</v>
      </c>
      <c r="H70" t="str">
        <f t="shared" si="8"/>
        <v>GTP_CLK_P,</v>
      </c>
      <c r="I70" t="str">
        <f t="shared" si="11"/>
        <v>GTP_CLK_P</v>
      </c>
      <c r="J70" t="str">
        <f t="shared" si="7"/>
        <v>F6</v>
      </c>
      <c r="L70" t="str">
        <f t="shared" si="12"/>
        <v>NET "GTP_CLK_P" LOC="F6" | IOSTANDARD=;</v>
      </c>
    </row>
    <row r="71" spans="1:19" x14ac:dyDescent="0.25">
      <c r="A71" t="s">
        <v>69</v>
      </c>
      <c r="F71">
        <f t="shared" si="9"/>
        <v>4</v>
      </c>
      <c r="G71">
        <f t="shared" si="10"/>
        <v>32</v>
      </c>
      <c r="H71" t="str">
        <f t="shared" si="8"/>
        <v>FMC_MGT_CLK_P</v>
      </c>
      <c r="I71" t="str">
        <f t="shared" si="11"/>
        <v>FMC_MGT_CLK_</v>
      </c>
      <c r="J71" t="str">
        <f>LEFT(A71,F71-1)</f>
        <v>F10</v>
      </c>
      <c r="L71" t="str">
        <f t="shared" si="12"/>
        <v>NET "FMC_MGT_CLK_" LOC="F10" | IOSTANDARD=;</v>
      </c>
    </row>
    <row r="72" spans="1:19" x14ac:dyDescent="0.25">
      <c r="A72" t="s">
        <v>70</v>
      </c>
      <c r="F72">
        <f t="shared" si="9"/>
        <v>3</v>
      </c>
      <c r="G72">
        <f t="shared" si="10"/>
        <v>31</v>
      </c>
      <c r="H72" t="str">
        <f t="shared" ref="H67:H128" si="14">RIGHT(A72,G72-F72-17)</f>
        <v>FMC_LA32_N,</v>
      </c>
      <c r="I72" t="str">
        <f t="shared" si="11"/>
        <v>FMC_LA32_N</v>
      </c>
      <c r="J72" t="str">
        <f>LEFT(A72,F72)</f>
        <v xml:space="preserve">A1 </v>
      </c>
      <c r="K72" t="s">
        <v>147</v>
      </c>
      <c r="L72" t="str">
        <f t="shared" si="12"/>
        <v>NET "FMC_LA32_N" LOC="A1 " | IOSTANDARD=LVDS_25;</v>
      </c>
      <c r="R72" t="s">
        <v>149</v>
      </c>
      <c r="S72" t="str">
        <f t="shared" si="13"/>
        <v>FMC_LA32_N :  INOUT std_logic;</v>
      </c>
    </row>
    <row r="73" spans="1:19" x14ac:dyDescent="0.25">
      <c r="A73" t="s">
        <v>71</v>
      </c>
      <c r="F73">
        <f t="shared" si="9"/>
        <v>3</v>
      </c>
      <c r="G73">
        <f t="shared" si="10"/>
        <v>31</v>
      </c>
      <c r="H73" t="str">
        <f t="shared" si="14"/>
        <v>FMC_LA32_P,</v>
      </c>
      <c r="I73" t="str">
        <f t="shared" si="11"/>
        <v>FMC_LA32_P</v>
      </c>
      <c r="J73" t="str">
        <f t="shared" ref="J73:J115" si="15">LEFT(A73,F73)</f>
        <v xml:space="preserve">B1 </v>
      </c>
      <c r="K73" t="s">
        <v>147</v>
      </c>
      <c r="L73" t="str">
        <f t="shared" si="12"/>
        <v>NET "FMC_LA32_P" LOC="B1 " | IOSTANDARD=LVDS_25;</v>
      </c>
      <c r="R73" t="s">
        <v>149</v>
      </c>
      <c r="S73" t="str">
        <f t="shared" si="13"/>
        <v>FMC_LA32_P :  INOUT std_logic;</v>
      </c>
    </row>
    <row r="74" spans="1:19" x14ac:dyDescent="0.25">
      <c r="A74" t="s">
        <v>72</v>
      </c>
      <c r="F74">
        <f t="shared" si="9"/>
        <v>3</v>
      </c>
      <c r="G74">
        <f t="shared" si="10"/>
        <v>31</v>
      </c>
      <c r="H74" t="str">
        <f t="shared" si="14"/>
        <v>FMC_LA28_N,</v>
      </c>
      <c r="I74" t="str">
        <f t="shared" si="11"/>
        <v>FMC_LA28_N</v>
      </c>
      <c r="J74" t="str">
        <f t="shared" si="15"/>
        <v xml:space="preserve">B2 </v>
      </c>
      <c r="K74" t="s">
        <v>147</v>
      </c>
      <c r="L74" t="str">
        <f t="shared" si="12"/>
        <v>NET "FMC_LA28_N" LOC="B2 " | IOSTANDARD=LVDS_25;</v>
      </c>
      <c r="R74" t="s">
        <v>149</v>
      </c>
      <c r="S74" t="str">
        <f t="shared" si="13"/>
        <v>FMC_LA28_N :  INOUT std_logic;</v>
      </c>
    </row>
    <row r="75" spans="1:19" x14ac:dyDescent="0.25">
      <c r="A75" t="s">
        <v>73</v>
      </c>
      <c r="F75">
        <f t="shared" si="9"/>
        <v>3</v>
      </c>
      <c r="G75">
        <f t="shared" si="10"/>
        <v>31</v>
      </c>
      <c r="H75" t="str">
        <f t="shared" si="14"/>
        <v>FMC_LA28_P,</v>
      </c>
      <c r="I75" t="str">
        <f t="shared" si="11"/>
        <v>FMC_LA28_P</v>
      </c>
      <c r="J75" t="str">
        <f t="shared" si="15"/>
        <v xml:space="preserve">C2 </v>
      </c>
      <c r="K75" t="s">
        <v>147</v>
      </c>
      <c r="L75" t="str">
        <f t="shared" si="12"/>
        <v>NET "FMC_LA28_P" LOC="C2 " | IOSTANDARD=LVDS_25;</v>
      </c>
      <c r="R75" t="s">
        <v>149</v>
      </c>
      <c r="S75" t="str">
        <f t="shared" si="13"/>
        <v>FMC_LA28_P :  INOUT std_logic;</v>
      </c>
    </row>
    <row r="76" spans="1:19" x14ac:dyDescent="0.25">
      <c r="A76" t="s">
        <v>74</v>
      </c>
      <c r="F76">
        <f t="shared" si="9"/>
        <v>3</v>
      </c>
      <c r="G76">
        <f t="shared" si="10"/>
        <v>31</v>
      </c>
      <c r="H76" t="str">
        <f t="shared" si="14"/>
        <v>FMC_LA30_N,</v>
      </c>
      <c r="I76" t="str">
        <f t="shared" si="11"/>
        <v>FMC_LA30_N</v>
      </c>
      <c r="J76" t="str">
        <f t="shared" si="15"/>
        <v xml:space="preserve">D1 </v>
      </c>
      <c r="K76" t="s">
        <v>147</v>
      </c>
      <c r="L76" t="str">
        <f t="shared" si="12"/>
        <v>NET "FMC_LA30_N" LOC="D1 " | IOSTANDARD=LVDS_25;</v>
      </c>
      <c r="R76" t="s">
        <v>149</v>
      </c>
      <c r="S76" t="str">
        <f t="shared" si="13"/>
        <v>FMC_LA30_N :  INOUT std_logic;</v>
      </c>
    </row>
    <row r="77" spans="1:19" x14ac:dyDescent="0.25">
      <c r="A77" t="s">
        <v>75</v>
      </c>
      <c r="F77">
        <f t="shared" si="9"/>
        <v>3</v>
      </c>
      <c r="G77">
        <f t="shared" si="10"/>
        <v>31</v>
      </c>
      <c r="H77" t="str">
        <f t="shared" si="14"/>
        <v>FMC_LA30_P,</v>
      </c>
      <c r="I77" t="str">
        <f t="shared" si="11"/>
        <v>FMC_LA30_P</v>
      </c>
      <c r="J77" t="str">
        <f t="shared" si="15"/>
        <v xml:space="preserve">E1 </v>
      </c>
      <c r="K77" t="s">
        <v>147</v>
      </c>
      <c r="L77" t="str">
        <f t="shared" si="12"/>
        <v>NET "FMC_LA30_P" LOC="E1 " | IOSTANDARD=LVDS_25;</v>
      </c>
      <c r="R77" t="s">
        <v>149</v>
      </c>
      <c r="S77" t="str">
        <f t="shared" si="13"/>
        <v>FMC_LA30_P :  INOUT std_logic;</v>
      </c>
    </row>
    <row r="78" spans="1:19" x14ac:dyDescent="0.25">
      <c r="A78" t="s">
        <v>76</v>
      </c>
      <c r="F78">
        <f t="shared" si="9"/>
        <v>3</v>
      </c>
      <c r="G78">
        <f t="shared" si="10"/>
        <v>31</v>
      </c>
      <c r="H78" t="str">
        <f t="shared" si="14"/>
        <v>VREF_A_M2C,</v>
      </c>
      <c r="I78" t="str">
        <f t="shared" si="11"/>
        <v>VREF_A_M2C</v>
      </c>
      <c r="J78" t="str">
        <f t="shared" si="15"/>
        <v xml:space="preserve">E3 </v>
      </c>
      <c r="K78" t="s">
        <v>144</v>
      </c>
      <c r="L78" t="str">
        <f t="shared" si="12"/>
        <v>NET "VREF_A_M2C" LOC="E3 " | IOSTANDARD=LVCMOS25;</v>
      </c>
      <c r="R78" t="s">
        <v>150</v>
      </c>
      <c r="S78" t="str">
        <f t="shared" si="13"/>
        <v>VREF_A_M2C :  IN std_logic;</v>
      </c>
    </row>
    <row r="79" spans="1:19" x14ac:dyDescent="0.25">
      <c r="A79" t="s">
        <v>77</v>
      </c>
      <c r="F79">
        <f t="shared" si="9"/>
        <v>3</v>
      </c>
      <c r="G79">
        <f t="shared" si="10"/>
        <v>31</v>
      </c>
      <c r="H79" t="str">
        <f t="shared" si="14"/>
        <v>FMC_LA24_N,</v>
      </c>
      <c r="I79" t="str">
        <f t="shared" si="11"/>
        <v>FMC_LA24_N</v>
      </c>
      <c r="J79" t="str">
        <f t="shared" si="15"/>
        <v xml:space="preserve">F1 </v>
      </c>
      <c r="K79" t="s">
        <v>147</v>
      </c>
      <c r="L79" t="str">
        <f t="shared" si="12"/>
        <v>NET "FMC_LA24_N" LOC="F1 " | IOSTANDARD=LVDS_25;</v>
      </c>
      <c r="R79" t="s">
        <v>149</v>
      </c>
      <c r="S79" t="str">
        <f t="shared" si="13"/>
        <v>FMC_LA24_N :  INOUT std_logic;</v>
      </c>
    </row>
    <row r="80" spans="1:19" x14ac:dyDescent="0.25">
      <c r="A80" t="s">
        <v>78</v>
      </c>
      <c r="F80">
        <f t="shared" si="9"/>
        <v>3</v>
      </c>
      <c r="G80">
        <f t="shared" si="10"/>
        <v>31</v>
      </c>
      <c r="H80" t="str">
        <f t="shared" si="14"/>
        <v>FMC_LA24_P,</v>
      </c>
      <c r="I80" t="str">
        <f t="shared" si="11"/>
        <v>FMC_LA24_P</v>
      </c>
      <c r="J80" t="str">
        <f t="shared" si="15"/>
        <v xml:space="preserve">G1 </v>
      </c>
      <c r="K80" t="s">
        <v>147</v>
      </c>
      <c r="L80" t="str">
        <f t="shared" si="12"/>
        <v>NET "FMC_LA24_P" LOC="G1 " | IOSTANDARD=LVDS_25;</v>
      </c>
      <c r="R80" t="s">
        <v>149</v>
      </c>
      <c r="S80" t="str">
        <f t="shared" si="13"/>
        <v>FMC_LA24_P :  INOUT std_logic;</v>
      </c>
    </row>
    <row r="81" spans="1:19" x14ac:dyDescent="0.25">
      <c r="A81" t="s">
        <v>79</v>
      </c>
      <c r="F81">
        <f t="shared" si="9"/>
        <v>3</v>
      </c>
      <c r="G81">
        <f t="shared" si="10"/>
        <v>31</v>
      </c>
      <c r="H81" t="str">
        <f t="shared" si="14"/>
        <v>FMC_LA03_N,</v>
      </c>
      <c r="I81" t="str">
        <f t="shared" si="11"/>
        <v>FMC_LA03_N</v>
      </c>
      <c r="J81" t="str">
        <f t="shared" si="15"/>
        <v xml:space="preserve">G2 </v>
      </c>
      <c r="K81" t="s">
        <v>147</v>
      </c>
      <c r="L81" t="str">
        <f t="shared" si="12"/>
        <v>NET "FMC_LA03_N" LOC="G2 " | IOSTANDARD=LVDS_25;</v>
      </c>
      <c r="R81" t="s">
        <v>149</v>
      </c>
      <c r="S81" t="str">
        <f t="shared" si="13"/>
        <v>FMC_LA03_N :  INOUT std_logic;</v>
      </c>
    </row>
    <row r="82" spans="1:19" x14ac:dyDescent="0.25">
      <c r="A82" t="s">
        <v>80</v>
      </c>
      <c r="F82">
        <f t="shared" si="9"/>
        <v>3</v>
      </c>
      <c r="G82">
        <f t="shared" si="10"/>
        <v>34</v>
      </c>
      <c r="H82" t="str">
        <f t="shared" si="14"/>
        <v>FMC_LA17_CC_N,</v>
      </c>
      <c r="I82" t="str">
        <f t="shared" si="11"/>
        <v>FMC_LA17_CC_N</v>
      </c>
      <c r="J82" t="str">
        <f t="shared" si="15"/>
        <v xml:space="preserve">G4 </v>
      </c>
      <c r="K82" t="s">
        <v>147</v>
      </c>
      <c r="L82" t="str">
        <f t="shared" si="12"/>
        <v>NET "FMC_LA17_CC_N" LOC="G4 " | IOSTANDARD=LVDS_25;</v>
      </c>
      <c r="R82" t="s">
        <v>149</v>
      </c>
      <c r="S82" t="str">
        <f t="shared" si="13"/>
        <v>FMC_LA17_CC_N :  INOUT std_logic;</v>
      </c>
    </row>
    <row r="83" spans="1:19" x14ac:dyDescent="0.25">
      <c r="A83" t="s">
        <v>81</v>
      </c>
      <c r="F83">
        <f t="shared" si="9"/>
        <v>3</v>
      </c>
      <c r="G83">
        <f t="shared" si="10"/>
        <v>31</v>
      </c>
      <c r="H83" t="str">
        <f t="shared" si="14"/>
        <v>FMC_LA03_P,</v>
      </c>
      <c r="I83" t="str">
        <f t="shared" si="11"/>
        <v>FMC_LA03_P</v>
      </c>
      <c r="J83" t="str">
        <f t="shared" si="15"/>
        <v xml:space="preserve">H2 </v>
      </c>
      <c r="K83" t="s">
        <v>147</v>
      </c>
      <c r="L83" t="str">
        <f t="shared" si="12"/>
        <v>NET "FMC_LA03_P" LOC="H2 " | IOSTANDARD=LVDS_25;</v>
      </c>
      <c r="R83" t="s">
        <v>149</v>
      </c>
      <c r="S83" t="str">
        <f t="shared" si="13"/>
        <v>FMC_LA03_P :  INOUT std_logic;</v>
      </c>
    </row>
    <row r="84" spans="1:19" x14ac:dyDescent="0.25">
      <c r="A84" t="s">
        <v>82</v>
      </c>
      <c r="F84">
        <f t="shared" si="9"/>
        <v>3</v>
      </c>
      <c r="G84">
        <f t="shared" si="10"/>
        <v>34</v>
      </c>
      <c r="H84" t="str">
        <f t="shared" si="14"/>
        <v>FMC_LA17_CC_P,</v>
      </c>
      <c r="I84" t="str">
        <f t="shared" si="11"/>
        <v>FMC_LA17_CC_P</v>
      </c>
      <c r="J84" t="str">
        <f t="shared" si="15"/>
        <v xml:space="preserve">H4 </v>
      </c>
      <c r="K84" t="s">
        <v>147</v>
      </c>
      <c r="L84" t="str">
        <f t="shared" si="12"/>
        <v>NET "FMC_LA17_CC_P" LOC="H4 " | IOSTANDARD=LVDS_25;</v>
      </c>
      <c r="R84" t="s">
        <v>149</v>
      </c>
      <c r="S84" t="str">
        <f t="shared" si="13"/>
        <v>FMC_LA17_CC_P :  INOUT std_logic;</v>
      </c>
    </row>
    <row r="85" spans="1:19" x14ac:dyDescent="0.25">
      <c r="A85" t="s">
        <v>83</v>
      </c>
      <c r="F85">
        <f t="shared" si="9"/>
        <v>3</v>
      </c>
      <c r="G85">
        <f t="shared" si="10"/>
        <v>31</v>
      </c>
      <c r="H85" t="str">
        <f t="shared" si="14"/>
        <v>FMC_LA21_N,</v>
      </c>
      <c r="I85" t="str">
        <f t="shared" si="11"/>
        <v>FMC_LA21_N</v>
      </c>
      <c r="J85" t="str">
        <f t="shared" si="15"/>
        <v xml:space="preserve">J1 </v>
      </c>
      <c r="K85" t="s">
        <v>147</v>
      </c>
      <c r="L85" t="str">
        <f t="shared" si="12"/>
        <v>NET "FMC_LA21_N" LOC="J1 " | IOSTANDARD=LVDS_25;</v>
      </c>
      <c r="R85" t="s">
        <v>149</v>
      </c>
      <c r="S85" t="str">
        <f t="shared" si="13"/>
        <v>FMC_LA21_N :  INOUT std_logic;</v>
      </c>
    </row>
    <row r="86" spans="1:19" x14ac:dyDescent="0.25">
      <c r="A86" t="s">
        <v>84</v>
      </c>
      <c r="F86">
        <f t="shared" si="9"/>
        <v>3</v>
      </c>
      <c r="G86">
        <f t="shared" si="10"/>
        <v>31</v>
      </c>
      <c r="H86" t="str">
        <f t="shared" si="14"/>
        <v>FMC_LA08_N,</v>
      </c>
      <c r="I86" t="str">
        <f t="shared" si="11"/>
        <v>FMC_LA08_N</v>
      </c>
      <c r="J86" t="str">
        <f t="shared" si="15"/>
        <v xml:space="preserve">J2 </v>
      </c>
      <c r="K86" t="s">
        <v>147</v>
      </c>
      <c r="L86" t="str">
        <f t="shared" si="12"/>
        <v>NET "FMC_LA08_N" LOC="J2 " | IOSTANDARD=LVDS_25;</v>
      </c>
      <c r="R86" t="s">
        <v>149</v>
      </c>
      <c r="S86" t="str">
        <f t="shared" si="13"/>
        <v>FMC_LA08_N :  INOUT std_logic;</v>
      </c>
    </row>
    <row r="87" spans="1:19" x14ac:dyDescent="0.25">
      <c r="A87" t="s">
        <v>85</v>
      </c>
      <c r="F87">
        <f t="shared" si="9"/>
        <v>3</v>
      </c>
      <c r="G87">
        <f t="shared" si="10"/>
        <v>34</v>
      </c>
      <c r="H87" t="str">
        <f t="shared" si="14"/>
        <v>FMC_LA18_CC_N,</v>
      </c>
      <c r="I87" t="str">
        <f t="shared" si="11"/>
        <v>FMC_LA18_CC_N</v>
      </c>
      <c r="J87" t="str">
        <f t="shared" si="15"/>
        <v xml:space="preserve">J4 </v>
      </c>
      <c r="K87" t="s">
        <v>147</v>
      </c>
      <c r="L87" t="str">
        <f t="shared" si="12"/>
        <v>NET "FMC_LA18_CC_N" LOC="J4 " | IOSTANDARD=LVDS_25;</v>
      </c>
      <c r="R87" t="s">
        <v>149</v>
      </c>
      <c r="S87" t="str">
        <f t="shared" si="13"/>
        <v>FMC_LA18_CC_N :  INOUT std_logic;</v>
      </c>
    </row>
    <row r="88" spans="1:19" x14ac:dyDescent="0.25">
      <c r="A88" t="s">
        <v>86</v>
      </c>
      <c r="F88">
        <f t="shared" si="9"/>
        <v>3</v>
      </c>
      <c r="G88">
        <f t="shared" si="10"/>
        <v>31</v>
      </c>
      <c r="H88" t="str">
        <f t="shared" si="14"/>
        <v>FMC_LA21_P,</v>
      </c>
      <c r="I88" t="str">
        <f t="shared" si="11"/>
        <v>FMC_LA21_P</v>
      </c>
      <c r="J88" t="str">
        <f t="shared" si="15"/>
        <v xml:space="preserve">K1 </v>
      </c>
      <c r="K88" t="s">
        <v>147</v>
      </c>
      <c r="L88" t="str">
        <f t="shared" si="12"/>
        <v>NET "FMC_LA21_P" LOC="K1 " | IOSTANDARD=LVDS_25;</v>
      </c>
      <c r="R88" t="s">
        <v>149</v>
      </c>
      <c r="S88" t="str">
        <f t="shared" si="13"/>
        <v>FMC_LA21_P :  INOUT std_logic;</v>
      </c>
    </row>
    <row r="89" spans="1:19" x14ac:dyDescent="0.25">
      <c r="A89" t="s">
        <v>87</v>
      </c>
      <c r="F89">
        <f t="shared" si="9"/>
        <v>3</v>
      </c>
      <c r="G89">
        <f t="shared" si="10"/>
        <v>31</v>
      </c>
      <c r="H89" t="str">
        <f t="shared" si="14"/>
        <v>FMC_LA08_P,</v>
      </c>
      <c r="I89" t="str">
        <f t="shared" si="11"/>
        <v>FMC_LA08_P</v>
      </c>
      <c r="J89" t="str">
        <f t="shared" si="15"/>
        <v xml:space="preserve">K2 </v>
      </c>
      <c r="K89" t="s">
        <v>147</v>
      </c>
      <c r="L89" t="str">
        <f t="shared" si="12"/>
        <v>NET "FMC_LA08_P" LOC="K2 " | IOSTANDARD=LVDS_25;</v>
      </c>
      <c r="R89" t="s">
        <v>149</v>
      </c>
      <c r="S89" t="str">
        <f t="shared" si="13"/>
        <v>FMC_LA08_P :  INOUT std_logic;</v>
      </c>
    </row>
    <row r="90" spans="1:19" x14ac:dyDescent="0.25">
      <c r="A90" t="s">
        <v>88</v>
      </c>
      <c r="F90">
        <f t="shared" si="9"/>
        <v>3</v>
      </c>
      <c r="G90">
        <f t="shared" si="10"/>
        <v>31</v>
      </c>
      <c r="H90" t="str">
        <f t="shared" si="14"/>
        <v>FMC_LA02_N,</v>
      </c>
      <c r="I90" t="str">
        <f t="shared" si="11"/>
        <v>FMC_LA02_N</v>
      </c>
      <c r="J90" t="str">
        <f t="shared" si="15"/>
        <v xml:space="preserve">K3 </v>
      </c>
      <c r="K90" t="s">
        <v>147</v>
      </c>
      <c r="L90" t="str">
        <f t="shared" si="12"/>
        <v>NET "FMC_LA02_N" LOC="K3 " | IOSTANDARD=LVDS_25;</v>
      </c>
      <c r="R90" t="s">
        <v>149</v>
      </c>
      <c r="S90" t="str">
        <f t="shared" si="13"/>
        <v>FMC_LA02_N :  INOUT std_logic;</v>
      </c>
    </row>
    <row r="91" spans="1:19" x14ac:dyDescent="0.25">
      <c r="A91" t="s">
        <v>89</v>
      </c>
      <c r="F91">
        <f t="shared" si="9"/>
        <v>3</v>
      </c>
      <c r="G91">
        <f t="shared" si="10"/>
        <v>34</v>
      </c>
      <c r="H91" t="str">
        <f t="shared" si="14"/>
        <v>FMC_LA18_CC_P,</v>
      </c>
      <c r="I91" t="str">
        <f t="shared" si="11"/>
        <v>FMC_LA18_CC_P</v>
      </c>
      <c r="J91" t="str">
        <f t="shared" si="15"/>
        <v xml:space="preserve">K4 </v>
      </c>
      <c r="K91" t="s">
        <v>147</v>
      </c>
      <c r="L91" t="str">
        <f t="shared" si="12"/>
        <v>NET "FMC_LA18_CC_P" LOC="K4 " | IOSTANDARD=LVDS_25;</v>
      </c>
      <c r="R91" t="s">
        <v>149</v>
      </c>
      <c r="S91" t="str">
        <f t="shared" si="13"/>
        <v>FMC_LA18_CC_P :  INOUT std_logic;</v>
      </c>
    </row>
    <row r="92" spans="1:19" x14ac:dyDescent="0.25">
      <c r="A92" t="s">
        <v>90</v>
      </c>
      <c r="F92">
        <f t="shared" si="9"/>
        <v>3</v>
      </c>
      <c r="G92">
        <f t="shared" si="10"/>
        <v>31</v>
      </c>
      <c r="H92" t="str">
        <f t="shared" si="14"/>
        <v>FMC_LA19_N,</v>
      </c>
      <c r="I92" t="str">
        <f t="shared" si="11"/>
        <v>FMC_LA19_N</v>
      </c>
      <c r="J92" t="str">
        <f t="shared" si="15"/>
        <v xml:space="preserve">L1 </v>
      </c>
      <c r="K92" t="s">
        <v>147</v>
      </c>
      <c r="L92" t="str">
        <f t="shared" si="12"/>
        <v>NET "FMC_LA19_N" LOC="L1 " | IOSTANDARD=LVDS_25;</v>
      </c>
      <c r="R92" t="s">
        <v>149</v>
      </c>
      <c r="S92" t="str">
        <f t="shared" si="13"/>
        <v>FMC_LA19_N :  INOUT std_logic;</v>
      </c>
    </row>
    <row r="93" spans="1:19" x14ac:dyDescent="0.25">
      <c r="A93" t="s">
        <v>91</v>
      </c>
      <c r="F93">
        <f t="shared" si="9"/>
        <v>3</v>
      </c>
      <c r="G93">
        <f t="shared" si="10"/>
        <v>31</v>
      </c>
      <c r="H93" t="str">
        <f t="shared" si="14"/>
        <v>FMC_LA02_P,</v>
      </c>
      <c r="I93" t="str">
        <f t="shared" si="11"/>
        <v>FMC_LA02_P</v>
      </c>
      <c r="J93" t="str">
        <f t="shared" si="15"/>
        <v xml:space="preserve">L3 </v>
      </c>
      <c r="K93" t="s">
        <v>147</v>
      </c>
      <c r="L93" t="str">
        <f t="shared" si="12"/>
        <v>NET "FMC_LA02_P" LOC="L3 " | IOSTANDARD=LVDS_25;</v>
      </c>
      <c r="R93" t="s">
        <v>149</v>
      </c>
      <c r="S93" t="str">
        <f t="shared" si="13"/>
        <v>FMC_LA02_P :  INOUT std_logic;</v>
      </c>
    </row>
    <row r="94" spans="1:19" x14ac:dyDescent="0.25">
      <c r="A94" t="s">
        <v>92</v>
      </c>
      <c r="F94">
        <f t="shared" si="9"/>
        <v>3</v>
      </c>
      <c r="G94">
        <f t="shared" si="10"/>
        <v>31</v>
      </c>
      <c r="H94" t="str">
        <f t="shared" si="14"/>
        <v>FMC_LA31_N,</v>
      </c>
      <c r="I94" t="str">
        <f t="shared" si="11"/>
        <v>FMC_LA31_N</v>
      </c>
      <c r="J94" t="str">
        <f t="shared" si="15"/>
        <v xml:space="preserve">L4 </v>
      </c>
      <c r="K94" t="s">
        <v>147</v>
      </c>
      <c r="L94" t="str">
        <f t="shared" si="12"/>
        <v>NET "FMC_LA31_N" LOC="L4 " | IOSTANDARD=LVDS_25;</v>
      </c>
      <c r="R94" t="s">
        <v>149</v>
      </c>
      <c r="S94" t="str">
        <f t="shared" si="13"/>
        <v>FMC_LA31_N :  INOUT std_logic;</v>
      </c>
    </row>
    <row r="95" spans="1:19" x14ac:dyDescent="0.25">
      <c r="A95" t="s">
        <v>93</v>
      </c>
      <c r="F95">
        <f t="shared" si="9"/>
        <v>3</v>
      </c>
      <c r="G95">
        <f t="shared" si="10"/>
        <v>31</v>
      </c>
      <c r="H95" t="str">
        <f t="shared" si="14"/>
        <v>FMC_LA31_P,</v>
      </c>
      <c r="I95" t="str">
        <f t="shared" si="11"/>
        <v>FMC_LA31_P</v>
      </c>
      <c r="J95" t="str">
        <f t="shared" si="15"/>
        <v xml:space="preserve">L5 </v>
      </c>
      <c r="K95" t="s">
        <v>147</v>
      </c>
      <c r="L95" t="str">
        <f t="shared" si="12"/>
        <v>NET "FMC_LA31_P" LOC="L5 " | IOSTANDARD=LVDS_25;</v>
      </c>
      <c r="R95" t="s">
        <v>149</v>
      </c>
      <c r="S95" t="str">
        <f t="shared" si="13"/>
        <v>FMC_LA31_P :  INOUT std_logic;</v>
      </c>
    </row>
    <row r="96" spans="1:19" x14ac:dyDescent="0.25">
      <c r="A96" t="s">
        <v>94</v>
      </c>
      <c r="F96">
        <f t="shared" si="9"/>
        <v>3</v>
      </c>
      <c r="G96">
        <f t="shared" si="10"/>
        <v>31</v>
      </c>
      <c r="H96" t="str">
        <f t="shared" si="14"/>
        <v>FMC_LA19_P,</v>
      </c>
      <c r="I96" t="str">
        <f t="shared" si="11"/>
        <v>FMC_LA19_P</v>
      </c>
      <c r="J96" t="str">
        <f t="shared" si="15"/>
        <v xml:space="preserve">M1 </v>
      </c>
      <c r="K96" t="s">
        <v>147</v>
      </c>
      <c r="L96" t="str">
        <f t="shared" si="12"/>
        <v>NET "FMC_LA19_P" LOC="M1 " | IOSTANDARD=LVDS_25;</v>
      </c>
      <c r="R96" t="s">
        <v>149</v>
      </c>
      <c r="S96" t="str">
        <f t="shared" si="13"/>
        <v>FMC_LA19_P :  INOUT std_logic;</v>
      </c>
    </row>
    <row r="97" spans="1:19" x14ac:dyDescent="0.25">
      <c r="A97" t="s">
        <v>95</v>
      </c>
      <c r="F97">
        <f t="shared" si="9"/>
        <v>3</v>
      </c>
      <c r="G97">
        <f t="shared" si="10"/>
        <v>31</v>
      </c>
      <c r="H97" t="str">
        <f t="shared" si="14"/>
        <v>FMC_LA05_N,</v>
      </c>
      <c r="I97" t="str">
        <f t="shared" si="11"/>
        <v>FMC_LA05_N</v>
      </c>
      <c r="J97" t="str">
        <f t="shared" si="15"/>
        <v xml:space="preserve">M2 </v>
      </c>
      <c r="K97" t="s">
        <v>147</v>
      </c>
      <c r="L97" t="str">
        <f t="shared" si="12"/>
        <v>NET "FMC_LA05_N" LOC="M2 " | IOSTANDARD=LVDS_25;</v>
      </c>
      <c r="R97" t="s">
        <v>149</v>
      </c>
      <c r="S97" t="str">
        <f t="shared" si="13"/>
        <v>FMC_LA05_N :  INOUT std_logic;</v>
      </c>
    </row>
    <row r="98" spans="1:19" x14ac:dyDescent="0.25">
      <c r="A98" t="s">
        <v>96</v>
      </c>
      <c r="F98">
        <f t="shared" si="9"/>
        <v>3</v>
      </c>
      <c r="G98">
        <f t="shared" si="10"/>
        <v>31</v>
      </c>
      <c r="H98" t="str">
        <f t="shared" si="14"/>
        <v>FMC_LA05_P,</v>
      </c>
      <c r="I98" t="str">
        <f t="shared" si="11"/>
        <v>FMC_LA05_P</v>
      </c>
      <c r="J98" t="str">
        <f t="shared" si="15"/>
        <v xml:space="preserve">M3 </v>
      </c>
      <c r="K98" t="s">
        <v>147</v>
      </c>
      <c r="L98" t="str">
        <f t="shared" si="12"/>
        <v>NET "FMC_LA05_P" LOC="M3 " | IOSTANDARD=LVDS_25;</v>
      </c>
      <c r="R98" t="s">
        <v>149</v>
      </c>
      <c r="S98" t="str">
        <f t="shared" si="13"/>
        <v>FMC_LA05_P :  INOUT std_logic;</v>
      </c>
    </row>
    <row r="99" spans="1:19" x14ac:dyDescent="0.25">
      <c r="A99" t="s">
        <v>97</v>
      </c>
      <c r="F99">
        <f t="shared" si="9"/>
        <v>3</v>
      </c>
      <c r="G99">
        <f t="shared" si="10"/>
        <v>31</v>
      </c>
      <c r="H99" t="str">
        <f t="shared" si="14"/>
        <v>FMC_LA12_N,</v>
      </c>
      <c r="I99" t="str">
        <f t="shared" si="11"/>
        <v>FMC_LA12_N</v>
      </c>
      <c r="J99" t="str">
        <f t="shared" si="15"/>
        <v xml:space="preserve">N3 </v>
      </c>
      <c r="K99" t="s">
        <v>147</v>
      </c>
      <c r="L99" t="str">
        <f t="shared" si="12"/>
        <v>NET "FMC_LA12_N" LOC="N3 " | IOSTANDARD=LVDS_25;</v>
      </c>
      <c r="R99" t="s">
        <v>149</v>
      </c>
      <c r="S99" t="str">
        <f t="shared" si="13"/>
        <v>FMC_LA12_N :  INOUT std_logic;</v>
      </c>
    </row>
    <row r="100" spans="1:19" x14ac:dyDescent="0.25">
      <c r="A100" t="s">
        <v>98</v>
      </c>
      <c r="F100">
        <f t="shared" si="9"/>
        <v>3</v>
      </c>
      <c r="G100">
        <f t="shared" si="10"/>
        <v>31</v>
      </c>
      <c r="H100" t="str">
        <f t="shared" si="14"/>
        <v>FMC_LA12_P,</v>
      </c>
      <c r="I100" t="str">
        <f t="shared" si="11"/>
        <v>FMC_LA12_P</v>
      </c>
      <c r="J100" t="str">
        <f t="shared" si="15"/>
        <v xml:space="preserve">N4 </v>
      </c>
      <c r="K100" t="s">
        <v>147</v>
      </c>
      <c r="L100" t="str">
        <f t="shared" si="12"/>
        <v>NET "FMC_LA12_P" LOC="N4 " | IOSTANDARD=LVDS_25;</v>
      </c>
      <c r="R100" t="s">
        <v>149</v>
      </c>
      <c r="S100" t="str">
        <f t="shared" si="13"/>
        <v>FMC_LA12_P :  INOUT std_logic;</v>
      </c>
    </row>
    <row r="101" spans="1:19" x14ac:dyDescent="0.25">
      <c r="A101" t="s">
        <v>99</v>
      </c>
      <c r="F101">
        <f t="shared" si="9"/>
        <v>3</v>
      </c>
      <c r="G101">
        <f t="shared" si="10"/>
        <v>31</v>
      </c>
      <c r="H101" t="str">
        <f t="shared" si="14"/>
        <v>FMC_LA15_N,</v>
      </c>
      <c r="I101" t="str">
        <f t="shared" si="11"/>
        <v>FMC_LA15_N</v>
      </c>
      <c r="J101" t="str">
        <f t="shared" si="15"/>
        <v xml:space="preserve">P1 </v>
      </c>
      <c r="K101" t="s">
        <v>147</v>
      </c>
      <c r="L101" t="str">
        <f t="shared" si="12"/>
        <v>NET "FMC_LA15_N" LOC="P1 " | IOSTANDARD=LVDS_25;</v>
      </c>
      <c r="R101" t="s">
        <v>149</v>
      </c>
      <c r="S101" t="str">
        <f t="shared" si="13"/>
        <v>FMC_LA15_N :  INOUT std_logic;</v>
      </c>
    </row>
    <row r="102" spans="1:19" x14ac:dyDescent="0.25">
      <c r="A102" t="s">
        <v>100</v>
      </c>
      <c r="F102">
        <f t="shared" si="9"/>
        <v>3</v>
      </c>
      <c r="G102">
        <f t="shared" si="10"/>
        <v>30</v>
      </c>
      <c r="H102" t="str">
        <f t="shared" si="14"/>
        <v>FMC_LA15_P</v>
      </c>
      <c r="I102" t="str">
        <f t="shared" si="11"/>
        <v>FMC_LA15_</v>
      </c>
      <c r="J102" t="str">
        <f t="shared" si="15"/>
        <v xml:space="preserve">R1 </v>
      </c>
      <c r="K102" t="s">
        <v>147</v>
      </c>
      <c r="L102" t="str">
        <f t="shared" si="12"/>
        <v>NET "FMC_LA15_" LOC="R1 " | IOSTANDARD=LVDS_25;</v>
      </c>
      <c r="R102" t="s">
        <v>149</v>
      </c>
      <c r="S102" t="str">
        <f t="shared" si="13"/>
        <v>FMC_LA15_ :  INOUT std_logic;</v>
      </c>
    </row>
    <row r="103" spans="1:19" x14ac:dyDescent="0.25">
      <c r="A103" t="s">
        <v>101</v>
      </c>
      <c r="F103">
        <f t="shared" si="9"/>
        <v>4</v>
      </c>
      <c r="G103">
        <f t="shared" si="10"/>
        <v>32</v>
      </c>
      <c r="H103" t="str">
        <f t="shared" si="14"/>
        <v>FMC_LA04_P,</v>
      </c>
      <c r="I103" t="str">
        <f t="shared" si="11"/>
        <v>FMC_LA04_P</v>
      </c>
      <c r="J103" t="str">
        <f t="shared" si="15"/>
        <v xml:space="preserve">AA1 </v>
      </c>
      <c r="K103" t="s">
        <v>147</v>
      </c>
      <c r="L103" t="str">
        <f t="shared" si="12"/>
        <v>NET "FMC_LA04_P" LOC="AA1 " | IOSTANDARD=LVDS_25;</v>
      </c>
      <c r="R103" t="s">
        <v>149</v>
      </c>
      <c r="S103" t="str">
        <f t="shared" si="13"/>
        <v>FMC_LA04_P :  INOUT std_logic;</v>
      </c>
    </row>
    <row r="104" spans="1:19" x14ac:dyDescent="0.25">
      <c r="A104" t="s">
        <v>102</v>
      </c>
      <c r="F104">
        <f t="shared" si="9"/>
        <v>4</v>
      </c>
      <c r="G104">
        <f t="shared" si="10"/>
        <v>32</v>
      </c>
      <c r="H104" t="str">
        <f t="shared" si="14"/>
        <v>FMC_LA13_N,</v>
      </c>
      <c r="I104" t="str">
        <f t="shared" si="11"/>
        <v>FMC_LA13_N</v>
      </c>
      <c r="J104" t="str">
        <f t="shared" si="15"/>
        <v xml:space="preserve">AA3 </v>
      </c>
      <c r="K104" t="s">
        <v>147</v>
      </c>
      <c r="L104" t="str">
        <f t="shared" si="12"/>
        <v>NET "FMC_LA13_N" LOC="AA3 " | IOSTANDARD=LVDS_25;</v>
      </c>
      <c r="R104" t="s">
        <v>149</v>
      </c>
      <c r="S104" t="str">
        <f t="shared" si="13"/>
        <v>FMC_LA13_N :  INOUT std_logic;</v>
      </c>
    </row>
    <row r="105" spans="1:19" x14ac:dyDescent="0.25">
      <c r="A105" t="s">
        <v>103</v>
      </c>
      <c r="F105">
        <f t="shared" si="9"/>
        <v>4</v>
      </c>
      <c r="G105">
        <f t="shared" si="10"/>
        <v>35</v>
      </c>
      <c r="H105" t="str">
        <f t="shared" si="14"/>
        <v>FMC_LA01_CC_N,</v>
      </c>
      <c r="I105" t="str">
        <f t="shared" si="11"/>
        <v>FMC_LA01_CC_N</v>
      </c>
      <c r="J105" t="str">
        <f t="shared" si="15"/>
        <v xml:space="preserve">AA4 </v>
      </c>
      <c r="K105" t="s">
        <v>147</v>
      </c>
      <c r="L105" t="str">
        <f t="shared" si="12"/>
        <v>NET "FMC_LA01_CC_N" LOC="AA4 " | IOSTANDARD=LVDS_25;</v>
      </c>
      <c r="R105" t="s">
        <v>149</v>
      </c>
      <c r="S105" t="str">
        <f t="shared" si="13"/>
        <v>FMC_LA01_CC_N :  INOUT std_logic;</v>
      </c>
    </row>
    <row r="106" spans="1:19" x14ac:dyDescent="0.25">
      <c r="A106" t="s">
        <v>104</v>
      </c>
      <c r="F106">
        <f t="shared" si="9"/>
        <v>4</v>
      </c>
      <c r="G106">
        <f t="shared" si="10"/>
        <v>32</v>
      </c>
      <c r="H106" t="str">
        <f t="shared" si="14"/>
        <v>FMC_LA10_P,</v>
      </c>
      <c r="I106" t="str">
        <f t="shared" si="11"/>
        <v>FMC_LA10_P</v>
      </c>
      <c r="J106" t="str">
        <f t="shared" si="15"/>
        <v xml:space="preserve">AA5 </v>
      </c>
      <c r="K106" t="s">
        <v>147</v>
      </c>
      <c r="L106" t="str">
        <f t="shared" si="12"/>
        <v>NET "FMC_LA10_P" LOC="AA5 " | IOSTANDARD=LVDS_25;</v>
      </c>
      <c r="R106" t="s">
        <v>149</v>
      </c>
      <c r="S106" t="str">
        <f t="shared" si="13"/>
        <v>FMC_LA10_P :  INOUT std_logic;</v>
      </c>
    </row>
    <row r="107" spans="1:19" x14ac:dyDescent="0.25">
      <c r="A107" t="s">
        <v>105</v>
      </c>
      <c r="F107">
        <f t="shared" si="9"/>
        <v>4</v>
      </c>
      <c r="G107">
        <f t="shared" si="10"/>
        <v>32</v>
      </c>
      <c r="H107" t="str">
        <f t="shared" si="14"/>
        <v>FMC_LA22_N,</v>
      </c>
      <c r="I107" t="str">
        <f t="shared" si="11"/>
        <v>FMC_LA22_N</v>
      </c>
      <c r="J107" t="str">
        <f t="shared" si="15"/>
        <v xml:space="preserve">AA6 </v>
      </c>
      <c r="K107" t="s">
        <v>147</v>
      </c>
      <c r="L107" t="str">
        <f t="shared" si="12"/>
        <v>NET "FMC_LA22_N" LOC="AA6 " | IOSTANDARD=LVDS_25;</v>
      </c>
      <c r="R107" t="s">
        <v>149</v>
      </c>
      <c r="S107" t="str">
        <f t="shared" si="13"/>
        <v>FMC_LA22_N :  INOUT std_logic;</v>
      </c>
    </row>
    <row r="108" spans="1:19" x14ac:dyDescent="0.25">
      <c r="A108" t="s">
        <v>106</v>
      </c>
      <c r="F108">
        <f t="shared" si="9"/>
        <v>4</v>
      </c>
      <c r="G108">
        <f t="shared" si="10"/>
        <v>32</v>
      </c>
      <c r="H108" t="str">
        <f t="shared" si="14"/>
        <v>FMC_LA27_P,</v>
      </c>
      <c r="I108" t="str">
        <f t="shared" si="11"/>
        <v>FMC_LA27_P</v>
      </c>
      <c r="J108" t="str">
        <f t="shared" si="15"/>
        <v xml:space="preserve">AA8 </v>
      </c>
      <c r="K108" t="s">
        <v>147</v>
      </c>
      <c r="L108" t="str">
        <f t="shared" si="12"/>
        <v>NET "FMC_LA27_P" LOC="AA8 " | IOSTANDARD=LVDS_25;</v>
      </c>
      <c r="R108" t="s">
        <v>149</v>
      </c>
      <c r="S108" t="str">
        <f t="shared" si="13"/>
        <v>FMC_LA27_P :  INOUT std_logic;</v>
      </c>
    </row>
    <row r="109" spans="1:19" x14ac:dyDescent="0.25">
      <c r="A109" t="s">
        <v>107</v>
      </c>
      <c r="F109">
        <f t="shared" si="9"/>
        <v>4</v>
      </c>
      <c r="G109">
        <f t="shared" si="10"/>
        <v>32</v>
      </c>
      <c r="H109" t="str">
        <f t="shared" si="14"/>
        <v>FMC_LA04_N,</v>
      </c>
      <c r="I109" t="str">
        <f t="shared" si="11"/>
        <v>FMC_LA04_N</v>
      </c>
      <c r="J109" t="str">
        <f t="shared" si="15"/>
        <v xml:space="preserve">AB1 </v>
      </c>
      <c r="K109" t="s">
        <v>147</v>
      </c>
      <c r="L109" t="str">
        <f t="shared" si="12"/>
        <v>NET "FMC_LA04_N" LOC="AB1 " | IOSTANDARD=LVDS_25;</v>
      </c>
      <c r="R109" t="s">
        <v>149</v>
      </c>
      <c r="S109" t="str">
        <f t="shared" si="13"/>
        <v>FMC_LA04_N :  INOUT std_logic;</v>
      </c>
    </row>
    <row r="110" spans="1:19" x14ac:dyDescent="0.25">
      <c r="A110" t="s">
        <v>108</v>
      </c>
      <c r="F110">
        <f t="shared" si="9"/>
        <v>4</v>
      </c>
      <c r="G110">
        <f t="shared" si="10"/>
        <v>32</v>
      </c>
      <c r="H110" t="str">
        <f t="shared" si="14"/>
        <v>FMC_LA06_N,</v>
      </c>
      <c r="I110" t="str">
        <f t="shared" si="11"/>
        <v>FMC_LA06_N</v>
      </c>
      <c r="J110" t="str">
        <f t="shared" si="15"/>
        <v xml:space="preserve">AB2 </v>
      </c>
      <c r="K110" t="s">
        <v>147</v>
      </c>
      <c r="L110" t="str">
        <f t="shared" si="12"/>
        <v>NET "FMC_LA06_N" LOC="AB2 " | IOSTANDARD=LVDS_25;</v>
      </c>
      <c r="R110" t="s">
        <v>149</v>
      </c>
      <c r="S110" t="str">
        <f t="shared" si="13"/>
        <v>FMC_LA06_N :  INOUT std_logic;</v>
      </c>
    </row>
    <row r="111" spans="1:19" x14ac:dyDescent="0.25">
      <c r="A111" t="s">
        <v>109</v>
      </c>
      <c r="F111">
        <f t="shared" si="9"/>
        <v>4</v>
      </c>
      <c r="G111">
        <f t="shared" si="10"/>
        <v>32</v>
      </c>
      <c r="H111" t="str">
        <f t="shared" si="14"/>
        <v>FMC_LA06_P,</v>
      </c>
      <c r="I111" t="str">
        <f t="shared" si="11"/>
        <v>FMC_LA06_P</v>
      </c>
      <c r="J111" t="str">
        <f t="shared" si="15"/>
        <v xml:space="preserve">AB3 </v>
      </c>
      <c r="K111" t="s">
        <v>147</v>
      </c>
      <c r="L111" t="str">
        <f t="shared" si="12"/>
        <v>NET "FMC_LA06_P" LOC="AB3 " | IOSTANDARD=LVDS_25;</v>
      </c>
      <c r="R111" t="s">
        <v>149</v>
      </c>
      <c r="S111" t="str">
        <f t="shared" si="13"/>
        <v>FMC_LA06_P :  INOUT std_logic;</v>
      </c>
    </row>
    <row r="112" spans="1:19" x14ac:dyDescent="0.25">
      <c r="A112" t="s">
        <v>110</v>
      </c>
      <c r="F112">
        <f t="shared" si="9"/>
        <v>4</v>
      </c>
      <c r="G112">
        <f t="shared" si="10"/>
        <v>32</v>
      </c>
      <c r="H112" t="str">
        <f t="shared" si="14"/>
        <v>FMC_LA10_N,</v>
      </c>
      <c r="I112" t="str">
        <f t="shared" si="11"/>
        <v>FMC_LA10_N</v>
      </c>
      <c r="J112" t="str">
        <f t="shared" si="15"/>
        <v xml:space="preserve">AB5 </v>
      </c>
      <c r="K112" t="s">
        <v>147</v>
      </c>
      <c r="L112" t="str">
        <f t="shared" si="12"/>
        <v>NET "FMC_LA10_N" LOC="AB5 " | IOSTANDARD=LVDS_25;</v>
      </c>
      <c r="R112" t="s">
        <v>149</v>
      </c>
      <c r="S112" t="str">
        <f t="shared" si="13"/>
        <v>FMC_LA10_N :  INOUT std_logic;</v>
      </c>
    </row>
    <row r="113" spans="1:19" x14ac:dyDescent="0.25">
      <c r="A113" t="s">
        <v>111</v>
      </c>
      <c r="F113">
        <f t="shared" si="9"/>
        <v>4</v>
      </c>
      <c r="G113">
        <f t="shared" si="10"/>
        <v>32</v>
      </c>
      <c r="H113" t="str">
        <f t="shared" si="14"/>
        <v>FMC_LA14_N,</v>
      </c>
      <c r="I113" t="str">
        <f t="shared" si="11"/>
        <v>FMC_LA14_N</v>
      </c>
      <c r="J113" t="str">
        <f t="shared" si="15"/>
        <v xml:space="preserve">AB6 </v>
      </c>
      <c r="K113" t="s">
        <v>147</v>
      </c>
      <c r="L113" t="str">
        <f t="shared" si="12"/>
        <v>NET "FMC_LA14_N" LOC="AB6 " | IOSTANDARD=LVDS_25;</v>
      </c>
      <c r="R113" t="s">
        <v>149</v>
      </c>
      <c r="S113" t="str">
        <f t="shared" si="13"/>
        <v>FMC_LA14_N :  INOUT std_logic;</v>
      </c>
    </row>
    <row r="114" spans="1:19" x14ac:dyDescent="0.25">
      <c r="A114" t="s">
        <v>112</v>
      </c>
      <c r="F114">
        <f t="shared" si="9"/>
        <v>4</v>
      </c>
      <c r="G114">
        <f t="shared" si="10"/>
        <v>32</v>
      </c>
      <c r="H114" t="str">
        <f t="shared" si="14"/>
        <v>FMC_LA14_P,</v>
      </c>
      <c r="I114" t="str">
        <f t="shared" si="11"/>
        <v>FMC_LA14_P</v>
      </c>
      <c r="J114" t="str">
        <f t="shared" si="15"/>
        <v xml:space="preserve">AB7 </v>
      </c>
      <c r="K114" t="s">
        <v>147</v>
      </c>
      <c r="L114" t="str">
        <f t="shared" si="12"/>
        <v>NET "FMC_LA14_P" LOC="AB7 " | IOSTANDARD=LVDS_25;</v>
      </c>
      <c r="R114" t="s">
        <v>149</v>
      </c>
      <c r="S114" t="str">
        <f t="shared" si="13"/>
        <v>FMC_LA14_P :  INOUT std_logic;</v>
      </c>
    </row>
    <row r="115" spans="1:19" x14ac:dyDescent="0.25">
      <c r="A115" t="s">
        <v>113</v>
      </c>
      <c r="F115">
        <f t="shared" si="9"/>
        <v>4</v>
      </c>
      <c r="G115">
        <f t="shared" si="10"/>
        <v>32</v>
      </c>
      <c r="H115" t="str">
        <f t="shared" si="14"/>
        <v>FMC_LA27_N,</v>
      </c>
      <c r="I115" t="str">
        <f t="shared" si="11"/>
        <v>FMC_LA27_N</v>
      </c>
      <c r="J115" t="str">
        <f t="shared" si="15"/>
        <v xml:space="preserve">AB8 </v>
      </c>
      <c r="K115" t="s">
        <v>147</v>
      </c>
      <c r="L115" t="str">
        <f t="shared" si="12"/>
        <v>NET "FMC_LA27_N" LOC="AB8 " | IOSTANDARD=LVDS_25;</v>
      </c>
      <c r="R115" t="s">
        <v>149</v>
      </c>
      <c r="S115" t="str">
        <f t="shared" si="13"/>
        <v>FMC_LA27_N :  INOUT std_logic;</v>
      </c>
    </row>
    <row r="116" spans="1:19" x14ac:dyDescent="0.25">
      <c r="A116" t="s">
        <v>114</v>
      </c>
      <c r="F116">
        <f t="shared" si="9"/>
        <v>4</v>
      </c>
      <c r="G116">
        <f t="shared" si="10"/>
        <v>32</v>
      </c>
      <c r="H116" t="str">
        <f t="shared" si="14"/>
        <v>FMC_LA09_N,</v>
      </c>
      <c r="I116" t="str">
        <f t="shared" si="11"/>
        <v>FMC_LA09_N</v>
      </c>
      <c r="J116" t="str">
        <f t="shared" si="7"/>
        <v>R2</v>
      </c>
      <c r="K116" t="s">
        <v>147</v>
      </c>
      <c r="L116" t="str">
        <f t="shared" si="12"/>
        <v>NET "FMC_LA09_N" LOC="R2" | IOSTANDARD=LVDS_25;</v>
      </c>
      <c r="R116" t="s">
        <v>149</v>
      </c>
      <c r="S116" t="str">
        <f t="shared" si="13"/>
        <v>FMC_LA09_N :  INOUT std_logic;</v>
      </c>
    </row>
    <row r="117" spans="1:19" x14ac:dyDescent="0.25">
      <c r="A117" t="s">
        <v>115</v>
      </c>
      <c r="F117">
        <f t="shared" si="9"/>
        <v>4</v>
      </c>
      <c r="G117">
        <f t="shared" si="10"/>
        <v>32</v>
      </c>
      <c r="H117" t="str">
        <f t="shared" si="14"/>
        <v>FMC_LA09_P,</v>
      </c>
      <c r="I117" t="str">
        <f t="shared" si="11"/>
        <v>FMC_LA09_P</v>
      </c>
      <c r="J117" t="str">
        <f t="shared" si="7"/>
        <v>R3</v>
      </c>
      <c r="K117" t="s">
        <v>147</v>
      </c>
      <c r="L117" t="str">
        <f t="shared" si="12"/>
        <v>NET "FMC_LA09_P" LOC="R3" | IOSTANDARD=LVDS_25;</v>
      </c>
      <c r="R117" t="s">
        <v>149</v>
      </c>
      <c r="S117" t="str">
        <f t="shared" si="13"/>
        <v>FMC_LA09_P :  INOUT std_logic;</v>
      </c>
    </row>
    <row r="118" spans="1:19" x14ac:dyDescent="0.25">
      <c r="A118" t="s">
        <v>116</v>
      </c>
      <c r="F118">
        <f t="shared" si="9"/>
        <v>4</v>
      </c>
      <c r="G118">
        <f t="shared" si="10"/>
        <v>36</v>
      </c>
      <c r="H118" t="str">
        <f t="shared" si="14"/>
        <v>FMC_CLK1_M2C_P,</v>
      </c>
      <c r="I118" t="str">
        <f t="shared" si="11"/>
        <v>FMC_CLK1_M2C_P</v>
      </c>
      <c r="J118" t="str">
        <f t="shared" si="7"/>
        <v>R4</v>
      </c>
      <c r="K118" t="s">
        <v>147</v>
      </c>
      <c r="L118" t="str">
        <f t="shared" si="12"/>
        <v>NET "FMC_CLK1_M2C_P" LOC="R4" | IOSTANDARD=LVDS_25;</v>
      </c>
      <c r="R118" t="s">
        <v>149</v>
      </c>
      <c r="S118" t="str">
        <f t="shared" si="13"/>
        <v>FMC_CLK1_M2C_P :  INOUT std_logic;</v>
      </c>
    </row>
    <row r="119" spans="1:19" x14ac:dyDescent="0.25">
      <c r="A119" t="s">
        <v>117</v>
      </c>
      <c r="F119">
        <f t="shared" si="9"/>
        <v>4</v>
      </c>
      <c r="G119">
        <f t="shared" si="10"/>
        <v>32</v>
      </c>
      <c r="H119" t="str">
        <f t="shared" si="14"/>
        <v>FMC_LA33_P,</v>
      </c>
      <c r="I119" t="str">
        <f t="shared" si="11"/>
        <v>FMC_LA33_P</v>
      </c>
      <c r="J119" t="str">
        <f t="shared" ref="J119:J145" si="16">LEFT(A119,F119-2)</f>
        <v>R6</v>
      </c>
      <c r="K119" t="s">
        <v>147</v>
      </c>
      <c r="L119" t="str">
        <f t="shared" si="12"/>
        <v>NET "FMC_LA33_P" LOC="R6" | IOSTANDARD=LVDS_25;</v>
      </c>
      <c r="R119" t="s">
        <v>149</v>
      </c>
      <c r="S119" t="str">
        <f t="shared" si="13"/>
        <v>FMC_LA33_P :  INOUT std_logic;</v>
      </c>
    </row>
    <row r="120" spans="1:19" x14ac:dyDescent="0.25">
      <c r="A120" t="s">
        <v>118</v>
      </c>
      <c r="F120">
        <f t="shared" si="9"/>
        <v>4</v>
      </c>
      <c r="G120">
        <f t="shared" si="10"/>
        <v>32</v>
      </c>
      <c r="H120" t="str">
        <f t="shared" si="14"/>
        <v>FMC_LA11_P,</v>
      </c>
      <c r="I120" t="str">
        <f t="shared" si="11"/>
        <v>FMC_LA11_P</v>
      </c>
      <c r="J120" t="str">
        <f t="shared" si="16"/>
        <v>T1</v>
      </c>
      <c r="K120" t="s">
        <v>147</v>
      </c>
      <c r="L120" t="str">
        <f t="shared" si="12"/>
        <v>NET "FMC_LA11_P" LOC="T1" | IOSTANDARD=LVDS_25;</v>
      </c>
      <c r="R120" t="s">
        <v>149</v>
      </c>
      <c r="S120" t="str">
        <f t="shared" si="13"/>
        <v>FMC_LA11_P :  INOUT std_logic;</v>
      </c>
    </row>
    <row r="121" spans="1:19" x14ac:dyDescent="0.25">
      <c r="A121" t="s">
        <v>119</v>
      </c>
      <c r="F121">
        <f t="shared" si="9"/>
        <v>4</v>
      </c>
      <c r="G121">
        <f t="shared" si="10"/>
        <v>36</v>
      </c>
      <c r="H121" t="str">
        <f t="shared" si="14"/>
        <v>FMC_CLK1_M2C_N,</v>
      </c>
      <c r="I121" t="str">
        <f t="shared" si="11"/>
        <v>FMC_CLK1_M2C_N</v>
      </c>
      <c r="J121" t="str">
        <f t="shared" si="16"/>
        <v>T4</v>
      </c>
      <c r="K121" t="s">
        <v>147</v>
      </c>
      <c r="L121" t="str">
        <f t="shared" si="12"/>
        <v>NET "FMC_CLK1_M2C_N" LOC="T4" | IOSTANDARD=LVDS_25;</v>
      </c>
      <c r="R121" t="s">
        <v>149</v>
      </c>
      <c r="S121" t="str">
        <f t="shared" si="13"/>
        <v>FMC_CLK1_M2C_N :  INOUT std_logic;</v>
      </c>
    </row>
    <row r="122" spans="1:19" x14ac:dyDescent="0.25">
      <c r="A122" t="s">
        <v>120</v>
      </c>
      <c r="F122">
        <f t="shared" si="9"/>
        <v>4</v>
      </c>
      <c r="G122">
        <f t="shared" si="10"/>
        <v>35</v>
      </c>
      <c r="H122" t="str">
        <f t="shared" si="14"/>
        <v>FMC_LA00_CC_P,</v>
      </c>
      <c r="I122" t="str">
        <f t="shared" si="11"/>
        <v>FMC_LA00_CC_P</v>
      </c>
      <c r="J122" t="str">
        <f t="shared" si="16"/>
        <v>T5</v>
      </c>
      <c r="K122" t="s">
        <v>147</v>
      </c>
      <c r="L122" t="str">
        <f t="shared" si="12"/>
        <v>NET "FMC_LA00_CC_P" LOC="T5" | IOSTANDARD=LVDS_25;</v>
      </c>
      <c r="R122" t="s">
        <v>149</v>
      </c>
      <c r="S122" t="str">
        <f t="shared" si="13"/>
        <v>FMC_LA00_CC_P :  INOUT std_logic;</v>
      </c>
    </row>
    <row r="123" spans="1:19" x14ac:dyDescent="0.25">
      <c r="A123" t="s">
        <v>121</v>
      </c>
      <c r="F123">
        <f t="shared" si="9"/>
        <v>4</v>
      </c>
      <c r="G123">
        <f t="shared" si="10"/>
        <v>32</v>
      </c>
      <c r="H123" t="str">
        <f t="shared" si="14"/>
        <v>FMC_LA33_N,</v>
      </c>
      <c r="I123" t="str">
        <f t="shared" si="11"/>
        <v>FMC_LA33_N</v>
      </c>
      <c r="J123" t="str">
        <f t="shared" si="16"/>
        <v>T6</v>
      </c>
      <c r="K123" t="s">
        <v>147</v>
      </c>
      <c r="L123" t="str">
        <f t="shared" si="12"/>
        <v>NET "FMC_LA33_N" LOC="T6" | IOSTANDARD=LVDS_25;</v>
      </c>
      <c r="R123" t="s">
        <v>149</v>
      </c>
      <c r="S123" t="str">
        <f t="shared" si="13"/>
        <v>FMC_LA33_N :  INOUT std_logic;</v>
      </c>
    </row>
    <row r="124" spans="1:19" x14ac:dyDescent="0.25">
      <c r="A124" t="s">
        <v>122</v>
      </c>
      <c r="F124">
        <f t="shared" si="9"/>
        <v>4</v>
      </c>
      <c r="G124">
        <f t="shared" si="10"/>
        <v>32</v>
      </c>
      <c r="H124" t="str">
        <f t="shared" si="14"/>
        <v>FMC_LA11_N,</v>
      </c>
      <c r="I124" t="str">
        <f t="shared" si="11"/>
        <v>FMC_LA11_N</v>
      </c>
      <c r="J124" t="str">
        <f t="shared" si="16"/>
        <v>U1</v>
      </c>
      <c r="K124" t="s">
        <v>147</v>
      </c>
      <c r="L124" t="str">
        <f t="shared" si="12"/>
        <v>NET "FMC_LA11_N" LOC="U1" | IOSTANDARD=LVDS_25;</v>
      </c>
      <c r="R124" t="s">
        <v>149</v>
      </c>
      <c r="S124" t="str">
        <f t="shared" si="13"/>
        <v>FMC_LA11_N :  INOUT std_logic;</v>
      </c>
    </row>
    <row r="125" spans="1:19" x14ac:dyDescent="0.25">
      <c r="A125" t="s">
        <v>123</v>
      </c>
      <c r="F125">
        <f t="shared" si="9"/>
        <v>4</v>
      </c>
      <c r="G125">
        <f t="shared" si="10"/>
        <v>32</v>
      </c>
      <c r="H125" t="str">
        <f t="shared" si="14"/>
        <v>FMC_LA16_P,</v>
      </c>
      <c r="I125" t="str">
        <f t="shared" si="11"/>
        <v>FMC_LA16_P</v>
      </c>
      <c r="J125" t="str">
        <f t="shared" si="16"/>
        <v>U2</v>
      </c>
      <c r="K125" t="s">
        <v>147</v>
      </c>
      <c r="L125" t="str">
        <f t="shared" si="12"/>
        <v>NET "FMC_LA16_P" LOC="U2" | IOSTANDARD=LVDS_25;</v>
      </c>
      <c r="R125" t="s">
        <v>149</v>
      </c>
      <c r="S125" t="str">
        <f t="shared" si="13"/>
        <v>FMC_LA16_P :  INOUT std_logic;</v>
      </c>
    </row>
    <row r="126" spans="1:19" x14ac:dyDescent="0.25">
      <c r="A126" t="s">
        <v>124</v>
      </c>
      <c r="F126">
        <f t="shared" si="9"/>
        <v>4</v>
      </c>
      <c r="G126">
        <f t="shared" si="10"/>
        <v>35</v>
      </c>
      <c r="H126" t="str">
        <f t="shared" si="14"/>
        <v>FMC_LA00_CC_N,</v>
      </c>
      <c r="I126" t="str">
        <f t="shared" si="11"/>
        <v>FMC_LA00_CC_N</v>
      </c>
      <c r="J126" t="str">
        <f t="shared" si="16"/>
        <v>U5</v>
      </c>
      <c r="K126" t="s">
        <v>147</v>
      </c>
      <c r="L126" t="str">
        <f t="shared" si="12"/>
        <v>NET "FMC_LA00_CC_N" LOC="U5" | IOSTANDARD=LVDS_25;</v>
      </c>
      <c r="R126" t="s">
        <v>149</v>
      </c>
      <c r="S126" t="str">
        <f t="shared" si="13"/>
        <v>FMC_LA00_CC_N :  INOUT std_logic;</v>
      </c>
    </row>
    <row r="127" spans="1:19" x14ac:dyDescent="0.25">
      <c r="A127" t="s">
        <v>125</v>
      </c>
      <c r="F127">
        <f t="shared" si="9"/>
        <v>4</v>
      </c>
      <c r="G127">
        <f t="shared" si="10"/>
        <v>32</v>
      </c>
      <c r="H127" t="str">
        <f t="shared" si="14"/>
        <v>FMC_LA23_P,</v>
      </c>
      <c r="I127" t="str">
        <f t="shared" si="11"/>
        <v>FMC_LA23_P</v>
      </c>
      <c r="J127" t="str">
        <f t="shared" si="16"/>
        <v>U6</v>
      </c>
      <c r="K127" t="s">
        <v>147</v>
      </c>
      <c r="L127" t="str">
        <f t="shared" si="12"/>
        <v>NET "FMC_LA23_P" LOC="U6" | IOSTANDARD=LVDS_25;</v>
      </c>
      <c r="R127" t="s">
        <v>149</v>
      </c>
      <c r="S127" t="str">
        <f t="shared" si="13"/>
        <v>FMC_LA23_P :  INOUT std_logic;</v>
      </c>
    </row>
    <row r="128" spans="1:19" x14ac:dyDescent="0.25">
      <c r="A128" t="s">
        <v>126</v>
      </c>
      <c r="F128">
        <f t="shared" si="9"/>
        <v>4</v>
      </c>
      <c r="G128">
        <f t="shared" si="10"/>
        <v>32</v>
      </c>
      <c r="H128" t="str">
        <f t="shared" si="14"/>
        <v>FMC_LA16_N,</v>
      </c>
      <c r="I128" t="str">
        <f t="shared" si="11"/>
        <v>FMC_LA16_N</v>
      </c>
      <c r="J128" t="str">
        <f t="shared" si="16"/>
        <v>V2</v>
      </c>
      <c r="K128" t="s">
        <v>147</v>
      </c>
      <c r="L128" t="str">
        <f t="shared" si="12"/>
        <v>NET "FMC_LA16_N" LOC="V2" | IOSTANDARD=LVDS_25;</v>
      </c>
      <c r="R128" t="s">
        <v>149</v>
      </c>
      <c r="S128" t="str">
        <f t="shared" si="13"/>
        <v>FMC_LA16_N :  INOUT std_logic;</v>
      </c>
    </row>
    <row r="129" spans="1:19" x14ac:dyDescent="0.25">
      <c r="A129" t="s">
        <v>127</v>
      </c>
      <c r="F129">
        <f t="shared" ref="F129:F145" si="17">FIND(" =&gt; ",A129)</f>
        <v>4</v>
      </c>
      <c r="G129">
        <f t="shared" ref="G129:G145" si="18">LEN(A129)</f>
        <v>36</v>
      </c>
      <c r="H129" t="str">
        <f t="shared" ref="H129:H145" si="19">RIGHT(A129,G129-F129-17)</f>
        <v>FMC_CLK0_M2C_P,</v>
      </c>
      <c r="I129" t="str">
        <f t="shared" si="11"/>
        <v>FMC_CLK0_M2C_P</v>
      </c>
      <c r="J129" t="str">
        <f t="shared" si="16"/>
        <v>V4</v>
      </c>
      <c r="K129" t="s">
        <v>147</v>
      </c>
      <c r="L129" t="str">
        <f t="shared" si="12"/>
        <v>NET "FMC_CLK0_M2C_P" LOC="V4" | IOSTANDARD=LVDS_25;</v>
      </c>
      <c r="R129" t="s">
        <v>149</v>
      </c>
      <c r="S129" t="str">
        <f t="shared" si="13"/>
        <v>FMC_CLK0_M2C_P :  INOUT std_logic;</v>
      </c>
    </row>
    <row r="130" spans="1:19" x14ac:dyDescent="0.25">
      <c r="A130" t="s">
        <v>128</v>
      </c>
      <c r="F130">
        <f t="shared" si="17"/>
        <v>4</v>
      </c>
      <c r="G130">
        <f t="shared" si="18"/>
        <v>32</v>
      </c>
      <c r="H130" t="str">
        <f t="shared" si="19"/>
        <v>FMC_LA23_N,</v>
      </c>
      <c r="I130" t="str">
        <f t="shared" si="11"/>
        <v>FMC_LA23_N</v>
      </c>
      <c r="J130" t="str">
        <f t="shared" si="16"/>
        <v>V5</v>
      </c>
      <c r="K130" t="s">
        <v>147</v>
      </c>
      <c r="L130" t="str">
        <f t="shared" si="12"/>
        <v>NET "FMC_LA23_N" LOC="V5" | IOSTANDARD=LVDS_25;</v>
      </c>
      <c r="R130" t="s">
        <v>149</v>
      </c>
      <c r="S130" t="str">
        <f t="shared" si="13"/>
        <v>FMC_LA23_N :  INOUT std_logic;</v>
      </c>
    </row>
    <row r="131" spans="1:19" x14ac:dyDescent="0.25">
      <c r="A131" t="s">
        <v>129</v>
      </c>
      <c r="F131">
        <f t="shared" si="17"/>
        <v>4</v>
      </c>
      <c r="G131">
        <f t="shared" si="18"/>
        <v>32</v>
      </c>
      <c r="H131" t="str">
        <f t="shared" si="19"/>
        <v>FMC_LA26_P,</v>
      </c>
      <c r="I131" t="str">
        <f t="shared" ref="I131:I145" si="20">LEFT(H131,LEN(H131)-1)</f>
        <v>FMC_LA26_P</v>
      </c>
      <c r="J131" t="str">
        <f t="shared" si="16"/>
        <v>V7</v>
      </c>
      <c r="K131" t="s">
        <v>147</v>
      </c>
      <c r="L131" t="str">
        <f t="shared" ref="L131:L145" si="21">_xlfn.CONCAT("NET ","""",I131,""""," LOC=""",J131,""" | IOSTANDARD=",K131,";")</f>
        <v>NET "FMC_LA26_P" LOC="V7" | IOSTANDARD=LVDS_25;</v>
      </c>
      <c r="R131" t="s">
        <v>149</v>
      </c>
      <c r="S131" t="str">
        <f t="shared" ref="S131:S145" si="22">_xlfn.CONCAT(I131," :  ",R131," ","std_logic;")</f>
        <v>FMC_LA26_P :  INOUT std_logic;</v>
      </c>
    </row>
    <row r="132" spans="1:19" x14ac:dyDescent="0.25">
      <c r="A132" t="s">
        <v>130</v>
      </c>
      <c r="F132">
        <f t="shared" si="17"/>
        <v>4</v>
      </c>
      <c r="G132">
        <f t="shared" si="18"/>
        <v>32</v>
      </c>
      <c r="H132" t="str">
        <f t="shared" si="19"/>
        <v>FMC_LA29_N,</v>
      </c>
      <c r="I132" t="str">
        <f t="shared" si="20"/>
        <v>FMC_LA29_N</v>
      </c>
      <c r="J132" t="str">
        <f t="shared" si="16"/>
        <v>V8</v>
      </c>
      <c r="K132" t="s">
        <v>147</v>
      </c>
      <c r="L132" t="str">
        <f t="shared" si="21"/>
        <v>NET "FMC_LA29_N" LOC="V8" | IOSTANDARD=LVDS_25;</v>
      </c>
      <c r="R132" t="s">
        <v>149</v>
      </c>
      <c r="S132" t="str">
        <f t="shared" si="22"/>
        <v>FMC_LA29_N :  INOUT std_logic;</v>
      </c>
    </row>
    <row r="133" spans="1:19" x14ac:dyDescent="0.25">
      <c r="A133" t="s">
        <v>131</v>
      </c>
      <c r="F133">
        <f t="shared" si="17"/>
        <v>4</v>
      </c>
      <c r="G133">
        <f t="shared" si="18"/>
        <v>32</v>
      </c>
      <c r="H133" t="str">
        <f t="shared" si="19"/>
        <v>FMC_LA29_P,</v>
      </c>
      <c r="I133" t="str">
        <f t="shared" si="20"/>
        <v>FMC_LA29_P</v>
      </c>
      <c r="J133" t="str">
        <f t="shared" si="16"/>
        <v>V9</v>
      </c>
      <c r="K133" t="s">
        <v>147</v>
      </c>
      <c r="L133" t="str">
        <f t="shared" si="21"/>
        <v>NET "FMC_LA29_P" LOC="V9" | IOSTANDARD=LVDS_25;</v>
      </c>
      <c r="R133" t="s">
        <v>149</v>
      </c>
      <c r="S133" t="str">
        <f t="shared" si="22"/>
        <v>FMC_LA29_P :  INOUT std_logic;</v>
      </c>
    </row>
    <row r="134" spans="1:19" x14ac:dyDescent="0.25">
      <c r="A134" t="s">
        <v>132</v>
      </c>
      <c r="F134">
        <f t="shared" si="17"/>
        <v>4</v>
      </c>
      <c r="G134">
        <f t="shared" si="18"/>
        <v>32</v>
      </c>
      <c r="H134" t="str">
        <f t="shared" si="19"/>
        <v>FMC_LA07_P,</v>
      </c>
      <c r="I134" t="str">
        <f t="shared" si="20"/>
        <v>FMC_LA07_P</v>
      </c>
      <c r="J134" t="str">
        <f t="shared" si="16"/>
        <v>W1</v>
      </c>
      <c r="K134" t="s">
        <v>147</v>
      </c>
      <c r="L134" t="str">
        <f t="shared" si="21"/>
        <v>NET "FMC_LA07_P" LOC="W1" | IOSTANDARD=LVDS_25;</v>
      </c>
      <c r="R134" t="s">
        <v>149</v>
      </c>
      <c r="S134" t="str">
        <f t="shared" si="22"/>
        <v>FMC_LA07_P :  INOUT std_logic;</v>
      </c>
    </row>
    <row r="135" spans="1:19" x14ac:dyDescent="0.25">
      <c r="A135" t="s">
        <v>133</v>
      </c>
      <c r="F135">
        <f t="shared" si="17"/>
        <v>4</v>
      </c>
      <c r="G135">
        <f t="shared" si="18"/>
        <v>36</v>
      </c>
      <c r="H135" t="str">
        <f t="shared" si="19"/>
        <v>FMC_CLK0_M2C_N,</v>
      </c>
      <c r="I135" t="str">
        <f t="shared" si="20"/>
        <v>FMC_CLK0_M2C_N</v>
      </c>
      <c r="J135" t="str">
        <f t="shared" si="16"/>
        <v>W4</v>
      </c>
      <c r="K135" t="s">
        <v>147</v>
      </c>
      <c r="L135" t="str">
        <f t="shared" si="21"/>
        <v>NET "FMC_CLK0_M2C_N" LOC="W4" | IOSTANDARD=LVDS_25;</v>
      </c>
      <c r="R135" t="s">
        <v>149</v>
      </c>
      <c r="S135" t="str">
        <f t="shared" si="22"/>
        <v>FMC_CLK0_M2C_N :  INOUT std_logic;</v>
      </c>
    </row>
    <row r="136" spans="1:19" x14ac:dyDescent="0.25">
      <c r="A136" t="s">
        <v>134</v>
      </c>
      <c r="F136">
        <f t="shared" si="17"/>
        <v>4</v>
      </c>
      <c r="G136">
        <f t="shared" si="18"/>
        <v>32</v>
      </c>
      <c r="H136" t="str">
        <f t="shared" si="19"/>
        <v>FMC_LA20_N,</v>
      </c>
      <c r="I136" t="str">
        <f t="shared" si="20"/>
        <v>FMC_LA20_N</v>
      </c>
      <c r="J136" t="str">
        <f t="shared" si="16"/>
        <v>W5</v>
      </c>
      <c r="K136" t="s">
        <v>147</v>
      </c>
      <c r="L136" t="str">
        <f t="shared" si="21"/>
        <v>NET "FMC_LA20_N" LOC="W5" | IOSTANDARD=LVDS_25;</v>
      </c>
      <c r="R136" t="s">
        <v>149</v>
      </c>
      <c r="S136" t="str">
        <f t="shared" si="22"/>
        <v>FMC_LA20_N :  INOUT std_logic;</v>
      </c>
    </row>
    <row r="137" spans="1:19" x14ac:dyDescent="0.25">
      <c r="A137" t="s">
        <v>135</v>
      </c>
      <c r="F137">
        <f t="shared" si="17"/>
        <v>4</v>
      </c>
      <c r="G137">
        <f t="shared" si="18"/>
        <v>32</v>
      </c>
      <c r="H137" t="str">
        <f t="shared" si="19"/>
        <v>FMC_LA20_P,</v>
      </c>
      <c r="I137" t="str">
        <f t="shared" si="20"/>
        <v>FMC_LA20_P</v>
      </c>
      <c r="J137" t="str">
        <f t="shared" si="16"/>
        <v>W6</v>
      </c>
      <c r="K137" t="s">
        <v>147</v>
      </c>
      <c r="L137" t="str">
        <f t="shared" si="21"/>
        <v>NET "FMC_LA20_P" LOC="W6" | IOSTANDARD=LVDS_25;</v>
      </c>
      <c r="R137" t="s">
        <v>149</v>
      </c>
      <c r="S137" t="str">
        <f t="shared" si="22"/>
        <v>FMC_LA20_P :  INOUT std_logic;</v>
      </c>
    </row>
    <row r="138" spans="1:19" x14ac:dyDescent="0.25">
      <c r="A138" t="s">
        <v>136</v>
      </c>
      <c r="F138">
        <f t="shared" si="17"/>
        <v>4</v>
      </c>
      <c r="G138">
        <f t="shared" si="18"/>
        <v>32</v>
      </c>
      <c r="H138" t="str">
        <f t="shared" si="19"/>
        <v>FMC_LA26_N,</v>
      </c>
      <c r="I138" t="str">
        <f t="shared" si="20"/>
        <v>FMC_LA26_N</v>
      </c>
      <c r="J138" t="str">
        <f t="shared" si="16"/>
        <v>W7</v>
      </c>
      <c r="K138" t="s">
        <v>147</v>
      </c>
      <c r="L138" t="str">
        <f t="shared" si="21"/>
        <v>NET "FMC_LA26_N" LOC="W7" | IOSTANDARD=LVDS_25;</v>
      </c>
      <c r="R138" t="s">
        <v>149</v>
      </c>
      <c r="S138" t="str">
        <f t="shared" si="22"/>
        <v>FMC_LA26_N :  INOUT std_logic;</v>
      </c>
    </row>
    <row r="139" spans="1:19" x14ac:dyDescent="0.25">
      <c r="A139" t="s">
        <v>137</v>
      </c>
      <c r="F139">
        <f t="shared" si="17"/>
        <v>4</v>
      </c>
      <c r="G139">
        <f t="shared" si="18"/>
        <v>32</v>
      </c>
      <c r="H139" t="str">
        <f t="shared" si="19"/>
        <v>FMC_LA25_P,</v>
      </c>
      <c r="I139" t="str">
        <f t="shared" si="20"/>
        <v>FMC_LA25_P</v>
      </c>
      <c r="J139" t="str">
        <f t="shared" si="16"/>
        <v>W9</v>
      </c>
      <c r="K139" t="s">
        <v>147</v>
      </c>
      <c r="L139" t="str">
        <f t="shared" si="21"/>
        <v>NET "FMC_LA25_P" LOC="W9" | IOSTANDARD=LVDS_25;</v>
      </c>
      <c r="R139" t="s">
        <v>149</v>
      </c>
      <c r="S139" t="str">
        <f t="shared" si="22"/>
        <v>FMC_LA25_P :  INOUT std_logic;</v>
      </c>
    </row>
    <row r="140" spans="1:19" x14ac:dyDescent="0.25">
      <c r="A140" t="s">
        <v>138</v>
      </c>
      <c r="F140">
        <f t="shared" si="17"/>
        <v>4</v>
      </c>
      <c r="G140">
        <f t="shared" si="18"/>
        <v>32</v>
      </c>
      <c r="H140" t="str">
        <f t="shared" si="19"/>
        <v>FMC_LA07_N,</v>
      </c>
      <c r="I140" t="str">
        <f t="shared" si="20"/>
        <v>FMC_LA07_N</v>
      </c>
      <c r="J140" t="str">
        <f t="shared" si="16"/>
        <v>Y1</v>
      </c>
      <c r="K140" t="s">
        <v>147</v>
      </c>
      <c r="L140" t="str">
        <f t="shared" si="21"/>
        <v>NET "FMC_LA07_N" LOC="Y1" | IOSTANDARD=LVDS_25;</v>
      </c>
      <c r="R140" t="s">
        <v>149</v>
      </c>
      <c r="S140" t="str">
        <f t="shared" si="22"/>
        <v>FMC_LA07_N :  INOUT std_logic;</v>
      </c>
    </row>
    <row r="141" spans="1:19" x14ac:dyDescent="0.25">
      <c r="A141" t="s">
        <v>139</v>
      </c>
      <c r="F141">
        <f t="shared" si="17"/>
        <v>4</v>
      </c>
      <c r="G141">
        <f t="shared" si="18"/>
        <v>32</v>
      </c>
      <c r="H141" t="str">
        <f t="shared" si="19"/>
        <v>BTN_RESETN,</v>
      </c>
      <c r="I141" t="str">
        <f t="shared" si="20"/>
        <v>BTN_RESETN</v>
      </c>
      <c r="J141" t="str">
        <f t="shared" si="16"/>
        <v>Y2</v>
      </c>
      <c r="K141" t="s">
        <v>144</v>
      </c>
      <c r="L141" t="str">
        <f t="shared" si="21"/>
        <v>NET "BTN_RESETN" LOC="Y2" | IOSTANDARD=LVCMOS25;</v>
      </c>
      <c r="R141" t="s">
        <v>150</v>
      </c>
      <c r="S141" t="str">
        <f t="shared" si="22"/>
        <v>BTN_RESETN :  IN std_logic;</v>
      </c>
    </row>
    <row r="142" spans="1:19" x14ac:dyDescent="0.25">
      <c r="A142" t="s">
        <v>140</v>
      </c>
      <c r="F142">
        <f t="shared" si="17"/>
        <v>4</v>
      </c>
      <c r="G142">
        <f t="shared" si="18"/>
        <v>32</v>
      </c>
      <c r="H142" t="str">
        <f t="shared" si="19"/>
        <v>FMC_LA13_P,</v>
      </c>
      <c r="I142" t="str">
        <f t="shared" si="20"/>
        <v>FMC_LA13_P</v>
      </c>
      <c r="J142" t="str">
        <f t="shared" si="16"/>
        <v>Y3</v>
      </c>
      <c r="K142" t="s">
        <v>147</v>
      </c>
      <c r="L142" t="str">
        <f t="shared" si="21"/>
        <v>NET "FMC_LA13_P" LOC="Y3" | IOSTANDARD=LVDS_25;</v>
      </c>
      <c r="R142" t="s">
        <v>149</v>
      </c>
      <c r="S142" t="str">
        <f t="shared" si="22"/>
        <v>FMC_LA13_P :  INOUT std_logic;</v>
      </c>
    </row>
    <row r="143" spans="1:19" x14ac:dyDescent="0.25">
      <c r="A143" t="s">
        <v>141</v>
      </c>
      <c r="F143">
        <f t="shared" si="17"/>
        <v>4</v>
      </c>
      <c r="G143">
        <f t="shared" si="18"/>
        <v>35</v>
      </c>
      <c r="H143" t="str">
        <f t="shared" si="19"/>
        <v>FMC_LA01_CC_P,</v>
      </c>
      <c r="I143" t="str">
        <f t="shared" si="20"/>
        <v>FMC_LA01_CC_P</v>
      </c>
      <c r="J143" t="str">
        <f t="shared" si="16"/>
        <v>Y4</v>
      </c>
      <c r="K143" t="s">
        <v>147</v>
      </c>
      <c r="L143" t="str">
        <f t="shared" si="21"/>
        <v>NET "FMC_LA01_CC_P" LOC="Y4" | IOSTANDARD=LVDS_25;</v>
      </c>
      <c r="R143" t="s">
        <v>149</v>
      </c>
      <c r="S143" t="str">
        <f t="shared" si="22"/>
        <v>FMC_LA01_CC_P :  INOUT std_logic;</v>
      </c>
    </row>
    <row r="144" spans="1:19" x14ac:dyDescent="0.25">
      <c r="A144" t="s">
        <v>142</v>
      </c>
      <c r="F144">
        <f t="shared" si="17"/>
        <v>4</v>
      </c>
      <c r="G144">
        <f t="shared" si="18"/>
        <v>32</v>
      </c>
      <c r="H144" t="str">
        <f t="shared" si="19"/>
        <v>FMC_LA22_P,</v>
      </c>
      <c r="I144" t="str">
        <f t="shared" si="20"/>
        <v>FMC_LA22_P</v>
      </c>
      <c r="J144" t="str">
        <f t="shared" si="16"/>
        <v>Y6</v>
      </c>
      <c r="K144" t="s">
        <v>147</v>
      </c>
      <c r="L144" t="str">
        <f t="shared" si="21"/>
        <v>NET "FMC_LA22_P" LOC="Y6" | IOSTANDARD=LVDS_25;</v>
      </c>
      <c r="R144" t="s">
        <v>149</v>
      </c>
      <c r="S144" t="str">
        <f t="shared" si="22"/>
        <v>FMC_LA22_P :  INOUT std_logic;</v>
      </c>
    </row>
    <row r="145" spans="1:19" x14ac:dyDescent="0.25">
      <c r="A145" t="s">
        <v>143</v>
      </c>
      <c r="F145">
        <f t="shared" si="17"/>
        <v>4</v>
      </c>
      <c r="G145">
        <f t="shared" si="18"/>
        <v>31</v>
      </c>
      <c r="H145" t="str">
        <f t="shared" si="19"/>
        <v>FMC_LA25_N</v>
      </c>
      <c r="I145" t="str">
        <f>LEFT(H145,LEN(H145))</f>
        <v>FMC_LA25_N</v>
      </c>
      <c r="J145" t="str">
        <f t="shared" si="16"/>
        <v>Y9</v>
      </c>
      <c r="K145" t="s">
        <v>147</v>
      </c>
      <c r="L145" t="str">
        <f t="shared" si="21"/>
        <v>NET "FMC_LA25_N" LOC="Y9" | IOSTANDARD=LVDS_25;</v>
      </c>
      <c r="R145" t="s">
        <v>149</v>
      </c>
      <c r="S145" t="str">
        <f t="shared" si="22"/>
        <v>FMC_LA25_N :  INOUT std_logic;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smkilani</dc:creator>
  <cp:lastModifiedBy>smkilani</cp:lastModifiedBy>
  <dcterms:created xsi:type="dcterms:W3CDTF">2017-06-07T13:42:14Z</dcterms:created>
  <dcterms:modified xsi:type="dcterms:W3CDTF">2017-06-07T15:49:36Z</dcterms:modified>
</cp:coreProperties>
</file>